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pivotTables/pivotTable49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43.xml" ContentType="application/vnd.ms-office.chartstyle+xml"/>
  <Override PartName="/xl/charts/colors43.xml" ContentType="application/vnd.ms-office.chartcolorstyle+xml"/>
  <Override PartName="/xl/drawings/drawing4.xml" ContentType="application/vnd.openxmlformats-officedocument.drawing+xml"/>
  <Override PartName="/xl/slicers/slicer2.xml" ContentType="application/vnd.ms-excel.slicer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5.xml" ContentType="application/vnd.openxmlformats-officedocument.drawing+xml"/>
  <Override PartName="/xl/slicers/slicer3.xml" ContentType="application/vnd.ms-excel.slicer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1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2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3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4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5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6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d85b5910ca5807/Escritorio/"/>
    </mc:Choice>
  </mc:AlternateContent>
  <xr:revisionPtr revIDLastSave="48" documentId="8_{65429D93-295B-41C3-9B4D-84130FE9E582}" xr6:coauthVersionLast="47" xr6:coauthVersionMax="47" xr10:uidLastSave="{F21C91A7-5636-4B19-8DBD-BC1E05DC4EE9}"/>
  <bookViews>
    <workbookView xWindow="-108" yWindow="-108" windowWidth="23256" windowHeight="12456" firstSheet="2" activeTab="5" xr2:uid="{88FE1182-68F0-4792-898A-943557E5DA39}"/>
  </bookViews>
  <sheets>
    <sheet name="reservas_hotel" sheetId="2" r:id="rId1"/>
    <sheet name="Hoja1" sheetId="1" r:id="rId2"/>
    <sheet name="Tablas dinámicas" sheetId="3" r:id="rId3"/>
    <sheet name="Tablas dinamicas dashboard" sheetId="6" r:id="rId4"/>
    <sheet name="Estadisticos principales" sheetId="4" r:id="rId5"/>
    <sheet name="DB Reservas" sheetId="5" r:id="rId6"/>
    <sheet name="DB Beneficios" sheetId="7" r:id="rId7"/>
  </sheets>
  <definedNames>
    <definedName name="_xlchart.v1.0" hidden="1">'reservas_hotel'!$B$1</definedName>
    <definedName name="_xlchart.v1.1" hidden="1">'reservas_hotel'!$B$2:$B$2501</definedName>
    <definedName name="DatosExternos_1" localSheetId="0" hidden="1">'reservas_hotel'!$A$1:$K$2501</definedName>
    <definedName name="SegmentaciónDeDatos_Edad">#N/A</definedName>
    <definedName name="SegmentaciónDeDatos_Edad1">#N/A</definedName>
    <definedName name="SegmentaciónDeDatos_Genero">#N/A</definedName>
    <definedName name="SegmentaciónDeDatos_Genero1">#N/A</definedName>
    <definedName name="SegmentaciónDeDatos_Habitación">#N/A</definedName>
    <definedName name="SegmentaciónDeDatos_Habitación1">#N/A</definedName>
    <definedName name="SegmentaciónDeDatos_noches">#N/A</definedName>
    <definedName name="SegmentaciónDeDatos_noches1">#N/A</definedName>
    <definedName name="SegmentaciónDeDatos_País">#N/A</definedName>
    <definedName name="SegmentaciónDeDatos_País1">#N/A</definedName>
    <definedName name="SegmentaciónDeDatos_Tarjeta">#N/A</definedName>
    <definedName name="SegmentaciónDeDatos_Tarjeta1">#N/A</definedName>
    <definedName name="SegmentaciónDeDatos_todo_incluido">#N/A</definedName>
    <definedName name="SegmentaciónDeDatos_todo_incluido1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6" l="1"/>
  <c r="K2" i="6"/>
  <c r="J2" i="6"/>
  <c r="I2" i="6"/>
  <c r="H2" i="6"/>
  <c r="G2" i="6"/>
  <c r="F2" i="6"/>
  <c r="E2" i="6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N32" i="2"/>
  <c r="N64" i="2"/>
  <c r="N96" i="2"/>
  <c r="N128" i="2"/>
  <c r="N160" i="2"/>
  <c r="N192" i="2"/>
  <c r="N224" i="2"/>
  <c r="N256" i="2"/>
  <c r="N257" i="2"/>
  <c r="N288" i="2"/>
  <c r="N320" i="2"/>
  <c r="N363" i="2"/>
  <c r="N395" i="2"/>
  <c r="N427" i="2"/>
  <c r="N459" i="2"/>
  <c r="N491" i="2"/>
  <c r="N523" i="2"/>
  <c r="N555" i="2"/>
  <c r="N575" i="2"/>
  <c r="N577" i="2"/>
  <c r="N619" i="2"/>
  <c r="N639" i="2"/>
  <c r="N641" i="2"/>
  <c r="N683" i="2"/>
  <c r="N703" i="2"/>
  <c r="N705" i="2"/>
  <c r="N747" i="2"/>
  <c r="N767" i="2"/>
  <c r="N769" i="2"/>
  <c r="N811" i="2"/>
  <c r="N831" i="2"/>
  <c r="N833" i="2"/>
  <c r="N852" i="2"/>
  <c r="N860" i="2"/>
  <c r="N868" i="2"/>
  <c r="N876" i="2"/>
  <c r="N884" i="2"/>
  <c r="N885" i="2"/>
  <c r="N892" i="2"/>
  <c r="N900" i="2"/>
  <c r="N908" i="2"/>
  <c r="N916" i="2"/>
  <c r="N924" i="2"/>
  <c r="N932" i="2"/>
  <c r="N940" i="2"/>
  <c r="N948" i="2"/>
  <c r="N949" i="2"/>
  <c r="N956" i="2"/>
  <c r="N964" i="2"/>
  <c r="N972" i="2"/>
  <c r="N980" i="2"/>
  <c r="N988" i="2"/>
  <c r="N996" i="2"/>
  <c r="N1004" i="2"/>
  <c r="N1012" i="2"/>
  <c r="N1013" i="2"/>
  <c r="N1020" i="2"/>
  <c r="N1028" i="2"/>
  <c r="N1036" i="2"/>
  <c r="N1044" i="2"/>
  <c r="N1052" i="2"/>
  <c r="N1060" i="2"/>
  <c r="N1068" i="2"/>
  <c r="N1076" i="2"/>
  <c r="N1077" i="2"/>
  <c r="N1084" i="2"/>
  <c r="N1092" i="2"/>
  <c r="N1096" i="2"/>
  <c r="N1099" i="2"/>
  <c r="N1103" i="2"/>
  <c r="N1104" i="2"/>
  <c r="N1108" i="2"/>
  <c r="N1112" i="2"/>
  <c r="N1119" i="2"/>
  <c r="N1120" i="2"/>
  <c r="N1124" i="2"/>
  <c r="N1128" i="2"/>
  <c r="N1136" i="2"/>
  <c r="N1140" i="2"/>
  <c r="N1144" i="2"/>
  <c r="N1147" i="2"/>
  <c r="N1152" i="2"/>
  <c r="N1156" i="2"/>
  <c r="N1160" i="2"/>
  <c r="N1163" i="2"/>
  <c r="N1167" i="2"/>
  <c r="N1168" i="2"/>
  <c r="N1172" i="2"/>
  <c r="N1176" i="2"/>
  <c r="N1183" i="2"/>
  <c r="N1184" i="2"/>
  <c r="N1188" i="2"/>
  <c r="N1192" i="2"/>
  <c r="N1193" i="2"/>
  <c r="N1200" i="2"/>
  <c r="N1204" i="2"/>
  <c r="N1208" i="2"/>
  <c r="N1211" i="2"/>
  <c r="N1216" i="2"/>
  <c r="N1220" i="2"/>
  <c r="N1224" i="2"/>
  <c r="N1227" i="2"/>
  <c r="N1231" i="2"/>
  <c r="N1232" i="2"/>
  <c r="N1236" i="2"/>
  <c r="N1240" i="2"/>
  <c r="N1247" i="2"/>
  <c r="N1248" i="2"/>
  <c r="N1252" i="2"/>
  <c r="N1256" i="2"/>
  <c r="N1264" i="2"/>
  <c r="N1268" i="2"/>
  <c r="N1272" i="2"/>
  <c r="N1275" i="2"/>
  <c r="N1280" i="2"/>
  <c r="N1284" i="2"/>
  <c r="N1288" i="2"/>
  <c r="N1291" i="2"/>
  <c r="N1295" i="2"/>
  <c r="N1296" i="2"/>
  <c r="N1300" i="2"/>
  <c r="N1304" i="2"/>
  <c r="N1311" i="2"/>
  <c r="N1312" i="2"/>
  <c r="N1316" i="2"/>
  <c r="N1320" i="2"/>
  <c r="N1321" i="2"/>
  <c r="N1328" i="2"/>
  <c r="N1332" i="2"/>
  <c r="N1336" i="2"/>
  <c r="N1339" i="2"/>
  <c r="N1344" i="2"/>
  <c r="N1348" i="2"/>
  <c r="N1352" i="2"/>
  <c r="N1355" i="2"/>
  <c r="N1359" i="2"/>
  <c r="N1360" i="2"/>
  <c r="N1364" i="2"/>
  <c r="N1368" i="2"/>
  <c r="N1375" i="2"/>
  <c r="N1376" i="2"/>
  <c r="N1380" i="2"/>
  <c r="N1384" i="2"/>
  <c r="N1392" i="2"/>
  <c r="N1396" i="2"/>
  <c r="N1400" i="2"/>
  <c r="N1403" i="2"/>
  <c r="N1408" i="2"/>
  <c r="N1412" i="2"/>
  <c r="N1416" i="2"/>
  <c r="N1419" i="2"/>
  <c r="N1423" i="2"/>
  <c r="N1424" i="2"/>
  <c r="N1428" i="2"/>
  <c r="N1432" i="2"/>
  <c r="N1439" i="2"/>
  <c r="N1440" i="2"/>
  <c r="N1444" i="2"/>
  <c r="N1448" i="2"/>
  <c r="N1449" i="2"/>
  <c r="N1456" i="2"/>
  <c r="N1460" i="2"/>
  <c r="N1464" i="2"/>
  <c r="N1467" i="2"/>
  <c r="N1472" i="2"/>
  <c r="N1476" i="2"/>
  <c r="N1480" i="2"/>
  <c r="N1483" i="2"/>
  <c r="N1487" i="2"/>
  <c r="N1488" i="2"/>
  <c r="N1492" i="2"/>
  <c r="N1496" i="2"/>
  <c r="N1503" i="2"/>
  <c r="N1504" i="2"/>
  <c r="N1508" i="2"/>
  <c r="N1512" i="2"/>
  <c r="N1520" i="2"/>
  <c r="N1524" i="2"/>
  <c r="N1528" i="2"/>
  <c r="N1531" i="2"/>
  <c r="N1536" i="2"/>
  <c r="N1540" i="2"/>
  <c r="N1544" i="2"/>
  <c r="N1547" i="2"/>
  <c r="N1551" i="2"/>
  <c r="N1552" i="2"/>
  <c r="N1556" i="2"/>
  <c r="N1560" i="2"/>
  <c r="N1567" i="2"/>
  <c r="N1568" i="2"/>
  <c r="N1572" i="2"/>
  <c r="N1576" i="2"/>
  <c r="N1577" i="2"/>
  <c r="N1584" i="2"/>
  <c r="N1588" i="2"/>
  <c r="N1592" i="2"/>
  <c r="N1595" i="2"/>
  <c r="N1600" i="2"/>
  <c r="N1604" i="2"/>
  <c r="N1608" i="2"/>
  <c r="N1611" i="2"/>
  <c r="N1615" i="2"/>
  <c r="N1616" i="2"/>
  <c r="N1620" i="2"/>
  <c r="N1624" i="2"/>
  <c r="N1631" i="2"/>
  <c r="N1632" i="2"/>
  <c r="N1636" i="2"/>
  <c r="N1640" i="2"/>
  <c r="N1648" i="2"/>
  <c r="N1652" i="2"/>
  <c r="N1656" i="2"/>
  <c r="N1659" i="2"/>
  <c r="N1664" i="2"/>
  <c r="N1668" i="2"/>
  <c r="N1672" i="2"/>
  <c r="N1675" i="2"/>
  <c r="N1679" i="2"/>
  <c r="N1680" i="2"/>
  <c r="N1684" i="2"/>
  <c r="N1688" i="2"/>
  <c r="N1695" i="2"/>
  <c r="N1696" i="2"/>
  <c r="N1700" i="2"/>
  <c r="N1704" i="2"/>
  <c r="N1705" i="2"/>
  <c r="N1712" i="2"/>
  <c r="N1716" i="2"/>
  <c r="N1720" i="2"/>
  <c r="N1723" i="2"/>
  <c r="N1728" i="2"/>
  <c r="N1732" i="2"/>
  <c r="N1736" i="2"/>
  <c r="N1739" i="2"/>
  <c r="N1743" i="2"/>
  <c r="N1744" i="2"/>
  <c r="N1748" i="2"/>
  <c r="N1752" i="2"/>
  <c r="N1759" i="2"/>
  <c r="N1760" i="2"/>
  <c r="N1764" i="2"/>
  <c r="N1768" i="2"/>
  <c r="N1776" i="2"/>
  <c r="N1780" i="2"/>
  <c r="N1784" i="2"/>
  <c r="N1787" i="2"/>
  <c r="N1792" i="2"/>
  <c r="N1796" i="2"/>
  <c r="N1800" i="2"/>
  <c r="N1804" i="2"/>
  <c r="N1808" i="2"/>
  <c r="N1812" i="2"/>
  <c r="N1816" i="2"/>
  <c r="N1820" i="2"/>
  <c r="N1824" i="2"/>
  <c r="N1828" i="2"/>
  <c r="N1832" i="2"/>
  <c r="N1836" i="2"/>
  <c r="N1840" i="2"/>
  <c r="N1844" i="2"/>
  <c r="N1848" i="2"/>
  <c r="N1852" i="2"/>
  <c r="N1856" i="2"/>
  <c r="N1860" i="2"/>
  <c r="N1864" i="2"/>
  <c r="N1868" i="2"/>
  <c r="N1872" i="2"/>
  <c r="N1876" i="2"/>
  <c r="N1880" i="2"/>
  <c r="N1884" i="2"/>
  <c r="N1888" i="2"/>
  <c r="N1892" i="2"/>
  <c r="N1896" i="2"/>
  <c r="N1900" i="2"/>
  <c r="N1904" i="2"/>
  <c r="N1908" i="2"/>
  <c r="N1912" i="2"/>
  <c r="N1916" i="2"/>
  <c r="N1920" i="2"/>
  <c r="N1924" i="2"/>
  <c r="N1928" i="2"/>
  <c r="N1932" i="2"/>
  <c r="N1936" i="2"/>
  <c r="N1940" i="2"/>
  <c r="N1944" i="2"/>
  <c r="N1948" i="2"/>
  <c r="N1952" i="2"/>
  <c r="N1956" i="2"/>
  <c r="N1960" i="2"/>
  <c r="N1964" i="2"/>
  <c r="N1968" i="2"/>
  <c r="N1972" i="2"/>
  <c r="N1976" i="2"/>
  <c r="N1980" i="2"/>
  <c r="N1984" i="2"/>
  <c r="N1988" i="2"/>
  <c r="N1992" i="2"/>
  <c r="N1996" i="2"/>
  <c r="N2000" i="2"/>
  <c r="N2004" i="2"/>
  <c r="N2008" i="2"/>
  <c r="N2012" i="2"/>
  <c r="N2016" i="2"/>
  <c r="N2020" i="2"/>
  <c r="N2024" i="2"/>
  <c r="N2028" i="2"/>
  <c r="N2032" i="2"/>
  <c r="N2036" i="2"/>
  <c r="N2040" i="2"/>
  <c r="N2044" i="2"/>
  <c r="N2048" i="2"/>
  <c r="N2052" i="2"/>
  <c r="N2056" i="2"/>
  <c r="N2060" i="2"/>
  <c r="N2064" i="2"/>
  <c r="N2068" i="2"/>
  <c r="N2072" i="2"/>
  <c r="N2076" i="2"/>
  <c r="N2080" i="2"/>
  <c r="N2084" i="2"/>
  <c r="N2088" i="2"/>
  <c r="N2092" i="2"/>
  <c r="N2096" i="2"/>
  <c r="N2100" i="2"/>
  <c r="N2104" i="2"/>
  <c r="N2108" i="2"/>
  <c r="N2112" i="2"/>
  <c r="N2116" i="2"/>
  <c r="N2120" i="2"/>
  <c r="N2124" i="2"/>
  <c r="N2128" i="2"/>
  <c r="N2132" i="2"/>
  <c r="N2136" i="2"/>
  <c r="N2140" i="2"/>
  <c r="N2144" i="2"/>
  <c r="N2148" i="2"/>
  <c r="N2152" i="2"/>
  <c r="N2156" i="2"/>
  <c r="N2160" i="2"/>
  <c r="N2164" i="2"/>
  <c r="N2168" i="2"/>
  <c r="N2172" i="2"/>
  <c r="N2176" i="2"/>
  <c r="N2180" i="2"/>
  <c r="N2184" i="2"/>
  <c r="N2188" i="2"/>
  <c r="N2192" i="2"/>
  <c r="N2196" i="2"/>
  <c r="N2200" i="2"/>
  <c r="N2204" i="2"/>
  <c r="N2208" i="2"/>
  <c r="N2212" i="2"/>
  <c r="N2216" i="2"/>
  <c r="N2220" i="2"/>
  <c r="N2224" i="2"/>
  <c r="N2228" i="2"/>
  <c r="N2232" i="2"/>
  <c r="N2236" i="2"/>
  <c r="N2240" i="2"/>
  <c r="N2244" i="2"/>
  <c r="N2248" i="2"/>
  <c r="N2252" i="2"/>
  <c r="N2256" i="2"/>
  <c r="N2260" i="2"/>
  <c r="N2264" i="2"/>
  <c r="N2268" i="2"/>
  <c r="N2272" i="2"/>
  <c r="N2276" i="2"/>
  <c r="N2280" i="2"/>
  <c r="N2284" i="2"/>
  <c r="N2288" i="2"/>
  <c r="N2292" i="2"/>
  <c r="N2296" i="2"/>
  <c r="N2300" i="2"/>
  <c r="N2304" i="2"/>
  <c r="N2308" i="2"/>
  <c r="N2312" i="2"/>
  <c r="N2316" i="2"/>
  <c r="N2320" i="2"/>
  <c r="N2324" i="2"/>
  <c r="N2328" i="2"/>
  <c r="N2332" i="2"/>
  <c r="N2336" i="2"/>
  <c r="N2340" i="2"/>
  <c r="N2344" i="2"/>
  <c r="N2348" i="2"/>
  <c r="N2352" i="2"/>
  <c r="N2356" i="2"/>
  <c r="N2360" i="2"/>
  <c r="N2364" i="2"/>
  <c r="N2368" i="2"/>
  <c r="N2372" i="2"/>
  <c r="N2376" i="2"/>
  <c r="N2380" i="2"/>
  <c r="N2384" i="2"/>
  <c r="N2388" i="2"/>
  <c r="N2392" i="2"/>
  <c r="N2396" i="2"/>
  <c r="N2400" i="2"/>
  <c r="N2404" i="2"/>
  <c r="N2408" i="2"/>
  <c r="N2412" i="2"/>
  <c r="N2416" i="2"/>
  <c r="N2420" i="2"/>
  <c r="N2424" i="2"/>
  <c r="N2428" i="2"/>
  <c r="N2432" i="2"/>
  <c r="N2436" i="2"/>
  <c r="N2440" i="2"/>
  <c r="N2444" i="2"/>
  <c r="N2448" i="2"/>
  <c r="N2452" i="2"/>
  <c r="N2456" i="2"/>
  <c r="N2460" i="2"/>
  <c r="N2464" i="2"/>
  <c r="N2468" i="2"/>
  <c r="N2472" i="2"/>
  <c r="N2476" i="2"/>
  <c r="N2480" i="2"/>
  <c r="N2484" i="2"/>
  <c r="N2488" i="2"/>
  <c r="N2492" i="2"/>
  <c r="N2496" i="2"/>
  <c r="N2500" i="2"/>
  <c r="M372" i="2"/>
  <c r="M404" i="2"/>
  <c r="M436" i="2"/>
  <c r="M460" i="2"/>
  <c r="M480" i="2"/>
  <c r="M524" i="2"/>
  <c r="M544" i="2"/>
  <c r="M588" i="2"/>
  <c r="M608" i="2"/>
  <c r="M652" i="2"/>
  <c r="M716" i="2"/>
  <c r="M780" i="2"/>
  <c r="M908" i="2"/>
  <c r="M1032" i="2"/>
  <c r="M1096" i="2"/>
  <c r="M1112" i="2"/>
  <c r="M1176" i="2"/>
  <c r="M1192" i="2"/>
  <c r="M1296" i="2"/>
  <c r="M1589" i="2"/>
  <c r="M1765" i="2"/>
  <c r="M1933" i="2"/>
  <c r="M2061" i="2"/>
  <c r="M2149" i="2"/>
  <c r="M2229" i="2"/>
  <c r="L2" i="2"/>
  <c r="N2" i="2" s="1"/>
  <c r="L3" i="2"/>
  <c r="N3" i="2" s="1"/>
  <c r="L4" i="2"/>
  <c r="N4" i="2" s="1"/>
  <c r="L5" i="2"/>
  <c r="N5" i="2" s="1"/>
  <c r="L6" i="2"/>
  <c r="N6" i="2" s="1"/>
  <c r="L7" i="2"/>
  <c r="N7" i="2" s="1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8" i="2"/>
  <c r="N18" i="2" s="1"/>
  <c r="L19" i="2"/>
  <c r="N19" i="2" s="1"/>
  <c r="L20" i="2"/>
  <c r="N20" i="2" s="1"/>
  <c r="L21" i="2"/>
  <c r="N21" i="2" s="1"/>
  <c r="L22" i="2"/>
  <c r="N22" i="2" s="1"/>
  <c r="L23" i="2"/>
  <c r="N23" i="2" s="1"/>
  <c r="L24" i="2"/>
  <c r="N24" i="2" s="1"/>
  <c r="L25" i="2"/>
  <c r="N25" i="2" s="1"/>
  <c r="L26" i="2"/>
  <c r="N26" i="2" s="1"/>
  <c r="L27" i="2"/>
  <c r="N27" i="2" s="1"/>
  <c r="L28" i="2"/>
  <c r="N28" i="2" s="1"/>
  <c r="L29" i="2"/>
  <c r="N29" i="2" s="1"/>
  <c r="L30" i="2"/>
  <c r="N30" i="2" s="1"/>
  <c r="L31" i="2"/>
  <c r="N31" i="2" s="1"/>
  <c r="L32" i="2"/>
  <c r="L33" i="2"/>
  <c r="N33" i="2" s="1"/>
  <c r="L34" i="2"/>
  <c r="N34" i="2" s="1"/>
  <c r="L35" i="2"/>
  <c r="N35" i="2" s="1"/>
  <c r="L36" i="2"/>
  <c r="N36" i="2" s="1"/>
  <c r="L37" i="2"/>
  <c r="N37" i="2" s="1"/>
  <c r="L38" i="2"/>
  <c r="N38" i="2" s="1"/>
  <c r="L39" i="2"/>
  <c r="N39" i="2" s="1"/>
  <c r="L40" i="2"/>
  <c r="N40" i="2" s="1"/>
  <c r="L41" i="2"/>
  <c r="N41" i="2" s="1"/>
  <c r="L42" i="2"/>
  <c r="N42" i="2" s="1"/>
  <c r="L43" i="2"/>
  <c r="N43" i="2" s="1"/>
  <c r="L44" i="2"/>
  <c r="N44" i="2" s="1"/>
  <c r="L45" i="2"/>
  <c r="N45" i="2" s="1"/>
  <c r="L46" i="2"/>
  <c r="N46" i="2" s="1"/>
  <c r="L47" i="2"/>
  <c r="N47" i="2" s="1"/>
  <c r="L48" i="2"/>
  <c r="N48" i="2" s="1"/>
  <c r="L49" i="2"/>
  <c r="N49" i="2" s="1"/>
  <c r="L50" i="2"/>
  <c r="N50" i="2" s="1"/>
  <c r="L51" i="2"/>
  <c r="N51" i="2" s="1"/>
  <c r="L52" i="2"/>
  <c r="N52" i="2" s="1"/>
  <c r="L53" i="2"/>
  <c r="N53" i="2" s="1"/>
  <c r="L54" i="2"/>
  <c r="N54" i="2" s="1"/>
  <c r="L55" i="2"/>
  <c r="N55" i="2" s="1"/>
  <c r="L56" i="2"/>
  <c r="N56" i="2" s="1"/>
  <c r="L57" i="2"/>
  <c r="N57" i="2" s="1"/>
  <c r="L58" i="2"/>
  <c r="N58" i="2" s="1"/>
  <c r="L59" i="2"/>
  <c r="N59" i="2" s="1"/>
  <c r="L60" i="2"/>
  <c r="N60" i="2" s="1"/>
  <c r="L61" i="2"/>
  <c r="N61" i="2" s="1"/>
  <c r="L62" i="2"/>
  <c r="N62" i="2" s="1"/>
  <c r="L63" i="2"/>
  <c r="N63" i="2" s="1"/>
  <c r="L64" i="2"/>
  <c r="L65" i="2"/>
  <c r="N65" i="2" s="1"/>
  <c r="L66" i="2"/>
  <c r="N66" i="2" s="1"/>
  <c r="L67" i="2"/>
  <c r="N67" i="2" s="1"/>
  <c r="L68" i="2"/>
  <c r="N68" i="2" s="1"/>
  <c r="L69" i="2"/>
  <c r="N69" i="2" s="1"/>
  <c r="L70" i="2"/>
  <c r="N70" i="2" s="1"/>
  <c r="L71" i="2"/>
  <c r="N71" i="2" s="1"/>
  <c r="L72" i="2"/>
  <c r="N72" i="2" s="1"/>
  <c r="L73" i="2"/>
  <c r="N73" i="2" s="1"/>
  <c r="L74" i="2"/>
  <c r="N74" i="2" s="1"/>
  <c r="L75" i="2"/>
  <c r="N75" i="2" s="1"/>
  <c r="L76" i="2"/>
  <c r="N76" i="2" s="1"/>
  <c r="L77" i="2"/>
  <c r="N77" i="2" s="1"/>
  <c r="L78" i="2"/>
  <c r="N78" i="2" s="1"/>
  <c r="L79" i="2"/>
  <c r="N79" i="2" s="1"/>
  <c r="L80" i="2"/>
  <c r="N80" i="2" s="1"/>
  <c r="L81" i="2"/>
  <c r="N81" i="2" s="1"/>
  <c r="L82" i="2"/>
  <c r="N82" i="2" s="1"/>
  <c r="L83" i="2"/>
  <c r="N83" i="2" s="1"/>
  <c r="L84" i="2"/>
  <c r="N84" i="2" s="1"/>
  <c r="L85" i="2"/>
  <c r="N85" i="2" s="1"/>
  <c r="L86" i="2"/>
  <c r="N86" i="2" s="1"/>
  <c r="L87" i="2"/>
  <c r="N87" i="2" s="1"/>
  <c r="L88" i="2"/>
  <c r="N88" i="2" s="1"/>
  <c r="L89" i="2"/>
  <c r="N89" i="2" s="1"/>
  <c r="L90" i="2"/>
  <c r="N90" i="2" s="1"/>
  <c r="L91" i="2"/>
  <c r="N91" i="2" s="1"/>
  <c r="L92" i="2"/>
  <c r="N92" i="2" s="1"/>
  <c r="L93" i="2"/>
  <c r="N93" i="2" s="1"/>
  <c r="L94" i="2"/>
  <c r="N94" i="2" s="1"/>
  <c r="L95" i="2"/>
  <c r="N95" i="2" s="1"/>
  <c r="L96" i="2"/>
  <c r="L97" i="2"/>
  <c r="N97" i="2" s="1"/>
  <c r="L98" i="2"/>
  <c r="N98" i="2" s="1"/>
  <c r="L99" i="2"/>
  <c r="N99" i="2" s="1"/>
  <c r="L100" i="2"/>
  <c r="N100" i="2" s="1"/>
  <c r="L101" i="2"/>
  <c r="N101" i="2" s="1"/>
  <c r="L102" i="2"/>
  <c r="N102" i="2" s="1"/>
  <c r="L103" i="2"/>
  <c r="N103" i="2" s="1"/>
  <c r="L104" i="2"/>
  <c r="N104" i="2" s="1"/>
  <c r="L105" i="2"/>
  <c r="N105" i="2" s="1"/>
  <c r="L106" i="2"/>
  <c r="N106" i="2" s="1"/>
  <c r="L107" i="2"/>
  <c r="N107" i="2" s="1"/>
  <c r="L108" i="2"/>
  <c r="N108" i="2" s="1"/>
  <c r="L109" i="2"/>
  <c r="N109" i="2" s="1"/>
  <c r="L110" i="2"/>
  <c r="N110" i="2" s="1"/>
  <c r="L111" i="2"/>
  <c r="N111" i="2" s="1"/>
  <c r="L112" i="2"/>
  <c r="N112" i="2" s="1"/>
  <c r="L113" i="2"/>
  <c r="N113" i="2" s="1"/>
  <c r="L114" i="2"/>
  <c r="N114" i="2" s="1"/>
  <c r="L115" i="2"/>
  <c r="N115" i="2" s="1"/>
  <c r="L116" i="2"/>
  <c r="N116" i="2" s="1"/>
  <c r="L117" i="2"/>
  <c r="N117" i="2" s="1"/>
  <c r="L118" i="2"/>
  <c r="N118" i="2" s="1"/>
  <c r="L119" i="2"/>
  <c r="N119" i="2" s="1"/>
  <c r="L120" i="2"/>
  <c r="N120" i="2" s="1"/>
  <c r="L121" i="2"/>
  <c r="N121" i="2" s="1"/>
  <c r="L122" i="2"/>
  <c r="N122" i="2" s="1"/>
  <c r="L123" i="2"/>
  <c r="N123" i="2" s="1"/>
  <c r="L124" i="2"/>
  <c r="N124" i="2" s="1"/>
  <c r="L125" i="2"/>
  <c r="N125" i="2" s="1"/>
  <c r="L126" i="2"/>
  <c r="N126" i="2" s="1"/>
  <c r="L127" i="2"/>
  <c r="N127" i="2" s="1"/>
  <c r="L128" i="2"/>
  <c r="L129" i="2"/>
  <c r="N129" i="2" s="1"/>
  <c r="L130" i="2"/>
  <c r="N130" i="2" s="1"/>
  <c r="L131" i="2"/>
  <c r="N131" i="2" s="1"/>
  <c r="L132" i="2"/>
  <c r="N132" i="2" s="1"/>
  <c r="L133" i="2"/>
  <c r="N133" i="2" s="1"/>
  <c r="L134" i="2"/>
  <c r="N134" i="2" s="1"/>
  <c r="L135" i="2"/>
  <c r="N135" i="2" s="1"/>
  <c r="L136" i="2"/>
  <c r="N136" i="2" s="1"/>
  <c r="L137" i="2"/>
  <c r="N137" i="2" s="1"/>
  <c r="L138" i="2"/>
  <c r="N138" i="2" s="1"/>
  <c r="L139" i="2"/>
  <c r="N139" i="2" s="1"/>
  <c r="L140" i="2"/>
  <c r="N140" i="2" s="1"/>
  <c r="L141" i="2"/>
  <c r="N141" i="2" s="1"/>
  <c r="L142" i="2"/>
  <c r="N142" i="2" s="1"/>
  <c r="L143" i="2"/>
  <c r="N143" i="2" s="1"/>
  <c r="L144" i="2"/>
  <c r="N144" i="2" s="1"/>
  <c r="L145" i="2"/>
  <c r="N145" i="2" s="1"/>
  <c r="L146" i="2"/>
  <c r="N146" i="2" s="1"/>
  <c r="L147" i="2"/>
  <c r="N147" i="2" s="1"/>
  <c r="L148" i="2"/>
  <c r="N148" i="2" s="1"/>
  <c r="L149" i="2"/>
  <c r="N149" i="2" s="1"/>
  <c r="L150" i="2"/>
  <c r="N150" i="2" s="1"/>
  <c r="L151" i="2"/>
  <c r="N151" i="2" s="1"/>
  <c r="L152" i="2"/>
  <c r="N152" i="2" s="1"/>
  <c r="L153" i="2"/>
  <c r="N153" i="2" s="1"/>
  <c r="L154" i="2"/>
  <c r="N154" i="2" s="1"/>
  <c r="L155" i="2"/>
  <c r="N155" i="2" s="1"/>
  <c r="L156" i="2"/>
  <c r="N156" i="2" s="1"/>
  <c r="L157" i="2"/>
  <c r="N157" i="2" s="1"/>
  <c r="L158" i="2"/>
  <c r="N158" i="2" s="1"/>
  <c r="L159" i="2"/>
  <c r="N159" i="2" s="1"/>
  <c r="L160" i="2"/>
  <c r="L161" i="2"/>
  <c r="N161" i="2" s="1"/>
  <c r="L162" i="2"/>
  <c r="N162" i="2" s="1"/>
  <c r="L163" i="2"/>
  <c r="N163" i="2" s="1"/>
  <c r="L164" i="2"/>
  <c r="N164" i="2" s="1"/>
  <c r="L165" i="2"/>
  <c r="N165" i="2" s="1"/>
  <c r="L166" i="2"/>
  <c r="N166" i="2" s="1"/>
  <c r="L167" i="2"/>
  <c r="N167" i="2" s="1"/>
  <c r="L168" i="2"/>
  <c r="N168" i="2" s="1"/>
  <c r="L169" i="2"/>
  <c r="N169" i="2" s="1"/>
  <c r="L170" i="2"/>
  <c r="N170" i="2" s="1"/>
  <c r="L171" i="2"/>
  <c r="N171" i="2" s="1"/>
  <c r="L172" i="2"/>
  <c r="N172" i="2" s="1"/>
  <c r="L173" i="2"/>
  <c r="N173" i="2" s="1"/>
  <c r="L174" i="2"/>
  <c r="N174" i="2" s="1"/>
  <c r="L175" i="2"/>
  <c r="N175" i="2" s="1"/>
  <c r="L176" i="2"/>
  <c r="N176" i="2" s="1"/>
  <c r="L177" i="2"/>
  <c r="N177" i="2" s="1"/>
  <c r="L178" i="2"/>
  <c r="N178" i="2" s="1"/>
  <c r="L179" i="2"/>
  <c r="N179" i="2" s="1"/>
  <c r="L180" i="2"/>
  <c r="N180" i="2" s="1"/>
  <c r="L181" i="2"/>
  <c r="N181" i="2" s="1"/>
  <c r="L182" i="2"/>
  <c r="N182" i="2" s="1"/>
  <c r="L183" i="2"/>
  <c r="N183" i="2" s="1"/>
  <c r="L184" i="2"/>
  <c r="N184" i="2" s="1"/>
  <c r="L185" i="2"/>
  <c r="N185" i="2" s="1"/>
  <c r="L186" i="2"/>
  <c r="N186" i="2" s="1"/>
  <c r="L187" i="2"/>
  <c r="N187" i="2" s="1"/>
  <c r="L188" i="2"/>
  <c r="N188" i="2" s="1"/>
  <c r="L189" i="2"/>
  <c r="N189" i="2" s="1"/>
  <c r="L190" i="2"/>
  <c r="N190" i="2" s="1"/>
  <c r="L191" i="2"/>
  <c r="N191" i="2" s="1"/>
  <c r="L192" i="2"/>
  <c r="L193" i="2"/>
  <c r="N193" i="2" s="1"/>
  <c r="L194" i="2"/>
  <c r="N194" i="2" s="1"/>
  <c r="L195" i="2"/>
  <c r="N195" i="2" s="1"/>
  <c r="L196" i="2"/>
  <c r="N196" i="2" s="1"/>
  <c r="L197" i="2"/>
  <c r="N197" i="2" s="1"/>
  <c r="L198" i="2"/>
  <c r="N198" i="2" s="1"/>
  <c r="L199" i="2"/>
  <c r="N199" i="2" s="1"/>
  <c r="L200" i="2"/>
  <c r="N200" i="2" s="1"/>
  <c r="L201" i="2"/>
  <c r="N201" i="2" s="1"/>
  <c r="L202" i="2"/>
  <c r="N202" i="2" s="1"/>
  <c r="L203" i="2"/>
  <c r="N203" i="2" s="1"/>
  <c r="L204" i="2"/>
  <c r="N204" i="2" s="1"/>
  <c r="L205" i="2"/>
  <c r="N205" i="2" s="1"/>
  <c r="L206" i="2"/>
  <c r="N206" i="2" s="1"/>
  <c r="L207" i="2"/>
  <c r="N207" i="2" s="1"/>
  <c r="L208" i="2"/>
  <c r="N208" i="2" s="1"/>
  <c r="L209" i="2"/>
  <c r="N209" i="2" s="1"/>
  <c r="L210" i="2"/>
  <c r="N210" i="2" s="1"/>
  <c r="L211" i="2"/>
  <c r="N211" i="2" s="1"/>
  <c r="L212" i="2"/>
  <c r="N212" i="2" s="1"/>
  <c r="L213" i="2"/>
  <c r="N213" i="2" s="1"/>
  <c r="L214" i="2"/>
  <c r="N214" i="2" s="1"/>
  <c r="L215" i="2"/>
  <c r="N215" i="2" s="1"/>
  <c r="L216" i="2"/>
  <c r="N216" i="2" s="1"/>
  <c r="L217" i="2"/>
  <c r="N217" i="2" s="1"/>
  <c r="L218" i="2"/>
  <c r="N218" i="2" s="1"/>
  <c r="L219" i="2"/>
  <c r="N219" i="2" s="1"/>
  <c r="L220" i="2"/>
  <c r="N220" i="2" s="1"/>
  <c r="L221" i="2"/>
  <c r="N221" i="2" s="1"/>
  <c r="L222" i="2"/>
  <c r="N222" i="2" s="1"/>
  <c r="L223" i="2"/>
  <c r="N223" i="2" s="1"/>
  <c r="L224" i="2"/>
  <c r="L225" i="2"/>
  <c r="N225" i="2" s="1"/>
  <c r="L226" i="2"/>
  <c r="N226" i="2" s="1"/>
  <c r="L227" i="2"/>
  <c r="N227" i="2" s="1"/>
  <c r="L228" i="2"/>
  <c r="N228" i="2" s="1"/>
  <c r="L229" i="2"/>
  <c r="N229" i="2" s="1"/>
  <c r="L230" i="2"/>
  <c r="N230" i="2" s="1"/>
  <c r="L231" i="2"/>
  <c r="N231" i="2" s="1"/>
  <c r="L232" i="2"/>
  <c r="N232" i="2" s="1"/>
  <c r="L233" i="2"/>
  <c r="N233" i="2" s="1"/>
  <c r="L234" i="2"/>
  <c r="N234" i="2" s="1"/>
  <c r="L235" i="2"/>
  <c r="N235" i="2" s="1"/>
  <c r="L236" i="2"/>
  <c r="N236" i="2" s="1"/>
  <c r="L237" i="2"/>
  <c r="N237" i="2" s="1"/>
  <c r="L238" i="2"/>
  <c r="N238" i="2" s="1"/>
  <c r="L239" i="2"/>
  <c r="N239" i="2" s="1"/>
  <c r="L240" i="2"/>
  <c r="N240" i="2" s="1"/>
  <c r="L241" i="2"/>
  <c r="N241" i="2" s="1"/>
  <c r="L242" i="2"/>
  <c r="N242" i="2" s="1"/>
  <c r="L243" i="2"/>
  <c r="N243" i="2" s="1"/>
  <c r="L244" i="2"/>
  <c r="N244" i="2" s="1"/>
  <c r="L245" i="2"/>
  <c r="N245" i="2" s="1"/>
  <c r="L246" i="2"/>
  <c r="N246" i="2" s="1"/>
  <c r="L247" i="2"/>
  <c r="N247" i="2" s="1"/>
  <c r="L248" i="2"/>
  <c r="N248" i="2" s="1"/>
  <c r="L249" i="2"/>
  <c r="N249" i="2" s="1"/>
  <c r="L250" i="2"/>
  <c r="N250" i="2" s="1"/>
  <c r="L251" i="2"/>
  <c r="N251" i="2" s="1"/>
  <c r="L252" i="2"/>
  <c r="N252" i="2" s="1"/>
  <c r="L253" i="2"/>
  <c r="N253" i="2" s="1"/>
  <c r="L254" i="2"/>
  <c r="N254" i="2" s="1"/>
  <c r="L255" i="2"/>
  <c r="N255" i="2" s="1"/>
  <c r="L256" i="2"/>
  <c r="L257" i="2"/>
  <c r="L258" i="2"/>
  <c r="N258" i="2" s="1"/>
  <c r="L259" i="2"/>
  <c r="N259" i="2" s="1"/>
  <c r="L260" i="2"/>
  <c r="N260" i="2" s="1"/>
  <c r="L261" i="2"/>
  <c r="N261" i="2" s="1"/>
  <c r="L262" i="2"/>
  <c r="N262" i="2" s="1"/>
  <c r="L263" i="2"/>
  <c r="N263" i="2" s="1"/>
  <c r="L264" i="2"/>
  <c r="N264" i="2" s="1"/>
  <c r="L265" i="2"/>
  <c r="N265" i="2" s="1"/>
  <c r="L266" i="2"/>
  <c r="N266" i="2" s="1"/>
  <c r="L267" i="2"/>
  <c r="N267" i="2" s="1"/>
  <c r="L268" i="2"/>
  <c r="N268" i="2" s="1"/>
  <c r="L269" i="2"/>
  <c r="N269" i="2" s="1"/>
  <c r="L270" i="2"/>
  <c r="N270" i="2" s="1"/>
  <c r="L271" i="2"/>
  <c r="N271" i="2" s="1"/>
  <c r="L272" i="2"/>
  <c r="N272" i="2" s="1"/>
  <c r="L273" i="2"/>
  <c r="N273" i="2" s="1"/>
  <c r="L274" i="2"/>
  <c r="N274" i="2" s="1"/>
  <c r="L275" i="2"/>
  <c r="N275" i="2" s="1"/>
  <c r="L276" i="2"/>
  <c r="N276" i="2" s="1"/>
  <c r="L277" i="2"/>
  <c r="N277" i="2" s="1"/>
  <c r="L278" i="2"/>
  <c r="N278" i="2" s="1"/>
  <c r="L279" i="2"/>
  <c r="N279" i="2" s="1"/>
  <c r="L280" i="2"/>
  <c r="N280" i="2" s="1"/>
  <c r="L281" i="2"/>
  <c r="N281" i="2" s="1"/>
  <c r="L282" i="2"/>
  <c r="N282" i="2" s="1"/>
  <c r="L283" i="2"/>
  <c r="N283" i="2" s="1"/>
  <c r="L284" i="2"/>
  <c r="N284" i="2" s="1"/>
  <c r="L285" i="2"/>
  <c r="N285" i="2" s="1"/>
  <c r="L286" i="2"/>
  <c r="N286" i="2" s="1"/>
  <c r="L287" i="2"/>
  <c r="N287" i="2" s="1"/>
  <c r="L288" i="2"/>
  <c r="L289" i="2"/>
  <c r="N289" i="2" s="1"/>
  <c r="L290" i="2"/>
  <c r="N290" i="2" s="1"/>
  <c r="L291" i="2"/>
  <c r="N291" i="2" s="1"/>
  <c r="L292" i="2"/>
  <c r="N292" i="2" s="1"/>
  <c r="L293" i="2"/>
  <c r="N293" i="2" s="1"/>
  <c r="L294" i="2"/>
  <c r="N294" i="2" s="1"/>
  <c r="L295" i="2"/>
  <c r="N295" i="2" s="1"/>
  <c r="L296" i="2"/>
  <c r="N296" i="2" s="1"/>
  <c r="L297" i="2"/>
  <c r="N297" i="2" s="1"/>
  <c r="L298" i="2"/>
  <c r="N298" i="2" s="1"/>
  <c r="L299" i="2"/>
  <c r="N299" i="2" s="1"/>
  <c r="L300" i="2"/>
  <c r="N300" i="2" s="1"/>
  <c r="L301" i="2"/>
  <c r="N301" i="2" s="1"/>
  <c r="L302" i="2"/>
  <c r="N302" i="2" s="1"/>
  <c r="L303" i="2"/>
  <c r="N303" i="2" s="1"/>
  <c r="L304" i="2"/>
  <c r="N304" i="2" s="1"/>
  <c r="L305" i="2"/>
  <c r="N305" i="2" s="1"/>
  <c r="L306" i="2"/>
  <c r="N306" i="2" s="1"/>
  <c r="L307" i="2"/>
  <c r="N307" i="2" s="1"/>
  <c r="L308" i="2"/>
  <c r="N308" i="2" s="1"/>
  <c r="L309" i="2"/>
  <c r="N309" i="2" s="1"/>
  <c r="L310" i="2"/>
  <c r="N310" i="2" s="1"/>
  <c r="L311" i="2"/>
  <c r="N311" i="2" s="1"/>
  <c r="L312" i="2"/>
  <c r="N312" i="2" s="1"/>
  <c r="L313" i="2"/>
  <c r="N313" i="2" s="1"/>
  <c r="L314" i="2"/>
  <c r="N314" i="2" s="1"/>
  <c r="L315" i="2"/>
  <c r="N315" i="2" s="1"/>
  <c r="L316" i="2"/>
  <c r="N316" i="2" s="1"/>
  <c r="L317" i="2"/>
  <c r="N317" i="2" s="1"/>
  <c r="L318" i="2"/>
  <c r="N318" i="2" s="1"/>
  <c r="L319" i="2"/>
  <c r="N319" i="2" s="1"/>
  <c r="L320" i="2"/>
  <c r="L321" i="2"/>
  <c r="N321" i="2" s="1"/>
  <c r="L322" i="2"/>
  <c r="N322" i="2" s="1"/>
  <c r="L323" i="2"/>
  <c r="N323" i="2" s="1"/>
  <c r="L324" i="2"/>
  <c r="N324" i="2" s="1"/>
  <c r="L325" i="2"/>
  <c r="N325" i="2" s="1"/>
  <c r="L326" i="2"/>
  <c r="N326" i="2" s="1"/>
  <c r="L327" i="2"/>
  <c r="N327" i="2" s="1"/>
  <c r="L328" i="2"/>
  <c r="N328" i="2" s="1"/>
  <c r="L329" i="2"/>
  <c r="N329" i="2" s="1"/>
  <c r="L330" i="2"/>
  <c r="N330" i="2" s="1"/>
  <c r="L331" i="2"/>
  <c r="N331" i="2" s="1"/>
  <c r="L332" i="2"/>
  <c r="N332" i="2" s="1"/>
  <c r="L333" i="2"/>
  <c r="N333" i="2" s="1"/>
  <c r="L334" i="2"/>
  <c r="N334" i="2" s="1"/>
  <c r="L335" i="2"/>
  <c r="N335" i="2" s="1"/>
  <c r="L336" i="2"/>
  <c r="N336" i="2" s="1"/>
  <c r="L337" i="2"/>
  <c r="N337" i="2" s="1"/>
  <c r="L338" i="2"/>
  <c r="N338" i="2" s="1"/>
  <c r="L339" i="2"/>
  <c r="N339" i="2" s="1"/>
  <c r="L340" i="2"/>
  <c r="N340" i="2" s="1"/>
  <c r="L341" i="2"/>
  <c r="N341" i="2" s="1"/>
  <c r="L342" i="2"/>
  <c r="N342" i="2" s="1"/>
  <c r="L343" i="2"/>
  <c r="N343" i="2" s="1"/>
  <c r="L344" i="2"/>
  <c r="N344" i="2" s="1"/>
  <c r="L345" i="2"/>
  <c r="N345" i="2" s="1"/>
  <c r="L346" i="2"/>
  <c r="N346" i="2" s="1"/>
  <c r="L347" i="2"/>
  <c r="N347" i="2" s="1"/>
  <c r="L348" i="2"/>
  <c r="N348" i="2" s="1"/>
  <c r="L349" i="2"/>
  <c r="N349" i="2" s="1"/>
  <c r="L350" i="2"/>
  <c r="N350" i="2" s="1"/>
  <c r="L351" i="2"/>
  <c r="N351" i="2" s="1"/>
  <c r="L352" i="2"/>
  <c r="N352" i="2" s="1"/>
  <c r="L353" i="2"/>
  <c r="N353" i="2" s="1"/>
  <c r="L354" i="2"/>
  <c r="N354" i="2" s="1"/>
  <c r="L355" i="2"/>
  <c r="N355" i="2" s="1"/>
  <c r="L356" i="2"/>
  <c r="N356" i="2" s="1"/>
  <c r="L357" i="2"/>
  <c r="N357" i="2" s="1"/>
  <c r="L358" i="2"/>
  <c r="N358" i="2" s="1"/>
  <c r="L359" i="2"/>
  <c r="N359" i="2" s="1"/>
  <c r="L360" i="2"/>
  <c r="N360" i="2" s="1"/>
  <c r="L361" i="2"/>
  <c r="N361" i="2" s="1"/>
  <c r="L362" i="2"/>
  <c r="N362" i="2" s="1"/>
  <c r="L363" i="2"/>
  <c r="L364" i="2"/>
  <c r="N364" i="2" s="1"/>
  <c r="L365" i="2"/>
  <c r="N365" i="2" s="1"/>
  <c r="L366" i="2"/>
  <c r="N366" i="2" s="1"/>
  <c r="L367" i="2"/>
  <c r="N367" i="2" s="1"/>
  <c r="L368" i="2"/>
  <c r="N368" i="2" s="1"/>
  <c r="L369" i="2"/>
  <c r="N369" i="2" s="1"/>
  <c r="L370" i="2"/>
  <c r="N370" i="2" s="1"/>
  <c r="L371" i="2"/>
  <c r="N371" i="2" s="1"/>
  <c r="L372" i="2"/>
  <c r="N372" i="2" s="1"/>
  <c r="L373" i="2"/>
  <c r="N373" i="2" s="1"/>
  <c r="L374" i="2"/>
  <c r="N374" i="2" s="1"/>
  <c r="L375" i="2"/>
  <c r="N375" i="2" s="1"/>
  <c r="L376" i="2"/>
  <c r="N376" i="2" s="1"/>
  <c r="L377" i="2"/>
  <c r="N377" i="2" s="1"/>
  <c r="L378" i="2"/>
  <c r="N378" i="2" s="1"/>
  <c r="L379" i="2"/>
  <c r="N379" i="2" s="1"/>
  <c r="L380" i="2"/>
  <c r="N380" i="2" s="1"/>
  <c r="L381" i="2"/>
  <c r="N381" i="2" s="1"/>
  <c r="L382" i="2"/>
  <c r="N382" i="2" s="1"/>
  <c r="L383" i="2"/>
  <c r="N383" i="2" s="1"/>
  <c r="L384" i="2"/>
  <c r="N384" i="2" s="1"/>
  <c r="L385" i="2"/>
  <c r="N385" i="2" s="1"/>
  <c r="L386" i="2"/>
  <c r="N386" i="2" s="1"/>
  <c r="L387" i="2"/>
  <c r="N387" i="2" s="1"/>
  <c r="L388" i="2"/>
  <c r="N388" i="2" s="1"/>
  <c r="L389" i="2"/>
  <c r="N389" i="2" s="1"/>
  <c r="L390" i="2"/>
  <c r="N390" i="2" s="1"/>
  <c r="L391" i="2"/>
  <c r="N391" i="2" s="1"/>
  <c r="L392" i="2"/>
  <c r="N392" i="2" s="1"/>
  <c r="L393" i="2"/>
  <c r="N393" i="2" s="1"/>
  <c r="L394" i="2"/>
  <c r="N394" i="2" s="1"/>
  <c r="L395" i="2"/>
  <c r="L396" i="2"/>
  <c r="N396" i="2" s="1"/>
  <c r="L397" i="2"/>
  <c r="N397" i="2" s="1"/>
  <c r="L398" i="2"/>
  <c r="N398" i="2" s="1"/>
  <c r="L399" i="2"/>
  <c r="N399" i="2" s="1"/>
  <c r="L400" i="2"/>
  <c r="N400" i="2" s="1"/>
  <c r="L401" i="2"/>
  <c r="N401" i="2" s="1"/>
  <c r="L402" i="2"/>
  <c r="N402" i="2" s="1"/>
  <c r="L403" i="2"/>
  <c r="N403" i="2" s="1"/>
  <c r="L404" i="2"/>
  <c r="N404" i="2" s="1"/>
  <c r="L405" i="2"/>
  <c r="N405" i="2" s="1"/>
  <c r="L406" i="2"/>
  <c r="N406" i="2" s="1"/>
  <c r="L407" i="2"/>
  <c r="N407" i="2" s="1"/>
  <c r="L408" i="2"/>
  <c r="N408" i="2" s="1"/>
  <c r="L409" i="2"/>
  <c r="N409" i="2" s="1"/>
  <c r="L410" i="2"/>
  <c r="N410" i="2" s="1"/>
  <c r="L411" i="2"/>
  <c r="N411" i="2" s="1"/>
  <c r="L412" i="2"/>
  <c r="N412" i="2" s="1"/>
  <c r="L413" i="2"/>
  <c r="N413" i="2" s="1"/>
  <c r="L414" i="2"/>
  <c r="N414" i="2" s="1"/>
  <c r="L415" i="2"/>
  <c r="N415" i="2" s="1"/>
  <c r="L416" i="2"/>
  <c r="N416" i="2" s="1"/>
  <c r="L417" i="2"/>
  <c r="N417" i="2" s="1"/>
  <c r="L418" i="2"/>
  <c r="N418" i="2" s="1"/>
  <c r="L419" i="2"/>
  <c r="N419" i="2" s="1"/>
  <c r="L420" i="2"/>
  <c r="N420" i="2" s="1"/>
  <c r="L421" i="2"/>
  <c r="N421" i="2" s="1"/>
  <c r="L422" i="2"/>
  <c r="N422" i="2" s="1"/>
  <c r="L423" i="2"/>
  <c r="N423" i="2" s="1"/>
  <c r="L424" i="2"/>
  <c r="N424" i="2" s="1"/>
  <c r="L425" i="2"/>
  <c r="N425" i="2" s="1"/>
  <c r="L426" i="2"/>
  <c r="N426" i="2" s="1"/>
  <c r="L427" i="2"/>
  <c r="L428" i="2"/>
  <c r="N428" i="2" s="1"/>
  <c r="L429" i="2"/>
  <c r="N429" i="2" s="1"/>
  <c r="L430" i="2"/>
  <c r="N430" i="2" s="1"/>
  <c r="L431" i="2"/>
  <c r="N431" i="2" s="1"/>
  <c r="L432" i="2"/>
  <c r="N432" i="2" s="1"/>
  <c r="L433" i="2"/>
  <c r="N433" i="2" s="1"/>
  <c r="L434" i="2"/>
  <c r="N434" i="2" s="1"/>
  <c r="L435" i="2"/>
  <c r="N435" i="2" s="1"/>
  <c r="L436" i="2"/>
  <c r="N436" i="2" s="1"/>
  <c r="L437" i="2"/>
  <c r="N437" i="2" s="1"/>
  <c r="L438" i="2"/>
  <c r="N438" i="2" s="1"/>
  <c r="L439" i="2"/>
  <c r="N439" i="2" s="1"/>
  <c r="L440" i="2"/>
  <c r="N440" i="2" s="1"/>
  <c r="L441" i="2"/>
  <c r="N441" i="2" s="1"/>
  <c r="L442" i="2"/>
  <c r="N442" i="2" s="1"/>
  <c r="L443" i="2"/>
  <c r="N443" i="2" s="1"/>
  <c r="L444" i="2"/>
  <c r="N444" i="2" s="1"/>
  <c r="L445" i="2"/>
  <c r="N445" i="2" s="1"/>
  <c r="L446" i="2"/>
  <c r="N446" i="2" s="1"/>
  <c r="L447" i="2"/>
  <c r="N447" i="2" s="1"/>
  <c r="L448" i="2"/>
  <c r="N448" i="2" s="1"/>
  <c r="L449" i="2"/>
  <c r="N449" i="2" s="1"/>
  <c r="L450" i="2"/>
  <c r="N450" i="2" s="1"/>
  <c r="L451" i="2"/>
  <c r="N451" i="2" s="1"/>
  <c r="L452" i="2"/>
  <c r="N452" i="2" s="1"/>
  <c r="L453" i="2"/>
  <c r="N453" i="2" s="1"/>
  <c r="L454" i="2"/>
  <c r="N454" i="2" s="1"/>
  <c r="L455" i="2"/>
  <c r="N455" i="2" s="1"/>
  <c r="L456" i="2"/>
  <c r="N456" i="2" s="1"/>
  <c r="L457" i="2"/>
  <c r="N457" i="2" s="1"/>
  <c r="L458" i="2"/>
  <c r="N458" i="2" s="1"/>
  <c r="L459" i="2"/>
  <c r="L460" i="2"/>
  <c r="N460" i="2" s="1"/>
  <c r="L461" i="2"/>
  <c r="N461" i="2" s="1"/>
  <c r="L462" i="2"/>
  <c r="N462" i="2" s="1"/>
  <c r="L463" i="2"/>
  <c r="N463" i="2" s="1"/>
  <c r="L464" i="2"/>
  <c r="N464" i="2" s="1"/>
  <c r="L465" i="2"/>
  <c r="N465" i="2" s="1"/>
  <c r="L466" i="2"/>
  <c r="N466" i="2" s="1"/>
  <c r="L467" i="2"/>
  <c r="N467" i="2" s="1"/>
  <c r="L468" i="2"/>
  <c r="N468" i="2" s="1"/>
  <c r="L469" i="2"/>
  <c r="N469" i="2" s="1"/>
  <c r="L470" i="2"/>
  <c r="N470" i="2" s="1"/>
  <c r="L471" i="2"/>
  <c r="N471" i="2" s="1"/>
  <c r="L472" i="2"/>
  <c r="N472" i="2" s="1"/>
  <c r="L473" i="2"/>
  <c r="N473" i="2" s="1"/>
  <c r="L474" i="2"/>
  <c r="N474" i="2" s="1"/>
  <c r="L475" i="2"/>
  <c r="N475" i="2" s="1"/>
  <c r="L476" i="2"/>
  <c r="N476" i="2" s="1"/>
  <c r="L477" i="2"/>
  <c r="N477" i="2" s="1"/>
  <c r="L478" i="2"/>
  <c r="N478" i="2" s="1"/>
  <c r="L479" i="2"/>
  <c r="N479" i="2" s="1"/>
  <c r="L480" i="2"/>
  <c r="N480" i="2" s="1"/>
  <c r="L481" i="2"/>
  <c r="N481" i="2" s="1"/>
  <c r="L482" i="2"/>
  <c r="N482" i="2" s="1"/>
  <c r="L483" i="2"/>
  <c r="N483" i="2" s="1"/>
  <c r="L484" i="2"/>
  <c r="N484" i="2" s="1"/>
  <c r="L485" i="2"/>
  <c r="N485" i="2" s="1"/>
  <c r="L486" i="2"/>
  <c r="N486" i="2" s="1"/>
  <c r="L487" i="2"/>
  <c r="N487" i="2" s="1"/>
  <c r="L488" i="2"/>
  <c r="N488" i="2" s="1"/>
  <c r="L489" i="2"/>
  <c r="N489" i="2" s="1"/>
  <c r="L490" i="2"/>
  <c r="N490" i="2" s="1"/>
  <c r="L491" i="2"/>
  <c r="L492" i="2"/>
  <c r="N492" i="2" s="1"/>
  <c r="L493" i="2"/>
  <c r="N493" i="2" s="1"/>
  <c r="L494" i="2"/>
  <c r="N494" i="2" s="1"/>
  <c r="L495" i="2"/>
  <c r="N495" i="2" s="1"/>
  <c r="L496" i="2"/>
  <c r="N496" i="2" s="1"/>
  <c r="L497" i="2"/>
  <c r="N497" i="2" s="1"/>
  <c r="L498" i="2"/>
  <c r="N498" i="2" s="1"/>
  <c r="L499" i="2"/>
  <c r="N499" i="2" s="1"/>
  <c r="L500" i="2"/>
  <c r="N500" i="2" s="1"/>
  <c r="L501" i="2"/>
  <c r="N501" i="2" s="1"/>
  <c r="L502" i="2"/>
  <c r="N502" i="2" s="1"/>
  <c r="L503" i="2"/>
  <c r="N503" i="2" s="1"/>
  <c r="L504" i="2"/>
  <c r="N504" i="2" s="1"/>
  <c r="L505" i="2"/>
  <c r="N505" i="2" s="1"/>
  <c r="L506" i="2"/>
  <c r="N506" i="2" s="1"/>
  <c r="L507" i="2"/>
  <c r="N507" i="2" s="1"/>
  <c r="L508" i="2"/>
  <c r="N508" i="2" s="1"/>
  <c r="L509" i="2"/>
  <c r="N509" i="2" s="1"/>
  <c r="L510" i="2"/>
  <c r="N510" i="2" s="1"/>
  <c r="L511" i="2"/>
  <c r="N511" i="2" s="1"/>
  <c r="L512" i="2"/>
  <c r="N512" i="2" s="1"/>
  <c r="L513" i="2"/>
  <c r="N513" i="2" s="1"/>
  <c r="L514" i="2"/>
  <c r="N514" i="2" s="1"/>
  <c r="L515" i="2"/>
  <c r="N515" i="2" s="1"/>
  <c r="L516" i="2"/>
  <c r="N516" i="2" s="1"/>
  <c r="L517" i="2"/>
  <c r="N517" i="2" s="1"/>
  <c r="L518" i="2"/>
  <c r="N518" i="2" s="1"/>
  <c r="L519" i="2"/>
  <c r="N519" i="2" s="1"/>
  <c r="L520" i="2"/>
  <c r="N520" i="2" s="1"/>
  <c r="L521" i="2"/>
  <c r="N521" i="2" s="1"/>
  <c r="L522" i="2"/>
  <c r="N522" i="2" s="1"/>
  <c r="L523" i="2"/>
  <c r="L524" i="2"/>
  <c r="N524" i="2" s="1"/>
  <c r="L525" i="2"/>
  <c r="N525" i="2" s="1"/>
  <c r="L526" i="2"/>
  <c r="N526" i="2" s="1"/>
  <c r="L527" i="2"/>
  <c r="N527" i="2" s="1"/>
  <c r="L528" i="2"/>
  <c r="N528" i="2" s="1"/>
  <c r="L529" i="2"/>
  <c r="N529" i="2" s="1"/>
  <c r="L530" i="2"/>
  <c r="N530" i="2" s="1"/>
  <c r="L531" i="2"/>
  <c r="N531" i="2" s="1"/>
  <c r="L532" i="2"/>
  <c r="N532" i="2" s="1"/>
  <c r="L533" i="2"/>
  <c r="N533" i="2" s="1"/>
  <c r="L534" i="2"/>
  <c r="N534" i="2" s="1"/>
  <c r="L535" i="2"/>
  <c r="N535" i="2" s="1"/>
  <c r="L536" i="2"/>
  <c r="N536" i="2" s="1"/>
  <c r="L537" i="2"/>
  <c r="N537" i="2" s="1"/>
  <c r="L538" i="2"/>
  <c r="N538" i="2" s="1"/>
  <c r="L539" i="2"/>
  <c r="N539" i="2" s="1"/>
  <c r="L540" i="2"/>
  <c r="N540" i="2" s="1"/>
  <c r="L541" i="2"/>
  <c r="N541" i="2" s="1"/>
  <c r="L542" i="2"/>
  <c r="N542" i="2" s="1"/>
  <c r="L543" i="2"/>
  <c r="N543" i="2" s="1"/>
  <c r="L544" i="2"/>
  <c r="N544" i="2" s="1"/>
  <c r="L545" i="2"/>
  <c r="N545" i="2" s="1"/>
  <c r="L546" i="2"/>
  <c r="N546" i="2" s="1"/>
  <c r="L547" i="2"/>
  <c r="N547" i="2" s="1"/>
  <c r="L548" i="2"/>
  <c r="N548" i="2" s="1"/>
  <c r="L549" i="2"/>
  <c r="N549" i="2" s="1"/>
  <c r="L550" i="2"/>
  <c r="N550" i="2" s="1"/>
  <c r="L551" i="2"/>
  <c r="N551" i="2" s="1"/>
  <c r="L552" i="2"/>
  <c r="N552" i="2" s="1"/>
  <c r="L553" i="2"/>
  <c r="N553" i="2" s="1"/>
  <c r="L554" i="2"/>
  <c r="N554" i="2" s="1"/>
  <c r="L555" i="2"/>
  <c r="L556" i="2"/>
  <c r="N556" i="2" s="1"/>
  <c r="L557" i="2"/>
  <c r="N557" i="2" s="1"/>
  <c r="L558" i="2"/>
  <c r="N558" i="2" s="1"/>
  <c r="L559" i="2"/>
  <c r="N559" i="2" s="1"/>
  <c r="L560" i="2"/>
  <c r="N560" i="2" s="1"/>
  <c r="L561" i="2"/>
  <c r="N561" i="2" s="1"/>
  <c r="L562" i="2"/>
  <c r="N562" i="2" s="1"/>
  <c r="L563" i="2"/>
  <c r="N563" i="2" s="1"/>
  <c r="L564" i="2"/>
  <c r="N564" i="2" s="1"/>
  <c r="L565" i="2"/>
  <c r="N565" i="2" s="1"/>
  <c r="L566" i="2"/>
  <c r="N566" i="2" s="1"/>
  <c r="L567" i="2"/>
  <c r="N567" i="2" s="1"/>
  <c r="L568" i="2"/>
  <c r="N568" i="2" s="1"/>
  <c r="L569" i="2"/>
  <c r="N569" i="2" s="1"/>
  <c r="L570" i="2"/>
  <c r="N570" i="2" s="1"/>
  <c r="L571" i="2"/>
  <c r="N571" i="2" s="1"/>
  <c r="L572" i="2"/>
  <c r="N572" i="2" s="1"/>
  <c r="L573" i="2"/>
  <c r="N573" i="2" s="1"/>
  <c r="L574" i="2"/>
  <c r="N574" i="2" s="1"/>
  <c r="L575" i="2"/>
  <c r="L576" i="2"/>
  <c r="N576" i="2" s="1"/>
  <c r="L577" i="2"/>
  <c r="L578" i="2"/>
  <c r="N578" i="2" s="1"/>
  <c r="L579" i="2"/>
  <c r="N579" i="2" s="1"/>
  <c r="L580" i="2"/>
  <c r="N580" i="2" s="1"/>
  <c r="L581" i="2"/>
  <c r="N581" i="2" s="1"/>
  <c r="L582" i="2"/>
  <c r="N582" i="2" s="1"/>
  <c r="L583" i="2"/>
  <c r="N583" i="2" s="1"/>
  <c r="L584" i="2"/>
  <c r="N584" i="2" s="1"/>
  <c r="L585" i="2"/>
  <c r="N585" i="2" s="1"/>
  <c r="L586" i="2"/>
  <c r="N586" i="2" s="1"/>
  <c r="L587" i="2"/>
  <c r="N587" i="2" s="1"/>
  <c r="L588" i="2"/>
  <c r="N588" i="2" s="1"/>
  <c r="L589" i="2"/>
  <c r="N589" i="2" s="1"/>
  <c r="L590" i="2"/>
  <c r="N590" i="2" s="1"/>
  <c r="L591" i="2"/>
  <c r="N591" i="2" s="1"/>
  <c r="L592" i="2"/>
  <c r="N592" i="2" s="1"/>
  <c r="L593" i="2"/>
  <c r="N593" i="2" s="1"/>
  <c r="L594" i="2"/>
  <c r="N594" i="2" s="1"/>
  <c r="L595" i="2"/>
  <c r="N595" i="2" s="1"/>
  <c r="L596" i="2"/>
  <c r="N596" i="2" s="1"/>
  <c r="L597" i="2"/>
  <c r="N597" i="2" s="1"/>
  <c r="L598" i="2"/>
  <c r="N598" i="2" s="1"/>
  <c r="L599" i="2"/>
  <c r="N599" i="2" s="1"/>
  <c r="L600" i="2"/>
  <c r="N600" i="2" s="1"/>
  <c r="L601" i="2"/>
  <c r="N601" i="2" s="1"/>
  <c r="L602" i="2"/>
  <c r="N602" i="2" s="1"/>
  <c r="L603" i="2"/>
  <c r="N603" i="2" s="1"/>
  <c r="L604" i="2"/>
  <c r="N604" i="2" s="1"/>
  <c r="L605" i="2"/>
  <c r="N605" i="2" s="1"/>
  <c r="L606" i="2"/>
  <c r="N606" i="2" s="1"/>
  <c r="L607" i="2"/>
  <c r="N607" i="2" s="1"/>
  <c r="L608" i="2"/>
  <c r="N608" i="2" s="1"/>
  <c r="L609" i="2"/>
  <c r="N609" i="2" s="1"/>
  <c r="L610" i="2"/>
  <c r="N610" i="2" s="1"/>
  <c r="L611" i="2"/>
  <c r="N611" i="2" s="1"/>
  <c r="L612" i="2"/>
  <c r="N612" i="2" s="1"/>
  <c r="L613" i="2"/>
  <c r="N613" i="2" s="1"/>
  <c r="L614" i="2"/>
  <c r="N614" i="2" s="1"/>
  <c r="L615" i="2"/>
  <c r="N615" i="2" s="1"/>
  <c r="L616" i="2"/>
  <c r="N616" i="2" s="1"/>
  <c r="L617" i="2"/>
  <c r="N617" i="2" s="1"/>
  <c r="L618" i="2"/>
  <c r="N618" i="2" s="1"/>
  <c r="L619" i="2"/>
  <c r="L620" i="2"/>
  <c r="N620" i="2" s="1"/>
  <c r="L621" i="2"/>
  <c r="N621" i="2" s="1"/>
  <c r="L622" i="2"/>
  <c r="N622" i="2" s="1"/>
  <c r="L623" i="2"/>
  <c r="N623" i="2" s="1"/>
  <c r="L624" i="2"/>
  <c r="N624" i="2" s="1"/>
  <c r="L625" i="2"/>
  <c r="N625" i="2" s="1"/>
  <c r="L626" i="2"/>
  <c r="N626" i="2" s="1"/>
  <c r="L627" i="2"/>
  <c r="N627" i="2" s="1"/>
  <c r="L628" i="2"/>
  <c r="N628" i="2" s="1"/>
  <c r="L629" i="2"/>
  <c r="N629" i="2" s="1"/>
  <c r="L630" i="2"/>
  <c r="N630" i="2" s="1"/>
  <c r="L631" i="2"/>
  <c r="N631" i="2" s="1"/>
  <c r="L632" i="2"/>
  <c r="N632" i="2" s="1"/>
  <c r="L633" i="2"/>
  <c r="N633" i="2" s="1"/>
  <c r="L634" i="2"/>
  <c r="N634" i="2" s="1"/>
  <c r="L635" i="2"/>
  <c r="N635" i="2" s="1"/>
  <c r="L636" i="2"/>
  <c r="N636" i="2" s="1"/>
  <c r="L637" i="2"/>
  <c r="N637" i="2" s="1"/>
  <c r="L638" i="2"/>
  <c r="N638" i="2" s="1"/>
  <c r="L639" i="2"/>
  <c r="L640" i="2"/>
  <c r="N640" i="2" s="1"/>
  <c r="L641" i="2"/>
  <c r="L642" i="2"/>
  <c r="N642" i="2" s="1"/>
  <c r="L643" i="2"/>
  <c r="N643" i="2" s="1"/>
  <c r="L644" i="2"/>
  <c r="N644" i="2" s="1"/>
  <c r="L645" i="2"/>
  <c r="N645" i="2" s="1"/>
  <c r="L646" i="2"/>
  <c r="N646" i="2" s="1"/>
  <c r="L647" i="2"/>
  <c r="N647" i="2" s="1"/>
  <c r="L648" i="2"/>
  <c r="N648" i="2" s="1"/>
  <c r="L649" i="2"/>
  <c r="N649" i="2" s="1"/>
  <c r="L650" i="2"/>
  <c r="N650" i="2" s="1"/>
  <c r="L651" i="2"/>
  <c r="N651" i="2" s="1"/>
  <c r="L652" i="2"/>
  <c r="N652" i="2" s="1"/>
  <c r="L653" i="2"/>
  <c r="N653" i="2" s="1"/>
  <c r="L654" i="2"/>
  <c r="N654" i="2" s="1"/>
  <c r="L655" i="2"/>
  <c r="N655" i="2" s="1"/>
  <c r="L656" i="2"/>
  <c r="N656" i="2" s="1"/>
  <c r="L657" i="2"/>
  <c r="N657" i="2" s="1"/>
  <c r="L658" i="2"/>
  <c r="N658" i="2" s="1"/>
  <c r="L659" i="2"/>
  <c r="N659" i="2" s="1"/>
  <c r="L660" i="2"/>
  <c r="N660" i="2" s="1"/>
  <c r="L661" i="2"/>
  <c r="N661" i="2" s="1"/>
  <c r="L662" i="2"/>
  <c r="N662" i="2" s="1"/>
  <c r="L663" i="2"/>
  <c r="N663" i="2" s="1"/>
  <c r="L664" i="2"/>
  <c r="N664" i="2" s="1"/>
  <c r="L665" i="2"/>
  <c r="N665" i="2" s="1"/>
  <c r="L666" i="2"/>
  <c r="N666" i="2" s="1"/>
  <c r="L667" i="2"/>
  <c r="N667" i="2" s="1"/>
  <c r="L668" i="2"/>
  <c r="N668" i="2" s="1"/>
  <c r="L669" i="2"/>
  <c r="N669" i="2" s="1"/>
  <c r="L670" i="2"/>
  <c r="N670" i="2" s="1"/>
  <c r="L671" i="2"/>
  <c r="N671" i="2" s="1"/>
  <c r="L672" i="2"/>
  <c r="N672" i="2" s="1"/>
  <c r="L673" i="2"/>
  <c r="N673" i="2" s="1"/>
  <c r="L674" i="2"/>
  <c r="N674" i="2" s="1"/>
  <c r="L675" i="2"/>
  <c r="N675" i="2" s="1"/>
  <c r="L676" i="2"/>
  <c r="N676" i="2" s="1"/>
  <c r="L677" i="2"/>
  <c r="N677" i="2" s="1"/>
  <c r="L678" i="2"/>
  <c r="N678" i="2" s="1"/>
  <c r="L679" i="2"/>
  <c r="N679" i="2" s="1"/>
  <c r="L680" i="2"/>
  <c r="N680" i="2" s="1"/>
  <c r="L681" i="2"/>
  <c r="N681" i="2" s="1"/>
  <c r="L682" i="2"/>
  <c r="N682" i="2" s="1"/>
  <c r="L683" i="2"/>
  <c r="L684" i="2"/>
  <c r="N684" i="2" s="1"/>
  <c r="L685" i="2"/>
  <c r="N685" i="2" s="1"/>
  <c r="L686" i="2"/>
  <c r="N686" i="2" s="1"/>
  <c r="L687" i="2"/>
  <c r="N687" i="2" s="1"/>
  <c r="L688" i="2"/>
  <c r="N688" i="2" s="1"/>
  <c r="L689" i="2"/>
  <c r="N689" i="2" s="1"/>
  <c r="L690" i="2"/>
  <c r="N690" i="2" s="1"/>
  <c r="L691" i="2"/>
  <c r="N691" i="2" s="1"/>
  <c r="L692" i="2"/>
  <c r="N692" i="2" s="1"/>
  <c r="L693" i="2"/>
  <c r="N693" i="2" s="1"/>
  <c r="L694" i="2"/>
  <c r="N694" i="2" s="1"/>
  <c r="L695" i="2"/>
  <c r="N695" i="2" s="1"/>
  <c r="L696" i="2"/>
  <c r="N696" i="2" s="1"/>
  <c r="L697" i="2"/>
  <c r="N697" i="2" s="1"/>
  <c r="L698" i="2"/>
  <c r="N698" i="2" s="1"/>
  <c r="L699" i="2"/>
  <c r="N699" i="2" s="1"/>
  <c r="L700" i="2"/>
  <c r="N700" i="2" s="1"/>
  <c r="L701" i="2"/>
  <c r="N701" i="2" s="1"/>
  <c r="L702" i="2"/>
  <c r="N702" i="2" s="1"/>
  <c r="L703" i="2"/>
  <c r="L704" i="2"/>
  <c r="N704" i="2" s="1"/>
  <c r="L705" i="2"/>
  <c r="L706" i="2"/>
  <c r="N706" i="2" s="1"/>
  <c r="L707" i="2"/>
  <c r="N707" i="2" s="1"/>
  <c r="L708" i="2"/>
  <c r="N708" i="2" s="1"/>
  <c r="L709" i="2"/>
  <c r="N709" i="2" s="1"/>
  <c r="L710" i="2"/>
  <c r="N710" i="2" s="1"/>
  <c r="L711" i="2"/>
  <c r="N711" i="2" s="1"/>
  <c r="L712" i="2"/>
  <c r="N712" i="2" s="1"/>
  <c r="L713" i="2"/>
  <c r="N713" i="2" s="1"/>
  <c r="L714" i="2"/>
  <c r="N714" i="2" s="1"/>
  <c r="L715" i="2"/>
  <c r="N715" i="2" s="1"/>
  <c r="L716" i="2"/>
  <c r="N716" i="2" s="1"/>
  <c r="L717" i="2"/>
  <c r="N717" i="2" s="1"/>
  <c r="L718" i="2"/>
  <c r="N718" i="2" s="1"/>
  <c r="L719" i="2"/>
  <c r="N719" i="2" s="1"/>
  <c r="L720" i="2"/>
  <c r="N720" i="2" s="1"/>
  <c r="L721" i="2"/>
  <c r="N721" i="2" s="1"/>
  <c r="L722" i="2"/>
  <c r="N722" i="2" s="1"/>
  <c r="L723" i="2"/>
  <c r="N723" i="2" s="1"/>
  <c r="L724" i="2"/>
  <c r="N724" i="2" s="1"/>
  <c r="L725" i="2"/>
  <c r="N725" i="2" s="1"/>
  <c r="L726" i="2"/>
  <c r="N726" i="2" s="1"/>
  <c r="L727" i="2"/>
  <c r="N727" i="2" s="1"/>
  <c r="L728" i="2"/>
  <c r="N728" i="2" s="1"/>
  <c r="L729" i="2"/>
  <c r="N729" i="2" s="1"/>
  <c r="L730" i="2"/>
  <c r="N730" i="2" s="1"/>
  <c r="L731" i="2"/>
  <c r="N731" i="2" s="1"/>
  <c r="L732" i="2"/>
  <c r="N732" i="2" s="1"/>
  <c r="L733" i="2"/>
  <c r="N733" i="2" s="1"/>
  <c r="L734" i="2"/>
  <c r="N734" i="2" s="1"/>
  <c r="L735" i="2"/>
  <c r="N735" i="2" s="1"/>
  <c r="L736" i="2"/>
  <c r="N736" i="2" s="1"/>
  <c r="L737" i="2"/>
  <c r="N737" i="2" s="1"/>
  <c r="L738" i="2"/>
  <c r="N738" i="2" s="1"/>
  <c r="L739" i="2"/>
  <c r="N739" i="2" s="1"/>
  <c r="L740" i="2"/>
  <c r="N740" i="2" s="1"/>
  <c r="L741" i="2"/>
  <c r="N741" i="2" s="1"/>
  <c r="L742" i="2"/>
  <c r="N742" i="2" s="1"/>
  <c r="L743" i="2"/>
  <c r="N743" i="2" s="1"/>
  <c r="L744" i="2"/>
  <c r="N744" i="2" s="1"/>
  <c r="L745" i="2"/>
  <c r="N745" i="2" s="1"/>
  <c r="L746" i="2"/>
  <c r="N746" i="2" s="1"/>
  <c r="L747" i="2"/>
  <c r="L748" i="2"/>
  <c r="N748" i="2" s="1"/>
  <c r="L749" i="2"/>
  <c r="N749" i="2" s="1"/>
  <c r="L750" i="2"/>
  <c r="N750" i="2" s="1"/>
  <c r="L751" i="2"/>
  <c r="N751" i="2" s="1"/>
  <c r="L752" i="2"/>
  <c r="N752" i="2" s="1"/>
  <c r="L753" i="2"/>
  <c r="N753" i="2" s="1"/>
  <c r="L754" i="2"/>
  <c r="N754" i="2" s="1"/>
  <c r="L755" i="2"/>
  <c r="N755" i="2" s="1"/>
  <c r="L756" i="2"/>
  <c r="N756" i="2" s="1"/>
  <c r="L757" i="2"/>
  <c r="N757" i="2" s="1"/>
  <c r="L758" i="2"/>
  <c r="N758" i="2" s="1"/>
  <c r="L759" i="2"/>
  <c r="N759" i="2" s="1"/>
  <c r="L760" i="2"/>
  <c r="N760" i="2" s="1"/>
  <c r="L761" i="2"/>
  <c r="N761" i="2" s="1"/>
  <c r="L762" i="2"/>
  <c r="N762" i="2" s="1"/>
  <c r="L763" i="2"/>
  <c r="N763" i="2" s="1"/>
  <c r="L764" i="2"/>
  <c r="N764" i="2" s="1"/>
  <c r="L765" i="2"/>
  <c r="N765" i="2" s="1"/>
  <c r="L766" i="2"/>
  <c r="N766" i="2" s="1"/>
  <c r="L767" i="2"/>
  <c r="L768" i="2"/>
  <c r="N768" i="2" s="1"/>
  <c r="L769" i="2"/>
  <c r="L770" i="2"/>
  <c r="N770" i="2" s="1"/>
  <c r="L771" i="2"/>
  <c r="N771" i="2" s="1"/>
  <c r="L772" i="2"/>
  <c r="N772" i="2" s="1"/>
  <c r="L773" i="2"/>
  <c r="N773" i="2" s="1"/>
  <c r="L774" i="2"/>
  <c r="N774" i="2" s="1"/>
  <c r="L775" i="2"/>
  <c r="N775" i="2" s="1"/>
  <c r="L776" i="2"/>
  <c r="N776" i="2" s="1"/>
  <c r="L777" i="2"/>
  <c r="N777" i="2" s="1"/>
  <c r="L778" i="2"/>
  <c r="N778" i="2" s="1"/>
  <c r="L779" i="2"/>
  <c r="N779" i="2" s="1"/>
  <c r="L780" i="2"/>
  <c r="N780" i="2" s="1"/>
  <c r="L781" i="2"/>
  <c r="N781" i="2" s="1"/>
  <c r="L782" i="2"/>
  <c r="N782" i="2" s="1"/>
  <c r="L783" i="2"/>
  <c r="N783" i="2" s="1"/>
  <c r="L784" i="2"/>
  <c r="N784" i="2" s="1"/>
  <c r="L785" i="2"/>
  <c r="N785" i="2" s="1"/>
  <c r="L786" i="2"/>
  <c r="N786" i="2" s="1"/>
  <c r="L787" i="2"/>
  <c r="N787" i="2" s="1"/>
  <c r="L788" i="2"/>
  <c r="N788" i="2" s="1"/>
  <c r="L789" i="2"/>
  <c r="N789" i="2" s="1"/>
  <c r="L790" i="2"/>
  <c r="N790" i="2" s="1"/>
  <c r="L791" i="2"/>
  <c r="N791" i="2" s="1"/>
  <c r="L792" i="2"/>
  <c r="N792" i="2" s="1"/>
  <c r="L793" i="2"/>
  <c r="N793" i="2" s="1"/>
  <c r="L794" i="2"/>
  <c r="N794" i="2" s="1"/>
  <c r="L795" i="2"/>
  <c r="N795" i="2" s="1"/>
  <c r="L796" i="2"/>
  <c r="N796" i="2" s="1"/>
  <c r="L797" i="2"/>
  <c r="N797" i="2" s="1"/>
  <c r="L798" i="2"/>
  <c r="N798" i="2" s="1"/>
  <c r="L799" i="2"/>
  <c r="N799" i="2" s="1"/>
  <c r="L800" i="2"/>
  <c r="N800" i="2" s="1"/>
  <c r="L801" i="2"/>
  <c r="N801" i="2" s="1"/>
  <c r="L802" i="2"/>
  <c r="N802" i="2" s="1"/>
  <c r="L803" i="2"/>
  <c r="N803" i="2" s="1"/>
  <c r="L804" i="2"/>
  <c r="N804" i="2" s="1"/>
  <c r="L805" i="2"/>
  <c r="N805" i="2" s="1"/>
  <c r="L806" i="2"/>
  <c r="N806" i="2" s="1"/>
  <c r="L807" i="2"/>
  <c r="N807" i="2" s="1"/>
  <c r="L808" i="2"/>
  <c r="N808" i="2" s="1"/>
  <c r="L809" i="2"/>
  <c r="N809" i="2" s="1"/>
  <c r="L810" i="2"/>
  <c r="N810" i="2" s="1"/>
  <c r="L811" i="2"/>
  <c r="L812" i="2"/>
  <c r="N812" i="2" s="1"/>
  <c r="L813" i="2"/>
  <c r="N813" i="2" s="1"/>
  <c r="L814" i="2"/>
  <c r="N814" i="2" s="1"/>
  <c r="L815" i="2"/>
  <c r="N815" i="2" s="1"/>
  <c r="L816" i="2"/>
  <c r="N816" i="2" s="1"/>
  <c r="L817" i="2"/>
  <c r="N817" i="2" s="1"/>
  <c r="L818" i="2"/>
  <c r="N818" i="2" s="1"/>
  <c r="L819" i="2"/>
  <c r="N819" i="2" s="1"/>
  <c r="L820" i="2"/>
  <c r="N820" i="2" s="1"/>
  <c r="L821" i="2"/>
  <c r="N821" i="2" s="1"/>
  <c r="L822" i="2"/>
  <c r="N822" i="2" s="1"/>
  <c r="L823" i="2"/>
  <c r="N823" i="2" s="1"/>
  <c r="L824" i="2"/>
  <c r="N824" i="2" s="1"/>
  <c r="L825" i="2"/>
  <c r="N825" i="2" s="1"/>
  <c r="L826" i="2"/>
  <c r="N826" i="2" s="1"/>
  <c r="L827" i="2"/>
  <c r="N827" i="2" s="1"/>
  <c r="L828" i="2"/>
  <c r="N828" i="2" s="1"/>
  <c r="L829" i="2"/>
  <c r="N829" i="2" s="1"/>
  <c r="L830" i="2"/>
  <c r="N830" i="2" s="1"/>
  <c r="L831" i="2"/>
  <c r="L832" i="2"/>
  <c r="N832" i="2" s="1"/>
  <c r="L833" i="2"/>
  <c r="L834" i="2"/>
  <c r="N834" i="2" s="1"/>
  <c r="L835" i="2"/>
  <c r="N835" i="2" s="1"/>
  <c r="L836" i="2"/>
  <c r="N836" i="2" s="1"/>
  <c r="L837" i="2"/>
  <c r="N837" i="2" s="1"/>
  <c r="L838" i="2"/>
  <c r="N838" i="2" s="1"/>
  <c r="L839" i="2"/>
  <c r="N839" i="2" s="1"/>
  <c r="L840" i="2"/>
  <c r="N840" i="2" s="1"/>
  <c r="L841" i="2"/>
  <c r="N841" i="2" s="1"/>
  <c r="L842" i="2"/>
  <c r="N842" i="2" s="1"/>
  <c r="L843" i="2"/>
  <c r="N843" i="2" s="1"/>
  <c r="L844" i="2"/>
  <c r="N844" i="2" s="1"/>
  <c r="L845" i="2"/>
  <c r="N845" i="2" s="1"/>
  <c r="L846" i="2"/>
  <c r="N846" i="2" s="1"/>
  <c r="L847" i="2"/>
  <c r="N847" i="2" s="1"/>
  <c r="L848" i="2"/>
  <c r="N848" i="2" s="1"/>
  <c r="L849" i="2"/>
  <c r="N849" i="2" s="1"/>
  <c r="L850" i="2"/>
  <c r="N850" i="2" s="1"/>
  <c r="L851" i="2"/>
  <c r="N851" i="2" s="1"/>
  <c r="L852" i="2"/>
  <c r="L853" i="2"/>
  <c r="N853" i="2" s="1"/>
  <c r="L854" i="2"/>
  <c r="N854" i="2" s="1"/>
  <c r="L855" i="2"/>
  <c r="N855" i="2" s="1"/>
  <c r="L856" i="2"/>
  <c r="N856" i="2" s="1"/>
  <c r="L857" i="2"/>
  <c r="N857" i="2" s="1"/>
  <c r="L858" i="2"/>
  <c r="N858" i="2" s="1"/>
  <c r="L859" i="2"/>
  <c r="N859" i="2" s="1"/>
  <c r="L860" i="2"/>
  <c r="L861" i="2"/>
  <c r="N861" i="2" s="1"/>
  <c r="L862" i="2"/>
  <c r="N862" i="2" s="1"/>
  <c r="L863" i="2"/>
  <c r="N863" i="2" s="1"/>
  <c r="L864" i="2"/>
  <c r="N864" i="2" s="1"/>
  <c r="L865" i="2"/>
  <c r="N865" i="2" s="1"/>
  <c r="L866" i="2"/>
  <c r="N866" i="2" s="1"/>
  <c r="L867" i="2"/>
  <c r="N867" i="2" s="1"/>
  <c r="L868" i="2"/>
  <c r="L869" i="2"/>
  <c r="N869" i="2" s="1"/>
  <c r="L870" i="2"/>
  <c r="N870" i="2" s="1"/>
  <c r="L871" i="2"/>
  <c r="N871" i="2" s="1"/>
  <c r="L872" i="2"/>
  <c r="N872" i="2" s="1"/>
  <c r="L873" i="2"/>
  <c r="N873" i="2" s="1"/>
  <c r="L874" i="2"/>
  <c r="N874" i="2" s="1"/>
  <c r="L875" i="2"/>
  <c r="N875" i="2" s="1"/>
  <c r="L876" i="2"/>
  <c r="L877" i="2"/>
  <c r="N877" i="2" s="1"/>
  <c r="L878" i="2"/>
  <c r="N878" i="2" s="1"/>
  <c r="L879" i="2"/>
  <c r="N879" i="2" s="1"/>
  <c r="L880" i="2"/>
  <c r="N880" i="2" s="1"/>
  <c r="L881" i="2"/>
  <c r="N881" i="2" s="1"/>
  <c r="L882" i="2"/>
  <c r="N882" i="2" s="1"/>
  <c r="L883" i="2"/>
  <c r="N883" i="2" s="1"/>
  <c r="L884" i="2"/>
  <c r="L885" i="2"/>
  <c r="L886" i="2"/>
  <c r="N886" i="2" s="1"/>
  <c r="L887" i="2"/>
  <c r="N887" i="2" s="1"/>
  <c r="L888" i="2"/>
  <c r="N888" i="2" s="1"/>
  <c r="L889" i="2"/>
  <c r="N889" i="2" s="1"/>
  <c r="L890" i="2"/>
  <c r="N890" i="2" s="1"/>
  <c r="L891" i="2"/>
  <c r="N891" i="2" s="1"/>
  <c r="L892" i="2"/>
  <c r="L893" i="2"/>
  <c r="N893" i="2" s="1"/>
  <c r="L894" i="2"/>
  <c r="N894" i="2" s="1"/>
  <c r="L895" i="2"/>
  <c r="N895" i="2" s="1"/>
  <c r="L896" i="2"/>
  <c r="N896" i="2" s="1"/>
  <c r="L897" i="2"/>
  <c r="N897" i="2" s="1"/>
  <c r="L898" i="2"/>
  <c r="N898" i="2" s="1"/>
  <c r="L899" i="2"/>
  <c r="N899" i="2" s="1"/>
  <c r="L900" i="2"/>
  <c r="L901" i="2"/>
  <c r="N901" i="2" s="1"/>
  <c r="L902" i="2"/>
  <c r="N902" i="2" s="1"/>
  <c r="L903" i="2"/>
  <c r="N903" i="2" s="1"/>
  <c r="L904" i="2"/>
  <c r="N904" i="2" s="1"/>
  <c r="L905" i="2"/>
  <c r="N905" i="2" s="1"/>
  <c r="L906" i="2"/>
  <c r="N906" i="2" s="1"/>
  <c r="L907" i="2"/>
  <c r="N907" i="2" s="1"/>
  <c r="L908" i="2"/>
  <c r="L909" i="2"/>
  <c r="N909" i="2" s="1"/>
  <c r="L910" i="2"/>
  <c r="N910" i="2" s="1"/>
  <c r="L911" i="2"/>
  <c r="N911" i="2" s="1"/>
  <c r="L912" i="2"/>
  <c r="N912" i="2" s="1"/>
  <c r="L913" i="2"/>
  <c r="N913" i="2" s="1"/>
  <c r="L914" i="2"/>
  <c r="N914" i="2" s="1"/>
  <c r="L915" i="2"/>
  <c r="N915" i="2" s="1"/>
  <c r="L916" i="2"/>
  <c r="L917" i="2"/>
  <c r="N917" i="2" s="1"/>
  <c r="L918" i="2"/>
  <c r="N918" i="2" s="1"/>
  <c r="L919" i="2"/>
  <c r="N919" i="2" s="1"/>
  <c r="L920" i="2"/>
  <c r="N920" i="2" s="1"/>
  <c r="L921" i="2"/>
  <c r="N921" i="2" s="1"/>
  <c r="L922" i="2"/>
  <c r="N922" i="2" s="1"/>
  <c r="L923" i="2"/>
  <c r="N923" i="2" s="1"/>
  <c r="L924" i="2"/>
  <c r="L925" i="2"/>
  <c r="N925" i="2" s="1"/>
  <c r="L926" i="2"/>
  <c r="N926" i="2" s="1"/>
  <c r="L927" i="2"/>
  <c r="N927" i="2" s="1"/>
  <c r="L928" i="2"/>
  <c r="N928" i="2" s="1"/>
  <c r="L929" i="2"/>
  <c r="N929" i="2" s="1"/>
  <c r="L930" i="2"/>
  <c r="N930" i="2" s="1"/>
  <c r="L931" i="2"/>
  <c r="N931" i="2" s="1"/>
  <c r="L932" i="2"/>
  <c r="L933" i="2"/>
  <c r="N933" i="2" s="1"/>
  <c r="L934" i="2"/>
  <c r="N934" i="2" s="1"/>
  <c r="L935" i="2"/>
  <c r="N935" i="2" s="1"/>
  <c r="L936" i="2"/>
  <c r="N936" i="2" s="1"/>
  <c r="L937" i="2"/>
  <c r="N937" i="2" s="1"/>
  <c r="L938" i="2"/>
  <c r="N938" i="2" s="1"/>
  <c r="L939" i="2"/>
  <c r="N939" i="2" s="1"/>
  <c r="L940" i="2"/>
  <c r="L941" i="2"/>
  <c r="N941" i="2" s="1"/>
  <c r="L942" i="2"/>
  <c r="N942" i="2" s="1"/>
  <c r="L943" i="2"/>
  <c r="N943" i="2" s="1"/>
  <c r="L944" i="2"/>
  <c r="N944" i="2" s="1"/>
  <c r="L945" i="2"/>
  <c r="N945" i="2" s="1"/>
  <c r="L946" i="2"/>
  <c r="N946" i="2" s="1"/>
  <c r="L947" i="2"/>
  <c r="N947" i="2" s="1"/>
  <c r="L948" i="2"/>
  <c r="L949" i="2"/>
  <c r="L950" i="2"/>
  <c r="N950" i="2" s="1"/>
  <c r="L951" i="2"/>
  <c r="N951" i="2" s="1"/>
  <c r="L952" i="2"/>
  <c r="N952" i="2" s="1"/>
  <c r="L953" i="2"/>
  <c r="N953" i="2" s="1"/>
  <c r="L954" i="2"/>
  <c r="N954" i="2" s="1"/>
  <c r="L955" i="2"/>
  <c r="N955" i="2" s="1"/>
  <c r="L956" i="2"/>
  <c r="L957" i="2"/>
  <c r="N957" i="2" s="1"/>
  <c r="L958" i="2"/>
  <c r="N958" i="2" s="1"/>
  <c r="L959" i="2"/>
  <c r="N959" i="2" s="1"/>
  <c r="L960" i="2"/>
  <c r="N960" i="2" s="1"/>
  <c r="L961" i="2"/>
  <c r="N961" i="2" s="1"/>
  <c r="L962" i="2"/>
  <c r="N962" i="2" s="1"/>
  <c r="L963" i="2"/>
  <c r="N963" i="2" s="1"/>
  <c r="L964" i="2"/>
  <c r="L965" i="2"/>
  <c r="N965" i="2" s="1"/>
  <c r="L966" i="2"/>
  <c r="N966" i="2" s="1"/>
  <c r="L967" i="2"/>
  <c r="N967" i="2" s="1"/>
  <c r="L968" i="2"/>
  <c r="N968" i="2" s="1"/>
  <c r="L969" i="2"/>
  <c r="N969" i="2" s="1"/>
  <c r="L970" i="2"/>
  <c r="N970" i="2" s="1"/>
  <c r="L971" i="2"/>
  <c r="N971" i="2" s="1"/>
  <c r="L972" i="2"/>
  <c r="L973" i="2"/>
  <c r="N973" i="2" s="1"/>
  <c r="L974" i="2"/>
  <c r="N974" i="2" s="1"/>
  <c r="L975" i="2"/>
  <c r="N975" i="2" s="1"/>
  <c r="L976" i="2"/>
  <c r="N976" i="2" s="1"/>
  <c r="L977" i="2"/>
  <c r="N977" i="2" s="1"/>
  <c r="L978" i="2"/>
  <c r="N978" i="2" s="1"/>
  <c r="L979" i="2"/>
  <c r="N979" i="2" s="1"/>
  <c r="L980" i="2"/>
  <c r="L981" i="2"/>
  <c r="N981" i="2" s="1"/>
  <c r="L982" i="2"/>
  <c r="N982" i="2" s="1"/>
  <c r="L983" i="2"/>
  <c r="N983" i="2" s="1"/>
  <c r="L984" i="2"/>
  <c r="N984" i="2" s="1"/>
  <c r="L985" i="2"/>
  <c r="N985" i="2" s="1"/>
  <c r="L986" i="2"/>
  <c r="N986" i="2" s="1"/>
  <c r="L987" i="2"/>
  <c r="N987" i="2" s="1"/>
  <c r="L988" i="2"/>
  <c r="L989" i="2"/>
  <c r="N989" i="2" s="1"/>
  <c r="L990" i="2"/>
  <c r="N990" i="2" s="1"/>
  <c r="L991" i="2"/>
  <c r="N991" i="2" s="1"/>
  <c r="L992" i="2"/>
  <c r="N992" i="2" s="1"/>
  <c r="L993" i="2"/>
  <c r="N993" i="2" s="1"/>
  <c r="L994" i="2"/>
  <c r="N994" i="2" s="1"/>
  <c r="L995" i="2"/>
  <c r="N995" i="2" s="1"/>
  <c r="L996" i="2"/>
  <c r="L997" i="2"/>
  <c r="N997" i="2" s="1"/>
  <c r="L998" i="2"/>
  <c r="N998" i="2" s="1"/>
  <c r="L999" i="2"/>
  <c r="N999" i="2" s="1"/>
  <c r="L1000" i="2"/>
  <c r="N1000" i="2" s="1"/>
  <c r="L1001" i="2"/>
  <c r="N1001" i="2" s="1"/>
  <c r="L1002" i="2"/>
  <c r="N1002" i="2" s="1"/>
  <c r="L1003" i="2"/>
  <c r="N1003" i="2" s="1"/>
  <c r="L1004" i="2"/>
  <c r="L1005" i="2"/>
  <c r="N1005" i="2" s="1"/>
  <c r="L1006" i="2"/>
  <c r="N1006" i="2" s="1"/>
  <c r="L1007" i="2"/>
  <c r="N1007" i="2" s="1"/>
  <c r="L1008" i="2"/>
  <c r="N1008" i="2" s="1"/>
  <c r="L1009" i="2"/>
  <c r="N1009" i="2" s="1"/>
  <c r="L1010" i="2"/>
  <c r="N1010" i="2" s="1"/>
  <c r="L1011" i="2"/>
  <c r="N1011" i="2" s="1"/>
  <c r="L1012" i="2"/>
  <c r="L1013" i="2"/>
  <c r="L1014" i="2"/>
  <c r="N1014" i="2" s="1"/>
  <c r="L1015" i="2"/>
  <c r="N1015" i="2" s="1"/>
  <c r="L1016" i="2"/>
  <c r="N1016" i="2" s="1"/>
  <c r="L1017" i="2"/>
  <c r="N1017" i="2" s="1"/>
  <c r="L1018" i="2"/>
  <c r="N1018" i="2" s="1"/>
  <c r="L1019" i="2"/>
  <c r="N1019" i="2" s="1"/>
  <c r="L1020" i="2"/>
  <c r="L1021" i="2"/>
  <c r="N1021" i="2" s="1"/>
  <c r="L1022" i="2"/>
  <c r="N1022" i="2" s="1"/>
  <c r="L1023" i="2"/>
  <c r="N1023" i="2" s="1"/>
  <c r="L1024" i="2"/>
  <c r="N1024" i="2" s="1"/>
  <c r="L1025" i="2"/>
  <c r="N1025" i="2" s="1"/>
  <c r="L1026" i="2"/>
  <c r="N1026" i="2" s="1"/>
  <c r="L1027" i="2"/>
  <c r="N1027" i="2" s="1"/>
  <c r="L1028" i="2"/>
  <c r="L1029" i="2"/>
  <c r="N1029" i="2" s="1"/>
  <c r="L1030" i="2"/>
  <c r="N1030" i="2" s="1"/>
  <c r="L1031" i="2"/>
  <c r="N1031" i="2" s="1"/>
  <c r="L1032" i="2"/>
  <c r="N1032" i="2" s="1"/>
  <c r="L1033" i="2"/>
  <c r="N1033" i="2" s="1"/>
  <c r="L1034" i="2"/>
  <c r="N1034" i="2" s="1"/>
  <c r="L1035" i="2"/>
  <c r="N1035" i="2" s="1"/>
  <c r="L1036" i="2"/>
  <c r="L1037" i="2"/>
  <c r="N1037" i="2" s="1"/>
  <c r="L1038" i="2"/>
  <c r="N1038" i="2" s="1"/>
  <c r="L1039" i="2"/>
  <c r="N1039" i="2" s="1"/>
  <c r="L1040" i="2"/>
  <c r="N1040" i="2" s="1"/>
  <c r="L1041" i="2"/>
  <c r="N1041" i="2" s="1"/>
  <c r="L1042" i="2"/>
  <c r="N1042" i="2" s="1"/>
  <c r="L1043" i="2"/>
  <c r="N1043" i="2" s="1"/>
  <c r="L1044" i="2"/>
  <c r="L1045" i="2"/>
  <c r="N1045" i="2" s="1"/>
  <c r="L1046" i="2"/>
  <c r="N1046" i="2" s="1"/>
  <c r="L1047" i="2"/>
  <c r="N1047" i="2" s="1"/>
  <c r="L1048" i="2"/>
  <c r="N1048" i="2" s="1"/>
  <c r="L1049" i="2"/>
  <c r="N1049" i="2" s="1"/>
  <c r="L1050" i="2"/>
  <c r="N1050" i="2" s="1"/>
  <c r="L1051" i="2"/>
  <c r="N1051" i="2" s="1"/>
  <c r="L1052" i="2"/>
  <c r="L1053" i="2"/>
  <c r="N1053" i="2" s="1"/>
  <c r="L1054" i="2"/>
  <c r="N1054" i="2" s="1"/>
  <c r="L1055" i="2"/>
  <c r="N1055" i="2" s="1"/>
  <c r="L1056" i="2"/>
  <c r="N1056" i="2" s="1"/>
  <c r="L1057" i="2"/>
  <c r="N1057" i="2" s="1"/>
  <c r="L1058" i="2"/>
  <c r="N1058" i="2" s="1"/>
  <c r="L1059" i="2"/>
  <c r="N1059" i="2" s="1"/>
  <c r="L1060" i="2"/>
  <c r="L1061" i="2"/>
  <c r="N1061" i="2" s="1"/>
  <c r="L1062" i="2"/>
  <c r="N1062" i="2" s="1"/>
  <c r="L1063" i="2"/>
  <c r="N1063" i="2" s="1"/>
  <c r="L1064" i="2"/>
  <c r="N1064" i="2" s="1"/>
  <c r="L1065" i="2"/>
  <c r="N1065" i="2" s="1"/>
  <c r="L1066" i="2"/>
  <c r="N1066" i="2" s="1"/>
  <c r="L1067" i="2"/>
  <c r="N1067" i="2" s="1"/>
  <c r="L1068" i="2"/>
  <c r="L1069" i="2"/>
  <c r="N1069" i="2" s="1"/>
  <c r="L1070" i="2"/>
  <c r="N1070" i="2" s="1"/>
  <c r="L1071" i="2"/>
  <c r="N1071" i="2" s="1"/>
  <c r="L1072" i="2"/>
  <c r="N1072" i="2" s="1"/>
  <c r="L1073" i="2"/>
  <c r="N1073" i="2" s="1"/>
  <c r="L1074" i="2"/>
  <c r="N1074" i="2" s="1"/>
  <c r="L1075" i="2"/>
  <c r="N1075" i="2" s="1"/>
  <c r="L1076" i="2"/>
  <c r="L1077" i="2"/>
  <c r="L1078" i="2"/>
  <c r="N1078" i="2" s="1"/>
  <c r="L1079" i="2"/>
  <c r="N1079" i="2" s="1"/>
  <c r="L1080" i="2"/>
  <c r="N1080" i="2" s="1"/>
  <c r="L1081" i="2"/>
  <c r="N1081" i="2" s="1"/>
  <c r="L1082" i="2"/>
  <c r="N1082" i="2" s="1"/>
  <c r="L1083" i="2"/>
  <c r="N1083" i="2" s="1"/>
  <c r="L1084" i="2"/>
  <c r="L1085" i="2"/>
  <c r="N1085" i="2" s="1"/>
  <c r="L1086" i="2"/>
  <c r="N1086" i="2" s="1"/>
  <c r="L1087" i="2"/>
  <c r="N1087" i="2" s="1"/>
  <c r="L1088" i="2"/>
  <c r="N1088" i="2" s="1"/>
  <c r="L1089" i="2"/>
  <c r="N1089" i="2" s="1"/>
  <c r="L1090" i="2"/>
  <c r="N1090" i="2" s="1"/>
  <c r="L1091" i="2"/>
  <c r="N1091" i="2" s="1"/>
  <c r="L1092" i="2"/>
  <c r="L1093" i="2"/>
  <c r="N1093" i="2" s="1"/>
  <c r="L1094" i="2"/>
  <c r="N1094" i="2" s="1"/>
  <c r="L1095" i="2"/>
  <c r="N1095" i="2" s="1"/>
  <c r="L1096" i="2"/>
  <c r="L1097" i="2"/>
  <c r="N1097" i="2" s="1"/>
  <c r="L1098" i="2"/>
  <c r="N1098" i="2" s="1"/>
  <c r="L1099" i="2"/>
  <c r="L1100" i="2"/>
  <c r="N1100" i="2" s="1"/>
  <c r="L1101" i="2"/>
  <c r="N1101" i="2" s="1"/>
  <c r="L1102" i="2"/>
  <c r="N1102" i="2" s="1"/>
  <c r="L1103" i="2"/>
  <c r="L1104" i="2"/>
  <c r="L1105" i="2"/>
  <c r="N1105" i="2" s="1"/>
  <c r="L1106" i="2"/>
  <c r="N1106" i="2" s="1"/>
  <c r="L1107" i="2"/>
  <c r="N1107" i="2" s="1"/>
  <c r="L1108" i="2"/>
  <c r="L1109" i="2"/>
  <c r="N1109" i="2" s="1"/>
  <c r="L1110" i="2"/>
  <c r="N1110" i="2" s="1"/>
  <c r="L1111" i="2"/>
  <c r="N1111" i="2" s="1"/>
  <c r="L1112" i="2"/>
  <c r="L1113" i="2"/>
  <c r="N1113" i="2" s="1"/>
  <c r="L1114" i="2"/>
  <c r="N1114" i="2" s="1"/>
  <c r="L1115" i="2"/>
  <c r="N1115" i="2" s="1"/>
  <c r="L1116" i="2"/>
  <c r="N1116" i="2" s="1"/>
  <c r="L1117" i="2"/>
  <c r="N1117" i="2" s="1"/>
  <c r="L1118" i="2"/>
  <c r="N1118" i="2" s="1"/>
  <c r="L1119" i="2"/>
  <c r="L1120" i="2"/>
  <c r="L1121" i="2"/>
  <c r="N1121" i="2" s="1"/>
  <c r="L1122" i="2"/>
  <c r="N1122" i="2" s="1"/>
  <c r="L1123" i="2"/>
  <c r="N1123" i="2" s="1"/>
  <c r="L1124" i="2"/>
  <c r="L1125" i="2"/>
  <c r="N1125" i="2" s="1"/>
  <c r="L1126" i="2"/>
  <c r="N1126" i="2" s="1"/>
  <c r="L1127" i="2"/>
  <c r="N1127" i="2" s="1"/>
  <c r="L1128" i="2"/>
  <c r="L1129" i="2"/>
  <c r="N1129" i="2" s="1"/>
  <c r="L1130" i="2"/>
  <c r="N1130" i="2" s="1"/>
  <c r="L1131" i="2"/>
  <c r="N1131" i="2" s="1"/>
  <c r="L1132" i="2"/>
  <c r="N1132" i="2" s="1"/>
  <c r="L1133" i="2"/>
  <c r="N1133" i="2" s="1"/>
  <c r="L1134" i="2"/>
  <c r="N1134" i="2" s="1"/>
  <c r="L1135" i="2"/>
  <c r="N1135" i="2" s="1"/>
  <c r="L1136" i="2"/>
  <c r="L1137" i="2"/>
  <c r="N1137" i="2" s="1"/>
  <c r="L1138" i="2"/>
  <c r="N1138" i="2" s="1"/>
  <c r="L1139" i="2"/>
  <c r="N1139" i="2" s="1"/>
  <c r="L1140" i="2"/>
  <c r="L1141" i="2"/>
  <c r="N1141" i="2" s="1"/>
  <c r="L1142" i="2"/>
  <c r="N1142" i="2" s="1"/>
  <c r="L1143" i="2"/>
  <c r="N1143" i="2" s="1"/>
  <c r="L1144" i="2"/>
  <c r="L1145" i="2"/>
  <c r="N1145" i="2" s="1"/>
  <c r="L1146" i="2"/>
  <c r="N1146" i="2" s="1"/>
  <c r="L1147" i="2"/>
  <c r="L1148" i="2"/>
  <c r="N1148" i="2" s="1"/>
  <c r="L1149" i="2"/>
  <c r="N1149" i="2" s="1"/>
  <c r="L1150" i="2"/>
  <c r="N1150" i="2" s="1"/>
  <c r="L1151" i="2"/>
  <c r="N1151" i="2" s="1"/>
  <c r="L1152" i="2"/>
  <c r="L1153" i="2"/>
  <c r="N1153" i="2" s="1"/>
  <c r="L1154" i="2"/>
  <c r="N1154" i="2" s="1"/>
  <c r="L1155" i="2"/>
  <c r="N1155" i="2" s="1"/>
  <c r="L1156" i="2"/>
  <c r="L1157" i="2"/>
  <c r="N1157" i="2" s="1"/>
  <c r="L1158" i="2"/>
  <c r="N1158" i="2" s="1"/>
  <c r="L1159" i="2"/>
  <c r="N1159" i="2" s="1"/>
  <c r="L1160" i="2"/>
  <c r="L1161" i="2"/>
  <c r="N1161" i="2" s="1"/>
  <c r="L1162" i="2"/>
  <c r="N1162" i="2" s="1"/>
  <c r="L1163" i="2"/>
  <c r="L1164" i="2"/>
  <c r="N1164" i="2" s="1"/>
  <c r="L1165" i="2"/>
  <c r="N1165" i="2" s="1"/>
  <c r="L1166" i="2"/>
  <c r="N1166" i="2" s="1"/>
  <c r="L1167" i="2"/>
  <c r="L1168" i="2"/>
  <c r="L1169" i="2"/>
  <c r="N1169" i="2" s="1"/>
  <c r="L1170" i="2"/>
  <c r="N1170" i="2" s="1"/>
  <c r="L1171" i="2"/>
  <c r="N1171" i="2" s="1"/>
  <c r="L1172" i="2"/>
  <c r="L1173" i="2"/>
  <c r="N1173" i="2" s="1"/>
  <c r="L1174" i="2"/>
  <c r="N1174" i="2" s="1"/>
  <c r="L1175" i="2"/>
  <c r="N1175" i="2" s="1"/>
  <c r="L1176" i="2"/>
  <c r="L1177" i="2"/>
  <c r="N1177" i="2" s="1"/>
  <c r="L1178" i="2"/>
  <c r="N1178" i="2" s="1"/>
  <c r="L1179" i="2"/>
  <c r="N1179" i="2" s="1"/>
  <c r="L1180" i="2"/>
  <c r="N1180" i="2" s="1"/>
  <c r="L1181" i="2"/>
  <c r="N1181" i="2" s="1"/>
  <c r="L1182" i="2"/>
  <c r="N1182" i="2" s="1"/>
  <c r="L1183" i="2"/>
  <c r="L1184" i="2"/>
  <c r="L1185" i="2"/>
  <c r="N1185" i="2" s="1"/>
  <c r="L1186" i="2"/>
  <c r="N1186" i="2" s="1"/>
  <c r="L1187" i="2"/>
  <c r="N1187" i="2" s="1"/>
  <c r="L1188" i="2"/>
  <c r="L1189" i="2"/>
  <c r="N1189" i="2" s="1"/>
  <c r="L1190" i="2"/>
  <c r="N1190" i="2" s="1"/>
  <c r="L1191" i="2"/>
  <c r="N1191" i="2" s="1"/>
  <c r="L1192" i="2"/>
  <c r="L1193" i="2"/>
  <c r="L1194" i="2"/>
  <c r="N1194" i="2" s="1"/>
  <c r="L1195" i="2"/>
  <c r="N1195" i="2" s="1"/>
  <c r="L1196" i="2"/>
  <c r="N1196" i="2" s="1"/>
  <c r="L1197" i="2"/>
  <c r="N1197" i="2" s="1"/>
  <c r="L1198" i="2"/>
  <c r="N1198" i="2" s="1"/>
  <c r="L1199" i="2"/>
  <c r="N1199" i="2" s="1"/>
  <c r="L1200" i="2"/>
  <c r="L1201" i="2"/>
  <c r="N1201" i="2" s="1"/>
  <c r="L1202" i="2"/>
  <c r="N1202" i="2" s="1"/>
  <c r="L1203" i="2"/>
  <c r="N1203" i="2" s="1"/>
  <c r="L1204" i="2"/>
  <c r="L1205" i="2"/>
  <c r="N1205" i="2" s="1"/>
  <c r="L1206" i="2"/>
  <c r="N1206" i="2" s="1"/>
  <c r="L1207" i="2"/>
  <c r="N1207" i="2" s="1"/>
  <c r="L1208" i="2"/>
  <c r="L1209" i="2"/>
  <c r="N1209" i="2" s="1"/>
  <c r="L1210" i="2"/>
  <c r="N1210" i="2" s="1"/>
  <c r="L1211" i="2"/>
  <c r="L1212" i="2"/>
  <c r="N1212" i="2" s="1"/>
  <c r="L1213" i="2"/>
  <c r="N1213" i="2" s="1"/>
  <c r="L1214" i="2"/>
  <c r="N1214" i="2" s="1"/>
  <c r="L1215" i="2"/>
  <c r="N1215" i="2" s="1"/>
  <c r="L1216" i="2"/>
  <c r="L1217" i="2"/>
  <c r="N1217" i="2" s="1"/>
  <c r="L1218" i="2"/>
  <c r="N1218" i="2" s="1"/>
  <c r="L1219" i="2"/>
  <c r="N1219" i="2" s="1"/>
  <c r="L1220" i="2"/>
  <c r="L1221" i="2"/>
  <c r="N1221" i="2" s="1"/>
  <c r="L1222" i="2"/>
  <c r="N1222" i="2" s="1"/>
  <c r="L1223" i="2"/>
  <c r="N1223" i="2" s="1"/>
  <c r="L1224" i="2"/>
  <c r="L1225" i="2"/>
  <c r="N1225" i="2" s="1"/>
  <c r="L1226" i="2"/>
  <c r="N1226" i="2" s="1"/>
  <c r="L1227" i="2"/>
  <c r="L1228" i="2"/>
  <c r="N1228" i="2" s="1"/>
  <c r="L1229" i="2"/>
  <c r="N1229" i="2" s="1"/>
  <c r="L1230" i="2"/>
  <c r="N1230" i="2" s="1"/>
  <c r="L1231" i="2"/>
  <c r="L1232" i="2"/>
  <c r="L1233" i="2"/>
  <c r="N1233" i="2" s="1"/>
  <c r="L1234" i="2"/>
  <c r="N1234" i="2" s="1"/>
  <c r="L1235" i="2"/>
  <c r="N1235" i="2" s="1"/>
  <c r="L1236" i="2"/>
  <c r="L1237" i="2"/>
  <c r="N1237" i="2" s="1"/>
  <c r="L1238" i="2"/>
  <c r="N1238" i="2" s="1"/>
  <c r="L1239" i="2"/>
  <c r="N1239" i="2" s="1"/>
  <c r="L1240" i="2"/>
  <c r="L1241" i="2"/>
  <c r="N1241" i="2" s="1"/>
  <c r="L1242" i="2"/>
  <c r="N1242" i="2" s="1"/>
  <c r="L1243" i="2"/>
  <c r="N1243" i="2" s="1"/>
  <c r="L1244" i="2"/>
  <c r="N1244" i="2" s="1"/>
  <c r="L1245" i="2"/>
  <c r="N1245" i="2" s="1"/>
  <c r="L1246" i="2"/>
  <c r="N1246" i="2" s="1"/>
  <c r="L1247" i="2"/>
  <c r="L1248" i="2"/>
  <c r="L1249" i="2"/>
  <c r="N1249" i="2" s="1"/>
  <c r="L1250" i="2"/>
  <c r="N1250" i="2" s="1"/>
  <c r="L1251" i="2"/>
  <c r="N1251" i="2" s="1"/>
  <c r="L1252" i="2"/>
  <c r="L1253" i="2"/>
  <c r="N1253" i="2" s="1"/>
  <c r="L1254" i="2"/>
  <c r="N1254" i="2" s="1"/>
  <c r="L1255" i="2"/>
  <c r="N1255" i="2" s="1"/>
  <c r="L1256" i="2"/>
  <c r="L1257" i="2"/>
  <c r="N1257" i="2" s="1"/>
  <c r="L1258" i="2"/>
  <c r="N1258" i="2" s="1"/>
  <c r="L1259" i="2"/>
  <c r="N1259" i="2" s="1"/>
  <c r="L1260" i="2"/>
  <c r="N1260" i="2" s="1"/>
  <c r="L1261" i="2"/>
  <c r="N1261" i="2" s="1"/>
  <c r="L1262" i="2"/>
  <c r="N1262" i="2" s="1"/>
  <c r="L1263" i="2"/>
  <c r="N1263" i="2" s="1"/>
  <c r="L1264" i="2"/>
  <c r="L1265" i="2"/>
  <c r="N1265" i="2" s="1"/>
  <c r="L1266" i="2"/>
  <c r="N1266" i="2" s="1"/>
  <c r="L1267" i="2"/>
  <c r="N1267" i="2" s="1"/>
  <c r="L1268" i="2"/>
  <c r="L1269" i="2"/>
  <c r="N1269" i="2" s="1"/>
  <c r="L1270" i="2"/>
  <c r="N1270" i="2" s="1"/>
  <c r="L1271" i="2"/>
  <c r="N1271" i="2" s="1"/>
  <c r="L1272" i="2"/>
  <c r="L1273" i="2"/>
  <c r="N1273" i="2" s="1"/>
  <c r="L1274" i="2"/>
  <c r="N1274" i="2" s="1"/>
  <c r="L1275" i="2"/>
  <c r="L1276" i="2"/>
  <c r="N1276" i="2" s="1"/>
  <c r="L1277" i="2"/>
  <c r="N1277" i="2" s="1"/>
  <c r="L1278" i="2"/>
  <c r="N1278" i="2" s="1"/>
  <c r="L1279" i="2"/>
  <c r="N1279" i="2" s="1"/>
  <c r="L1280" i="2"/>
  <c r="L1281" i="2"/>
  <c r="N1281" i="2" s="1"/>
  <c r="L1282" i="2"/>
  <c r="N1282" i="2" s="1"/>
  <c r="L1283" i="2"/>
  <c r="N1283" i="2" s="1"/>
  <c r="L1284" i="2"/>
  <c r="L1285" i="2"/>
  <c r="N1285" i="2" s="1"/>
  <c r="L1286" i="2"/>
  <c r="N1286" i="2" s="1"/>
  <c r="L1287" i="2"/>
  <c r="N1287" i="2" s="1"/>
  <c r="L1288" i="2"/>
  <c r="L1289" i="2"/>
  <c r="N1289" i="2" s="1"/>
  <c r="L1290" i="2"/>
  <c r="N1290" i="2" s="1"/>
  <c r="L1291" i="2"/>
  <c r="L1292" i="2"/>
  <c r="N1292" i="2" s="1"/>
  <c r="L1293" i="2"/>
  <c r="N1293" i="2" s="1"/>
  <c r="L1294" i="2"/>
  <c r="N1294" i="2" s="1"/>
  <c r="L1295" i="2"/>
  <c r="L1296" i="2"/>
  <c r="L1297" i="2"/>
  <c r="N1297" i="2" s="1"/>
  <c r="L1298" i="2"/>
  <c r="N1298" i="2" s="1"/>
  <c r="L1299" i="2"/>
  <c r="N1299" i="2" s="1"/>
  <c r="L1300" i="2"/>
  <c r="L1301" i="2"/>
  <c r="N1301" i="2" s="1"/>
  <c r="L1302" i="2"/>
  <c r="N1302" i="2" s="1"/>
  <c r="L1303" i="2"/>
  <c r="N1303" i="2" s="1"/>
  <c r="L1304" i="2"/>
  <c r="L1305" i="2"/>
  <c r="N1305" i="2" s="1"/>
  <c r="L1306" i="2"/>
  <c r="N1306" i="2" s="1"/>
  <c r="L1307" i="2"/>
  <c r="N1307" i="2" s="1"/>
  <c r="L1308" i="2"/>
  <c r="N1308" i="2" s="1"/>
  <c r="L1309" i="2"/>
  <c r="N1309" i="2" s="1"/>
  <c r="L1310" i="2"/>
  <c r="N1310" i="2" s="1"/>
  <c r="L1311" i="2"/>
  <c r="L1312" i="2"/>
  <c r="L1313" i="2"/>
  <c r="N1313" i="2" s="1"/>
  <c r="L1314" i="2"/>
  <c r="N1314" i="2" s="1"/>
  <c r="L1315" i="2"/>
  <c r="N1315" i="2" s="1"/>
  <c r="L1316" i="2"/>
  <c r="L1317" i="2"/>
  <c r="N1317" i="2" s="1"/>
  <c r="L1318" i="2"/>
  <c r="N1318" i="2" s="1"/>
  <c r="L1319" i="2"/>
  <c r="N1319" i="2" s="1"/>
  <c r="L1320" i="2"/>
  <c r="L1321" i="2"/>
  <c r="L1322" i="2"/>
  <c r="N1322" i="2" s="1"/>
  <c r="L1323" i="2"/>
  <c r="N1323" i="2" s="1"/>
  <c r="L1324" i="2"/>
  <c r="N1324" i="2" s="1"/>
  <c r="L1325" i="2"/>
  <c r="N1325" i="2" s="1"/>
  <c r="L1326" i="2"/>
  <c r="N1326" i="2" s="1"/>
  <c r="L1327" i="2"/>
  <c r="N1327" i="2" s="1"/>
  <c r="L1328" i="2"/>
  <c r="L1329" i="2"/>
  <c r="N1329" i="2" s="1"/>
  <c r="L1330" i="2"/>
  <c r="N1330" i="2" s="1"/>
  <c r="L1331" i="2"/>
  <c r="N1331" i="2" s="1"/>
  <c r="L1332" i="2"/>
  <c r="L1333" i="2"/>
  <c r="N1333" i="2" s="1"/>
  <c r="L1334" i="2"/>
  <c r="N1334" i="2" s="1"/>
  <c r="L1335" i="2"/>
  <c r="N1335" i="2" s="1"/>
  <c r="L1336" i="2"/>
  <c r="L1337" i="2"/>
  <c r="N1337" i="2" s="1"/>
  <c r="L1338" i="2"/>
  <c r="N1338" i="2" s="1"/>
  <c r="L1339" i="2"/>
  <c r="L1340" i="2"/>
  <c r="N1340" i="2" s="1"/>
  <c r="L1341" i="2"/>
  <c r="N1341" i="2" s="1"/>
  <c r="L1342" i="2"/>
  <c r="N1342" i="2" s="1"/>
  <c r="L1343" i="2"/>
  <c r="N1343" i="2" s="1"/>
  <c r="L1344" i="2"/>
  <c r="L1345" i="2"/>
  <c r="N1345" i="2" s="1"/>
  <c r="L1346" i="2"/>
  <c r="N1346" i="2" s="1"/>
  <c r="L1347" i="2"/>
  <c r="N1347" i="2" s="1"/>
  <c r="L1348" i="2"/>
  <c r="L1349" i="2"/>
  <c r="N1349" i="2" s="1"/>
  <c r="L1350" i="2"/>
  <c r="N1350" i="2" s="1"/>
  <c r="L1351" i="2"/>
  <c r="N1351" i="2" s="1"/>
  <c r="L1352" i="2"/>
  <c r="L1353" i="2"/>
  <c r="N1353" i="2" s="1"/>
  <c r="L1354" i="2"/>
  <c r="N1354" i="2" s="1"/>
  <c r="L1355" i="2"/>
  <c r="L1356" i="2"/>
  <c r="N1356" i="2" s="1"/>
  <c r="L1357" i="2"/>
  <c r="N1357" i="2" s="1"/>
  <c r="L1358" i="2"/>
  <c r="N1358" i="2" s="1"/>
  <c r="L1359" i="2"/>
  <c r="L1360" i="2"/>
  <c r="L1361" i="2"/>
  <c r="N1361" i="2" s="1"/>
  <c r="L1362" i="2"/>
  <c r="N1362" i="2" s="1"/>
  <c r="L1363" i="2"/>
  <c r="N1363" i="2" s="1"/>
  <c r="L1364" i="2"/>
  <c r="L1365" i="2"/>
  <c r="N1365" i="2" s="1"/>
  <c r="L1366" i="2"/>
  <c r="N1366" i="2" s="1"/>
  <c r="L1367" i="2"/>
  <c r="N1367" i="2" s="1"/>
  <c r="L1368" i="2"/>
  <c r="L1369" i="2"/>
  <c r="N1369" i="2" s="1"/>
  <c r="L1370" i="2"/>
  <c r="N1370" i="2" s="1"/>
  <c r="L1371" i="2"/>
  <c r="N1371" i="2" s="1"/>
  <c r="L1372" i="2"/>
  <c r="N1372" i="2" s="1"/>
  <c r="L1373" i="2"/>
  <c r="N1373" i="2" s="1"/>
  <c r="L1374" i="2"/>
  <c r="N1374" i="2" s="1"/>
  <c r="L1375" i="2"/>
  <c r="L1376" i="2"/>
  <c r="L1377" i="2"/>
  <c r="N1377" i="2" s="1"/>
  <c r="L1378" i="2"/>
  <c r="N1378" i="2" s="1"/>
  <c r="L1379" i="2"/>
  <c r="N1379" i="2" s="1"/>
  <c r="L1380" i="2"/>
  <c r="L1381" i="2"/>
  <c r="N1381" i="2" s="1"/>
  <c r="L1382" i="2"/>
  <c r="N1382" i="2" s="1"/>
  <c r="L1383" i="2"/>
  <c r="N1383" i="2" s="1"/>
  <c r="L1384" i="2"/>
  <c r="L1385" i="2"/>
  <c r="N1385" i="2" s="1"/>
  <c r="L1386" i="2"/>
  <c r="N1386" i="2" s="1"/>
  <c r="L1387" i="2"/>
  <c r="N1387" i="2" s="1"/>
  <c r="L1388" i="2"/>
  <c r="N1388" i="2" s="1"/>
  <c r="L1389" i="2"/>
  <c r="N1389" i="2" s="1"/>
  <c r="L1390" i="2"/>
  <c r="N1390" i="2" s="1"/>
  <c r="L1391" i="2"/>
  <c r="N1391" i="2" s="1"/>
  <c r="L1392" i="2"/>
  <c r="L1393" i="2"/>
  <c r="N1393" i="2" s="1"/>
  <c r="L1394" i="2"/>
  <c r="N1394" i="2" s="1"/>
  <c r="L1395" i="2"/>
  <c r="N1395" i="2" s="1"/>
  <c r="L1396" i="2"/>
  <c r="L1397" i="2"/>
  <c r="N1397" i="2" s="1"/>
  <c r="L1398" i="2"/>
  <c r="N1398" i="2" s="1"/>
  <c r="L1399" i="2"/>
  <c r="N1399" i="2" s="1"/>
  <c r="L1400" i="2"/>
  <c r="L1401" i="2"/>
  <c r="N1401" i="2" s="1"/>
  <c r="L1402" i="2"/>
  <c r="N1402" i="2" s="1"/>
  <c r="L1403" i="2"/>
  <c r="L1404" i="2"/>
  <c r="N1404" i="2" s="1"/>
  <c r="L1405" i="2"/>
  <c r="N1405" i="2" s="1"/>
  <c r="L1406" i="2"/>
  <c r="N1406" i="2" s="1"/>
  <c r="L1407" i="2"/>
  <c r="N1407" i="2" s="1"/>
  <c r="L1408" i="2"/>
  <c r="L1409" i="2"/>
  <c r="N1409" i="2" s="1"/>
  <c r="L1410" i="2"/>
  <c r="N1410" i="2" s="1"/>
  <c r="L1411" i="2"/>
  <c r="N1411" i="2" s="1"/>
  <c r="L1412" i="2"/>
  <c r="L1413" i="2"/>
  <c r="N1413" i="2" s="1"/>
  <c r="L1414" i="2"/>
  <c r="N1414" i="2" s="1"/>
  <c r="L1415" i="2"/>
  <c r="N1415" i="2" s="1"/>
  <c r="L1416" i="2"/>
  <c r="L1417" i="2"/>
  <c r="N1417" i="2" s="1"/>
  <c r="L1418" i="2"/>
  <c r="N1418" i="2" s="1"/>
  <c r="L1419" i="2"/>
  <c r="L1420" i="2"/>
  <c r="N1420" i="2" s="1"/>
  <c r="L1421" i="2"/>
  <c r="N1421" i="2" s="1"/>
  <c r="L1422" i="2"/>
  <c r="N1422" i="2" s="1"/>
  <c r="L1423" i="2"/>
  <c r="L1424" i="2"/>
  <c r="L1425" i="2"/>
  <c r="N1425" i="2" s="1"/>
  <c r="L1426" i="2"/>
  <c r="N1426" i="2" s="1"/>
  <c r="L1427" i="2"/>
  <c r="N1427" i="2" s="1"/>
  <c r="L1428" i="2"/>
  <c r="L1429" i="2"/>
  <c r="N1429" i="2" s="1"/>
  <c r="L1430" i="2"/>
  <c r="N1430" i="2" s="1"/>
  <c r="L1431" i="2"/>
  <c r="N1431" i="2" s="1"/>
  <c r="L1432" i="2"/>
  <c r="L1433" i="2"/>
  <c r="N1433" i="2" s="1"/>
  <c r="L1434" i="2"/>
  <c r="N1434" i="2" s="1"/>
  <c r="L1435" i="2"/>
  <c r="N1435" i="2" s="1"/>
  <c r="L1436" i="2"/>
  <c r="N1436" i="2" s="1"/>
  <c r="L1437" i="2"/>
  <c r="N1437" i="2" s="1"/>
  <c r="L1438" i="2"/>
  <c r="N1438" i="2" s="1"/>
  <c r="L1439" i="2"/>
  <c r="L1440" i="2"/>
  <c r="L1441" i="2"/>
  <c r="N1441" i="2" s="1"/>
  <c r="L1442" i="2"/>
  <c r="N1442" i="2" s="1"/>
  <c r="L1443" i="2"/>
  <c r="N1443" i="2" s="1"/>
  <c r="L1444" i="2"/>
  <c r="L1445" i="2"/>
  <c r="N1445" i="2" s="1"/>
  <c r="L1446" i="2"/>
  <c r="N1446" i="2" s="1"/>
  <c r="L1447" i="2"/>
  <c r="N1447" i="2" s="1"/>
  <c r="L1448" i="2"/>
  <c r="L1449" i="2"/>
  <c r="L1450" i="2"/>
  <c r="N1450" i="2" s="1"/>
  <c r="L1451" i="2"/>
  <c r="N1451" i="2" s="1"/>
  <c r="L1452" i="2"/>
  <c r="N1452" i="2" s="1"/>
  <c r="L1453" i="2"/>
  <c r="N1453" i="2" s="1"/>
  <c r="L1454" i="2"/>
  <c r="N1454" i="2" s="1"/>
  <c r="L1455" i="2"/>
  <c r="N1455" i="2" s="1"/>
  <c r="L1456" i="2"/>
  <c r="L1457" i="2"/>
  <c r="N1457" i="2" s="1"/>
  <c r="L1458" i="2"/>
  <c r="N1458" i="2" s="1"/>
  <c r="L1459" i="2"/>
  <c r="N1459" i="2" s="1"/>
  <c r="L1460" i="2"/>
  <c r="L1461" i="2"/>
  <c r="N1461" i="2" s="1"/>
  <c r="L1462" i="2"/>
  <c r="N1462" i="2" s="1"/>
  <c r="L1463" i="2"/>
  <c r="N1463" i="2" s="1"/>
  <c r="L1464" i="2"/>
  <c r="L1465" i="2"/>
  <c r="N1465" i="2" s="1"/>
  <c r="L1466" i="2"/>
  <c r="N1466" i="2" s="1"/>
  <c r="L1467" i="2"/>
  <c r="L1468" i="2"/>
  <c r="N1468" i="2" s="1"/>
  <c r="L1469" i="2"/>
  <c r="N1469" i="2" s="1"/>
  <c r="L1470" i="2"/>
  <c r="N1470" i="2" s="1"/>
  <c r="L1471" i="2"/>
  <c r="N1471" i="2" s="1"/>
  <c r="L1472" i="2"/>
  <c r="L1473" i="2"/>
  <c r="N1473" i="2" s="1"/>
  <c r="L1474" i="2"/>
  <c r="N1474" i="2" s="1"/>
  <c r="L1475" i="2"/>
  <c r="N1475" i="2" s="1"/>
  <c r="L1476" i="2"/>
  <c r="L1477" i="2"/>
  <c r="N1477" i="2" s="1"/>
  <c r="L1478" i="2"/>
  <c r="N1478" i="2" s="1"/>
  <c r="L1479" i="2"/>
  <c r="N1479" i="2" s="1"/>
  <c r="L1480" i="2"/>
  <c r="L1481" i="2"/>
  <c r="N1481" i="2" s="1"/>
  <c r="L1482" i="2"/>
  <c r="N1482" i="2" s="1"/>
  <c r="L1483" i="2"/>
  <c r="L1484" i="2"/>
  <c r="N1484" i="2" s="1"/>
  <c r="L1485" i="2"/>
  <c r="N1485" i="2" s="1"/>
  <c r="L1486" i="2"/>
  <c r="N1486" i="2" s="1"/>
  <c r="L1487" i="2"/>
  <c r="L1488" i="2"/>
  <c r="L1489" i="2"/>
  <c r="N1489" i="2" s="1"/>
  <c r="L1490" i="2"/>
  <c r="N1490" i="2" s="1"/>
  <c r="L1491" i="2"/>
  <c r="N1491" i="2" s="1"/>
  <c r="L1492" i="2"/>
  <c r="L1493" i="2"/>
  <c r="N1493" i="2" s="1"/>
  <c r="L1494" i="2"/>
  <c r="N1494" i="2" s="1"/>
  <c r="L1495" i="2"/>
  <c r="N1495" i="2" s="1"/>
  <c r="L1496" i="2"/>
  <c r="L1497" i="2"/>
  <c r="N1497" i="2" s="1"/>
  <c r="L1498" i="2"/>
  <c r="N1498" i="2" s="1"/>
  <c r="L1499" i="2"/>
  <c r="N1499" i="2" s="1"/>
  <c r="L1500" i="2"/>
  <c r="N1500" i="2" s="1"/>
  <c r="L1501" i="2"/>
  <c r="N1501" i="2" s="1"/>
  <c r="L1502" i="2"/>
  <c r="N1502" i="2" s="1"/>
  <c r="L1503" i="2"/>
  <c r="L1504" i="2"/>
  <c r="L1505" i="2"/>
  <c r="N1505" i="2" s="1"/>
  <c r="L1506" i="2"/>
  <c r="N1506" i="2" s="1"/>
  <c r="L1507" i="2"/>
  <c r="N1507" i="2" s="1"/>
  <c r="L1508" i="2"/>
  <c r="L1509" i="2"/>
  <c r="N1509" i="2" s="1"/>
  <c r="L1510" i="2"/>
  <c r="N1510" i="2" s="1"/>
  <c r="L1511" i="2"/>
  <c r="N1511" i="2" s="1"/>
  <c r="L1512" i="2"/>
  <c r="L1513" i="2"/>
  <c r="N1513" i="2" s="1"/>
  <c r="L1514" i="2"/>
  <c r="N1514" i="2" s="1"/>
  <c r="L1515" i="2"/>
  <c r="N1515" i="2" s="1"/>
  <c r="L1516" i="2"/>
  <c r="N1516" i="2" s="1"/>
  <c r="L1517" i="2"/>
  <c r="N1517" i="2" s="1"/>
  <c r="L1518" i="2"/>
  <c r="N1518" i="2" s="1"/>
  <c r="L1519" i="2"/>
  <c r="N1519" i="2" s="1"/>
  <c r="L1520" i="2"/>
  <c r="L1521" i="2"/>
  <c r="N1521" i="2" s="1"/>
  <c r="L1522" i="2"/>
  <c r="N1522" i="2" s="1"/>
  <c r="L1523" i="2"/>
  <c r="N1523" i="2" s="1"/>
  <c r="L1524" i="2"/>
  <c r="L1525" i="2"/>
  <c r="N1525" i="2" s="1"/>
  <c r="L1526" i="2"/>
  <c r="N1526" i="2" s="1"/>
  <c r="L1527" i="2"/>
  <c r="N1527" i="2" s="1"/>
  <c r="L1528" i="2"/>
  <c r="L1529" i="2"/>
  <c r="N1529" i="2" s="1"/>
  <c r="L1530" i="2"/>
  <c r="N1530" i="2" s="1"/>
  <c r="L1531" i="2"/>
  <c r="L1532" i="2"/>
  <c r="N1532" i="2" s="1"/>
  <c r="L1533" i="2"/>
  <c r="N1533" i="2" s="1"/>
  <c r="L1534" i="2"/>
  <c r="N1534" i="2" s="1"/>
  <c r="L1535" i="2"/>
  <c r="N1535" i="2" s="1"/>
  <c r="L1536" i="2"/>
  <c r="L1537" i="2"/>
  <c r="N1537" i="2" s="1"/>
  <c r="L1538" i="2"/>
  <c r="N1538" i="2" s="1"/>
  <c r="L1539" i="2"/>
  <c r="N1539" i="2" s="1"/>
  <c r="L1540" i="2"/>
  <c r="L1541" i="2"/>
  <c r="N1541" i="2" s="1"/>
  <c r="L1542" i="2"/>
  <c r="N1542" i="2" s="1"/>
  <c r="L1543" i="2"/>
  <c r="N1543" i="2" s="1"/>
  <c r="L1544" i="2"/>
  <c r="L1545" i="2"/>
  <c r="N1545" i="2" s="1"/>
  <c r="L1546" i="2"/>
  <c r="N1546" i="2" s="1"/>
  <c r="L1547" i="2"/>
  <c r="L1548" i="2"/>
  <c r="N1548" i="2" s="1"/>
  <c r="L1549" i="2"/>
  <c r="N1549" i="2" s="1"/>
  <c r="L1550" i="2"/>
  <c r="N1550" i="2" s="1"/>
  <c r="L1551" i="2"/>
  <c r="L1552" i="2"/>
  <c r="L1553" i="2"/>
  <c r="N1553" i="2" s="1"/>
  <c r="L1554" i="2"/>
  <c r="N1554" i="2" s="1"/>
  <c r="L1555" i="2"/>
  <c r="N1555" i="2" s="1"/>
  <c r="L1556" i="2"/>
  <c r="L1557" i="2"/>
  <c r="N1557" i="2" s="1"/>
  <c r="L1558" i="2"/>
  <c r="N1558" i="2" s="1"/>
  <c r="L1559" i="2"/>
  <c r="N1559" i="2" s="1"/>
  <c r="L1560" i="2"/>
  <c r="L1561" i="2"/>
  <c r="N1561" i="2" s="1"/>
  <c r="L1562" i="2"/>
  <c r="N1562" i="2" s="1"/>
  <c r="L1563" i="2"/>
  <c r="N1563" i="2" s="1"/>
  <c r="L1564" i="2"/>
  <c r="N1564" i="2" s="1"/>
  <c r="L1565" i="2"/>
  <c r="N1565" i="2" s="1"/>
  <c r="L1566" i="2"/>
  <c r="N1566" i="2" s="1"/>
  <c r="L1567" i="2"/>
  <c r="L1568" i="2"/>
  <c r="L1569" i="2"/>
  <c r="N1569" i="2" s="1"/>
  <c r="L1570" i="2"/>
  <c r="N1570" i="2" s="1"/>
  <c r="L1571" i="2"/>
  <c r="N1571" i="2" s="1"/>
  <c r="L1572" i="2"/>
  <c r="L1573" i="2"/>
  <c r="N1573" i="2" s="1"/>
  <c r="L1574" i="2"/>
  <c r="N1574" i="2" s="1"/>
  <c r="L1575" i="2"/>
  <c r="N1575" i="2" s="1"/>
  <c r="L1576" i="2"/>
  <c r="L1577" i="2"/>
  <c r="L1578" i="2"/>
  <c r="N1578" i="2" s="1"/>
  <c r="L1579" i="2"/>
  <c r="N1579" i="2" s="1"/>
  <c r="L1580" i="2"/>
  <c r="N1580" i="2" s="1"/>
  <c r="L1581" i="2"/>
  <c r="N1581" i="2" s="1"/>
  <c r="L1582" i="2"/>
  <c r="N1582" i="2" s="1"/>
  <c r="L1583" i="2"/>
  <c r="N1583" i="2" s="1"/>
  <c r="L1584" i="2"/>
  <c r="L1585" i="2"/>
  <c r="N1585" i="2" s="1"/>
  <c r="L1586" i="2"/>
  <c r="N1586" i="2" s="1"/>
  <c r="L1587" i="2"/>
  <c r="N1587" i="2" s="1"/>
  <c r="L1588" i="2"/>
  <c r="L1589" i="2"/>
  <c r="N1589" i="2" s="1"/>
  <c r="L1590" i="2"/>
  <c r="N1590" i="2" s="1"/>
  <c r="L1591" i="2"/>
  <c r="N1591" i="2" s="1"/>
  <c r="L1592" i="2"/>
  <c r="L1593" i="2"/>
  <c r="N1593" i="2" s="1"/>
  <c r="L1594" i="2"/>
  <c r="N1594" i="2" s="1"/>
  <c r="L1595" i="2"/>
  <c r="L1596" i="2"/>
  <c r="N1596" i="2" s="1"/>
  <c r="L1597" i="2"/>
  <c r="N1597" i="2" s="1"/>
  <c r="L1598" i="2"/>
  <c r="N1598" i="2" s="1"/>
  <c r="L1599" i="2"/>
  <c r="N1599" i="2" s="1"/>
  <c r="L1600" i="2"/>
  <c r="L1601" i="2"/>
  <c r="N1601" i="2" s="1"/>
  <c r="L1602" i="2"/>
  <c r="N1602" i="2" s="1"/>
  <c r="L1603" i="2"/>
  <c r="N1603" i="2" s="1"/>
  <c r="L1604" i="2"/>
  <c r="L1605" i="2"/>
  <c r="N1605" i="2" s="1"/>
  <c r="L1606" i="2"/>
  <c r="N1606" i="2" s="1"/>
  <c r="L1607" i="2"/>
  <c r="N1607" i="2" s="1"/>
  <c r="L1608" i="2"/>
  <c r="L1609" i="2"/>
  <c r="N1609" i="2" s="1"/>
  <c r="L1610" i="2"/>
  <c r="N1610" i="2" s="1"/>
  <c r="L1611" i="2"/>
  <c r="L1612" i="2"/>
  <c r="N1612" i="2" s="1"/>
  <c r="L1613" i="2"/>
  <c r="N1613" i="2" s="1"/>
  <c r="L1614" i="2"/>
  <c r="N1614" i="2" s="1"/>
  <c r="L1615" i="2"/>
  <c r="L1616" i="2"/>
  <c r="L1617" i="2"/>
  <c r="N1617" i="2" s="1"/>
  <c r="L1618" i="2"/>
  <c r="N1618" i="2" s="1"/>
  <c r="L1619" i="2"/>
  <c r="N1619" i="2" s="1"/>
  <c r="L1620" i="2"/>
  <c r="L1621" i="2"/>
  <c r="N1621" i="2" s="1"/>
  <c r="L1622" i="2"/>
  <c r="N1622" i="2" s="1"/>
  <c r="L1623" i="2"/>
  <c r="N1623" i="2" s="1"/>
  <c r="L1624" i="2"/>
  <c r="L1625" i="2"/>
  <c r="N1625" i="2" s="1"/>
  <c r="L1626" i="2"/>
  <c r="N1626" i="2" s="1"/>
  <c r="L1627" i="2"/>
  <c r="N1627" i="2" s="1"/>
  <c r="L1628" i="2"/>
  <c r="N1628" i="2" s="1"/>
  <c r="L1629" i="2"/>
  <c r="N1629" i="2" s="1"/>
  <c r="L1630" i="2"/>
  <c r="N1630" i="2" s="1"/>
  <c r="L1631" i="2"/>
  <c r="L1632" i="2"/>
  <c r="L1633" i="2"/>
  <c r="N1633" i="2" s="1"/>
  <c r="L1634" i="2"/>
  <c r="N1634" i="2" s="1"/>
  <c r="L1635" i="2"/>
  <c r="N1635" i="2" s="1"/>
  <c r="L1636" i="2"/>
  <c r="L1637" i="2"/>
  <c r="N1637" i="2" s="1"/>
  <c r="L1638" i="2"/>
  <c r="N1638" i="2" s="1"/>
  <c r="L1639" i="2"/>
  <c r="N1639" i="2" s="1"/>
  <c r="L1640" i="2"/>
  <c r="L1641" i="2"/>
  <c r="N1641" i="2" s="1"/>
  <c r="L1642" i="2"/>
  <c r="N1642" i="2" s="1"/>
  <c r="L1643" i="2"/>
  <c r="N1643" i="2" s="1"/>
  <c r="L1644" i="2"/>
  <c r="N1644" i="2" s="1"/>
  <c r="L1645" i="2"/>
  <c r="N1645" i="2" s="1"/>
  <c r="L1646" i="2"/>
  <c r="N1646" i="2" s="1"/>
  <c r="L1647" i="2"/>
  <c r="N1647" i="2" s="1"/>
  <c r="L1648" i="2"/>
  <c r="L1649" i="2"/>
  <c r="N1649" i="2" s="1"/>
  <c r="L1650" i="2"/>
  <c r="N1650" i="2" s="1"/>
  <c r="L1651" i="2"/>
  <c r="N1651" i="2" s="1"/>
  <c r="L1652" i="2"/>
  <c r="L1653" i="2"/>
  <c r="N1653" i="2" s="1"/>
  <c r="L1654" i="2"/>
  <c r="N1654" i="2" s="1"/>
  <c r="L1655" i="2"/>
  <c r="N1655" i="2" s="1"/>
  <c r="L1656" i="2"/>
  <c r="L1657" i="2"/>
  <c r="N1657" i="2" s="1"/>
  <c r="L1658" i="2"/>
  <c r="N1658" i="2" s="1"/>
  <c r="L1659" i="2"/>
  <c r="L1660" i="2"/>
  <c r="N1660" i="2" s="1"/>
  <c r="L1661" i="2"/>
  <c r="N1661" i="2" s="1"/>
  <c r="L1662" i="2"/>
  <c r="N1662" i="2" s="1"/>
  <c r="L1663" i="2"/>
  <c r="N1663" i="2" s="1"/>
  <c r="L1664" i="2"/>
  <c r="L1665" i="2"/>
  <c r="N1665" i="2" s="1"/>
  <c r="L1666" i="2"/>
  <c r="N1666" i="2" s="1"/>
  <c r="L1667" i="2"/>
  <c r="N1667" i="2" s="1"/>
  <c r="L1668" i="2"/>
  <c r="L1669" i="2"/>
  <c r="N1669" i="2" s="1"/>
  <c r="L1670" i="2"/>
  <c r="N1670" i="2" s="1"/>
  <c r="L1671" i="2"/>
  <c r="N1671" i="2" s="1"/>
  <c r="L1672" i="2"/>
  <c r="L1673" i="2"/>
  <c r="N1673" i="2" s="1"/>
  <c r="L1674" i="2"/>
  <c r="N1674" i="2" s="1"/>
  <c r="L1675" i="2"/>
  <c r="L1676" i="2"/>
  <c r="N1676" i="2" s="1"/>
  <c r="L1677" i="2"/>
  <c r="N1677" i="2" s="1"/>
  <c r="L1678" i="2"/>
  <c r="N1678" i="2" s="1"/>
  <c r="L1679" i="2"/>
  <c r="L1680" i="2"/>
  <c r="L1681" i="2"/>
  <c r="N1681" i="2" s="1"/>
  <c r="L1682" i="2"/>
  <c r="N1682" i="2" s="1"/>
  <c r="L1683" i="2"/>
  <c r="N1683" i="2" s="1"/>
  <c r="L1684" i="2"/>
  <c r="L1685" i="2"/>
  <c r="N1685" i="2" s="1"/>
  <c r="L1686" i="2"/>
  <c r="N1686" i="2" s="1"/>
  <c r="L1687" i="2"/>
  <c r="N1687" i="2" s="1"/>
  <c r="L1688" i="2"/>
  <c r="L1689" i="2"/>
  <c r="N1689" i="2" s="1"/>
  <c r="L1690" i="2"/>
  <c r="N1690" i="2" s="1"/>
  <c r="L1691" i="2"/>
  <c r="N1691" i="2" s="1"/>
  <c r="L1692" i="2"/>
  <c r="N1692" i="2" s="1"/>
  <c r="L1693" i="2"/>
  <c r="N1693" i="2" s="1"/>
  <c r="L1694" i="2"/>
  <c r="N1694" i="2" s="1"/>
  <c r="L1695" i="2"/>
  <c r="L1696" i="2"/>
  <c r="L1697" i="2"/>
  <c r="N1697" i="2" s="1"/>
  <c r="L1698" i="2"/>
  <c r="N1698" i="2" s="1"/>
  <c r="L1699" i="2"/>
  <c r="N1699" i="2" s="1"/>
  <c r="L1700" i="2"/>
  <c r="L1701" i="2"/>
  <c r="N1701" i="2" s="1"/>
  <c r="L1702" i="2"/>
  <c r="N1702" i="2" s="1"/>
  <c r="L1703" i="2"/>
  <c r="N1703" i="2" s="1"/>
  <c r="L1704" i="2"/>
  <c r="L1705" i="2"/>
  <c r="L1706" i="2"/>
  <c r="N1706" i="2" s="1"/>
  <c r="L1707" i="2"/>
  <c r="N1707" i="2" s="1"/>
  <c r="L1708" i="2"/>
  <c r="N1708" i="2" s="1"/>
  <c r="L1709" i="2"/>
  <c r="N1709" i="2" s="1"/>
  <c r="L1710" i="2"/>
  <c r="N1710" i="2" s="1"/>
  <c r="L1711" i="2"/>
  <c r="N1711" i="2" s="1"/>
  <c r="L1712" i="2"/>
  <c r="L1713" i="2"/>
  <c r="N1713" i="2" s="1"/>
  <c r="L1714" i="2"/>
  <c r="N1714" i="2" s="1"/>
  <c r="L1715" i="2"/>
  <c r="N1715" i="2" s="1"/>
  <c r="L1716" i="2"/>
  <c r="L1717" i="2"/>
  <c r="N1717" i="2" s="1"/>
  <c r="L1718" i="2"/>
  <c r="N1718" i="2" s="1"/>
  <c r="L1719" i="2"/>
  <c r="N1719" i="2" s="1"/>
  <c r="L1720" i="2"/>
  <c r="L1721" i="2"/>
  <c r="N1721" i="2" s="1"/>
  <c r="L1722" i="2"/>
  <c r="N1722" i="2" s="1"/>
  <c r="L1723" i="2"/>
  <c r="L1724" i="2"/>
  <c r="N1724" i="2" s="1"/>
  <c r="L1725" i="2"/>
  <c r="N1725" i="2" s="1"/>
  <c r="L1726" i="2"/>
  <c r="N1726" i="2" s="1"/>
  <c r="L1727" i="2"/>
  <c r="N1727" i="2" s="1"/>
  <c r="L1728" i="2"/>
  <c r="L1729" i="2"/>
  <c r="N1729" i="2" s="1"/>
  <c r="L1730" i="2"/>
  <c r="N1730" i="2" s="1"/>
  <c r="L1731" i="2"/>
  <c r="N1731" i="2" s="1"/>
  <c r="L1732" i="2"/>
  <c r="L1733" i="2"/>
  <c r="N1733" i="2" s="1"/>
  <c r="L1734" i="2"/>
  <c r="N1734" i="2" s="1"/>
  <c r="L1735" i="2"/>
  <c r="N1735" i="2" s="1"/>
  <c r="L1736" i="2"/>
  <c r="L1737" i="2"/>
  <c r="N1737" i="2" s="1"/>
  <c r="L1738" i="2"/>
  <c r="N1738" i="2" s="1"/>
  <c r="L1739" i="2"/>
  <c r="L1740" i="2"/>
  <c r="N1740" i="2" s="1"/>
  <c r="L1741" i="2"/>
  <c r="N1741" i="2" s="1"/>
  <c r="L1742" i="2"/>
  <c r="N1742" i="2" s="1"/>
  <c r="L1743" i="2"/>
  <c r="L1744" i="2"/>
  <c r="L1745" i="2"/>
  <c r="N1745" i="2" s="1"/>
  <c r="L1746" i="2"/>
  <c r="N1746" i="2" s="1"/>
  <c r="L1747" i="2"/>
  <c r="N1747" i="2" s="1"/>
  <c r="L1748" i="2"/>
  <c r="L1749" i="2"/>
  <c r="N1749" i="2" s="1"/>
  <c r="L1750" i="2"/>
  <c r="N1750" i="2" s="1"/>
  <c r="L1751" i="2"/>
  <c r="N1751" i="2" s="1"/>
  <c r="L1752" i="2"/>
  <c r="L1753" i="2"/>
  <c r="N1753" i="2" s="1"/>
  <c r="L1754" i="2"/>
  <c r="N1754" i="2" s="1"/>
  <c r="L1755" i="2"/>
  <c r="N1755" i="2" s="1"/>
  <c r="L1756" i="2"/>
  <c r="N1756" i="2" s="1"/>
  <c r="L1757" i="2"/>
  <c r="N1757" i="2" s="1"/>
  <c r="L1758" i="2"/>
  <c r="N1758" i="2" s="1"/>
  <c r="L1759" i="2"/>
  <c r="L1760" i="2"/>
  <c r="L1761" i="2"/>
  <c r="N1761" i="2" s="1"/>
  <c r="L1762" i="2"/>
  <c r="N1762" i="2" s="1"/>
  <c r="L1763" i="2"/>
  <c r="N1763" i="2" s="1"/>
  <c r="L1764" i="2"/>
  <c r="L1765" i="2"/>
  <c r="N1765" i="2" s="1"/>
  <c r="L1766" i="2"/>
  <c r="N1766" i="2" s="1"/>
  <c r="L1767" i="2"/>
  <c r="N1767" i="2" s="1"/>
  <c r="L1768" i="2"/>
  <c r="L1769" i="2"/>
  <c r="N1769" i="2" s="1"/>
  <c r="L1770" i="2"/>
  <c r="N1770" i="2" s="1"/>
  <c r="L1771" i="2"/>
  <c r="N1771" i="2" s="1"/>
  <c r="L1772" i="2"/>
  <c r="N1772" i="2" s="1"/>
  <c r="L1773" i="2"/>
  <c r="N1773" i="2" s="1"/>
  <c r="L1774" i="2"/>
  <c r="N1774" i="2" s="1"/>
  <c r="L1775" i="2"/>
  <c r="N1775" i="2" s="1"/>
  <c r="L1776" i="2"/>
  <c r="L1777" i="2"/>
  <c r="N1777" i="2" s="1"/>
  <c r="L1778" i="2"/>
  <c r="N1778" i="2" s="1"/>
  <c r="L1779" i="2"/>
  <c r="N1779" i="2" s="1"/>
  <c r="L1780" i="2"/>
  <c r="L1781" i="2"/>
  <c r="N1781" i="2" s="1"/>
  <c r="L1782" i="2"/>
  <c r="N1782" i="2" s="1"/>
  <c r="L1783" i="2"/>
  <c r="N1783" i="2" s="1"/>
  <c r="L1784" i="2"/>
  <c r="L1785" i="2"/>
  <c r="N1785" i="2" s="1"/>
  <c r="L1786" i="2"/>
  <c r="N1786" i="2" s="1"/>
  <c r="L1787" i="2"/>
  <c r="L1788" i="2"/>
  <c r="N1788" i="2" s="1"/>
  <c r="L1789" i="2"/>
  <c r="N1789" i="2" s="1"/>
  <c r="L1790" i="2"/>
  <c r="N1790" i="2" s="1"/>
  <c r="L1791" i="2"/>
  <c r="N1791" i="2" s="1"/>
  <c r="L1792" i="2"/>
  <c r="L1793" i="2"/>
  <c r="N1793" i="2" s="1"/>
  <c r="L1794" i="2"/>
  <c r="N1794" i="2" s="1"/>
  <c r="L1795" i="2"/>
  <c r="N1795" i="2" s="1"/>
  <c r="L1796" i="2"/>
  <c r="L1797" i="2"/>
  <c r="N1797" i="2" s="1"/>
  <c r="L1798" i="2"/>
  <c r="N1798" i="2" s="1"/>
  <c r="L1799" i="2"/>
  <c r="N1799" i="2" s="1"/>
  <c r="L1800" i="2"/>
  <c r="L1801" i="2"/>
  <c r="N1801" i="2" s="1"/>
  <c r="L1802" i="2"/>
  <c r="N1802" i="2" s="1"/>
  <c r="L1803" i="2"/>
  <c r="N1803" i="2" s="1"/>
  <c r="L1804" i="2"/>
  <c r="L1805" i="2"/>
  <c r="N1805" i="2" s="1"/>
  <c r="L1806" i="2"/>
  <c r="N1806" i="2" s="1"/>
  <c r="L1807" i="2"/>
  <c r="N1807" i="2" s="1"/>
  <c r="L1808" i="2"/>
  <c r="L1809" i="2"/>
  <c r="N1809" i="2" s="1"/>
  <c r="L1810" i="2"/>
  <c r="N1810" i="2" s="1"/>
  <c r="L1811" i="2"/>
  <c r="N1811" i="2" s="1"/>
  <c r="L1812" i="2"/>
  <c r="L1813" i="2"/>
  <c r="N1813" i="2" s="1"/>
  <c r="L1814" i="2"/>
  <c r="N1814" i="2" s="1"/>
  <c r="L1815" i="2"/>
  <c r="N1815" i="2" s="1"/>
  <c r="L1816" i="2"/>
  <c r="L1817" i="2"/>
  <c r="N1817" i="2" s="1"/>
  <c r="L1818" i="2"/>
  <c r="N1818" i="2" s="1"/>
  <c r="L1819" i="2"/>
  <c r="N1819" i="2" s="1"/>
  <c r="L1820" i="2"/>
  <c r="L1821" i="2"/>
  <c r="N1821" i="2" s="1"/>
  <c r="L1822" i="2"/>
  <c r="N1822" i="2" s="1"/>
  <c r="L1823" i="2"/>
  <c r="N1823" i="2" s="1"/>
  <c r="L1824" i="2"/>
  <c r="L1825" i="2"/>
  <c r="N1825" i="2" s="1"/>
  <c r="L1826" i="2"/>
  <c r="N1826" i="2" s="1"/>
  <c r="L1827" i="2"/>
  <c r="N1827" i="2" s="1"/>
  <c r="L1828" i="2"/>
  <c r="L1829" i="2"/>
  <c r="N1829" i="2" s="1"/>
  <c r="L1830" i="2"/>
  <c r="N1830" i="2" s="1"/>
  <c r="L1831" i="2"/>
  <c r="N1831" i="2" s="1"/>
  <c r="L1832" i="2"/>
  <c r="L1833" i="2"/>
  <c r="N1833" i="2" s="1"/>
  <c r="L1834" i="2"/>
  <c r="N1834" i="2" s="1"/>
  <c r="L1835" i="2"/>
  <c r="N1835" i="2" s="1"/>
  <c r="L1836" i="2"/>
  <c r="L1837" i="2"/>
  <c r="N1837" i="2" s="1"/>
  <c r="L1838" i="2"/>
  <c r="N1838" i="2" s="1"/>
  <c r="L1839" i="2"/>
  <c r="N1839" i="2" s="1"/>
  <c r="L1840" i="2"/>
  <c r="L1841" i="2"/>
  <c r="N1841" i="2" s="1"/>
  <c r="L1842" i="2"/>
  <c r="N1842" i="2" s="1"/>
  <c r="L1843" i="2"/>
  <c r="N1843" i="2" s="1"/>
  <c r="L1844" i="2"/>
  <c r="L1845" i="2"/>
  <c r="N1845" i="2" s="1"/>
  <c r="L1846" i="2"/>
  <c r="N1846" i="2" s="1"/>
  <c r="L1847" i="2"/>
  <c r="N1847" i="2" s="1"/>
  <c r="L1848" i="2"/>
  <c r="L1849" i="2"/>
  <c r="N1849" i="2" s="1"/>
  <c r="L1850" i="2"/>
  <c r="N1850" i="2" s="1"/>
  <c r="L1851" i="2"/>
  <c r="N1851" i="2" s="1"/>
  <c r="L1852" i="2"/>
  <c r="L1853" i="2"/>
  <c r="N1853" i="2" s="1"/>
  <c r="L1854" i="2"/>
  <c r="N1854" i="2" s="1"/>
  <c r="L1855" i="2"/>
  <c r="N1855" i="2" s="1"/>
  <c r="L1856" i="2"/>
  <c r="L1857" i="2"/>
  <c r="N1857" i="2" s="1"/>
  <c r="L1858" i="2"/>
  <c r="N1858" i="2" s="1"/>
  <c r="L1859" i="2"/>
  <c r="N1859" i="2" s="1"/>
  <c r="L1860" i="2"/>
  <c r="L1861" i="2"/>
  <c r="N1861" i="2" s="1"/>
  <c r="L1862" i="2"/>
  <c r="N1862" i="2" s="1"/>
  <c r="L1863" i="2"/>
  <c r="N1863" i="2" s="1"/>
  <c r="L1864" i="2"/>
  <c r="L1865" i="2"/>
  <c r="N1865" i="2" s="1"/>
  <c r="L1866" i="2"/>
  <c r="N1866" i="2" s="1"/>
  <c r="L1867" i="2"/>
  <c r="N1867" i="2" s="1"/>
  <c r="L1868" i="2"/>
  <c r="L1869" i="2"/>
  <c r="N1869" i="2" s="1"/>
  <c r="L1870" i="2"/>
  <c r="N1870" i="2" s="1"/>
  <c r="L1871" i="2"/>
  <c r="N1871" i="2" s="1"/>
  <c r="L1872" i="2"/>
  <c r="L1873" i="2"/>
  <c r="N1873" i="2" s="1"/>
  <c r="L1874" i="2"/>
  <c r="N1874" i="2" s="1"/>
  <c r="L1875" i="2"/>
  <c r="N1875" i="2" s="1"/>
  <c r="L1876" i="2"/>
  <c r="L1877" i="2"/>
  <c r="N1877" i="2" s="1"/>
  <c r="L1878" i="2"/>
  <c r="N1878" i="2" s="1"/>
  <c r="L1879" i="2"/>
  <c r="N1879" i="2" s="1"/>
  <c r="L1880" i="2"/>
  <c r="L1881" i="2"/>
  <c r="N1881" i="2" s="1"/>
  <c r="L1882" i="2"/>
  <c r="N1882" i="2" s="1"/>
  <c r="L1883" i="2"/>
  <c r="N1883" i="2" s="1"/>
  <c r="L1884" i="2"/>
  <c r="L1885" i="2"/>
  <c r="N1885" i="2" s="1"/>
  <c r="L1886" i="2"/>
  <c r="N1886" i="2" s="1"/>
  <c r="L1887" i="2"/>
  <c r="N1887" i="2" s="1"/>
  <c r="L1888" i="2"/>
  <c r="L1889" i="2"/>
  <c r="N1889" i="2" s="1"/>
  <c r="L1890" i="2"/>
  <c r="N1890" i="2" s="1"/>
  <c r="L1891" i="2"/>
  <c r="N1891" i="2" s="1"/>
  <c r="L1892" i="2"/>
  <c r="L1893" i="2"/>
  <c r="N1893" i="2" s="1"/>
  <c r="L1894" i="2"/>
  <c r="N1894" i="2" s="1"/>
  <c r="L1895" i="2"/>
  <c r="N1895" i="2" s="1"/>
  <c r="L1896" i="2"/>
  <c r="L1897" i="2"/>
  <c r="N1897" i="2" s="1"/>
  <c r="L1898" i="2"/>
  <c r="N1898" i="2" s="1"/>
  <c r="L1899" i="2"/>
  <c r="N1899" i="2" s="1"/>
  <c r="L1900" i="2"/>
  <c r="L1901" i="2"/>
  <c r="N1901" i="2" s="1"/>
  <c r="L1902" i="2"/>
  <c r="N1902" i="2" s="1"/>
  <c r="L1903" i="2"/>
  <c r="N1903" i="2" s="1"/>
  <c r="L1904" i="2"/>
  <c r="L1905" i="2"/>
  <c r="N1905" i="2" s="1"/>
  <c r="L1906" i="2"/>
  <c r="N1906" i="2" s="1"/>
  <c r="L1907" i="2"/>
  <c r="N1907" i="2" s="1"/>
  <c r="L1908" i="2"/>
  <c r="L1909" i="2"/>
  <c r="N1909" i="2" s="1"/>
  <c r="L1910" i="2"/>
  <c r="N1910" i="2" s="1"/>
  <c r="L1911" i="2"/>
  <c r="N1911" i="2" s="1"/>
  <c r="L1912" i="2"/>
  <c r="L1913" i="2"/>
  <c r="N1913" i="2" s="1"/>
  <c r="L1914" i="2"/>
  <c r="N1914" i="2" s="1"/>
  <c r="L1915" i="2"/>
  <c r="N1915" i="2" s="1"/>
  <c r="L1916" i="2"/>
  <c r="L1917" i="2"/>
  <c r="N1917" i="2" s="1"/>
  <c r="L1918" i="2"/>
  <c r="N1918" i="2" s="1"/>
  <c r="L1919" i="2"/>
  <c r="N1919" i="2" s="1"/>
  <c r="L1920" i="2"/>
  <c r="L1921" i="2"/>
  <c r="N1921" i="2" s="1"/>
  <c r="L1922" i="2"/>
  <c r="N1922" i="2" s="1"/>
  <c r="L1923" i="2"/>
  <c r="N1923" i="2" s="1"/>
  <c r="L1924" i="2"/>
  <c r="L1925" i="2"/>
  <c r="N1925" i="2" s="1"/>
  <c r="L1926" i="2"/>
  <c r="N1926" i="2" s="1"/>
  <c r="L1927" i="2"/>
  <c r="N1927" i="2" s="1"/>
  <c r="L1928" i="2"/>
  <c r="L1929" i="2"/>
  <c r="N1929" i="2" s="1"/>
  <c r="L1930" i="2"/>
  <c r="N1930" i="2" s="1"/>
  <c r="L1931" i="2"/>
  <c r="N1931" i="2" s="1"/>
  <c r="L1932" i="2"/>
  <c r="L1933" i="2"/>
  <c r="N1933" i="2" s="1"/>
  <c r="L1934" i="2"/>
  <c r="N1934" i="2" s="1"/>
  <c r="L1935" i="2"/>
  <c r="N1935" i="2" s="1"/>
  <c r="L1936" i="2"/>
  <c r="L1937" i="2"/>
  <c r="N1937" i="2" s="1"/>
  <c r="L1938" i="2"/>
  <c r="N1938" i="2" s="1"/>
  <c r="L1939" i="2"/>
  <c r="N1939" i="2" s="1"/>
  <c r="L1940" i="2"/>
  <c r="L1941" i="2"/>
  <c r="N1941" i="2" s="1"/>
  <c r="L1942" i="2"/>
  <c r="N1942" i="2" s="1"/>
  <c r="L1943" i="2"/>
  <c r="N1943" i="2" s="1"/>
  <c r="L1944" i="2"/>
  <c r="L1945" i="2"/>
  <c r="N1945" i="2" s="1"/>
  <c r="L1946" i="2"/>
  <c r="N1946" i="2" s="1"/>
  <c r="L1947" i="2"/>
  <c r="N1947" i="2" s="1"/>
  <c r="L1948" i="2"/>
  <c r="L1949" i="2"/>
  <c r="N1949" i="2" s="1"/>
  <c r="L1950" i="2"/>
  <c r="N1950" i="2" s="1"/>
  <c r="L1951" i="2"/>
  <c r="N1951" i="2" s="1"/>
  <c r="L1952" i="2"/>
  <c r="L1953" i="2"/>
  <c r="N1953" i="2" s="1"/>
  <c r="L1954" i="2"/>
  <c r="N1954" i="2" s="1"/>
  <c r="L1955" i="2"/>
  <c r="N1955" i="2" s="1"/>
  <c r="L1956" i="2"/>
  <c r="L1957" i="2"/>
  <c r="N1957" i="2" s="1"/>
  <c r="L1958" i="2"/>
  <c r="N1958" i="2" s="1"/>
  <c r="L1959" i="2"/>
  <c r="N1959" i="2" s="1"/>
  <c r="L1960" i="2"/>
  <c r="L1961" i="2"/>
  <c r="N1961" i="2" s="1"/>
  <c r="L1962" i="2"/>
  <c r="N1962" i="2" s="1"/>
  <c r="L1963" i="2"/>
  <c r="N1963" i="2" s="1"/>
  <c r="L1964" i="2"/>
  <c r="L1965" i="2"/>
  <c r="N1965" i="2" s="1"/>
  <c r="L1966" i="2"/>
  <c r="N1966" i="2" s="1"/>
  <c r="L1967" i="2"/>
  <c r="N1967" i="2" s="1"/>
  <c r="L1968" i="2"/>
  <c r="L1969" i="2"/>
  <c r="N1969" i="2" s="1"/>
  <c r="L1970" i="2"/>
  <c r="N1970" i="2" s="1"/>
  <c r="L1971" i="2"/>
  <c r="N1971" i="2" s="1"/>
  <c r="L1972" i="2"/>
  <c r="L1973" i="2"/>
  <c r="N1973" i="2" s="1"/>
  <c r="L1974" i="2"/>
  <c r="N1974" i="2" s="1"/>
  <c r="L1975" i="2"/>
  <c r="N1975" i="2" s="1"/>
  <c r="L1976" i="2"/>
  <c r="L1977" i="2"/>
  <c r="N1977" i="2" s="1"/>
  <c r="L1978" i="2"/>
  <c r="N1978" i="2" s="1"/>
  <c r="L1979" i="2"/>
  <c r="N1979" i="2" s="1"/>
  <c r="L1980" i="2"/>
  <c r="L1981" i="2"/>
  <c r="N1981" i="2" s="1"/>
  <c r="L1982" i="2"/>
  <c r="N1982" i="2" s="1"/>
  <c r="L1983" i="2"/>
  <c r="N1983" i="2" s="1"/>
  <c r="L1984" i="2"/>
  <c r="L1985" i="2"/>
  <c r="N1985" i="2" s="1"/>
  <c r="L1986" i="2"/>
  <c r="N1986" i="2" s="1"/>
  <c r="L1987" i="2"/>
  <c r="N1987" i="2" s="1"/>
  <c r="L1988" i="2"/>
  <c r="L1989" i="2"/>
  <c r="N1989" i="2" s="1"/>
  <c r="L1990" i="2"/>
  <c r="N1990" i="2" s="1"/>
  <c r="L1991" i="2"/>
  <c r="N1991" i="2" s="1"/>
  <c r="L1992" i="2"/>
  <c r="L1993" i="2"/>
  <c r="N1993" i="2" s="1"/>
  <c r="L1994" i="2"/>
  <c r="N1994" i="2" s="1"/>
  <c r="L1995" i="2"/>
  <c r="N1995" i="2" s="1"/>
  <c r="L1996" i="2"/>
  <c r="L1997" i="2"/>
  <c r="N1997" i="2" s="1"/>
  <c r="L1998" i="2"/>
  <c r="N1998" i="2" s="1"/>
  <c r="L1999" i="2"/>
  <c r="N1999" i="2" s="1"/>
  <c r="L2000" i="2"/>
  <c r="L2001" i="2"/>
  <c r="N2001" i="2" s="1"/>
  <c r="L2002" i="2"/>
  <c r="N2002" i="2" s="1"/>
  <c r="L2003" i="2"/>
  <c r="N2003" i="2" s="1"/>
  <c r="L2004" i="2"/>
  <c r="L2005" i="2"/>
  <c r="N2005" i="2" s="1"/>
  <c r="L2006" i="2"/>
  <c r="N2006" i="2" s="1"/>
  <c r="L2007" i="2"/>
  <c r="N2007" i="2" s="1"/>
  <c r="L2008" i="2"/>
  <c r="L2009" i="2"/>
  <c r="N2009" i="2" s="1"/>
  <c r="L2010" i="2"/>
  <c r="N2010" i="2" s="1"/>
  <c r="L2011" i="2"/>
  <c r="N2011" i="2" s="1"/>
  <c r="L2012" i="2"/>
  <c r="L2013" i="2"/>
  <c r="N2013" i="2" s="1"/>
  <c r="L2014" i="2"/>
  <c r="N2014" i="2" s="1"/>
  <c r="L2015" i="2"/>
  <c r="N2015" i="2" s="1"/>
  <c r="L2016" i="2"/>
  <c r="L2017" i="2"/>
  <c r="N2017" i="2" s="1"/>
  <c r="L2018" i="2"/>
  <c r="N2018" i="2" s="1"/>
  <c r="L2019" i="2"/>
  <c r="N2019" i="2" s="1"/>
  <c r="L2020" i="2"/>
  <c r="L2021" i="2"/>
  <c r="N2021" i="2" s="1"/>
  <c r="L2022" i="2"/>
  <c r="N2022" i="2" s="1"/>
  <c r="L2023" i="2"/>
  <c r="N2023" i="2" s="1"/>
  <c r="L2024" i="2"/>
  <c r="L2025" i="2"/>
  <c r="N2025" i="2" s="1"/>
  <c r="L2026" i="2"/>
  <c r="N2026" i="2" s="1"/>
  <c r="L2027" i="2"/>
  <c r="N2027" i="2" s="1"/>
  <c r="L2028" i="2"/>
  <c r="L2029" i="2"/>
  <c r="N2029" i="2" s="1"/>
  <c r="L2030" i="2"/>
  <c r="N2030" i="2" s="1"/>
  <c r="L2031" i="2"/>
  <c r="N2031" i="2" s="1"/>
  <c r="L2032" i="2"/>
  <c r="L2033" i="2"/>
  <c r="N2033" i="2" s="1"/>
  <c r="L2034" i="2"/>
  <c r="N2034" i="2" s="1"/>
  <c r="L2035" i="2"/>
  <c r="N2035" i="2" s="1"/>
  <c r="L2036" i="2"/>
  <c r="L2037" i="2"/>
  <c r="N2037" i="2" s="1"/>
  <c r="L2038" i="2"/>
  <c r="N2038" i="2" s="1"/>
  <c r="L2039" i="2"/>
  <c r="N2039" i="2" s="1"/>
  <c r="L2040" i="2"/>
  <c r="L2041" i="2"/>
  <c r="N2041" i="2" s="1"/>
  <c r="L2042" i="2"/>
  <c r="N2042" i="2" s="1"/>
  <c r="L2043" i="2"/>
  <c r="N2043" i="2" s="1"/>
  <c r="L2044" i="2"/>
  <c r="L2045" i="2"/>
  <c r="N2045" i="2" s="1"/>
  <c r="L2046" i="2"/>
  <c r="N2046" i="2" s="1"/>
  <c r="L2047" i="2"/>
  <c r="N2047" i="2" s="1"/>
  <c r="L2048" i="2"/>
  <c r="L2049" i="2"/>
  <c r="N2049" i="2" s="1"/>
  <c r="L2050" i="2"/>
  <c r="N2050" i="2" s="1"/>
  <c r="L2051" i="2"/>
  <c r="N2051" i="2" s="1"/>
  <c r="L2052" i="2"/>
  <c r="L2053" i="2"/>
  <c r="N2053" i="2" s="1"/>
  <c r="L2054" i="2"/>
  <c r="N2054" i="2" s="1"/>
  <c r="L2055" i="2"/>
  <c r="N2055" i="2" s="1"/>
  <c r="L2056" i="2"/>
  <c r="L2057" i="2"/>
  <c r="N2057" i="2" s="1"/>
  <c r="L2058" i="2"/>
  <c r="N2058" i="2" s="1"/>
  <c r="L2059" i="2"/>
  <c r="N2059" i="2" s="1"/>
  <c r="L2060" i="2"/>
  <c r="L2061" i="2"/>
  <c r="N2061" i="2" s="1"/>
  <c r="L2062" i="2"/>
  <c r="N2062" i="2" s="1"/>
  <c r="L2063" i="2"/>
  <c r="N2063" i="2" s="1"/>
  <c r="L2064" i="2"/>
  <c r="L2065" i="2"/>
  <c r="N2065" i="2" s="1"/>
  <c r="L2066" i="2"/>
  <c r="N2066" i="2" s="1"/>
  <c r="L2067" i="2"/>
  <c r="N2067" i="2" s="1"/>
  <c r="L2068" i="2"/>
  <c r="L2069" i="2"/>
  <c r="N2069" i="2" s="1"/>
  <c r="L2070" i="2"/>
  <c r="N2070" i="2" s="1"/>
  <c r="L2071" i="2"/>
  <c r="N2071" i="2" s="1"/>
  <c r="L2072" i="2"/>
  <c r="L2073" i="2"/>
  <c r="N2073" i="2" s="1"/>
  <c r="L2074" i="2"/>
  <c r="N2074" i="2" s="1"/>
  <c r="L2075" i="2"/>
  <c r="N2075" i="2" s="1"/>
  <c r="L2076" i="2"/>
  <c r="L2077" i="2"/>
  <c r="N2077" i="2" s="1"/>
  <c r="L2078" i="2"/>
  <c r="N2078" i="2" s="1"/>
  <c r="L2079" i="2"/>
  <c r="N2079" i="2" s="1"/>
  <c r="L2080" i="2"/>
  <c r="L2081" i="2"/>
  <c r="N2081" i="2" s="1"/>
  <c r="L2082" i="2"/>
  <c r="N2082" i="2" s="1"/>
  <c r="L2083" i="2"/>
  <c r="N2083" i="2" s="1"/>
  <c r="L2084" i="2"/>
  <c r="L2085" i="2"/>
  <c r="N2085" i="2" s="1"/>
  <c r="L2086" i="2"/>
  <c r="N2086" i="2" s="1"/>
  <c r="L2087" i="2"/>
  <c r="N2087" i="2" s="1"/>
  <c r="L2088" i="2"/>
  <c r="L2089" i="2"/>
  <c r="N2089" i="2" s="1"/>
  <c r="L2090" i="2"/>
  <c r="N2090" i="2" s="1"/>
  <c r="L2091" i="2"/>
  <c r="N2091" i="2" s="1"/>
  <c r="L2092" i="2"/>
  <c r="L2093" i="2"/>
  <c r="N2093" i="2" s="1"/>
  <c r="L2094" i="2"/>
  <c r="N2094" i="2" s="1"/>
  <c r="L2095" i="2"/>
  <c r="N2095" i="2" s="1"/>
  <c r="L2096" i="2"/>
  <c r="L2097" i="2"/>
  <c r="N2097" i="2" s="1"/>
  <c r="L2098" i="2"/>
  <c r="N2098" i="2" s="1"/>
  <c r="L2099" i="2"/>
  <c r="N2099" i="2" s="1"/>
  <c r="L2100" i="2"/>
  <c r="L2101" i="2"/>
  <c r="N2101" i="2" s="1"/>
  <c r="L2102" i="2"/>
  <c r="N2102" i="2" s="1"/>
  <c r="L2103" i="2"/>
  <c r="N2103" i="2" s="1"/>
  <c r="L2104" i="2"/>
  <c r="L2105" i="2"/>
  <c r="N2105" i="2" s="1"/>
  <c r="L2106" i="2"/>
  <c r="N2106" i="2" s="1"/>
  <c r="L2107" i="2"/>
  <c r="N2107" i="2" s="1"/>
  <c r="L2108" i="2"/>
  <c r="L2109" i="2"/>
  <c r="N2109" i="2" s="1"/>
  <c r="L2110" i="2"/>
  <c r="N2110" i="2" s="1"/>
  <c r="L2111" i="2"/>
  <c r="N2111" i="2" s="1"/>
  <c r="L2112" i="2"/>
  <c r="L2113" i="2"/>
  <c r="N2113" i="2" s="1"/>
  <c r="L2114" i="2"/>
  <c r="N2114" i="2" s="1"/>
  <c r="L2115" i="2"/>
  <c r="N2115" i="2" s="1"/>
  <c r="L2116" i="2"/>
  <c r="L2117" i="2"/>
  <c r="N2117" i="2" s="1"/>
  <c r="L2118" i="2"/>
  <c r="N2118" i="2" s="1"/>
  <c r="L2119" i="2"/>
  <c r="N2119" i="2" s="1"/>
  <c r="L2120" i="2"/>
  <c r="L2121" i="2"/>
  <c r="N2121" i="2" s="1"/>
  <c r="L2122" i="2"/>
  <c r="N2122" i="2" s="1"/>
  <c r="L2123" i="2"/>
  <c r="N2123" i="2" s="1"/>
  <c r="L2124" i="2"/>
  <c r="L2125" i="2"/>
  <c r="N2125" i="2" s="1"/>
  <c r="L2126" i="2"/>
  <c r="N2126" i="2" s="1"/>
  <c r="L2127" i="2"/>
  <c r="N2127" i="2" s="1"/>
  <c r="L2128" i="2"/>
  <c r="L2129" i="2"/>
  <c r="N2129" i="2" s="1"/>
  <c r="L2130" i="2"/>
  <c r="N2130" i="2" s="1"/>
  <c r="L2131" i="2"/>
  <c r="N2131" i="2" s="1"/>
  <c r="L2132" i="2"/>
  <c r="L2133" i="2"/>
  <c r="N2133" i="2" s="1"/>
  <c r="L2134" i="2"/>
  <c r="N2134" i="2" s="1"/>
  <c r="L2135" i="2"/>
  <c r="N2135" i="2" s="1"/>
  <c r="L2136" i="2"/>
  <c r="L2137" i="2"/>
  <c r="N2137" i="2" s="1"/>
  <c r="L2138" i="2"/>
  <c r="N2138" i="2" s="1"/>
  <c r="L2139" i="2"/>
  <c r="N2139" i="2" s="1"/>
  <c r="L2140" i="2"/>
  <c r="L2141" i="2"/>
  <c r="N2141" i="2" s="1"/>
  <c r="L2142" i="2"/>
  <c r="N2142" i="2" s="1"/>
  <c r="L2143" i="2"/>
  <c r="N2143" i="2" s="1"/>
  <c r="L2144" i="2"/>
  <c r="L2145" i="2"/>
  <c r="N2145" i="2" s="1"/>
  <c r="L2146" i="2"/>
  <c r="N2146" i="2" s="1"/>
  <c r="L2147" i="2"/>
  <c r="N2147" i="2" s="1"/>
  <c r="L2148" i="2"/>
  <c r="L2149" i="2"/>
  <c r="N2149" i="2" s="1"/>
  <c r="L2150" i="2"/>
  <c r="N2150" i="2" s="1"/>
  <c r="L2151" i="2"/>
  <c r="N2151" i="2" s="1"/>
  <c r="L2152" i="2"/>
  <c r="L2153" i="2"/>
  <c r="N2153" i="2" s="1"/>
  <c r="L2154" i="2"/>
  <c r="N2154" i="2" s="1"/>
  <c r="L2155" i="2"/>
  <c r="N2155" i="2" s="1"/>
  <c r="L2156" i="2"/>
  <c r="L2157" i="2"/>
  <c r="N2157" i="2" s="1"/>
  <c r="L2158" i="2"/>
  <c r="N2158" i="2" s="1"/>
  <c r="L2159" i="2"/>
  <c r="N2159" i="2" s="1"/>
  <c r="L2160" i="2"/>
  <c r="L2161" i="2"/>
  <c r="N2161" i="2" s="1"/>
  <c r="L2162" i="2"/>
  <c r="N2162" i="2" s="1"/>
  <c r="L2163" i="2"/>
  <c r="N2163" i="2" s="1"/>
  <c r="L2164" i="2"/>
  <c r="L2165" i="2"/>
  <c r="N2165" i="2" s="1"/>
  <c r="L2166" i="2"/>
  <c r="N2166" i="2" s="1"/>
  <c r="L2167" i="2"/>
  <c r="N2167" i="2" s="1"/>
  <c r="L2168" i="2"/>
  <c r="L2169" i="2"/>
  <c r="N2169" i="2" s="1"/>
  <c r="L2170" i="2"/>
  <c r="N2170" i="2" s="1"/>
  <c r="L2171" i="2"/>
  <c r="N2171" i="2" s="1"/>
  <c r="L2172" i="2"/>
  <c r="L2173" i="2"/>
  <c r="N2173" i="2" s="1"/>
  <c r="L2174" i="2"/>
  <c r="N2174" i="2" s="1"/>
  <c r="L2175" i="2"/>
  <c r="N2175" i="2" s="1"/>
  <c r="L2176" i="2"/>
  <c r="L2177" i="2"/>
  <c r="N2177" i="2" s="1"/>
  <c r="L2178" i="2"/>
  <c r="N2178" i="2" s="1"/>
  <c r="L2179" i="2"/>
  <c r="N2179" i="2" s="1"/>
  <c r="L2180" i="2"/>
  <c r="L2181" i="2"/>
  <c r="N2181" i="2" s="1"/>
  <c r="L2182" i="2"/>
  <c r="N2182" i="2" s="1"/>
  <c r="L2183" i="2"/>
  <c r="N2183" i="2" s="1"/>
  <c r="L2184" i="2"/>
  <c r="L2185" i="2"/>
  <c r="N2185" i="2" s="1"/>
  <c r="L2186" i="2"/>
  <c r="N2186" i="2" s="1"/>
  <c r="L2187" i="2"/>
  <c r="N2187" i="2" s="1"/>
  <c r="L2188" i="2"/>
  <c r="L2189" i="2"/>
  <c r="N2189" i="2" s="1"/>
  <c r="L2190" i="2"/>
  <c r="N2190" i="2" s="1"/>
  <c r="L2191" i="2"/>
  <c r="N2191" i="2" s="1"/>
  <c r="L2192" i="2"/>
  <c r="L2193" i="2"/>
  <c r="N2193" i="2" s="1"/>
  <c r="L2194" i="2"/>
  <c r="N2194" i="2" s="1"/>
  <c r="L2195" i="2"/>
  <c r="N2195" i="2" s="1"/>
  <c r="L2196" i="2"/>
  <c r="L2197" i="2"/>
  <c r="N2197" i="2" s="1"/>
  <c r="L2198" i="2"/>
  <c r="N2198" i="2" s="1"/>
  <c r="L2199" i="2"/>
  <c r="N2199" i="2" s="1"/>
  <c r="L2200" i="2"/>
  <c r="L2201" i="2"/>
  <c r="N2201" i="2" s="1"/>
  <c r="L2202" i="2"/>
  <c r="N2202" i="2" s="1"/>
  <c r="L2203" i="2"/>
  <c r="N2203" i="2" s="1"/>
  <c r="L2204" i="2"/>
  <c r="L2205" i="2"/>
  <c r="N2205" i="2" s="1"/>
  <c r="L2206" i="2"/>
  <c r="N2206" i="2" s="1"/>
  <c r="L2207" i="2"/>
  <c r="N2207" i="2" s="1"/>
  <c r="L2208" i="2"/>
  <c r="L2209" i="2"/>
  <c r="N2209" i="2" s="1"/>
  <c r="L2210" i="2"/>
  <c r="N2210" i="2" s="1"/>
  <c r="L2211" i="2"/>
  <c r="N2211" i="2" s="1"/>
  <c r="L2212" i="2"/>
  <c r="L2213" i="2"/>
  <c r="N2213" i="2" s="1"/>
  <c r="L2214" i="2"/>
  <c r="N2214" i="2" s="1"/>
  <c r="L2215" i="2"/>
  <c r="N2215" i="2" s="1"/>
  <c r="L2216" i="2"/>
  <c r="L2217" i="2"/>
  <c r="N2217" i="2" s="1"/>
  <c r="L2218" i="2"/>
  <c r="N2218" i="2" s="1"/>
  <c r="L2219" i="2"/>
  <c r="N2219" i="2" s="1"/>
  <c r="L2220" i="2"/>
  <c r="L2221" i="2"/>
  <c r="N2221" i="2" s="1"/>
  <c r="L2222" i="2"/>
  <c r="N2222" i="2" s="1"/>
  <c r="L2223" i="2"/>
  <c r="N2223" i="2" s="1"/>
  <c r="L2224" i="2"/>
  <c r="L2225" i="2"/>
  <c r="N2225" i="2" s="1"/>
  <c r="L2226" i="2"/>
  <c r="N2226" i="2" s="1"/>
  <c r="L2227" i="2"/>
  <c r="N2227" i="2" s="1"/>
  <c r="L2228" i="2"/>
  <c r="L2229" i="2"/>
  <c r="N2229" i="2" s="1"/>
  <c r="L2230" i="2"/>
  <c r="N2230" i="2" s="1"/>
  <c r="L2231" i="2"/>
  <c r="N2231" i="2" s="1"/>
  <c r="L2232" i="2"/>
  <c r="L2233" i="2"/>
  <c r="N2233" i="2" s="1"/>
  <c r="L2234" i="2"/>
  <c r="N2234" i="2" s="1"/>
  <c r="L2235" i="2"/>
  <c r="N2235" i="2" s="1"/>
  <c r="L2236" i="2"/>
  <c r="L2237" i="2"/>
  <c r="N2237" i="2" s="1"/>
  <c r="L2238" i="2"/>
  <c r="N2238" i="2" s="1"/>
  <c r="L2239" i="2"/>
  <c r="N2239" i="2" s="1"/>
  <c r="L2240" i="2"/>
  <c r="L2241" i="2"/>
  <c r="N2241" i="2" s="1"/>
  <c r="L2242" i="2"/>
  <c r="N2242" i="2" s="1"/>
  <c r="L2243" i="2"/>
  <c r="N2243" i="2" s="1"/>
  <c r="L2244" i="2"/>
  <c r="L2245" i="2"/>
  <c r="N2245" i="2" s="1"/>
  <c r="L2246" i="2"/>
  <c r="N2246" i="2" s="1"/>
  <c r="L2247" i="2"/>
  <c r="N2247" i="2" s="1"/>
  <c r="L2248" i="2"/>
  <c r="L2249" i="2"/>
  <c r="N2249" i="2" s="1"/>
  <c r="L2250" i="2"/>
  <c r="N2250" i="2" s="1"/>
  <c r="L2251" i="2"/>
  <c r="N2251" i="2" s="1"/>
  <c r="L2252" i="2"/>
  <c r="L2253" i="2"/>
  <c r="N2253" i="2" s="1"/>
  <c r="L2254" i="2"/>
  <c r="N2254" i="2" s="1"/>
  <c r="L2255" i="2"/>
  <c r="N2255" i="2" s="1"/>
  <c r="L2256" i="2"/>
  <c r="L2257" i="2"/>
  <c r="N2257" i="2" s="1"/>
  <c r="L2258" i="2"/>
  <c r="N2258" i="2" s="1"/>
  <c r="L2259" i="2"/>
  <c r="N2259" i="2" s="1"/>
  <c r="L2260" i="2"/>
  <c r="L2261" i="2"/>
  <c r="N2261" i="2" s="1"/>
  <c r="L2262" i="2"/>
  <c r="N2262" i="2" s="1"/>
  <c r="L2263" i="2"/>
  <c r="N2263" i="2" s="1"/>
  <c r="L2264" i="2"/>
  <c r="L2265" i="2"/>
  <c r="N2265" i="2" s="1"/>
  <c r="L2266" i="2"/>
  <c r="N2266" i="2" s="1"/>
  <c r="L2267" i="2"/>
  <c r="N2267" i="2" s="1"/>
  <c r="L2268" i="2"/>
  <c r="L2269" i="2"/>
  <c r="N2269" i="2" s="1"/>
  <c r="L2270" i="2"/>
  <c r="N2270" i="2" s="1"/>
  <c r="L2271" i="2"/>
  <c r="N2271" i="2" s="1"/>
  <c r="L2272" i="2"/>
  <c r="L2273" i="2"/>
  <c r="N2273" i="2" s="1"/>
  <c r="L2274" i="2"/>
  <c r="N2274" i="2" s="1"/>
  <c r="L2275" i="2"/>
  <c r="N2275" i="2" s="1"/>
  <c r="L2276" i="2"/>
  <c r="L2277" i="2"/>
  <c r="N2277" i="2" s="1"/>
  <c r="L2278" i="2"/>
  <c r="N2278" i="2" s="1"/>
  <c r="L2279" i="2"/>
  <c r="N2279" i="2" s="1"/>
  <c r="L2280" i="2"/>
  <c r="L2281" i="2"/>
  <c r="N2281" i="2" s="1"/>
  <c r="L2282" i="2"/>
  <c r="N2282" i="2" s="1"/>
  <c r="L2283" i="2"/>
  <c r="N2283" i="2" s="1"/>
  <c r="L2284" i="2"/>
  <c r="L2285" i="2"/>
  <c r="N2285" i="2" s="1"/>
  <c r="L2286" i="2"/>
  <c r="N2286" i="2" s="1"/>
  <c r="L2287" i="2"/>
  <c r="N2287" i="2" s="1"/>
  <c r="L2288" i="2"/>
  <c r="L2289" i="2"/>
  <c r="N2289" i="2" s="1"/>
  <c r="L2290" i="2"/>
  <c r="N2290" i="2" s="1"/>
  <c r="L2291" i="2"/>
  <c r="N2291" i="2" s="1"/>
  <c r="L2292" i="2"/>
  <c r="L2293" i="2"/>
  <c r="N2293" i="2" s="1"/>
  <c r="L2294" i="2"/>
  <c r="N2294" i="2" s="1"/>
  <c r="L2295" i="2"/>
  <c r="N2295" i="2" s="1"/>
  <c r="L2296" i="2"/>
  <c r="L2297" i="2"/>
  <c r="N2297" i="2" s="1"/>
  <c r="L2298" i="2"/>
  <c r="N2298" i="2" s="1"/>
  <c r="L2299" i="2"/>
  <c r="N2299" i="2" s="1"/>
  <c r="L2300" i="2"/>
  <c r="L2301" i="2"/>
  <c r="N2301" i="2" s="1"/>
  <c r="L2302" i="2"/>
  <c r="N2302" i="2" s="1"/>
  <c r="L2303" i="2"/>
  <c r="N2303" i="2" s="1"/>
  <c r="L2304" i="2"/>
  <c r="L2305" i="2"/>
  <c r="N2305" i="2" s="1"/>
  <c r="L2306" i="2"/>
  <c r="N2306" i="2" s="1"/>
  <c r="L2307" i="2"/>
  <c r="N2307" i="2" s="1"/>
  <c r="L2308" i="2"/>
  <c r="L2309" i="2"/>
  <c r="N2309" i="2" s="1"/>
  <c r="L2310" i="2"/>
  <c r="N2310" i="2" s="1"/>
  <c r="L2311" i="2"/>
  <c r="N2311" i="2" s="1"/>
  <c r="L2312" i="2"/>
  <c r="L2313" i="2"/>
  <c r="N2313" i="2" s="1"/>
  <c r="L2314" i="2"/>
  <c r="N2314" i="2" s="1"/>
  <c r="L2315" i="2"/>
  <c r="N2315" i="2" s="1"/>
  <c r="L2316" i="2"/>
  <c r="L2317" i="2"/>
  <c r="N2317" i="2" s="1"/>
  <c r="L2318" i="2"/>
  <c r="N2318" i="2" s="1"/>
  <c r="L2319" i="2"/>
  <c r="N2319" i="2" s="1"/>
  <c r="L2320" i="2"/>
  <c r="L2321" i="2"/>
  <c r="N2321" i="2" s="1"/>
  <c r="L2322" i="2"/>
  <c r="N2322" i="2" s="1"/>
  <c r="L2323" i="2"/>
  <c r="N2323" i="2" s="1"/>
  <c r="L2324" i="2"/>
  <c r="L2325" i="2"/>
  <c r="N2325" i="2" s="1"/>
  <c r="L2326" i="2"/>
  <c r="N2326" i="2" s="1"/>
  <c r="L2327" i="2"/>
  <c r="N2327" i="2" s="1"/>
  <c r="L2328" i="2"/>
  <c r="L2329" i="2"/>
  <c r="N2329" i="2" s="1"/>
  <c r="L2330" i="2"/>
  <c r="N2330" i="2" s="1"/>
  <c r="L2331" i="2"/>
  <c r="N2331" i="2" s="1"/>
  <c r="L2332" i="2"/>
  <c r="L2333" i="2"/>
  <c r="N2333" i="2" s="1"/>
  <c r="L2334" i="2"/>
  <c r="N2334" i="2" s="1"/>
  <c r="L2335" i="2"/>
  <c r="N2335" i="2" s="1"/>
  <c r="L2336" i="2"/>
  <c r="L2337" i="2"/>
  <c r="N2337" i="2" s="1"/>
  <c r="L2338" i="2"/>
  <c r="N2338" i="2" s="1"/>
  <c r="L2339" i="2"/>
  <c r="N2339" i="2" s="1"/>
  <c r="L2340" i="2"/>
  <c r="L2341" i="2"/>
  <c r="N2341" i="2" s="1"/>
  <c r="L2342" i="2"/>
  <c r="N2342" i="2" s="1"/>
  <c r="L2343" i="2"/>
  <c r="N2343" i="2" s="1"/>
  <c r="L2344" i="2"/>
  <c r="L2345" i="2"/>
  <c r="N2345" i="2" s="1"/>
  <c r="L2346" i="2"/>
  <c r="N2346" i="2" s="1"/>
  <c r="L2347" i="2"/>
  <c r="N2347" i="2" s="1"/>
  <c r="L2348" i="2"/>
  <c r="L2349" i="2"/>
  <c r="N2349" i="2" s="1"/>
  <c r="L2350" i="2"/>
  <c r="N2350" i="2" s="1"/>
  <c r="L2351" i="2"/>
  <c r="N2351" i="2" s="1"/>
  <c r="L2352" i="2"/>
  <c r="L2353" i="2"/>
  <c r="N2353" i="2" s="1"/>
  <c r="L2354" i="2"/>
  <c r="N2354" i="2" s="1"/>
  <c r="L2355" i="2"/>
  <c r="N2355" i="2" s="1"/>
  <c r="L2356" i="2"/>
  <c r="L2357" i="2"/>
  <c r="N2357" i="2" s="1"/>
  <c r="L2358" i="2"/>
  <c r="N2358" i="2" s="1"/>
  <c r="L2359" i="2"/>
  <c r="N2359" i="2" s="1"/>
  <c r="L2360" i="2"/>
  <c r="L2361" i="2"/>
  <c r="N2361" i="2" s="1"/>
  <c r="L2362" i="2"/>
  <c r="N2362" i="2" s="1"/>
  <c r="L2363" i="2"/>
  <c r="N2363" i="2" s="1"/>
  <c r="L2364" i="2"/>
  <c r="L2365" i="2"/>
  <c r="N2365" i="2" s="1"/>
  <c r="L2366" i="2"/>
  <c r="N2366" i="2" s="1"/>
  <c r="L2367" i="2"/>
  <c r="N2367" i="2" s="1"/>
  <c r="L2368" i="2"/>
  <c r="L2369" i="2"/>
  <c r="N2369" i="2" s="1"/>
  <c r="L2370" i="2"/>
  <c r="N2370" i="2" s="1"/>
  <c r="L2371" i="2"/>
  <c r="N2371" i="2" s="1"/>
  <c r="L2372" i="2"/>
  <c r="L2373" i="2"/>
  <c r="N2373" i="2" s="1"/>
  <c r="L2374" i="2"/>
  <c r="N2374" i="2" s="1"/>
  <c r="L2375" i="2"/>
  <c r="N2375" i="2" s="1"/>
  <c r="L2376" i="2"/>
  <c r="L2377" i="2"/>
  <c r="N2377" i="2" s="1"/>
  <c r="L2378" i="2"/>
  <c r="N2378" i="2" s="1"/>
  <c r="L2379" i="2"/>
  <c r="N2379" i="2" s="1"/>
  <c r="L2380" i="2"/>
  <c r="L2381" i="2"/>
  <c r="N2381" i="2" s="1"/>
  <c r="L2382" i="2"/>
  <c r="N2382" i="2" s="1"/>
  <c r="L2383" i="2"/>
  <c r="N2383" i="2" s="1"/>
  <c r="L2384" i="2"/>
  <c r="L2385" i="2"/>
  <c r="N2385" i="2" s="1"/>
  <c r="L2386" i="2"/>
  <c r="N2386" i="2" s="1"/>
  <c r="L2387" i="2"/>
  <c r="N2387" i="2" s="1"/>
  <c r="L2388" i="2"/>
  <c r="L2389" i="2"/>
  <c r="N2389" i="2" s="1"/>
  <c r="L2390" i="2"/>
  <c r="N2390" i="2" s="1"/>
  <c r="L2391" i="2"/>
  <c r="N2391" i="2" s="1"/>
  <c r="L2392" i="2"/>
  <c r="L2393" i="2"/>
  <c r="N2393" i="2" s="1"/>
  <c r="L2394" i="2"/>
  <c r="N2394" i="2" s="1"/>
  <c r="L2395" i="2"/>
  <c r="N2395" i="2" s="1"/>
  <c r="L2396" i="2"/>
  <c r="L2397" i="2"/>
  <c r="N2397" i="2" s="1"/>
  <c r="L2398" i="2"/>
  <c r="N2398" i="2" s="1"/>
  <c r="L2399" i="2"/>
  <c r="N2399" i="2" s="1"/>
  <c r="L2400" i="2"/>
  <c r="L2401" i="2"/>
  <c r="N2401" i="2" s="1"/>
  <c r="L2402" i="2"/>
  <c r="N2402" i="2" s="1"/>
  <c r="L2403" i="2"/>
  <c r="N2403" i="2" s="1"/>
  <c r="L2404" i="2"/>
  <c r="L2405" i="2"/>
  <c r="N2405" i="2" s="1"/>
  <c r="L2406" i="2"/>
  <c r="N2406" i="2" s="1"/>
  <c r="L2407" i="2"/>
  <c r="N2407" i="2" s="1"/>
  <c r="L2408" i="2"/>
  <c r="L2409" i="2"/>
  <c r="N2409" i="2" s="1"/>
  <c r="L2410" i="2"/>
  <c r="N2410" i="2" s="1"/>
  <c r="L2411" i="2"/>
  <c r="N2411" i="2" s="1"/>
  <c r="L2412" i="2"/>
  <c r="L2413" i="2"/>
  <c r="N2413" i="2" s="1"/>
  <c r="L2414" i="2"/>
  <c r="N2414" i="2" s="1"/>
  <c r="L2415" i="2"/>
  <c r="N2415" i="2" s="1"/>
  <c r="L2416" i="2"/>
  <c r="L2417" i="2"/>
  <c r="N2417" i="2" s="1"/>
  <c r="L2418" i="2"/>
  <c r="N2418" i="2" s="1"/>
  <c r="L2419" i="2"/>
  <c r="N2419" i="2" s="1"/>
  <c r="L2420" i="2"/>
  <c r="L2421" i="2"/>
  <c r="N2421" i="2" s="1"/>
  <c r="L2422" i="2"/>
  <c r="N2422" i="2" s="1"/>
  <c r="L2423" i="2"/>
  <c r="N2423" i="2" s="1"/>
  <c r="L2424" i="2"/>
  <c r="L2425" i="2"/>
  <c r="N2425" i="2" s="1"/>
  <c r="L2426" i="2"/>
  <c r="N2426" i="2" s="1"/>
  <c r="L2427" i="2"/>
  <c r="N2427" i="2" s="1"/>
  <c r="L2428" i="2"/>
  <c r="L2429" i="2"/>
  <c r="N2429" i="2" s="1"/>
  <c r="L2430" i="2"/>
  <c r="N2430" i="2" s="1"/>
  <c r="L2431" i="2"/>
  <c r="N2431" i="2" s="1"/>
  <c r="L2432" i="2"/>
  <c r="L2433" i="2"/>
  <c r="N2433" i="2" s="1"/>
  <c r="L2434" i="2"/>
  <c r="N2434" i="2" s="1"/>
  <c r="L2435" i="2"/>
  <c r="N2435" i="2" s="1"/>
  <c r="L2436" i="2"/>
  <c r="L2437" i="2"/>
  <c r="N2437" i="2" s="1"/>
  <c r="L2438" i="2"/>
  <c r="N2438" i="2" s="1"/>
  <c r="L2439" i="2"/>
  <c r="N2439" i="2" s="1"/>
  <c r="L2440" i="2"/>
  <c r="L2441" i="2"/>
  <c r="N2441" i="2" s="1"/>
  <c r="L2442" i="2"/>
  <c r="N2442" i="2" s="1"/>
  <c r="L2443" i="2"/>
  <c r="N2443" i="2" s="1"/>
  <c r="L2444" i="2"/>
  <c r="L2445" i="2"/>
  <c r="N2445" i="2" s="1"/>
  <c r="L2446" i="2"/>
  <c r="N2446" i="2" s="1"/>
  <c r="L2447" i="2"/>
  <c r="N2447" i="2" s="1"/>
  <c r="L2448" i="2"/>
  <c r="L2449" i="2"/>
  <c r="N2449" i="2" s="1"/>
  <c r="L2450" i="2"/>
  <c r="N2450" i="2" s="1"/>
  <c r="L2451" i="2"/>
  <c r="N2451" i="2" s="1"/>
  <c r="L2452" i="2"/>
  <c r="L2453" i="2"/>
  <c r="N2453" i="2" s="1"/>
  <c r="L2454" i="2"/>
  <c r="N2454" i="2" s="1"/>
  <c r="L2455" i="2"/>
  <c r="N2455" i="2" s="1"/>
  <c r="L2456" i="2"/>
  <c r="L2457" i="2"/>
  <c r="N2457" i="2" s="1"/>
  <c r="L2458" i="2"/>
  <c r="N2458" i="2" s="1"/>
  <c r="L2459" i="2"/>
  <c r="N2459" i="2" s="1"/>
  <c r="L2460" i="2"/>
  <c r="L2461" i="2"/>
  <c r="N2461" i="2" s="1"/>
  <c r="L2462" i="2"/>
  <c r="N2462" i="2" s="1"/>
  <c r="L2463" i="2"/>
  <c r="N2463" i="2" s="1"/>
  <c r="L2464" i="2"/>
  <c r="L2465" i="2"/>
  <c r="N2465" i="2" s="1"/>
  <c r="L2466" i="2"/>
  <c r="N2466" i="2" s="1"/>
  <c r="L2467" i="2"/>
  <c r="N2467" i="2" s="1"/>
  <c r="L2468" i="2"/>
  <c r="L2469" i="2"/>
  <c r="N2469" i="2" s="1"/>
  <c r="L2470" i="2"/>
  <c r="N2470" i="2" s="1"/>
  <c r="L2471" i="2"/>
  <c r="N2471" i="2" s="1"/>
  <c r="L2472" i="2"/>
  <c r="L2473" i="2"/>
  <c r="N2473" i="2" s="1"/>
  <c r="L2474" i="2"/>
  <c r="N2474" i="2" s="1"/>
  <c r="L2475" i="2"/>
  <c r="N2475" i="2" s="1"/>
  <c r="L2476" i="2"/>
  <c r="L2477" i="2"/>
  <c r="N2477" i="2" s="1"/>
  <c r="L2478" i="2"/>
  <c r="N2478" i="2" s="1"/>
  <c r="L2479" i="2"/>
  <c r="N2479" i="2" s="1"/>
  <c r="L2480" i="2"/>
  <c r="L2481" i="2"/>
  <c r="N2481" i="2" s="1"/>
  <c r="L2482" i="2"/>
  <c r="N2482" i="2" s="1"/>
  <c r="L2483" i="2"/>
  <c r="N2483" i="2" s="1"/>
  <c r="L2484" i="2"/>
  <c r="L2485" i="2"/>
  <c r="N2485" i="2" s="1"/>
  <c r="L2486" i="2"/>
  <c r="N2486" i="2" s="1"/>
  <c r="L2487" i="2"/>
  <c r="N2487" i="2" s="1"/>
  <c r="L2488" i="2"/>
  <c r="L2489" i="2"/>
  <c r="N2489" i="2" s="1"/>
  <c r="L2490" i="2"/>
  <c r="N2490" i="2" s="1"/>
  <c r="L2491" i="2"/>
  <c r="N2491" i="2" s="1"/>
  <c r="L2492" i="2"/>
  <c r="L2493" i="2"/>
  <c r="N2493" i="2" s="1"/>
  <c r="L2494" i="2"/>
  <c r="N2494" i="2" s="1"/>
  <c r="L2495" i="2"/>
  <c r="N2495" i="2" s="1"/>
  <c r="L2496" i="2"/>
  <c r="L2497" i="2"/>
  <c r="N2497" i="2" s="1"/>
  <c r="L2498" i="2"/>
  <c r="N2498" i="2" s="1"/>
  <c r="L2499" i="2"/>
  <c r="N2499" i="2" s="1"/>
  <c r="L2500" i="2"/>
  <c r="L2501" i="2"/>
  <c r="N2501" i="2" s="1"/>
  <c r="G2" i="2"/>
  <c r="M2" i="2" s="1"/>
  <c r="G3" i="2"/>
  <c r="M3" i="2" s="1"/>
  <c r="G4" i="2"/>
  <c r="M4" i="2" s="1"/>
  <c r="G5" i="2"/>
  <c r="M5" i="2" s="1"/>
  <c r="G6" i="2"/>
  <c r="M6" i="2" s="1"/>
  <c r="G7" i="2"/>
  <c r="M7" i="2" s="1"/>
  <c r="G8" i="2"/>
  <c r="M8" i="2" s="1"/>
  <c r="G9" i="2"/>
  <c r="M9" i="2" s="1"/>
  <c r="G10" i="2"/>
  <c r="M10" i="2" s="1"/>
  <c r="G11" i="2"/>
  <c r="M11" i="2" s="1"/>
  <c r="G12" i="2"/>
  <c r="M12" i="2" s="1"/>
  <c r="G13" i="2"/>
  <c r="M13" i="2" s="1"/>
  <c r="G14" i="2"/>
  <c r="M14" i="2" s="1"/>
  <c r="G15" i="2"/>
  <c r="M15" i="2" s="1"/>
  <c r="G16" i="2"/>
  <c r="M16" i="2" s="1"/>
  <c r="G17" i="2"/>
  <c r="M17" i="2" s="1"/>
  <c r="G18" i="2"/>
  <c r="M18" i="2" s="1"/>
  <c r="G19" i="2"/>
  <c r="M19" i="2" s="1"/>
  <c r="G20" i="2"/>
  <c r="M20" i="2" s="1"/>
  <c r="G21" i="2"/>
  <c r="M21" i="2" s="1"/>
  <c r="G22" i="2"/>
  <c r="M22" i="2" s="1"/>
  <c r="G23" i="2"/>
  <c r="M23" i="2" s="1"/>
  <c r="G24" i="2"/>
  <c r="M24" i="2" s="1"/>
  <c r="G25" i="2"/>
  <c r="M25" i="2" s="1"/>
  <c r="G26" i="2"/>
  <c r="M26" i="2" s="1"/>
  <c r="G27" i="2"/>
  <c r="M27" i="2" s="1"/>
  <c r="G28" i="2"/>
  <c r="M28" i="2" s="1"/>
  <c r="G29" i="2"/>
  <c r="M29" i="2" s="1"/>
  <c r="G30" i="2"/>
  <c r="M30" i="2" s="1"/>
  <c r="G31" i="2"/>
  <c r="M31" i="2" s="1"/>
  <c r="G32" i="2"/>
  <c r="M32" i="2" s="1"/>
  <c r="G33" i="2"/>
  <c r="M33" i="2" s="1"/>
  <c r="G34" i="2"/>
  <c r="M34" i="2" s="1"/>
  <c r="G35" i="2"/>
  <c r="M35" i="2" s="1"/>
  <c r="G36" i="2"/>
  <c r="M36" i="2" s="1"/>
  <c r="G37" i="2"/>
  <c r="M37" i="2" s="1"/>
  <c r="G38" i="2"/>
  <c r="M38" i="2" s="1"/>
  <c r="G39" i="2"/>
  <c r="M39" i="2" s="1"/>
  <c r="G40" i="2"/>
  <c r="M40" i="2" s="1"/>
  <c r="G41" i="2"/>
  <c r="M41" i="2" s="1"/>
  <c r="G42" i="2"/>
  <c r="M42" i="2" s="1"/>
  <c r="G43" i="2"/>
  <c r="M43" i="2" s="1"/>
  <c r="G44" i="2"/>
  <c r="M44" i="2" s="1"/>
  <c r="G45" i="2"/>
  <c r="M45" i="2" s="1"/>
  <c r="G46" i="2"/>
  <c r="M46" i="2" s="1"/>
  <c r="G47" i="2"/>
  <c r="M47" i="2" s="1"/>
  <c r="G48" i="2"/>
  <c r="M48" i="2" s="1"/>
  <c r="G49" i="2"/>
  <c r="M49" i="2" s="1"/>
  <c r="G50" i="2"/>
  <c r="M50" i="2" s="1"/>
  <c r="G51" i="2"/>
  <c r="M51" i="2" s="1"/>
  <c r="G52" i="2"/>
  <c r="M52" i="2" s="1"/>
  <c r="G53" i="2"/>
  <c r="M53" i="2" s="1"/>
  <c r="G54" i="2"/>
  <c r="M54" i="2" s="1"/>
  <c r="G55" i="2"/>
  <c r="M55" i="2" s="1"/>
  <c r="G56" i="2"/>
  <c r="M56" i="2" s="1"/>
  <c r="G57" i="2"/>
  <c r="M57" i="2" s="1"/>
  <c r="G58" i="2"/>
  <c r="M58" i="2" s="1"/>
  <c r="G59" i="2"/>
  <c r="M59" i="2" s="1"/>
  <c r="G60" i="2"/>
  <c r="M60" i="2" s="1"/>
  <c r="G61" i="2"/>
  <c r="M61" i="2" s="1"/>
  <c r="G62" i="2"/>
  <c r="M62" i="2" s="1"/>
  <c r="G63" i="2"/>
  <c r="M63" i="2" s="1"/>
  <c r="G64" i="2"/>
  <c r="M64" i="2" s="1"/>
  <c r="G65" i="2"/>
  <c r="M65" i="2" s="1"/>
  <c r="G66" i="2"/>
  <c r="M66" i="2" s="1"/>
  <c r="G67" i="2"/>
  <c r="M67" i="2" s="1"/>
  <c r="G68" i="2"/>
  <c r="M68" i="2" s="1"/>
  <c r="G69" i="2"/>
  <c r="M69" i="2" s="1"/>
  <c r="G70" i="2"/>
  <c r="M70" i="2" s="1"/>
  <c r="G71" i="2"/>
  <c r="M71" i="2" s="1"/>
  <c r="G72" i="2"/>
  <c r="M72" i="2" s="1"/>
  <c r="G73" i="2"/>
  <c r="M73" i="2" s="1"/>
  <c r="G74" i="2"/>
  <c r="M74" i="2" s="1"/>
  <c r="G75" i="2"/>
  <c r="M75" i="2" s="1"/>
  <c r="G76" i="2"/>
  <c r="M76" i="2" s="1"/>
  <c r="G77" i="2"/>
  <c r="M77" i="2" s="1"/>
  <c r="G78" i="2"/>
  <c r="M78" i="2" s="1"/>
  <c r="G79" i="2"/>
  <c r="M79" i="2" s="1"/>
  <c r="G80" i="2"/>
  <c r="M80" i="2" s="1"/>
  <c r="G81" i="2"/>
  <c r="M81" i="2" s="1"/>
  <c r="G82" i="2"/>
  <c r="M82" i="2" s="1"/>
  <c r="G83" i="2"/>
  <c r="M83" i="2" s="1"/>
  <c r="G84" i="2"/>
  <c r="M84" i="2" s="1"/>
  <c r="G85" i="2"/>
  <c r="M85" i="2" s="1"/>
  <c r="G86" i="2"/>
  <c r="M86" i="2" s="1"/>
  <c r="G87" i="2"/>
  <c r="M87" i="2" s="1"/>
  <c r="G88" i="2"/>
  <c r="M88" i="2" s="1"/>
  <c r="G89" i="2"/>
  <c r="M89" i="2" s="1"/>
  <c r="G90" i="2"/>
  <c r="M90" i="2" s="1"/>
  <c r="G91" i="2"/>
  <c r="M91" i="2" s="1"/>
  <c r="G92" i="2"/>
  <c r="M92" i="2" s="1"/>
  <c r="G93" i="2"/>
  <c r="M93" i="2" s="1"/>
  <c r="G94" i="2"/>
  <c r="M94" i="2" s="1"/>
  <c r="G95" i="2"/>
  <c r="M95" i="2" s="1"/>
  <c r="G96" i="2"/>
  <c r="M96" i="2" s="1"/>
  <c r="G97" i="2"/>
  <c r="M97" i="2" s="1"/>
  <c r="G98" i="2"/>
  <c r="M98" i="2" s="1"/>
  <c r="G99" i="2"/>
  <c r="M99" i="2" s="1"/>
  <c r="G100" i="2"/>
  <c r="M100" i="2" s="1"/>
  <c r="G101" i="2"/>
  <c r="M101" i="2" s="1"/>
  <c r="G102" i="2"/>
  <c r="M102" i="2" s="1"/>
  <c r="G103" i="2"/>
  <c r="M103" i="2" s="1"/>
  <c r="G104" i="2"/>
  <c r="M104" i="2" s="1"/>
  <c r="G105" i="2"/>
  <c r="M105" i="2" s="1"/>
  <c r="G106" i="2"/>
  <c r="M106" i="2" s="1"/>
  <c r="G107" i="2"/>
  <c r="M107" i="2" s="1"/>
  <c r="G108" i="2"/>
  <c r="M108" i="2" s="1"/>
  <c r="G109" i="2"/>
  <c r="M109" i="2" s="1"/>
  <c r="G110" i="2"/>
  <c r="M110" i="2" s="1"/>
  <c r="G111" i="2"/>
  <c r="M111" i="2" s="1"/>
  <c r="G112" i="2"/>
  <c r="M112" i="2" s="1"/>
  <c r="G113" i="2"/>
  <c r="M113" i="2" s="1"/>
  <c r="G114" i="2"/>
  <c r="M114" i="2" s="1"/>
  <c r="G115" i="2"/>
  <c r="M115" i="2" s="1"/>
  <c r="G116" i="2"/>
  <c r="M116" i="2" s="1"/>
  <c r="G117" i="2"/>
  <c r="M117" i="2" s="1"/>
  <c r="G118" i="2"/>
  <c r="M118" i="2" s="1"/>
  <c r="G119" i="2"/>
  <c r="M119" i="2" s="1"/>
  <c r="G120" i="2"/>
  <c r="M120" i="2" s="1"/>
  <c r="G121" i="2"/>
  <c r="M121" i="2" s="1"/>
  <c r="G122" i="2"/>
  <c r="M122" i="2" s="1"/>
  <c r="G123" i="2"/>
  <c r="M123" i="2" s="1"/>
  <c r="G124" i="2"/>
  <c r="M124" i="2" s="1"/>
  <c r="G125" i="2"/>
  <c r="M125" i="2" s="1"/>
  <c r="G126" i="2"/>
  <c r="M126" i="2" s="1"/>
  <c r="G127" i="2"/>
  <c r="M127" i="2" s="1"/>
  <c r="G128" i="2"/>
  <c r="M128" i="2" s="1"/>
  <c r="G129" i="2"/>
  <c r="M129" i="2" s="1"/>
  <c r="G130" i="2"/>
  <c r="M130" i="2" s="1"/>
  <c r="G131" i="2"/>
  <c r="M131" i="2" s="1"/>
  <c r="G132" i="2"/>
  <c r="M132" i="2" s="1"/>
  <c r="G133" i="2"/>
  <c r="M133" i="2" s="1"/>
  <c r="G134" i="2"/>
  <c r="M134" i="2" s="1"/>
  <c r="G135" i="2"/>
  <c r="M135" i="2" s="1"/>
  <c r="G136" i="2"/>
  <c r="M136" i="2" s="1"/>
  <c r="G137" i="2"/>
  <c r="M137" i="2" s="1"/>
  <c r="G138" i="2"/>
  <c r="M138" i="2" s="1"/>
  <c r="G139" i="2"/>
  <c r="M139" i="2" s="1"/>
  <c r="G140" i="2"/>
  <c r="M140" i="2" s="1"/>
  <c r="G141" i="2"/>
  <c r="M141" i="2" s="1"/>
  <c r="G142" i="2"/>
  <c r="M142" i="2" s="1"/>
  <c r="G143" i="2"/>
  <c r="M143" i="2" s="1"/>
  <c r="G144" i="2"/>
  <c r="M144" i="2" s="1"/>
  <c r="G145" i="2"/>
  <c r="M145" i="2" s="1"/>
  <c r="G146" i="2"/>
  <c r="M146" i="2" s="1"/>
  <c r="G147" i="2"/>
  <c r="M147" i="2" s="1"/>
  <c r="G148" i="2"/>
  <c r="M148" i="2" s="1"/>
  <c r="G149" i="2"/>
  <c r="M149" i="2" s="1"/>
  <c r="G150" i="2"/>
  <c r="M150" i="2" s="1"/>
  <c r="G151" i="2"/>
  <c r="M151" i="2" s="1"/>
  <c r="G152" i="2"/>
  <c r="M152" i="2" s="1"/>
  <c r="G153" i="2"/>
  <c r="M153" i="2" s="1"/>
  <c r="G154" i="2"/>
  <c r="M154" i="2" s="1"/>
  <c r="G155" i="2"/>
  <c r="M155" i="2" s="1"/>
  <c r="G156" i="2"/>
  <c r="M156" i="2" s="1"/>
  <c r="G157" i="2"/>
  <c r="M157" i="2" s="1"/>
  <c r="G158" i="2"/>
  <c r="M158" i="2" s="1"/>
  <c r="G159" i="2"/>
  <c r="M159" i="2" s="1"/>
  <c r="G160" i="2"/>
  <c r="M160" i="2" s="1"/>
  <c r="G161" i="2"/>
  <c r="M161" i="2" s="1"/>
  <c r="G162" i="2"/>
  <c r="M162" i="2" s="1"/>
  <c r="G163" i="2"/>
  <c r="M163" i="2" s="1"/>
  <c r="G164" i="2"/>
  <c r="M164" i="2" s="1"/>
  <c r="G165" i="2"/>
  <c r="M165" i="2" s="1"/>
  <c r="G166" i="2"/>
  <c r="M166" i="2" s="1"/>
  <c r="G167" i="2"/>
  <c r="M167" i="2" s="1"/>
  <c r="G168" i="2"/>
  <c r="M168" i="2" s="1"/>
  <c r="G169" i="2"/>
  <c r="M169" i="2" s="1"/>
  <c r="G170" i="2"/>
  <c r="M170" i="2" s="1"/>
  <c r="G171" i="2"/>
  <c r="M171" i="2" s="1"/>
  <c r="G172" i="2"/>
  <c r="M172" i="2" s="1"/>
  <c r="G173" i="2"/>
  <c r="M173" i="2" s="1"/>
  <c r="G174" i="2"/>
  <c r="M174" i="2" s="1"/>
  <c r="G175" i="2"/>
  <c r="M175" i="2" s="1"/>
  <c r="G176" i="2"/>
  <c r="M176" i="2" s="1"/>
  <c r="G177" i="2"/>
  <c r="M177" i="2" s="1"/>
  <c r="G178" i="2"/>
  <c r="M178" i="2" s="1"/>
  <c r="G179" i="2"/>
  <c r="M179" i="2" s="1"/>
  <c r="G180" i="2"/>
  <c r="M180" i="2" s="1"/>
  <c r="G181" i="2"/>
  <c r="M181" i="2" s="1"/>
  <c r="G182" i="2"/>
  <c r="M182" i="2" s="1"/>
  <c r="G183" i="2"/>
  <c r="M183" i="2" s="1"/>
  <c r="G184" i="2"/>
  <c r="M184" i="2" s="1"/>
  <c r="G185" i="2"/>
  <c r="M185" i="2" s="1"/>
  <c r="G186" i="2"/>
  <c r="M186" i="2" s="1"/>
  <c r="G187" i="2"/>
  <c r="M187" i="2" s="1"/>
  <c r="G188" i="2"/>
  <c r="M188" i="2" s="1"/>
  <c r="G189" i="2"/>
  <c r="M189" i="2" s="1"/>
  <c r="G190" i="2"/>
  <c r="M190" i="2" s="1"/>
  <c r="G191" i="2"/>
  <c r="M191" i="2" s="1"/>
  <c r="G192" i="2"/>
  <c r="M192" i="2" s="1"/>
  <c r="G193" i="2"/>
  <c r="M193" i="2" s="1"/>
  <c r="G194" i="2"/>
  <c r="M194" i="2" s="1"/>
  <c r="G195" i="2"/>
  <c r="M195" i="2" s="1"/>
  <c r="G196" i="2"/>
  <c r="M196" i="2" s="1"/>
  <c r="G197" i="2"/>
  <c r="M197" i="2" s="1"/>
  <c r="G198" i="2"/>
  <c r="M198" i="2" s="1"/>
  <c r="G199" i="2"/>
  <c r="M199" i="2" s="1"/>
  <c r="G200" i="2"/>
  <c r="M200" i="2" s="1"/>
  <c r="G201" i="2"/>
  <c r="M201" i="2" s="1"/>
  <c r="G202" i="2"/>
  <c r="M202" i="2" s="1"/>
  <c r="G203" i="2"/>
  <c r="M203" i="2" s="1"/>
  <c r="G204" i="2"/>
  <c r="M204" i="2" s="1"/>
  <c r="G205" i="2"/>
  <c r="M205" i="2" s="1"/>
  <c r="G206" i="2"/>
  <c r="M206" i="2" s="1"/>
  <c r="G207" i="2"/>
  <c r="M207" i="2" s="1"/>
  <c r="G208" i="2"/>
  <c r="M208" i="2" s="1"/>
  <c r="G209" i="2"/>
  <c r="M209" i="2" s="1"/>
  <c r="G210" i="2"/>
  <c r="M210" i="2" s="1"/>
  <c r="G211" i="2"/>
  <c r="M211" i="2" s="1"/>
  <c r="G212" i="2"/>
  <c r="M212" i="2" s="1"/>
  <c r="G213" i="2"/>
  <c r="M213" i="2" s="1"/>
  <c r="G214" i="2"/>
  <c r="M214" i="2" s="1"/>
  <c r="G215" i="2"/>
  <c r="M215" i="2" s="1"/>
  <c r="G216" i="2"/>
  <c r="M216" i="2" s="1"/>
  <c r="G217" i="2"/>
  <c r="M217" i="2" s="1"/>
  <c r="G218" i="2"/>
  <c r="M218" i="2" s="1"/>
  <c r="G219" i="2"/>
  <c r="M219" i="2" s="1"/>
  <c r="G220" i="2"/>
  <c r="M220" i="2" s="1"/>
  <c r="G221" i="2"/>
  <c r="M221" i="2" s="1"/>
  <c r="G222" i="2"/>
  <c r="M222" i="2" s="1"/>
  <c r="G223" i="2"/>
  <c r="M223" i="2" s="1"/>
  <c r="G224" i="2"/>
  <c r="M224" i="2" s="1"/>
  <c r="G225" i="2"/>
  <c r="M225" i="2" s="1"/>
  <c r="G226" i="2"/>
  <c r="M226" i="2" s="1"/>
  <c r="G227" i="2"/>
  <c r="M227" i="2" s="1"/>
  <c r="G228" i="2"/>
  <c r="M228" i="2" s="1"/>
  <c r="G229" i="2"/>
  <c r="M229" i="2" s="1"/>
  <c r="G230" i="2"/>
  <c r="M230" i="2" s="1"/>
  <c r="G231" i="2"/>
  <c r="M231" i="2" s="1"/>
  <c r="G232" i="2"/>
  <c r="M232" i="2" s="1"/>
  <c r="G233" i="2"/>
  <c r="M233" i="2" s="1"/>
  <c r="G234" i="2"/>
  <c r="M234" i="2" s="1"/>
  <c r="G235" i="2"/>
  <c r="M235" i="2" s="1"/>
  <c r="G236" i="2"/>
  <c r="M236" i="2" s="1"/>
  <c r="G237" i="2"/>
  <c r="M237" i="2" s="1"/>
  <c r="G238" i="2"/>
  <c r="M238" i="2" s="1"/>
  <c r="G239" i="2"/>
  <c r="M239" i="2" s="1"/>
  <c r="G240" i="2"/>
  <c r="M240" i="2" s="1"/>
  <c r="G241" i="2"/>
  <c r="M241" i="2" s="1"/>
  <c r="G242" i="2"/>
  <c r="M242" i="2" s="1"/>
  <c r="G243" i="2"/>
  <c r="M243" i="2" s="1"/>
  <c r="G244" i="2"/>
  <c r="M244" i="2" s="1"/>
  <c r="G245" i="2"/>
  <c r="M245" i="2" s="1"/>
  <c r="G246" i="2"/>
  <c r="M246" i="2" s="1"/>
  <c r="G247" i="2"/>
  <c r="M247" i="2" s="1"/>
  <c r="G248" i="2"/>
  <c r="M248" i="2" s="1"/>
  <c r="G249" i="2"/>
  <c r="M249" i="2" s="1"/>
  <c r="G250" i="2"/>
  <c r="M250" i="2" s="1"/>
  <c r="G251" i="2"/>
  <c r="M251" i="2" s="1"/>
  <c r="G252" i="2"/>
  <c r="M252" i="2" s="1"/>
  <c r="G253" i="2"/>
  <c r="M253" i="2" s="1"/>
  <c r="G254" i="2"/>
  <c r="M254" i="2" s="1"/>
  <c r="G255" i="2"/>
  <c r="M255" i="2" s="1"/>
  <c r="G256" i="2"/>
  <c r="M256" i="2" s="1"/>
  <c r="G257" i="2"/>
  <c r="M257" i="2" s="1"/>
  <c r="G258" i="2"/>
  <c r="M258" i="2" s="1"/>
  <c r="G259" i="2"/>
  <c r="M259" i="2" s="1"/>
  <c r="G260" i="2"/>
  <c r="M260" i="2" s="1"/>
  <c r="G261" i="2"/>
  <c r="M261" i="2" s="1"/>
  <c r="G262" i="2"/>
  <c r="M262" i="2" s="1"/>
  <c r="G263" i="2"/>
  <c r="M263" i="2" s="1"/>
  <c r="G264" i="2"/>
  <c r="M264" i="2" s="1"/>
  <c r="G265" i="2"/>
  <c r="M265" i="2" s="1"/>
  <c r="G266" i="2"/>
  <c r="M266" i="2" s="1"/>
  <c r="G267" i="2"/>
  <c r="M267" i="2" s="1"/>
  <c r="G268" i="2"/>
  <c r="M268" i="2" s="1"/>
  <c r="G269" i="2"/>
  <c r="M269" i="2" s="1"/>
  <c r="G270" i="2"/>
  <c r="M270" i="2" s="1"/>
  <c r="G271" i="2"/>
  <c r="M271" i="2" s="1"/>
  <c r="G272" i="2"/>
  <c r="M272" i="2" s="1"/>
  <c r="G273" i="2"/>
  <c r="M273" i="2" s="1"/>
  <c r="G274" i="2"/>
  <c r="M274" i="2" s="1"/>
  <c r="G275" i="2"/>
  <c r="M275" i="2" s="1"/>
  <c r="G276" i="2"/>
  <c r="M276" i="2" s="1"/>
  <c r="G277" i="2"/>
  <c r="M277" i="2" s="1"/>
  <c r="G278" i="2"/>
  <c r="M278" i="2" s="1"/>
  <c r="G279" i="2"/>
  <c r="M279" i="2" s="1"/>
  <c r="G280" i="2"/>
  <c r="M280" i="2" s="1"/>
  <c r="G281" i="2"/>
  <c r="M281" i="2" s="1"/>
  <c r="G282" i="2"/>
  <c r="M282" i="2" s="1"/>
  <c r="G283" i="2"/>
  <c r="M283" i="2" s="1"/>
  <c r="G284" i="2"/>
  <c r="M284" i="2" s="1"/>
  <c r="G285" i="2"/>
  <c r="M285" i="2" s="1"/>
  <c r="G286" i="2"/>
  <c r="M286" i="2" s="1"/>
  <c r="G287" i="2"/>
  <c r="M287" i="2" s="1"/>
  <c r="G288" i="2"/>
  <c r="M288" i="2" s="1"/>
  <c r="G289" i="2"/>
  <c r="M289" i="2" s="1"/>
  <c r="G290" i="2"/>
  <c r="M290" i="2" s="1"/>
  <c r="G291" i="2"/>
  <c r="M291" i="2" s="1"/>
  <c r="G292" i="2"/>
  <c r="M292" i="2" s="1"/>
  <c r="G293" i="2"/>
  <c r="M293" i="2" s="1"/>
  <c r="G294" i="2"/>
  <c r="M294" i="2" s="1"/>
  <c r="G295" i="2"/>
  <c r="M295" i="2" s="1"/>
  <c r="G296" i="2"/>
  <c r="M296" i="2" s="1"/>
  <c r="G297" i="2"/>
  <c r="M297" i="2" s="1"/>
  <c r="G298" i="2"/>
  <c r="M298" i="2" s="1"/>
  <c r="G299" i="2"/>
  <c r="M299" i="2" s="1"/>
  <c r="G300" i="2"/>
  <c r="M300" i="2" s="1"/>
  <c r="G301" i="2"/>
  <c r="M301" i="2" s="1"/>
  <c r="G302" i="2"/>
  <c r="M302" i="2" s="1"/>
  <c r="G303" i="2"/>
  <c r="M303" i="2" s="1"/>
  <c r="G304" i="2"/>
  <c r="M304" i="2" s="1"/>
  <c r="G305" i="2"/>
  <c r="M305" i="2" s="1"/>
  <c r="G306" i="2"/>
  <c r="M306" i="2" s="1"/>
  <c r="G307" i="2"/>
  <c r="M307" i="2" s="1"/>
  <c r="G308" i="2"/>
  <c r="M308" i="2" s="1"/>
  <c r="G309" i="2"/>
  <c r="M309" i="2" s="1"/>
  <c r="G310" i="2"/>
  <c r="M310" i="2" s="1"/>
  <c r="G311" i="2"/>
  <c r="M311" i="2" s="1"/>
  <c r="G312" i="2"/>
  <c r="M312" i="2" s="1"/>
  <c r="G313" i="2"/>
  <c r="M313" i="2" s="1"/>
  <c r="G314" i="2"/>
  <c r="M314" i="2" s="1"/>
  <c r="G315" i="2"/>
  <c r="M315" i="2" s="1"/>
  <c r="G316" i="2"/>
  <c r="M316" i="2" s="1"/>
  <c r="G317" i="2"/>
  <c r="M317" i="2" s="1"/>
  <c r="G318" i="2"/>
  <c r="M318" i="2" s="1"/>
  <c r="G319" i="2"/>
  <c r="M319" i="2" s="1"/>
  <c r="G320" i="2"/>
  <c r="M320" i="2" s="1"/>
  <c r="G321" i="2"/>
  <c r="M321" i="2" s="1"/>
  <c r="G322" i="2"/>
  <c r="M322" i="2" s="1"/>
  <c r="G323" i="2"/>
  <c r="M323" i="2" s="1"/>
  <c r="G324" i="2"/>
  <c r="M324" i="2" s="1"/>
  <c r="G325" i="2"/>
  <c r="M325" i="2" s="1"/>
  <c r="G326" i="2"/>
  <c r="M326" i="2" s="1"/>
  <c r="G327" i="2"/>
  <c r="M327" i="2" s="1"/>
  <c r="G328" i="2"/>
  <c r="M328" i="2" s="1"/>
  <c r="G329" i="2"/>
  <c r="M329" i="2" s="1"/>
  <c r="G330" i="2"/>
  <c r="M330" i="2" s="1"/>
  <c r="G331" i="2"/>
  <c r="M331" i="2" s="1"/>
  <c r="G332" i="2"/>
  <c r="M332" i="2" s="1"/>
  <c r="G333" i="2"/>
  <c r="M333" i="2" s="1"/>
  <c r="G334" i="2"/>
  <c r="M334" i="2" s="1"/>
  <c r="G335" i="2"/>
  <c r="M335" i="2" s="1"/>
  <c r="G336" i="2"/>
  <c r="M336" i="2" s="1"/>
  <c r="G337" i="2"/>
  <c r="M337" i="2" s="1"/>
  <c r="G338" i="2"/>
  <c r="M338" i="2" s="1"/>
  <c r="G339" i="2"/>
  <c r="M339" i="2" s="1"/>
  <c r="G340" i="2"/>
  <c r="M340" i="2" s="1"/>
  <c r="G341" i="2"/>
  <c r="M341" i="2" s="1"/>
  <c r="G342" i="2"/>
  <c r="M342" i="2" s="1"/>
  <c r="G343" i="2"/>
  <c r="M343" i="2" s="1"/>
  <c r="G344" i="2"/>
  <c r="M344" i="2" s="1"/>
  <c r="G345" i="2"/>
  <c r="M345" i="2" s="1"/>
  <c r="G346" i="2"/>
  <c r="M346" i="2" s="1"/>
  <c r="G347" i="2"/>
  <c r="M347" i="2" s="1"/>
  <c r="G348" i="2"/>
  <c r="M348" i="2" s="1"/>
  <c r="G349" i="2"/>
  <c r="M349" i="2" s="1"/>
  <c r="G350" i="2"/>
  <c r="M350" i="2" s="1"/>
  <c r="G351" i="2"/>
  <c r="M351" i="2" s="1"/>
  <c r="G352" i="2"/>
  <c r="M352" i="2" s="1"/>
  <c r="G353" i="2"/>
  <c r="M353" i="2" s="1"/>
  <c r="G354" i="2"/>
  <c r="M354" i="2" s="1"/>
  <c r="G355" i="2"/>
  <c r="M355" i="2" s="1"/>
  <c r="G356" i="2"/>
  <c r="M356" i="2" s="1"/>
  <c r="G357" i="2"/>
  <c r="M357" i="2" s="1"/>
  <c r="G358" i="2"/>
  <c r="M358" i="2" s="1"/>
  <c r="G359" i="2"/>
  <c r="M359" i="2" s="1"/>
  <c r="G360" i="2"/>
  <c r="M360" i="2" s="1"/>
  <c r="G361" i="2"/>
  <c r="M361" i="2" s="1"/>
  <c r="G362" i="2"/>
  <c r="M362" i="2" s="1"/>
  <c r="G363" i="2"/>
  <c r="M363" i="2" s="1"/>
  <c r="G364" i="2"/>
  <c r="M364" i="2" s="1"/>
  <c r="G365" i="2"/>
  <c r="M365" i="2" s="1"/>
  <c r="G366" i="2"/>
  <c r="M366" i="2" s="1"/>
  <c r="G367" i="2"/>
  <c r="M367" i="2" s="1"/>
  <c r="G368" i="2"/>
  <c r="M368" i="2" s="1"/>
  <c r="G369" i="2"/>
  <c r="M369" i="2" s="1"/>
  <c r="G370" i="2"/>
  <c r="M370" i="2" s="1"/>
  <c r="G371" i="2"/>
  <c r="M371" i="2" s="1"/>
  <c r="G372" i="2"/>
  <c r="G373" i="2"/>
  <c r="M373" i="2" s="1"/>
  <c r="G374" i="2"/>
  <c r="M374" i="2" s="1"/>
  <c r="G375" i="2"/>
  <c r="M375" i="2" s="1"/>
  <c r="G376" i="2"/>
  <c r="M376" i="2" s="1"/>
  <c r="G377" i="2"/>
  <c r="M377" i="2" s="1"/>
  <c r="G378" i="2"/>
  <c r="M378" i="2" s="1"/>
  <c r="G379" i="2"/>
  <c r="M379" i="2" s="1"/>
  <c r="G380" i="2"/>
  <c r="M380" i="2" s="1"/>
  <c r="G381" i="2"/>
  <c r="M381" i="2" s="1"/>
  <c r="G382" i="2"/>
  <c r="M382" i="2" s="1"/>
  <c r="G383" i="2"/>
  <c r="M383" i="2" s="1"/>
  <c r="G384" i="2"/>
  <c r="M384" i="2" s="1"/>
  <c r="G385" i="2"/>
  <c r="M385" i="2" s="1"/>
  <c r="G386" i="2"/>
  <c r="M386" i="2" s="1"/>
  <c r="G387" i="2"/>
  <c r="M387" i="2" s="1"/>
  <c r="G388" i="2"/>
  <c r="M388" i="2" s="1"/>
  <c r="G389" i="2"/>
  <c r="M389" i="2" s="1"/>
  <c r="G390" i="2"/>
  <c r="M390" i="2" s="1"/>
  <c r="G391" i="2"/>
  <c r="M391" i="2" s="1"/>
  <c r="G392" i="2"/>
  <c r="M392" i="2" s="1"/>
  <c r="G393" i="2"/>
  <c r="M393" i="2" s="1"/>
  <c r="G394" i="2"/>
  <c r="M394" i="2" s="1"/>
  <c r="G395" i="2"/>
  <c r="M395" i="2" s="1"/>
  <c r="G396" i="2"/>
  <c r="M396" i="2" s="1"/>
  <c r="G397" i="2"/>
  <c r="M397" i="2" s="1"/>
  <c r="G398" i="2"/>
  <c r="M398" i="2" s="1"/>
  <c r="G399" i="2"/>
  <c r="M399" i="2" s="1"/>
  <c r="G400" i="2"/>
  <c r="M400" i="2" s="1"/>
  <c r="G401" i="2"/>
  <c r="M401" i="2" s="1"/>
  <c r="G402" i="2"/>
  <c r="M402" i="2" s="1"/>
  <c r="G403" i="2"/>
  <c r="M403" i="2" s="1"/>
  <c r="G404" i="2"/>
  <c r="G405" i="2"/>
  <c r="M405" i="2" s="1"/>
  <c r="G406" i="2"/>
  <c r="M406" i="2" s="1"/>
  <c r="G407" i="2"/>
  <c r="M407" i="2" s="1"/>
  <c r="G408" i="2"/>
  <c r="M408" i="2" s="1"/>
  <c r="G409" i="2"/>
  <c r="M409" i="2" s="1"/>
  <c r="G410" i="2"/>
  <c r="M410" i="2" s="1"/>
  <c r="G411" i="2"/>
  <c r="M411" i="2" s="1"/>
  <c r="G412" i="2"/>
  <c r="M412" i="2" s="1"/>
  <c r="G413" i="2"/>
  <c r="M413" i="2" s="1"/>
  <c r="G414" i="2"/>
  <c r="M414" i="2" s="1"/>
  <c r="G415" i="2"/>
  <c r="M415" i="2" s="1"/>
  <c r="G416" i="2"/>
  <c r="M416" i="2" s="1"/>
  <c r="G417" i="2"/>
  <c r="M417" i="2" s="1"/>
  <c r="G418" i="2"/>
  <c r="M418" i="2" s="1"/>
  <c r="G419" i="2"/>
  <c r="M419" i="2" s="1"/>
  <c r="G420" i="2"/>
  <c r="M420" i="2" s="1"/>
  <c r="G421" i="2"/>
  <c r="M421" i="2" s="1"/>
  <c r="G422" i="2"/>
  <c r="M422" i="2" s="1"/>
  <c r="G423" i="2"/>
  <c r="M423" i="2" s="1"/>
  <c r="G424" i="2"/>
  <c r="M424" i="2" s="1"/>
  <c r="G425" i="2"/>
  <c r="M425" i="2" s="1"/>
  <c r="G426" i="2"/>
  <c r="M426" i="2" s="1"/>
  <c r="G427" i="2"/>
  <c r="M427" i="2" s="1"/>
  <c r="G428" i="2"/>
  <c r="M428" i="2" s="1"/>
  <c r="G429" i="2"/>
  <c r="M429" i="2" s="1"/>
  <c r="G430" i="2"/>
  <c r="M430" i="2" s="1"/>
  <c r="G431" i="2"/>
  <c r="M431" i="2" s="1"/>
  <c r="G432" i="2"/>
  <c r="M432" i="2" s="1"/>
  <c r="G433" i="2"/>
  <c r="M433" i="2" s="1"/>
  <c r="G434" i="2"/>
  <c r="M434" i="2" s="1"/>
  <c r="G435" i="2"/>
  <c r="M435" i="2" s="1"/>
  <c r="G436" i="2"/>
  <c r="G437" i="2"/>
  <c r="M437" i="2" s="1"/>
  <c r="G438" i="2"/>
  <c r="M438" i="2" s="1"/>
  <c r="G439" i="2"/>
  <c r="M439" i="2" s="1"/>
  <c r="G440" i="2"/>
  <c r="M440" i="2" s="1"/>
  <c r="G441" i="2"/>
  <c r="M441" i="2" s="1"/>
  <c r="G442" i="2"/>
  <c r="M442" i="2" s="1"/>
  <c r="G443" i="2"/>
  <c r="M443" i="2" s="1"/>
  <c r="G444" i="2"/>
  <c r="M444" i="2" s="1"/>
  <c r="G445" i="2"/>
  <c r="M445" i="2" s="1"/>
  <c r="G446" i="2"/>
  <c r="M446" i="2" s="1"/>
  <c r="G447" i="2"/>
  <c r="M447" i="2" s="1"/>
  <c r="G448" i="2"/>
  <c r="M448" i="2" s="1"/>
  <c r="G449" i="2"/>
  <c r="M449" i="2" s="1"/>
  <c r="G450" i="2"/>
  <c r="M450" i="2" s="1"/>
  <c r="G451" i="2"/>
  <c r="M451" i="2" s="1"/>
  <c r="G452" i="2"/>
  <c r="M452" i="2" s="1"/>
  <c r="G453" i="2"/>
  <c r="M453" i="2" s="1"/>
  <c r="G454" i="2"/>
  <c r="M454" i="2" s="1"/>
  <c r="G455" i="2"/>
  <c r="M455" i="2" s="1"/>
  <c r="G456" i="2"/>
  <c r="M456" i="2" s="1"/>
  <c r="G457" i="2"/>
  <c r="M457" i="2" s="1"/>
  <c r="G458" i="2"/>
  <c r="M458" i="2" s="1"/>
  <c r="G459" i="2"/>
  <c r="M459" i="2" s="1"/>
  <c r="G460" i="2"/>
  <c r="G461" i="2"/>
  <c r="M461" i="2" s="1"/>
  <c r="G462" i="2"/>
  <c r="M462" i="2" s="1"/>
  <c r="G463" i="2"/>
  <c r="M463" i="2" s="1"/>
  <c r="G464" i="2"/>
  <c r="M464" i="2" s="1"/>
  <c r="G465" i="2"/>
  <c r="M465" i="2" s="1"/>
  <c r="G466" i="2"/>
  <c r="M466" i="2" s="1"/>
  <c r="G467" i="2"/>
  <c r="M467" i="2" s="1"/>
  <c r="G468" i="2"/>
  <c r="M468" i="2" s="1"/>
  <c r="G469" i="2"/>
  <c r="M469" i="2" s="1"/>
  <c r="G470" i="2"/>
  <c r="M470" i="2" s="1"/>
  <c r="G471" i="2"/>
  <c r="M471" i="2" s="1"/>
  <c r="G472" i="2"/>
  <c r="M472" i="2" s="1"/>
  <c r="G473" i="2"/>
  <c r="M473" i="2" s="1"/>
  <c r="G474" i="2"/>
  <c r="M474" i="2" s="1"/>
  <c r="G475" i="2"/>
  <c r="M475" i="2" s="1"/>
  <c r="G476" i="2"/>
  <c r="M476" i="2" s="1"/>
  <c r="G477" i="2"/>
  <c r="M477" i="2" s="1"/>
  <c r="G478" i="2"/>
  <c r="M478" i="2" s="1"/>
  <c r="G479" i="2"/>
  <c r="M479" i="2" s="1"/>
  <c r="G480" i="2"/>
  <c r="G481" i="2"/>
  <c r="M481" i="2" s="1"/>
  <c r="G482" i="2"/>
  <c r="M482" i="2" s="1"/>
  <c r="G483" i="2"/>
  <c r="M483" i="2" s="1"/>
  <c r="G484" i="2"/>
  <c r="M484" i="2" s="1"/>
  <c r="G485" i="2"/>
  <c r="M485" i="2" s="1"/>
  <c r="G486" i="2"/>
  <c r="M486" i="2" s="1"/>
  <c r="G487" i="2"/>
  <c r="M487" i="2" s="1"/>
  <c r="G488" i="2"/>
  <c r="M488" i="2" s="1"/>
  <c r="G489" i="2"/>
  <c r="M489" i="2" s="1"/>
  <c r="G490" i="2"/>
  <c r="M490" i="2" s="1"/>
  <c r="G491" i="2"/>
  <c r="M491" i="2" s="1"/>
  <c r="G492" i="2"/>
  <c r="M492" i="2" s="1"/>
  <c r="G493" i="2"/>
  <c r="M493" i="2" s="1"/>
  <c r="G494" i="2"/>
  <c r="M494" i="2" s="1"/>
  <c r="G495" i="2"/>
  <c r="M495" i="2" s="1"/>
  <c r="G496" i="2"/>
  <c r="M496" i="2" s="1"/>
  <c r="G497" i="2"/>
  <c r="M497" i="2" s="1"/>
  <c r="G498" i="2"/>
  <c r="M498" i="2" s="1"/>
  <c r="G499" i="2"/>
  <c r="M499" i="2" s="1"/>
  <c r="G500" i="2"/>
  <c r="M500" i="2" s="1"/>
  <c r="G501" i="2"/>
  <c r="M501" i="2" s="1"/>
  <c r="G502" i="2"/>
  <c r="M502" i="2" s="1"/>
  <c r="G503" i="2"/>
  <c r="M503" i="2" s="1"/>
  <c r="G504" i="2"/>
  <c r="M504" i="2" s="1"/>
  <c r="G505" i="2"/>
  <c r="M505" i="2" s="1"/>
  <c r="G506" i="2"/>
  <c r="M506" i="2" s="1"/>
  <c r="G507" i="2"/>
  <c r="M507" i="2" s="1"/>
  <c r="G508" i="2"/>
  <c r="M508" i="2" s="1"/>
  <c r="G509" i="2"/>
  <c r="M509" i="2" s="1"/>
  <c r="G510" i="2"/>
  <c r="M510" i="2" s="1"/>
  <c r="G511" i="2"/>
  <c r="M511" i="2" s="1"/>
  <c r="G512" i="2"/>
  <c r="M512" i="2" s="1"/>
  <c r="G513" i="2"/>
  <c r="M513" i="2" s="1"/>
  <c r="G514" i="2"/>
  <c r="M514" i="2" s="1"/>
  <c r="G515" i="2"/>
  <c r="M515" i="2" s="1"/>
  <c r="G516" i="2"/>
  <c r="M516" i="2" s="1"/>
  <c r="G517" i="2"/>
  <c r="M517" i="2" s="1"/>
  <c r="G518" i="2"/>
  <c r="M518" i="2" s="1"/>
  <c r="G519" i="2"/>
  <c r="M519" i="2" s="1"/>
  <c r="G520" i="2"/>
  <c r="M520" i="2" s="1"/>
  <c r="G521" i="2"/>
  <c r="M521" i="2" s="1"/>
  <c r="G522" i="2"/>
  <c r="M522" i="2" s="1"/>
  <c r="G523" i="2"/>
  <c r="M523" i="2" s="1"/>
  <c r="G524" i="2"/>
  <c r="G525" i="2"/>
  <c r="M525" i="2" s="1"/>
  <c r="G526" i="2"/>
  <c r="M526" i="2" s="1"/>
  <c r="G527" i="2"/>
  <c r="M527" i="2" s="1"/>
  <c r="G528" i="2"/>
  <c r="M528" i="2" s="1"/>
  <c r="G529" i="2"/>
  <c r="M529" i="2" s="1"/>
  <c r="G530" i="2"/>
  <c r="M530" i="2" s="1"/>
  <c r="G531" i="2"/>
  <c r="M531" i="2" s="1"/>
  <c r="G532" i="2"/>
  <c r="M532" i="2" s="1"/>
  <c r="G533" i="2"/>
  <c r="M533" i="2" s="1"/>
  <c r="G534" i="2"/>
  <c r="M534" i="2" s="1"/>
  <c r="G535" i="2"/>
  <c r="M535" i="2" s="1"/>
  <c r="G536" i="2"/>
  <c r="M536" i="2" s="1"/>
  <c r="G537" i="2"/>
  <c r="M537" i="2" s="1"/>
  <c r="G538" i="2"/>
  <c r="M538" i="2" s="1"/>
  <c r="G539" i="2"/>
  <c r="M539" i="2" s="1"/>
  <c r="G540" i="2"/>
  <c r="M540" i="2" s="1"/>
  <c r="G541" i="2"/>
  <c r="M541" i="2" s="1"/>
  <c r="G542" i="2"/>
  <c r="M542" i="2" s="1"/>
  <c r="G543" i="2"/>
  <c r="M543" i="2" s="1"/>
  <c r="G544" i="2"/>
  <c r="G545" i="2"/>
  <c r="M545" i="2" s="1"/>
  <c r="G546" i="2"/>
  <c r="M546" i="2" s="1"/>
  <c r="G547" i="2"/>
  <c r="M547" i="2" s="1"/>
  <c r="G548" i="2"/>
  <c r="M548" i="2" s="1"/>
  <c r="G549" i="2"/>
  <c r="M549" i="2" s="1"/>
  <c r="G550" i="2"/>
  <c r="M550" i="2" s="1"/>
  <c r="G551" i="2"/>
  <c r="M551" i="2" s="1"/>
  <c r="G552" i="2"/>
  <c r="M552" i="2" s="1"/>
  <c r="G553" i="2"/>
  <c r="M553" i="2" s="1"/>
  <c r="G554" i="2"/>
  <c r="M554" i="2" s="1"/>
  <c r="G555" i="2"/>
  <c r="M555" i="2" s="1"/>
  <c r="G556" i="2"/>
  <c r="M556" i="2" s="1"/>
  <c r="G557" i="2"/>
  <c r="M557" i="2" s="1"/>
  <c r="G558" i="2"/>
  <c r="M558" i="2" s="1"/>
  <c r="G559" i="2"/>
  <c r="M559" i="2" s="1"/>
  <c r="G560" i="2"/>
  <c r="M560" i="2" s="1"/>
  <c r="G561" i="2"/>
  <c r="M561" i="2" s="1"/>
  <c r="G562" i="2"/>
  <c r="M562" i="2" s="1"/>
  <c r="G563" i="2"/>
  <c r="M563" i="2" s="1"/>
  <c r="G564" i="2"/>
  <c r="M564" i="2" s="1"/>
  <c r="G565" i="2"/>
  <c r="M565" i="2" s="1"/>
  <c r="G566" i="2"/>
  <c r="M566" i="2" s="1"/>
  <c r="G567" i="2"/>
  <c r="M567" i="2" s="1"/>
  <c r="G568" i="2"/>
  <c r="M568" i="2" s="1"/>
  <c r="G569" i="2"/>
  <c r="M569" i="2" s="1"/>
  <c r="G570" i="2"/>
  <c r="M570" i="2" s="1"/>
  <c r="G571" i="2"/>
  <c r="M571" i="2" s="1"/>
  <c r="G572" i="2"/>
  <c r="M572" i="2" s="1"/>
  <c r="G573" i="2"/>
  <c r="M573" i="2" s="1"/>
  <c r="G574" i="2"/>
  <c r="M574" i="2" s="1"/>
  <c r="G575" i="2"/>
  <c r="M575" i="2" s="1"/>
  <c r="G576" i="2"/>
  <c r="M576" i="2" s="1"/>
  <c r="G577" i="2"/>
  <c r="M577" i="2" s="1"/>
  <c r="G578" i="2"/>
  <c r="M578" i="2" s="1"/>
  <c r="G579" i="2"/>
  <c r="M579" i="2" s="1"/>
  <c r="G580" i="2"/>
  <c r="M580" i="2" s="1"/>
  <c r="G581" i="2"/>
  <c r="M581" i="2" s="1"/>
  <c r="G582" i="2"/>
  <c r="M582" i="2" s="1"/>
  <c r="G583" i="2"/>
  <c r="M583" i="2" s="1"/>
  <c r="G584" i="2"/>
  <c r="M584" i="2" s="1"/>
  <c r="G585" i="2"/>
  <c r="M585" i="2" s="1"/>
  <c r="G586" i="2"/>
  <c r="M586" i="2" s="1"/>
  <c r="G587" i="2"/>
  <c r="M587" i="2" s="1"/>
  <c r="G588" i="2"/>
  <c r="G589" i="2"/>
  <c r="M589" i="2" s="1"/>
  <c r="G590" i="2"/>
  <c r="M590" i="2" s="1"/>
  <c r="G591" i="2"/>
  <c r="M591" i="2" s="1"/>
  <c r="G592" i="2"/>
  <c r="M592" i="2" s="1"/>
  <c r="G593" i="2"/>
  <c r="M593" i="2" s="1"/>
  <c r="G594" i="2"/>
  <c r="M594" i="2" s="1"/>
  <c r="G595" i="2"/>
  <c r="M595" i="2" s="1"/>
  <c r="G596" i="2"/>
  <c r="M596" i="2" s="1"/>
  <c r="G597" i="2"/>
  <c r="M597" i="2" s="1"/>
  <c r="G598" i="2"/>
  <c r="M598" i="2" s="1"/>
  <c r="G599" i="2"/>
  <c r="M599" i="2" s="1"/>
  <c r="G600" i="2"/>
  <c r="M600" i="2" s="1"/>
  <c r="G601" i="2"/>
  <c r="M601" i="2" s="1"/>
  <c r="G602" i="2"/>
  <c r="M602" i="2" s="1"/>
  <c r="G603" i="2"/>
  <c r="M603" i="2" s="1"/>
  <c r="G604" i="2"/>
  <c r="M604" i="2" s="1"/>
  <c r="G605" i="2"/>
  <c r="M605" i="2" s="1"/>
  <c r="G606" i="2"/>
  <c r="M606" i="2" s="1"/>
  <c r="G607" i="2"/>
  <c r="M607" i="2" s="1"/>
  <c r="G608" i="2"/>
  <c r="G609" i="2"/>
  <c r="M609" i="2" s="1"/>
  <c r="G610" i="2"/>
  <c r="M610" i="2" s="1"/>
  <c r="G611" i="2"/>
  <c r="M611" i="2" s="1"/>
  <c r="G612" i="2"/>
  <c r="M612" i="2" s="1"/>
  <c r="G613" i="2"/>
  <c r="M613" i="2" s="1"/>
  <c r="G614" i="2"/>
  <c r="M614" i="2" s="1"/>
  <c r="G615" i="2"/>
  <c r="M615" i="2" s="1"/>
  <c r="G616" i="2"/>
  <c r="M616" i="2" s="1"/>
  <c r="G617" i="2"/>
  <c r="M617" i="2" s="1"/>
  <c r="G618" i="2"/>
  <c r="M618" i="2" s="1"/>
  <c r="G619" i="2"/>
  <c r="M619" i="2" s="1"/>
  <c r="G620" i="2"/>
  <c r="M620" i="2" s="1"/>
  <c r="G621" i="2"/>
  <c r="M621" i="2" s="1"/>
  <c r="G622" i="2"/>
  <c r="M622" i="2" s="1"/>
  <c r="G623" i="2"/>
  <c r="M623" i="2" s="1"/>
  <c r="G624" i="2"/>
  <c r="M624" i="2" s="1"/>
  <c r="G625" i="2"/>
  <c r="M625" i="2" s="1"/>
  <c r="G626" i="2"/>
  <c r="M626" i="2" s="1"/>
  <c r="G627" i="2"/>
  <c r="M627" i="2" s="1"/>
  <c r="G628" i="2"/>
  <c r="M628" i="2" s="1"/>
  <c r="G629" i="2"/>
  <c r="M629" i="2" s="1"/>
  <c r="G630" i="2"/>
  <c r="M630" i="2" s="1"/>
  <c r="G631" i="2"/>
  <c r="M631" i="2" s="1"/>
  <c r="G632" i="2"/>
  <c r="M632" i="2" s="1"/>
  <c r="G633" i="2"/>
  <c r="M633" i="2" s="1"/>
  <c r="G634" i="2"/>
  <c r="M634" i="2" s="1"/>
  <c r="G635" i="2"/>
  <c r="M635" i="2" s="1"/>
  <c r="G636" i="2"/>
  <c r="M636" i="2" s="1"/>
  <c r="G637" i="2"/>
  <c r="M637" i="2" s="1"/>
  <c r="G638" i="2"/>
  <c r="M638" i="2" s="1"/>
  <c r="G639" i="2"/>
  <c r="M639" i="2" s="1"/>
  <c r="G640" i="2"/>
  <c r="M640" i="2" s="1"/>
  <c r="G641" i="2"/>
  <c r="M641" i="2" s="1"/>
  <c r="G642" i="2"/>
  <c r="M642" i="2" s="1"/>
  <c r="G643" i="2"/>
  <c r="M643" i="2" s="1"/>
  <c r="G644" i="2"/>
  <c r="M644" i="2" s="1"/>
  <c r="G645" i="2"/>
  <c r="M645" i="2" s="1"/>
  <c r="G646" i="2"/>
  <c r="M646" i="2" s="1"/>
  <c r="G647" i="2"/>
  <c r="M647" i="2" s="1"/>
  <c r="G648" i="2"/>
  <c r="M648" i="2" s="1"/>
  <c r="G649" i="2"/>
  <c r="M649" i="2" s="1"/>
  <c r="G650" i="2"/>
  <c r="M650" i="2" s="1"/>
  <c r="G651" i="2"/>
  <c r="M651" i="2" s="1"/>
  <c r="G652" i="2"/>
  <c r="G653" i="2"/>
  <c r="M653" i="2" s="1"/>
  <c r="G654" i="2"/>
  <c r="M654" i="2" s="1"/>
  <c r="G655" i="2"/>
  <c r="M655" i="2" s="1"/>
  <c r="G656" i="2"/>
  <c r="M656" i="2" s="1"/>
  <c r="G657" i="2"/>
  <c r="M657" i="2" s="1"/>
  <c r="G658" i="2"/>
  <c r="M658" i="2" s="1"/>
  <c r="G659" i="2"/>
  <c r="M659" i="2" s="1"/>
  <c r="G660" i="2"/>
  <c r="M660" i="2" s="1"/>
  <c r="G661" i="2"/>
  <c r="M661" i="2" s="1"/>
  <c r="G662" i="2"/>
  <c r="M662" i="2" s="1"/>
  <c r="G663" i="2"/>
  <c r="M663" i="2" s="1"/>
  <c r="G664" i="2"/>
  <c r="M664" i="2" s="1"/>
  <c r="G665" i="2"/>
  <c r="M665" i="2" s="1"/>
  <c r="G666" i="2"/>
  <c r="M666" i="2" s="1"/>
  <c r="G667" i="2"/>
  <c r="M667" i="2" s="1"/>
  <c r="G668" i="2"/>
  <c r="M668" i="2" s="1"/>
  <c r="G669" i="2"/>
  <c r="M669" i="2" s="1"/>
  <c r="G670" i="2"/>
  <c r="M670" i="2" s="1"/>
  <c r="G671" i="2"/>
  <c r="M671" i="2" s="1"/>
  <c r="G672" i="2"/>
  <c r="M672" i="2" s="1"/>
  <c r="G673" i="2"/>
  <c r="M673" i="2" s="1"/>
  <c r="G674" i="2"/>
  <c r="M674" i="2" s="1"/>
  <c r="G675" i="2"/>
  <c r="M675" i="2" s="1"/>
  <c r="G676" i="2"/>
  <c r="M676" i="2" s="1"/>
  <c r="G677" i="2"/>
  <c r="M677" i="2" s="1"/>
  <c r="G678" i="2"/>
  <c r="M678" i="2" s="1"/>
  <c r="G679" i="2"/>
  <c r="M679" i="2" s="1"/>
  <c r="G680" i="2"/>
  <c r="M680" i="2" s="1"/>
  <c r="G681" i="2"/>
  <c r="M681" i="2" s="1"/>
  <c r="G682" i="2"/>
  <c r="M682" i="2" s="1"/>
  <c r="G683" i="2"/>
  <c r="M683" i="2" s="1"/>
  <c r="G684" i="2"/>
  <c r="M684" i="2" s="1"/>
  <c r="G685" i="2"/>
  <c r="M685" i="2" s="1"/>
  <c r="G686" i="2"/>
  <c r="M686" i="2" s="1"/>
  <c r="G687" i="2"/>
  <c r="M687" i="2" s="1"/>
  <c r="G688" i="2"/>
  <c r="M688" i="2" s="1"/>
  <c r="G689" i="2"/>
  <c r="M689" i="2" s="1"/>
  <c r="G690" i="2"/>
  <c r="M690" i="2" s="1"/>
  <c r="G691" i="2"/>
  <c r="M691" i="2" s="1"/>
  <c r="G692" i="2"/>
  <c r="M692" i="2" s="1"/>
  <c r="G693" i="2"/>
  <c r="M693" i="2" s="1"/>
  <c r="G694" i="2"/>
  <c r="M694" i="2" s="1"/>
  <c r="G695" i="2"/>
  <c r="M695" i="2" s="1"/>
  <c r="G696" i="2"/>
  <c r="M696" i="2" s="1"/>
  <c r="G697" i="2"/>
  <c r="M697" i="2" s="1"/>
  <c r="G698" i="2"/>
  <c r="M698" i="2" s="1"/>
  <c r="G699" i="2"/>
  <c r="M699" i="2" s="1"/>
  <c r="G700" i="2"/>
  <c r="M700" i="2" s="1"/>
  <c r="G701" i="2"/>
  <c r="M701" i="2" s="1"/>
  <c r="G702" i="2"/>
  <c r="M702" i="2" s="1"/>
  <c r="G703" i="2"/>
  <c r="M703" i="2" s="1"/>
  <c r="G704" i="2"/>
  <c r="M704" i="2" s="1"/>
  <c r="G705" i="2"/>
  <c r="M705" i="2" s="1"/>
  <c r="G706" i="2"/>
  <c r="M706" i="2" s="1"/>
  <c r="G707" i="2"/>
  <c r="M707" i="2" s="1"/>
  <c r="G708" i="2"/>
  <c r="M708" i="2" s="1"/>
  <c r="G709" i="2"/>
  <c r="M709" i="2" s="1"/>
  <c r="G710" i="2"/>
  <c r="M710" i="2" s="1"/>
  <c r="G711" i="2"/>
  <c r="M711" i="2" s="1"/>
  <c r="G712" i="2"/>
  <c r="M712" i="2" s="1"/>
  <c r="G713" i="2"/>
  <c r="M713" i="2" s="1"/>
  <c r="G714" i="2"/>
  <c r="M714" i="2" s="1"/>
  <c r="G715" i="2"/>
  <c r="M715" i="2" s="1"/>
  <c r="G716" i="2"/>
  <c r="G717" i="2"/>
  <c r="M717" i="2" s="1"/>
  <c r="G718" i="2"/>
  <c r="M718" i="2" s="1"/>
  <c r="G719" i="2"/>
  <c r="M719" i="2" s="1"/>
  <c r="G720" i="2"/>
  <c r="M720" i="2" s="1"/>
  <c r="G721" i="2"/>
  <c r="M721" i="2" s="1"/>
  <c r="G722" i="2"/>
  <c r="M722" i="2" s="1"/>
  <c r="G723" i="2"/>
  <c r="M723" i="2" s="1"/>
  <c r="G724" i="2"/>
  <c r="M724" i="2" s="1"/>
  <c r="G725" i="2"/>
  <c r="M725" i="2" s="1"/>
  <c r="G726" i="2"/>
  <c r="M726" i="2" s="1"/>
  <c r="G727" i="2"/>
  <c r="M727" i="2" s="1"/>
  <c r="G728" i="2"/>
  <c r="M728" i="2" s="1"/>
  <c r="G729" i="2"/>
  <c r="M729" i="2" s="1"/>
  <c r="G730" i="2"/>
  <c r="M730" i="2" s="1"/>
  <c r="G731" i="2"/>
  <c r="M731" i="2" s="1"/>
  <c r="G732" i="2"/>
  <c r="M732" i="2" s="1"/>
  <c r="G733" i="2"/>
  <c r="M733" i="2" s="1"/>
  <c r="G734" i="2"/>
  <c r="M734" i="2" s="1"/>
  <c r="G735" i="2"/>
  <c r="M735" i="2" s="1"/>
  <c r="G736" i="2"/>
  <c r="M736" i="2" s="1"/>
  <c r="G737" i="2"/>
  <c r="M737" i="2" s="1"/>
  <c r="G738" i="2"/>
  <c r="M738" i="2" s="1"/>
  <c r="G739" i="2"/>
  <c r="M739" i="2" s="1"/>
  <c r="G740" i="2"/>
  <c r="M740" i="2" s="1"/>
  <c r="G741" i="2"/>
  <c r="M741" i="2" s="1"/>
  <c r="G742" i="2"/>
  <c r="M742" i="2" s="1"/>
  <c r="G743" i="2"/>
  <c r="M743" i="2" s="1"/>
  <c r="G744" i="2"/>
  <c r="M744" i="2" s="1"/>
  <c r="G745" i="2"/>
  <c r="M745" i="2" s="1"/>
  <c r="G746" i="2"/>
  <c r="M746" i="2" s="1"/>
  <c r="G747" i="2"/>
  <c r="M747" i="2" s="1"/>
  <c r="G748" i="2"/>
  <c r="M748" i="2" s="1"/>
  <c r="G749" i="2"/>
  <c r="M749" i="2" s="1"/>
  <c r="G750" i="2"/>
  <c r="M750" i="2" s="1"/>
  <c r="G751" i="2"/>
  <c r="M751" i="2" s="1"/>
  <c r="G752" i="2"/>
  <c r="M752" i="2" s="1"/>
  <c r="G753" i="2"/>
  <c r="M753" i="2" s="1"/>
  <c r="G754" i="2"/>
  <c r="M754" i="2" s="1"/>
  <c r="G755" i="2"/>
  <c r="M755" i="2" s="1"/>
  <c r="G756" i="2"/>
  <c r="M756" i="2" s="1"/>
  <c r="G757" i="2"/>
  <c r="M757" i="2" s="1"/>
  <c r="G758" i="2"/>
  <c r="M758" i="2" s="1"/>
  <c r="G759" i="2"/>
  <c r="M759" i="2" s="1"/>
  <c r="G760" i="2"/>
  <c r="M760" i="2" s="1"/>
  <c r="G761" i="2"/>
  <c r="M761" i="2" s="1"/>
  <c r="G762" i="2"/>
  <c r="M762" i="2" s="1"/>
  <c r="G763" i="2"/>
  <c r="M763" i="2" s="1"/>
  <c r="G764" i="2"/>
  <c r="M764" i="2" s="1"/>
  <c r="G765" i="2"/>
  <c r="M765" i="2" s="1"/>
  <c r="G766" i="2"/>
  <c r="M766" i="2" s="1"/>
  <c r="G767" i="2"/>
  <c r="M767" i="2" s="1"/>
  <c r="G768" i="2"/>
  <c r="M768" i="2" s="1"/>
  <c r="G769" i="2"/>
  <c r="M769" i="2" s="1"/>
  <c r="G770" i="2"/>
  <c r="M770" i="2" s="1"/>
  <c r="G771" i="2"/>
  <c r="M771" i="2" s="1"/>
  <c r="G772" i="2"/>
  <c r="M772" i="2" s="1"/>
  <c r="G773" i="2"/>
  <c r="M773" i="2" s="1"/>
  <c r="G774" i="2"/>
  <c r="M774" i="2" s="1"/>
  <c r="G775" i="2"/>
  <c r="M775" i="2" s="1"/>
  <c r="G776" i="2"/>
  <c r="M776" i="2" s="1"/>
  <c r="G777" i="2"/>
  <c r="M777" i="2" s="1"/>
  <c r="G778" i="2"/>
  <c r="M778" i="2" s="1"/>
  <c r="G779" i="2"/>
  <c r="M779" i="2" s="1"/>
  <c r="G780" i="2"/>
  <c r="G781" i="2"/>
  <c r="M781" i="2" s="1"/>
  <c r="G782" i="2"/>
  <c r="M782" i="2" s="1"/>
  <c r="G783" i="2"/>
  <c r="M783" i="2" s="1"/>
  <c r="G784" i="2"/>
  <c r="M784" i="2" s="1"/>
  <c r="G785" i="2"/>
  <c r="M785" i="2" s="1"/>
  <c r="G786" i="2"/>
  <c r="M786" i="2" s="1"/>
  <c r="G787" i="2"/>
  <c r="M787" i="2" s="1"/>
  <c r="G788" i="2"/>
  <c r="M788" i="2" s="1"/>
  <c r="G789" i="2"/>
  <c r="M789" i="2" s="1"/>
  <c r="G790" i="2"/>
  <c r="M790" i="2" s="1"/>
  <c r="G791" i="2"/>
  <c r="M791" i="2" s="1"/>
  <c r="G792" i="2"/>
  <c r="M792" i="2" s="1"/>
  <c r="G793" i="2"/>
  <c r="M793" i="2" s="1"/>
  <c r="G794" i="2"/>
  <c r="M794" i="2" s="1"/>
  <c r="G795" i="2"/>
  <c r="M795" i="2" s="1"/>
  <c r="G796" i="2"/>
  <c r="M796" i="2" s="1"/>
  <c r="G797" i="2"/>
  <c r="M797" i="2" s="1"/>
  <c r="G798" i="2"/>
  <c r="M798" i="2" s="1"/>
  <c r="G799" i="2"/>
  <c r="M799" i="2" s="1"/>
  <c r="G800" i="2"/>
  <c r="M800" i="2" s="1"/>
  <c r="G801" i="2"/>
  <c r="M801" i="2" s="1"/>
  <c r="G802" i="2"/>
  <c r="M802" i="2" s="1"/>
  <c r="G803" i="2"/>
  <c r="M803" i="2" s="1"/>
  <c r="G804" i="2"/>
  <c r="M804" i="2" s="1"/>
  <c r="G805" i="2"/>
  <c r="M805" i="2" s="1"/>
  <c r="G806" i="2"/>
  <c r="M806" i="2" s="1"/>
  <c r="G807" i="2"/>
  <c r="M807" i="2" s="1"/>
  <c r="G808" i="2"/>
  <c r="M808" i="2" s="1"/>
  <c r="G809" i="2"/>
  <c r="M809" i="2" s="1"/>
  <c r="G810" i="2"/>
  <c r="M810" i="2" s="1"/>
  <c r="G811" i="2"/>
  <c r="M811" i="2" s="1"/>
  <c r="G812" i="2"/>
  <c r="M812" i="2" s="1"/>
  <c r="G813" i="2"/>
  <c r="M813" i="2" s="1"/>
  <c r="G814" i="2"/>
  <c r="M814" i="2" s="1"/>
  <c r="G815" i="2"/>
  <c r="M815" i="2" s="1"/>
  <c r="G816" i="2"/>
  <c r="M816" i="2" s="1"/>
  <c r="G817" i="2"/>
  <c r="M817" i="2" s="1"/>
  <c r="G818" i="2"/>
  <c r="M818" i="2" s="1"/>
  <c r="G819" i="2"/>
  <c r="M819" i="2" s="1"/>
  <c r="G820" i="2"/>
  <c r="M820" i="2" s="1"/>
  <c r="G821" i="2"/>
  <c r="M821" i="2" s="1"/>
  <c r="G822" i="2"/>
  <c r="M822" i="2" s="1"/>
  <c r="G823" i="2"/>
  <c r="M823" i="2" s="1"/>
  <c r="G824" i="2"/>
  <c r="M824" i="2" s="1"/>
  <c r="G825" i="2"/>
  <c r="M825" i="2" s="1"/>
  <c r="G826" i="2"/>
  <c r="M826" i="2" s="1"/>
  <c r="G827" i="2"/>
  <c r="M827" i="2" s="1"/>
  <c r="G828" i="2"/>
  <c r="M828" i="2" s="1"/>
  <c r="G829" i="2"/>
  <c r="M829" i="2" s="1"/>
  <c r="G830" i="2"/>
  <c r="M830" i="2" s="1"/>
  <c r="G831" i="2"/>
  <c r="M831" i="2" s="1"/>
  <c r="G832" i="2"/>
  <c r="M832" i="2" s="1"/>
  <c r="G833" i="2"/>
  <c r="M833" i="2" s="1"/>
  <c r="G834" i="2"/>
  <c r="M834" i="2" s="1"/>
  <c r="G835" i="2"/>
  <c r="M835" i="2" s="1"/>
  <c r="G836" i="2"/>
  <c r="M836" i="2" s="1"/>
  <c r="G837" i="2"/>
  <c r="M837" i="2" s="1"/>
  <c r="G838" i="2"/>
  <c r="M838" i="2" s="1"/>
  <c r="G839" i="2"/>
  <c r="M839" i="2" s="1"/>
  <c r="G840" i="2"/>
  <c r="M840" i="2" s="1"/>
  <c r="G841" i="2"/>
  <c r="M841" i="2" s="1"/>
  <c r="G842" i="2"/>
  <c r="M842" i="2" s="1"/>
  <c r="G843" i="2"/>
  <c r="M843" i="2" s="1"/>
  <c r="G844" i="2"/>
  <c r="M844" i="2" s="1"/>
  <c r="G845" i="2"/>
  <c r="M845" i="2" s="1"/>
  <c r="G846" i="2"/>
  <c r="M846" i="2" s="1"/>
  <c r="G847" i="2"/>
  <c r="M847" i="2" s="1"/>
  <c r="G848" i="2"/>
  <c r="M848" i="2" s="1"/>
  <c r="G849" i="2"/>
  <c r="M849" i="2" s="1"/>
  <c r="G850" i="2"/>
  <c r="M850" i="2" s="1"/>
  <c r="G851" i="2"/>
  <c r="M851" i="2" s="1"/>
  <c r="G852" i="2"/>
  <c r="M852" i="2" s="1"/>
  <c r="G853" i="2"/>
  <c r="M853" i="2" s="1"/>
  <c r="G854" i="2"/>
  <c r="M854" i="2" s="1"/>
  <c r="G855" i="2"/>
  <c r="M855" i="2" s="1"/>
  <c r="G856" i="2"/>
  <c r="M856" i="2" s="1"/>
  <c r="G857" i="2"/>
  <c r="M857" i="2" s="1"/>
  <c r="G858" i="2"/>
  <c r="M858" i="2" s="1"/>
  <c r="G859" i="2"/>
  <c r="M859" i="2" s="1"/>
  <c r="G860" i="2"/>
  <c r="M860" i="2" s="1"/>
  <c r="G861" i="2"/>
  <c r="M861" i="2" s="1"/>
  <c r="G862" i="2"/>
  <c r="M862" i="2" s="1"/>
  <c r="G863" i="2"/>
  <c r="M863" i="2" s="1"/>
  <c r="G864" i="2"/>
  <c r="M864" i="2" s="1"/>
  <c r="G865" i="2"/>
  <c r="M865" i="2" s="1"/>
  <c r="G866" i="2"/>
  <c r="M866" i="2" s="1"/>
  <c r="G867" i="2"/>
  <c r="M867" i="2" s="1"/>
  <c r="G868" i="2"/>
  <c r="M868" i="2" s="1"/>
  <c r="G869" i="2"/>
  <c r="M869" i="2" s="1"/>
  <c r="G870" i="2"/>
  <c r="M870" i="2" s="1"/>
  <c r="G871" i="2"/>
  <c r="M871" i="2" s="1"/>
  <c r="G872" i="2"/>
  <c r="M872" i="2" s="1"/>
  <c r="G873" i="2"/>
  <c r="M873" i="2" s="1"/>
  <c r="G874" i="2"/>
  <c r="M874" i="2" s="1"/>
  <c r="G875" i="2"/>
  <c r="M875" i="2" s="1"/>
  <c r="G876" i="2"/>
  <c r="M876" i="2" s="1"/>
  <c r="G877" i="2"/>
  <c r="M877" i="2" s="1"/>
  <c r="G878" i="2"/>
  <c r="M878" i="2" s="1"/>
  <c r="G879" i="2"/>
  <c r="M879" i="2" s="1"/>
  <c r="G880" i="2"/>
  <c r="M880" i="2" s="1"/>
  <c r="G881" i="2"/>
  <c r="M881" i="2" s="1"/>
  <c r="G882" i="2"/>
  <c r="M882" i="2" s="1"/>
  <c r="G883" i="2"/>
  <c r="M883" i="2" s="1"/>
  <c r="G884" i="2"/>
  <c r="M884" i="2" s="1"/>
  <c r="G885" i="2"/>
  <c r="M885" i="2" s="1"/>
  <c r="G886" i="2"/>
  <c r="M886" i="2" s="1"/>
  <c r="G887" i="2"/>
  <c r="M887" i="2" s="1"/>
  <c r="G888" i="2"/>
  <c r="M888" i="2" s="1"/>
  <c r="G889" i="2"/>
  <c r="M889" i="2" s="1"/>
  <c r="G890" i="2"/>
  <c r="M890" i="2" s="1"/>
  <c r="G891" i="2"/>
  <c r="M891" i="2" s="1"/>
  <c r="G892" i="2"/>
  <c r="M892" i="2" s="1"/>
  <c r="G893" i="2"/>
  <c r="M893" i="2" s="1"/>
  <c r="G894" i="2"/>
  <c r="M894" i="2" s="1"/>
  <c r="G895" i="2"/>
  <c r="M895" i="2" s="1"/>
  <c r="G896" i="2"/>
  <c r="M896" i="2" s="1"/>
  <c r="G897" i="2"/>
  <c r="M897" i="2" s="1"/>
  <c r="G898" i="2"/>
  <c r="M898" i="2" s="1"/>
  <c r="G899" i="2"/>
  <c r="M899" i="2" s="1"/>
  <c r="G900" i="2"/>
  <c r="M900" i="2" s="1"/>
  <c r="G901" i="2"/>
  <c r="M901" i="2" s="1"/>
  <c r="G902" i="2"/>
  <c r="M902" i="2" s="1"/>
  <c r="G903" i="2"/>
  <c r="M903" i="2" s="1"/>
  <c r="G904" i="2"/>
  <c r="M904" i="2" s="1"/>
  <c r="G905" i="2"/>
  <c r="M905" i="2" s="1"/>
  <c r="G906" i="2"/>
  <c r="M906" i="2" s="1"/>
  <c r="G907" i="2"/>
  <c r="M907" i="2" s="1"/>
  <c r="G908" i="2"/>
  <c r="G909" i="2"/>
  <c r="M909" i="2" s="1"/>
  <c r="G910" i="2"/>
  <c r="M910" i="2" s="1"/>
  <c r="G911" i="2"/>
  <c r="M911" i="2" s="1"/>
  <c r="G912" i="2"/>
  <c r="M912" i="2" s="1"/>
  <c r="G913" i="2"/>
  <c r="M913" i="2" s="1"/>
  <c r="G914" i="2"/>
  <c r="M914" i="2" s="1"/>
  <c r="G915" i="2"/>
  <c r="M915" i="2" s="1"/>
  <c r="G916" i="2"/>
  <c r="M916" i="2" s="1"/>
  <c r="G917" i="2"/>
  <c r="M917" i="2" s="1"/>
  <c r="G918" i="2"/>
  <c r="M918" i="2" s="1"/>
  <c r="G919" i="2"/>
  <c r="M919" i="2" s="1"/>
  <c r="G920" i="2"/>
  <c r="M920" i="2" s="1"/>
  <c r="G921" i="2"/>
  <c r="M921" i="2" s="1"/>
  <c r="G922" i="2"/>
  <c r="M922" i="2" s="1"/>
  <c r="G923" i="2"/>
  <c r="M923" i="2" s="1"/>
  <c r="G924" i="2"/>
  <c r="M924" i="2" s="1"/>
  <c r="G925" i="2"/>
  <c r="M925" i="2" s="1"/>
  <c r="G926" i="2"/>
  <c r="M926" i="2" s="1"/>
  <c r="G927" i="2"/>
  <c r="M927" i="2" s="1"/>
  <c r="G928" i="2"/>
  <c r="M928" i="2" s="1"/>
  <c r="G929" i="2"/>
  <c r="M929" i="2" s="1"/>
  <c r="G930" i="2"/>
  <c r="M930" i="2" s="1"/>
  <c r="G931" i="2"/>
  <c r="M931" i="2" s="1"/>
  <c r="G932" i="2"/>
  <c r="M932" i="2" s="1"/>
  <c r="G933" i="2"/>
  <c r="M933" i="2" s="1"/>
  <c r="G934" i="2"/>
  <c r="M934" i="2" s="1"/>
  <c r="G935" i="2"/>
  <c r="M935" i="2" s="1"/>
  <c r="G936" i="2"/>
  <c r="M936" i="2" s="1"/>
  <c r="G937" i="2"/>
  <c r="M937" i="2" s="1"/>
  <c r="G938" i="2"/>
  <c r="M938" i="2" s="1"/>
  <c r="G939" i="2"/>
  <c r="M939" i="2" s="1"/>
  <c r="G940" i="2"/>
  <c r="M940" i="2" s="1"/>
  <c r="G941" i="2"/>
  <c r="M941" i="2" s="1"/>
  <c r="G942" i="2"/>
  <c r="M942" i="2" s="1"/>
  <c r="G943" i="2"/>
  <c r="M943" i="2" s="1"/>
  <c r="G944" i="2"/>
  <c r="M944" i="2" s="1"/>
  <c r="G945" i="2"/>
  <c r="M945" i="2" s="1"/>
  <c r="G946" i="2"/>
  <c r="M946" i="2" s="1"/>
  <c r="G947" i="2"/>
  <c r="M947" i="2" s="1"/>
  <c r="G948" i="2"/>
  <c r="M948" i="2" s="1"/>
  <c r="G949" i="2"/>
  <c r="M949" i="2" s="1"/>
  <c r="G950" i="2"/>
  <c r="M950" i="2" s="1"/>
  <c r="G951" i="2"/>
  <c r="M951" i="2" s="1"/>
  <c r="G952" i="2"/>
  <c r="M952" i="2" s="1"/>
  <c r="G953" i="2"/>
  <c r="M953" i="2" s="1"/>
  <c r="G954" i="2"/>
  <c r="M954" i="2" s="1"/>
  <c r="G955" i="2"/>
  <c r="M955" i="2" s="1"/>
  <c r="G956" i="2"/>
  <c r="M956" i="2" s="1"/>
  <c r="G957" i="2"/>
  <c r="M957" i="2" s="1"/>
  <c r="G958" i="2"/>
  <c r="M958" i="2" s="1"/>
  <c r="G959" i="2"/>
  <c r="M959" i="2" s="1"/>
  <c r="G960" i="2"/>
  <c r="M960" i="2" s="1"/>
  <c r="G961" i="2"/>
  <c r="M961" i="2" s="1"/>
  <c r="G962" i="2"/>
  <c r="M962" i="2" s="1"/>
  <c r="G963" i="2"/>
  <c r="M963" i="2" s="1"/>
  <c r="G964" i="2"/>
  <c r="M964" i="2" s="1"/>
  <c r="G965" i="2"/>
  <c r="M965" i="2" s="1"/>
  <c r="G966" i="2"/>
  <c r="M966" i="2" s="1"/>
  <c r="G967" i="2"/>
  <c r="M967" i="2" s="1"/>
  <c r="G968" i="2"/>
  <c r="M968" i="2" s="1"/>
  <c r="G969" i="2"/>
  <c r="M969" i="2" s="1"/>
  <c r="G970" i="2"/>
  <c r="M970" i="2" s="1"/>
  <c r="G971" i="2"/>
  <c r="M971" i="2" s="1"/>
  <c r="G972" i="2"/>
  <c r="M972" i="2" s="1"/>
  <c r="G973" i="2"/>
  <c r="M973" i="2" s="1"/>
  <c r="G974" i="2"/>
  <c r="M974" i="2" s="1"/>
  <c r="G975" i="2"/>
  <c r="M975" i="2" s="1"/>
  <c r="G976" i="2"/>
  <c r="M976" i="2" s="1"/>
  <c r="G977" i="2"/>
  <c r="M977" i="2" s="1"/>
  <c r="G978" i="2"/>
  <c r="M978" i="2" s="1"/>
  <c r="G979" i="2"/>
  <c r="M979" i="2" s="1"/>
  <c r="G980" i="2"/>
  <c r="M980" i="2" s="1"/>
  <c r="G981" i="2"/>
  <c r="M981" i="2" s="1"/>
  <c r="G982" i="2"/>
  <c r="M982" i="2" s="1"/>
  <c r="G983" i="2"/>
  <c r="M983" i="2" s="1"/>
  <c r="G984" i="2"/>
  <c r="M984" i="2" s="1"/>
  <c r="G985" i="2"/>
  <c r="M985" i="2" s="1"/>
  <c r="G986" i="2"/>
  <c r="M986" i="2" s="1"/>
  <c r="G987" i="2"/>
  <c r="M987" i="2" s="1"/>
  <c r="G988" i="2"/>
  <c r="M988" i="2" s="1"/>
  <c r="G989" i="2"/>
  <c r="M989" i="2" s="1"/>
  <c r="G990" i="2"/>
  <c r="M990" i="2" s="1"/>
  <c r="G991" i="2"/>
  <c r="M991" i="2" s="1"/>
  <c r="G992" i="2"/>
  <c r="M992" i="2" s="1"/>
  <c r="G993" i="2"/>
  <c r="M993" i="2" s="1"/>
  <c r="G994" i="2"/>
  <c r="M994" i="2" s="1"/>
  <c r="G995" i="2"/>
  <c r="M995" i="2" s="1"/>
  <c r="G996" i="2"/>
  <c r="M996" i="2" s="1"/>
  <c r="G997" i="2"/>
  <c r="M997" i="2" s="1"/>
  <c r="G998" i="2"/>
  <c r="M998" i="2" s="1"/>
  <c r="G999" i="2"/>
  <c r="M999" i="2" s="1"/>
  <c r="G1000" i="2"/>
  <c r="M1000" i="2" s="1"/>
  <c r="G1001" i="2"/>
  <c r="M1001" i="2" s="1"/>
  <c r="G1002" i="2"/>
  <c r="M1002" i="2" s="1"/>
  <c r="G1003" i="2"/>
  <c r="M1003" i="2" s="1"/>
  <c r="G1004" i="2"/>
  <c r="M1004" i="2" s="1"/>
  <c r="G1005" i="2"/>
  <c r="M1005" i="2" s="1"/>
  <c r="G1006" i="2"/>
  <c r="M1006" i="2" s="1"/>
  <c r="G1007" i="2"/>
  <c r="M1007" i="2" s="1"/>
  <c r="G1008" i="2"/>
  <c r="M1008" i="2" s="1"/>
  <c r="G1009" i="2"/>
  <c r="M1009" i="2" s="1"/>
  <c r="G1010" i="2"/>
  <c r="M1010" i="2" s="1"/>
  <c r="G1011" i="2"/>
  <c r="M1011" i="2" s="1"/>
  <c r="G1012" i="2"/>
  <c r="M1012" i="2" s="1"/>
  <c r="G1013" i="2"/>
  <c r="M1013" i="2" s="1"/>
  <c r="G1014" i="2"/>
  <c r="M1014" i="2" s="1"/>
  <c r="G1015" i="2"/>
  <c r="M1015" i="2" s="1"/>
  <c r="G1016" i="2"/>
  <c r="M1016" i="2" s="1"/>
  <c r="G1017" i="2"/>
  <c r="M1017" i="2" s="1"/>
  <c r="G1018" i="2"/>
  <c r="M1018" i="2" s="1"/>
  <c r="G1019" i="2"/>
  <c r="M1019" i="2" s="1"/>
  <c r="G1020" i="2"/>
  <c r="M1020" i="2" s="1"/>
  <c r="G1021" i="2"/>
  <c r="M1021" i="2" s="1"/>
  <c r="G1022" i="2"/>
  <c r="M1022" i="2" s="1"/>
  <c r="G1023" i="2"/>
  <c r="M1023" i="2" s="1"/>
  <c r="G1024" i="2"/>
  <c r="M1024" i="2" s="1"/>
  <c r="G1025" i="2"/>
  <c r="M1025" i="2" s="1"/>
  <c r="G1026" i="2"/>
  <c r="M1026" i="2" s="1"/>
  <c r="G1027" i="2"/>
  <c r="M1027" i="2" s="1"/>
  <c r="G1028" i="2"/>
  <c r="M1028" i="2" s="1"/>
  <c r="G1029" i="2"/>
  <c r="M1029" i="2" s="1"/>
  <c r="G1030" i="2"/>
  <c r="M1030" i="2" s="1"/>
  <c r="G1031" i="2"/>
  <c r="M1031" i="2" s="1"/>
  <c r="G1032" i="2"/>
  <c r="G1033" i="2"/>
  <c r="M1033" i="2" s="1"/>
  <c r="G1034" i="2"/>
  <c r="M1034" i="2" s="1"/>
  <c r="G1035" i="2"/>
  <c r="M1035" i="2" s="1"/>
  <c r="G1036" i="2"/>
  <c r="M1036" i="2" s="1"/>
  <c r="G1037" i="2"/>
  <c r="M1037" i="2" s="1"/>
  <c r="G1038" i="2"/>
  <c r="M1038" i="2" s="1"/>
  <c r="G1039" i="2"/>
  <c r="M1039" i="2" s="1"/>
  <c r="G1040" i="2"/>
  <c r="M1040" i="2" s="1"/>
  <c r="G1041" i="2"/>
  <c r="M1041" i="2" s="1"/>
  <c r="G1042" i="2"/>
  <c r="M1042" i="2" s="1"/>
  <c r="G1043" i="2"/>
  <c r="M1043" i="2" s="1"/>
  <c r="G1044" i="2"/>
  <c r="M1044" i="2" s="1"/>
  <c r="G1045" i="2"/>
  <c r="M1045" i="2" s="1"/>
  <c r="G1046" i="2"/>
  <c r="M1046" i="2" s="1"/>
  <c r="G1047" i="2"/>
  <c r="M1047" i="2" s="1"/>
  <c r="G1048" i="2"/>
  <c r="M1048" i="2" s="1"/>
  <c r="G1049" i="2"/>
  <c r="M1049" i="2" s="1"/>
  <c r="G1050" i="2"/>
  <c r="M1050" i="2" s="1"/>
  <c r="G1051" i="2"/>
  <c r="M1051" i="2" s="1"/>
  <c r="G1052" i="2"/>
  <c r="M1052" i="2" s="1"/>
  <c r="G1053" i="2"/>
  <c r="M1053" i="2" s="1"/>
  <c r="G1054" i="2"/>
  <c r="M1054" i="2" s="1"/>
  <c r="G1055" i="2"/>
  <c r="M1055" i="2" s="1"/>
  <c r="G1056" i="2"/>
  <c r="M1056" i="2" s="1"/>
  <c r="G1057" i="2"/>
  <c r="M1057" i="2" s="1"/>
  <c r="G1058" i="2"/>
  <c r="M1058" i="2" s="1"/>
  <c r="G1059" i="2"/>
  <c r="M1059" i="2" s="1"/>
  <c r="G1060" i="2"/>
  <c r="M1060" i="2" s="1"/>
  <c r="G1061" i="2"/>
  <c r="M1061" i="2" s="1"/>
  <c r="G1062" i="2"/>
  <c r="M1062" i="2" s="1"/>
  <c r="G1063" i="2"/>
  <c r="M1063" i="2" s="1"/>
  <c r="G1064" i="2"/>
  <c r="M1064" i="2" s="1"/>
  <c r="G1065" i="2"/>
  <c r="M1065" i="2" s="1"/>
  <c r="G1066" i="2"/>
  <c r="M1066" i="2" s="1"/>
  <c r="G1067" i="2"/>
  <c r="M1067" i="2" s="1"/>
  <c r="G1068" i="2"/>
  <c r="M1068" i="2" s="1"/>
  <c r="G1069" i="2"/>
  <c r="M1069" i="2" s="1"/>
  <c r="G1070" i="2"/>
  <c r="M1070" i="2" s="1"/>
  <c r="G1071" i="2"/>
  <c r="M1071" i="2" s="1"/>
  <c r="G1072" i="2"/>
  <c r="M1072" i="2" s="1"/>
  <c r="G1073" i="2"/>
  <c r="M1073" i="2" s="1"/>
  <c r="G1074" i="2"/>
  <c r="M1074" i="2" s="1"/>
  <c r="G1075" i="2"/>
  <c r="M1075" i="2" s="1"/>
  <c r="G1076" i="2"/>
  <c r="M1076" i="2" s="1"/>
  <c r="G1077" i="2"/>
  <c r="M1077" i="2" s="1"/>
  <c r="G1078" i="2"/>
  <c r="M1078" i="2" s="1"/>
  <c r="G1079" i="2"/>
  <c r="M1079" i="2" s="1"/>
  <c r="G1080" i="2"/>
  <c r="M1080" i="2" s="1"/>
  <c r="G1081" i="2"/>
  <c r="M1081" i="2" s="1"/>
  <c r="G1082" i="2"/>
  <c r="M1082" i="2" s="1"/>
  <c r="G1083" i="2"/>
  <c r="M1083" i="2" s="1"/>
  <c r="G1084" i="2"/>
  <c r="M1084" i="2" s="1"/>
  <c r="G1085" i="2"/>
  <c r="M1085" i="2" s="1"/>
  <c r="G1086" i="2"/>
  <c r="M1086" i="2" s="1"/>
  <c r="G1087" i="2"/>
  <c r="M1087" i="2" s="1"/>
  <c r="G1088" i="2"/>
  <c r="M1088" i="2" s="1"/>
  <c r="G1089" i="2"/>
  <c r="M1089" i="2" s="1"/>
  <c r="G1090" i="2"/>
  <c r="M1090" i="2" s="1"/>
  <c r="G1091" i="2"/>
  <c r="M1091" i="2" s="1"/>
  <c r="G1092" i="2"/>
  <c r="M1092" i="2" s="1"/>
  <c r="G1093" i="2"/>
  <c r="M1093" i="2" s="1"/>
  <c r="G1094" i="2"/>
  <c r="M1094" i="2" s="1"/>
  <c r="G1095" i="2"/>
  <c r="M1095" i="2" s="1"/>
  <c r="G1096" i="2"/>
  <c r="G1097" i="2"/>
  <c r="M1097" i="2" s="1"/>
  <c r="G1098" i="2"/>
  <c r="M1098" i="2" s="1"/>
  <c r="G1099" i="2"/>
  <c r="M1099" i="2" s="1"/>
  <c r="G1100" i="2"/>
  <c r="M1100" i="2" s="1"/>
  <c r="G1101" i="2"/>
  <c r="M1101" i="2" s="1"/>
  <c r="G1102" i="2"/>
  <c r="M1102" i="2" s="1"/>
  <c r="G1103" i="2"/>
  <c r="M1103" i="2" s="1"/>
  <c r="G1104" i="2"/>
  <c r="M1104" i="2" s="1"/>
  <c r="G1105" i="2"/>
  <c r="M1105" i="2" s="1"/>
  <c r="G1106" i="2"/>
  <c r="M1106" i="2" s="1"/>
  <c r="G1107" i="2"/>
  <c r="M1107" i="2" s="1"/>
  <c r="G1108" i="2"/>
  <c r="M1108" i="2" s="1"/>
  <c r="G1109" i="2"/>
  <c r="M1109" i="2" s="1"/>
  <c r="G1110" i="2"/>
  <c r="M1110" i="2" s="1"/>
  <c r="G1111" i="2"/>
  <c r="M1111" i="2" s="1"/>
  <c r="G1112" i="2"/>
  <c r="G1113" i="2"/>
  <c r="M1113" i="2" s="1"/>
  <c r="G1114" i="2"/>
  <c r="M1114" i="2" s="1"/>
  <c r="G1115" i="2"/>
  <c r="M1115" i="2" s="1"/>
  <c r="G1116" i="2"/>
  <c r="M1116" i="2" s="1"/>
  <c r="G1117" i="2"/>
  <c r="M1117" i="2" s="1"/>
  <c r="G1118" i="2"/>
  <c r="M1118" i="2" s="1"/>
  <c r="G1119" i="2"/>
  <c r="M1119" i="2" s="1"/>
  <c r="G1120" i="2"/>
  <c r="M1120" i="2" s="1"/>
  <c r="G1121" i="2"/>
  <c r="M1121" i="2" s="1"/>
  <c r="G1122" i="2"/>
  <c r="M1122" i="2" s="1"/>
  <c r="G1123" i="2"/>
  <c r="M1123" i="2" s="1"/>
  <c r="G1124" i="2"/>
  <c r="M1124" i="2" s="1"/>
  <c r="G1125" i="2"/>
  <c r="M1125" i="2" s="1"/>
  <c r="G1126" i="2"/>
  <c r="M1126" i="2" s="1"/>
  <c r="G1127" i="2"/>
  <c r="M1127" i="2" s="1"/>
  <c r="G1128" i="2"/>
  <c r="M1128" i="2" s="1"/>
  <c r="G1129" i="2"/>
  <c r="M1129" i="2" s="1"/>
  <c r="G1130" i="2"/>
  <c r="M1130" i="2" s="1"/>
  <c r="G1131" i="2"/>
  <c r="M1131" i="2" s="1"/>
  <c r="G1132" i="2"/>
  <c r="M1132" i="2" s="1"/>
  <c r="G1133" i="2"/>
  <c r="M1133" i="2" s="1"/>
  <c r="G1134" i="2"/>
  <c r="M1134" i="2" s="1"/>
  <c r="G1135" i="2"/>
  <c r="M1135" i="2" s="1"/>
  <c r="G1136" i="2"/>
  <c r="M1136" i="2" s="1"/>
  <c r="G1137" i="2"/>
  <c r="M1137" i="2" s="1"/>
  <c r="G1138" i="2"/>
  <c r="M1138" i="2" s="1"/>
  <c r="G1139" i="2"/>
  <c r="M1139" i="2" s="1"/>
  <c r="G1140" i="2"/>
  <c r="M1140" i="2" s="1"/>
  <c r="G1141" i="2"/>
  <c r="M1141" i="2" s="1"/>
  <c r="G1142" i="2"/>
  <c r="M1142" i="2" s="1"/>
  <c r="G1143" i="2"/>
  <c r="M1143" i="2" s="1"/>
  <c r="G1144" i="2"/>
  <c r="M1144" i="2" s="1"/>
  <c r="G1145" i="2"/>
  <c r="M1145" i="2" s="1"/>
  <c r="G1146" i="2"/>
  <c r="M1146" i="2" s="1"/>
  <c r="G1147" i="2"/>
  <c r="M1147" i="2" s="1"/>
  <c r="G1148" i="2"/>
  <c r="M1148" i="2" s="1"/>
  <c r="G1149" i="2"/>
  <c r="M1149" i="2" s="1"/>
  <c r="G1150" i="2"/>
  <c r="M1150" i="2" s="1"/>
  <c r="G1151" i="2"/>
  <c r="M1151" i="2" s="1"/>
  <c r="G1152" i="2"/>
  <c r="M1152" i="2" s="1"/>
  <c r="G1153" i="2"/>
  <c r="M1153" i="2" s="1"/>
  <c r="G1154" i="2"/>
  <c r="M1154" i="2" s="1"/>
  <c r="G1155" i="2"/>
  <c r="M1155" i="2" s="1"/>
  <c r="G1156" i="2"/>
  <c r="M1156" i="2" s="1"/>
  <c r="G1157" i="2"/>
  <c r="M1157" i="2" s="1"/>
  <c r="G1158" i="2"/>
  <c r="M1158" i="2" s="1"/>
  <c r="G1159" i="2"/>
  <c r="M1159" i="2" s="1"/>
  <c r="G1160" i="2"/>
  <c r="M1160" i="2" s="1"/>
  <c r="G1161" i="2"/>
  <c r="M1161" i="2" s="1"/>
  <c r="G1162" i="2"/>
  <c r="M1162" i="2" s="1"/>
  <c r="G1163" i="2"/>
  <c r="M1163" i="2" s="1"/>
  <c r="G1164" i="2"/>
  <c r="M1164" i="2" s="1"/>
  <c r="G1165" i="2"/>
  <c r="M1165" i="2" s="1"/>
  <c r="G1166" i="2"/>
  <c r="M1166" i="2" s="1"/>
  <c r="G1167" i="2"/>
  <c r="M1167" i="2" s="1"/>
  <c r="G1168" i="2"/>
  <c r="M1168" i="2" s="1"/>
  <c r="G1169" i="2"/>
  <c r="M1169" i="2" s="1"/>
  <c r="G1170" i="2"/>
  <c r="M1170" i="2" s="1"/>
  <c r="G1171" i="2"/>
  <c r="M1171" i="2" s="1"/>
  <c r="G1172" i="2"/>
  <c r="M1172" i="2" s="1"/>
  <c r="G1173" i="2"/>
  <c r="M1173" i="2" s="1"/>
  <c r="G1174" i="2"/>
  <c r="M1174" i="2" s="1"/>
  <c r="G1175" i="2"/>
  <c r="M1175" i="2" s="1"/>
  <c r="G1176" i="2"/>
  <c r="G1177" i="2"/>
  <c r="M1177" i="2" s="1"/>
  <c r="G1178" i="2"/>
  <c r="M1178" i="2" s="1"/>
  <c r="G1179" i="2"/>
  <c r="M1179" i="2" s="1"/>
  <c r="G1180" i="2"/>
  <c r="M1180" i="2" s="1"/>
  <c r="G1181" i="2"/>
  <c r="M1181" i="2" s="1"/>
  <c r="G1182" i="2"/>
  <c r="M1182" i="2" s="1"/>
  <c r="G1183" i="2"/>
  <c r="M1183" i="2" s="1"/>
  <c r="G1184" i="2"/>
  <c r="M1184" i="2" s="1"/>
  <c r="G1185" i="2"/>
  <c r="M1185" i="2" s="1"/>
  <c r="G1186" i="2"/>
  <c r="M1186" i="2" s="1"/>
  <c r="G1187" i="2"/>
  <c r="M1187" i="2" s="1"/>
  <c r="G1188" i="2"/>
  <c r="M1188" i="2" s="1"/>
  <c r="G1189" i="2"/>
  <c r="M1189" i="2" s="1"/>
  <c r="G1190" i="2"/>
  <c r="M1190" i="2" s="1"/>
  <c r="G1191" i="2"/>
  <c r="M1191" i="2" s="1"/>
  <c r="G1192" i="2"/>
  <c r="G1193" i="2"/>
  <c r="M1193" i="2" s="1"/>
  <c r="G1194" i="2"/>
  <c r="M1194" i="2" s="1"/>
  <c r="G1195" i="2"/>
  <c r="M1195" i="2" s="1"/>
  <c r="G1196" i="2"/>
  <c r="M1196" i="2" s="1"/>
  <c r="G1197" i="2"/>
  <c r="M1197" i="2" s="1"/>
  <c r="G1198" i="2"/>
  <c r="M1198" i="2" s="1"/>
  <c r="G1199" i="2"/>
  <c r="M1199" i="2" s="1"/>
  <c r="G1200" i="2"/>
  <c r="M1200" i="2" s="1"/>
  <c r="G1201" i="2"/>
  <c r="M1201" i="2" s="1"/>
  <c r="G1202" i="2"/>
  <c r="M1202" i="2" s="1"/>
  <c r="G1203" i="2"/>
  <c r="M1203" i="2" s="1"/>
  <c r="G1204" i="2"/>
  <c r="M1204" i="2" s="1"/>
  <c r="G1205" i="2"/>
  <c r="M1205" i="2" s="1"/>
  <c r="G1206" i="2"/>
  <c r="M1206" i="2" s="1"/>
  <c r="G1207" i="2"/>
  <c r="M1207" i="2" s="1"/>
  <c r="G1208" i="2"/>
  <c r="M1208" i="2" s="1"/>
  <c r="G1209" i="2"/>
  <c r="M1209" i="2" s="1"/>
  <c r="G1210" i="2"/>
  <c r="M1210" i="2" s="1"/>
  <c r="G1211" i="2"/>
  <c r="M1211" i="2" s="1"/>
  <c r="G1212" i="2"/>
  <c r="M1212" i="2" s="1"/>
  <c r="G1213" i="2"/>
  <c r="M1213" i="2" s="1"/>
  <c r="G1214" i="2"/>
  <c r="M1214" i="2" s="1"/>
  <c r="G1215" i="2"/>
  <c r="M1215" i="2" s="1"/>
  <c r="G1216" i="2"/>
  <c r="M1216" i="2" s="1"/>
  <c r="G1217" i="2"/>
  <c r="M1217" i="2" s="1"/>
  <c r="G1218" i="2"/>
  <c r="M1218" i="2" s="1"/>
  <c r="G1219" i="2"/>
  <c r="M1219" i="2" s="1"/>
  <c r="G1220" i="2"/>
  <c r="M1220" i="2" s="1"/>
  <c r="G1221" i="2"/>
  <c r="M1221" i="2" s="1"/>
  <c r="G1222" i="2"/>
  <c r="M1222" i="2" s="1"/>
  <c r="G1223" i="2"/>
  <c r="M1223" i="2" s="1"/>
  <c r="G1224" i="2"/>
  <c r="M1224" i="2" s="1"/>
  <c r="G1225" i="2"/>
  <c r="M1225" i="2" s="1"/>
  <c r="G1226" i="2"/>
  <c r="M1226" i="2" s="1"/>
  <c r="G1227" i="2"/>
  <c r="M1227" i="2" s="1"/>
  <c r="G1228" i="2"/>
  <c r="M1228" i="2" s="1"/>
  <c r="G1229" i="2"/>
  <c r="M1229" i="2" s="1"/>
  <c r="G1230" i="2"/>
  <c r="M1230" i="2" s="1"/>
  <c r="G1231" i="2"/>
  <c r="M1231" i="2" s="1"/>
  <c r="G1232" i="2"/>
  <c r="M1232" i="2" s="1"/>
  <c r="G1233" i="2"/>
  <c r="M1233" i="2" s="1"/>
  <c r="G1234" i="2"/>
  <c r="M1234" i="2" s="1"/>
  <c r="G1235" i="2"/>
  <c r="M1235" i="2" s="1"/>
  <c r="G1236" i="2"/>
  <c r="M1236" i="2" s="1"/>
  <c r="G1237" i="2"/>
  <c r="M1237" i="2" s="1"/>
  <c r="G1238" i="2"/>
  <c r="M1238" i="2" s="1"/>
  <c r="G1239" i="2"/>
  <c r="M1239" i="2" s="1"/>
  <c r="G1240" i="2"/>
  <c r="M1240" i="2" s="1"/>
  <c r="G1241" i="2"/>
  <c r="M1241" i="2" s="1"/>
  <c r="G1242" i="2"/>
  <c r="M1242" i="2" s="1"/>
  <c r="G1243" i="2"/>
  <c r="M1243" i="2" s="1"/>
  <c r="G1244" i="2"/>
  <c r="M1244" i="2" s="1"/>
  <c r="G1245" i="2"/>
  <c r="M1245" i="2" s="1"/>
  <c r="G1246" i="2"/>
  <c r="M1246" i="2" s="1"/>
  <c r="G1247" i="2"/>
  <c r="M1247" i="2" s="1"/>
  <c r="G1248" i="2"/>
  <c r="M1248" i="2" s="1"/>
  <c r="G1249" i="2"/>
  <c r="M1249" i="2" s="1"/>
  <c r="G1250" i="2"/>
  <c r="M1250" i="2" s="1"/>
  <c r="G1251" i="2"/>
  <c r="M1251" i="2" s="1"/>
  <c r="G1252" i="2"/>
  <c r="M1252" i="2" s="1"/>
  <c r="G1253" i="2"/>
  <c r="M1253" i="2" s="1"/>
  <c r="G1254" i="2"/>
  <c r="M1254" i="2" s="1"/>
  <c r="G1255" i="2"/>
  <c r="M1255" i="2" s="1"/>
  <c r="G1256" i="2"/>
  <c r="M1256" i="2" s="1"/>
  <c r="G1257" i="2"/>
  <c r="M1257" i="2" s="1"/>
  <c r="G1258" i="2"/>
  <c r="M1258" i="2" s="1"/>
  <c r="G1259" i="2"/>
  <c r="M1259" i="2" s="1"/>
  <c r="G1260" i="2"/>
  <c r="M1260" i="2" s="1"/>
  <c r="G1261" i="2"/>
  <c r="M1261" i="2" s="1"/>
  <c r="G1262" i="2"/>
  <c r="M1262" i="2" s="1"/>
  <c r="G1263" i="2"/>
  <c r="M1263" i="2" s="1"/>
  <c r="G1264" i="2"/>
  <c r="M1264" i="2" s="1"/>
  <c r="G1265" i="2"/>
  <c r="M1265" i="2" s="1"/>
  <c r="G1266" i="2"/>
  <c r="M1266" i="2" s="1"/>
  <c r="G1267" i="2"/>
  <c r="M1267" i="2" s="1"/>
  <c r="G1268" i="2"/>
  <c r="M1268" i="2" s="1"/>
  <c r="G1269" i="2"/>
  <c r="M1269" i="2" s="1"/>
  <c r="G1270" i="2"/>
  <c r="M1270" i="2" s="1"/>
  <c r="G1271" i="2"/>
  <c r="M1271" i="2" s="1"/>
  <c r="G1272" i="2"/>
  <c r="M1272" i="2" s="1"/>
  <c r="G1273" i="2"/>
  <c r="M1273" i="2" s="1"/>
  <c r="G1274" i="2"/>
  <c r="M1274" i="2" s="1"/>
  <c r="G1275" i="2"/>
  <c r="M1275" i="2" s="1"/>
  <c r="G1276" i="2"/>
  <c r="M1276" i="2" s="1"/>
  <c r="G1277" i="2"/>
  <c r="M1277" i="2" s="1"/>
  <c r="G1278" i="2"/>
  <c r="M1278" i="2" s="1"/>
  <c r="G1279" i="2"/>
  <c r="M1279" i="2" s="1"/>
  <c r="G1280" i="2"/>
  <c r="M1280" i="2" s="1"/>
  <c r="G1281" i="2"/>
  <c r="M1281" i="2" s="1"/>
  <c r="G1282" i="2"/>
  <c r="M1282" i="2" s="1"/>
  <c r="G1283" i="2"/>
  <c r="M1283" i="2" s="1"/>
  <c r="G1284" i="2"/>
  <c r="M1284" i="2" s="1"/>
  <c r="G1285" i="2"/>
  <c r="M1285" i="2" s="1"/>
  <c r="G1286" i="2"/>
  <c r="M1286" i="2" s="1"/>
  <c r="G1287" i="2"/>
  <c r="M1287" i="2" s="1"/>
  <c r="G1288" i="2"/>
  <c r="M1288" i="2" s="1"/>
  <c r="G1289" i="2"/>
  <c r="M1289" i="2" s="1"/>
  <c r="G1290" i="2"/>
  <c r="M1290" i="2" s="1"/>
  <c r="G1291" i="2"/>
  <c r="M1291" i="2" s="1"/>
  <c r="G1292" i="2"/>
  <c r="M1292" i="2" s="1"/>
  <c r="G1293" i="2"/>
  <c r="M1293" i="2" s="1"/>
  <c r="G1294" i="2"/>
  <c r="M1294" i="2" s="1"/>
  <c r="G1295" i="2"/>
  <c r="M1295" i="2" s="1"/>
  <c r="G1296" i="2"/>
  <c r="G1297" i="2"/>
  <c r="M1297" i="2" s="1"/>
  <c r="G1298" i="2"/>
  <c r="M1298" i="2" s="1"/>
  <c r="G1299" i="2"/>
  <c r="M1299" i="2" s="1"/>
  <c r="G1300" i="2"/>
  <c r="M1300" i="2" s="1"/>
  <c r="G1301" i="2"/>
  <c r="M1301" i="2" s="1"/>
  <c r="G1302" i="2"/>
  <c r="M1302" i="2" s="1"/>
  <c r="G1303" i="2"/>
  <c r="M1303" i="2" s="1"/>
  <c r="G1304" i="2"/>
  <c r="M1304" i="2" s="1"/>
  <c r="G1305" i="2"/>
  <c r="M1305" i="2" s="1"/>
  <c r="G1306" i="2"/>
  <c r="M1306" i="2" s="1"/>
  <c r="G1307" i="2"/>
  <c r="M1307" i="2" s="1"/>
  <c r="G1308" i="2"/>
  <c r="M1308" i="2" s="1"/>
  <c r="G1309" i="2"/>
  <c r="M1309" i="2" s="1"/>
  <c r="G1310" i="2"/>
  <c r="M1310" i="2" s="1"/>
  <c r="G1311" i="2"/>
  <c r="M1311" i="2" s="1"/>
  <c r="G1312" i="2"/>
  <c r="M1312" i="2" s="1"/>
  <c r="G1313" i="2"/>
  <c r="M1313" i="2" s="1"/>
  <c r="G1314" i="2"/>
  <c r="M1314" i="2" s="1"/>
  <c r="G1315" i="2"/>
  <c r="M1315" i="2" s="1"/>
  <c r="G1316" i="2"/>
  <c r="M1316" i="2" s="1"/>
  <c r="G1317" i="2"/>
  <c r="M1317" i="2" s="1"/>
  <c r="G1318" i="2"/>
  <c r="M1318" i="2" s="1"/>
  <c r="G1319" i="2"/>
  <c r="M1319" i="2" s="1"/>
  <c r="G1320" i="2"/>
  <c r="M1320" i="2" s="1"/>
  <c r="G1321" i="2"/>
  <c r="M1321" i="2" s="1"/>
  <c r="G1322" i="2"/>
  <c r="M1322" i="2" s="1"/>
  <c r="G1323" i="2"/>
  <c r="M1323" i="2" s="1"/>
  <c r="G1324" i="2"/>
  <c r="M1324" i="2" s="1"/>
  <c r="G1325" i="2"/>
  <c r="M1325" i="2" s="1"/>
  <c r="G1326" i="2"/>
  <c r="M1326" i="2" s="1"/>
  <c r="G1327" i="2"/>
  <c r="M1327" i="2" s="1"/>
  <c r="G1328" i="2"/>
  <c r="M1328" i="2" s="1"/>
  <c r="G1329" i="2"/>
  <c r="M1329" i="2" s="1"/>
  <c r="G1330" i="2"/>
  <c r="M1330" i="2" s="1"/>
  <c r="G1331" i="2"/>
  <c r="M1331" i="2" s="1"/>
  <c r="G1332" i="2"/>
  <c r="M1332" i="2" s="1"/>
  <c r="G1333" i="2"/>
  <c r="M1333" i="2" s="1"/>
  <c r="G1334" i="2"/>
  <c r="M1334" i="2" s="1"/>
  <c r="G1335" i="2"/>
  <c r="M1335" i="2" s="1"/>
  <c r="G1336" i="2"/>
  <c r="M1336" i="2" s="1"/>
  <c r="G1337" i="2"/>
  <c r="M1337" i="2" s="1"/>
  <c r="G1338" i="2"/>
  <c r="M1338" i="2" s="1"/>
  <c r="G1339" i="2"/>
  <c r="M1339" i="2" s="1"/>
  <c r="G1340" i="2"/>
  <c r="M1340" i="2" s="1"/>
  <c r="G1341" i="2"/>
  <c r="M1341" i="2" s="1"/>
  <c r="G1342" i="2"/>
  <c r="M1342" i="2" s="1"/>
  <c r="G1343" i="2"/>
  <c r="M1343" i="2" s="1"/>
  <c r="G1344" i="2"/>
  <c r="M1344" i="2" s="1"/>
  <c r="G1345" i="2"/>
  <c r="M1345" i="2" s="1"/>
  <c r="G1346" i="2"/>
  <c r="M1346" i="2" s="1"/>
  <c r="G1347" i="2"/>
  <c r="M1347" i="2" s="1"/>
  <c r="G1348" i="2"/>
  <c r="M1348" i="2" s="1"/>
  <c r="G1349" i="2"/>
  <c r="M1349" i="2" s="1"/>
  <c r="G1350" i="2"/>
  <c r="M1350" i="2" s="1"/>
  <c r="G1351" i="2"/>
  <c r="M1351" i="2" s="1"/>
  <c r="G1352" i="2"/>
  <c r="M1352" i="2" s="1"/>
  <c r="G1353" i="2"/>
  <c r="M1353" i="2" s="1"/>
  <c r="G1354" i="2"/>
  <c r="M1354" i="2" s="1"/>
  <c r="G1355" i="2"/>
  <c r="M1355" i="2" s="1"/>
  <c r="G1356" i="2"/>
  <c r="M1356" i="2" s="1"/>
  <c r="G1357" i="2"/>
  <c r="M1357" i="2" s="1"/>
  <c r="G1358" i="2"/>
  <c r="M1358" i="2" s="1"/>
  <c r="G1359" i="2"/>
  <c r="M1359" i="2" s="1"/>
  <c r="G1360" i="2"/>
  <c r="M1360" i="2" s="1"/>
  <c r="G1361" i="2"/>
  <c r="M1361" i="2" s="1"/>
  <c r="G1362" i="2"/>
  <c r="M1362" i="2" s="1"/>
  <c r="G1363" i="2"/>
  <c r="M1363" i="2" s="1"/>
  <c r="G1364" i="2"/>
  <c r="M1364" i="2" s="1"/>
  <c r="G1365" i="2"/>
  <c r="M1365" i="2" s="1"/>
  <c r="G1366" i="2"/>
  <c r="M1366" i="2" s="1"/>
  <c r="G1367" i="2"/>
  <c r="M1367" i="2" s="1"/>
  <c r="G1368" i="2"/>
  <c r="M1368" i="2" s="1"/>
  <c r="G1369" i="2"/>
  <c r="M1369" i="2" s="1"/>
  <c r="G1370" i="2"/>
  <c r="M1370" i="2" s="1"/>
  <c r="G1371" i="2"/>
  <c r="M1371" i="2" s="1"/>
  <c r="G1372" i="2"/>
  <c r="M1372" i="2" s="1"/>
  <c r="G1373" i="2"/>
  <c r="M1373" i="2" s="1"/>
  <c r="G1374" i="2"/>
  <c r="M1374" i="2" s="1"/>
  <c r="G1375" i="2"/>
  <c r="M1375" i="2" s="1"/>
  <c r="G1376" i="2"/>
  <c r="M1376" i="2" s="1"/>
  <c r="G1377" i="2"/>
  <c r="M1377" i="2" s="1"/>
  <c r="G1378" i="2"/>
  <c r="M1378" i="2" s="1"/>
  <c r="G1379" i="2"/>
  <c r="M1379" i="2" s="1"/>
  <c r="G1380" i="2"/>
  <c r="M1380" i="2" s="1"/>
  <c r="G1381" i="2"/>
  <c r="M1381" i="2" s="1"/>
  <c r="G1382" i="2"/>
  <c r="M1382" i="2" s="1"/>
  <c r="G1383" i="2"/>
  <c r="M1383" i="2" s="1"/>
  <c r="G1384" i="2"/>
  <c r="M1384" i="2" s="1"/>
  <c r="G1385" i="2"/>
  <c r="M1385" i="2" s="1"/>
  <c r="G1386" i="2"/>
  <c r="M1386" i="2" s="1"/>
  <c r="G1387" i="2"/>
  <c r="M1387" i="2" s="1"/>
  <c r="G1388" i="2"/>
  <c r="M1388" i="2" s="1"/>
  <c r="G1389" i="2"/>
  <c r="M1389" i="2" s="1"/>
  <c r="G1390" i="2"/>
  <c r="M1390" i="2" s="1"/>
  <c r="G1391" i="2"/>
  <c r="M1391" i="2" s="1"/>
  <c r="G1392" i="2"/>
  <c r="M1392" i="2" s="1"/>
  <c r="G1393" i="2"/>
  <c r="M1393" i="2" s="1"/>
  <c r="G1394" i="2"/>
  <c r="M1394" i="2" s="1"/>
  <c r="G1395" i="2"/>
  <c r="M1395" i="2" s="1"/>
  <c r="G1396" i="2"/>
  <c r="M1396" i="2" s="1"/>
  <c r="G1397" i="2"/>
  <c r="M1397" i="2" s="1"/>
  <c r="G1398" i="2"/>
  <c r="M1398" i="2" s="1"/>
  <c r="G1399" i="2"/>
  <c r="M1399" i="2" s="1"/>
  <c r="G1400" i="2"/>
  <c r="M1400" i="2" s="1"/>
  <c r="G1401" i="2"/>
  <c r="M1401" i="2" s="1"/>
  <c r="G1402" i="2"/>
  <c r="M1402" i="2" s="1"/>
  <c r="G1403" i="2"/>
  <c r="M1403" i="2" s="1"/>
  <c r="G1404" i="2"/>
  <c r="M1404" i="2" s="1"/>
  <c r="G1405" i="2"/>
  <c r="M1405" i="2" s="1"/>
  <c r="G1406" i="2"/>
  <c r="M1406" i="2" s="1"/>
  <c r="G1407" i="2"/>
  <c r="M1407" i="2" s="1"/>
  <c r="G1408" i="2"/>
  <c r="M1408" i="2" s="1"/>
  <c r="G1409" i="2"/>
  <c r="M1409" i="2" s="1"/>
  <c r="G1410" i="2"/>
  <c r="M1410" i="2" s="1"/>
  <c r="G1411" i="2"/>
  <c r="M1411" i="2" s="1"/>
  <c r="G1412" i="2"/>
  <c r="M1412" i="2" s="1"/>
  <c r="G1413" i="2"/>
  <c r="M1413" i="2" s="1"/>
  <c r="G1414" i="2"/>
  <c r="M1414" i="2" s="1"/>
  <c r="G1415" i="2"/>
  <c r="M1415" i="2" s="1"/>
  <c r="G1416" i="2"/>
  <c r="M1416" i="2" s="1"/>
  <c r="G1417" i="2"/>
  <c r="M1417" i="2" s="1"/>
  <c r="G1418" i="2"/>
  <c r="M1418" i="2" s="1"/>
  <c r="G1419" i="2"/>
  <c r="M1419" i="2" s="1"/>
  <c r="G1420" i="2"/>
  <c r="M1420" i="2" s="1"/>
  <c r="G1421" i="2"/>
  <c r="M1421" i="2" s="1"/>
  <c r="G1422" i="2"/>
  <c r="M1422" i="2" s="1"/>
  <c r="G1423" i="2"/>
  <c r="M1423" i="2" s="1"/>
  <c r="G1424" i="2"/>
  <c r="M1424" i="2" s="1"/>
  <c r="G1425" i="2"/>
  <c r="M1425" i="2" s="1"/>
  <c r="G1426" i="2"/>
  <c r="M1426" i="2" s="1"/>
  <c r="G1427" i="2"/>
  <c r="M1427" i="2" s="1"/>
  <c r="G1428" i="2"/>
  <c r="M1428" i="2" s="1"/>
  <c r="G1429" i="2"/>
  <c r="M1429" i="2" s="1"/>
  <c r="G1430" i="2"/>
  <c r="M1430" i="2" s="1"/>
  <c r="G1431" i="2"/>
  <c r="M1431" i="2" s="1"/>
  <c r="G1432" i="2"/>
  <c r="M1432" i="2" s="1"/>
  <c r="G1433" i="2"/>
  <c r="M1433" i="2" s="1"/>
  <c r="G1434" i="2"/>
  <c r="M1434" i="2" s="1"/>
  <c r="G1435" i="2"/>
  <c r="M1435" i="2" s="1"/>
  <c r="G1436" i="2"/>
  <c r="M1436" i="2" s="1"/>
  <c r="G1437" i="2"/>
  <c r="M1437" i="2" s="1"/>
  <c r="G1438" i="2"/>
  <c r="M1438" i="2" s="1"/>
  <c r="G1439" i="2"/>
  <c r="M1439" i="2" s="1"/>
  <c r="G1440" i="2"/>
  <c r="M1440" i="2" s="1"/>
  <c r="G1441" i="2"/>
  <c r="M1441" i="2" s="1"/>
  <c r="G1442" i="2"/>
  <c r="M1442" i="2" s="1"/>
  <c r="G1443" i="2"/>
  <c r="M1443" i="2" s="1"/>
  <c r="G1444" i="2"/>
  <c r="M1444" i="2" s="1"/>
  <c r="G1445" i="2"/>
  <c r="M1445" i="2" s="1"/>
  <c r="G1446" i="2"/>
  <c r="M1446" i="2" s="1"/>
  <c r="G1447" i="2"/>
  <c r="M1447" i="2" s="1"/>
  <c r="G1448" i="2"/>
  <c r="M1448" i="2" s="1"/>
  <c r="G1449" i="2"/>
  <c r="M1449" i="2" s="1"/>
  <c r="G1450" i="2"/>
  <c r="M1450" i="2" s="1"/>
  <c r="G1451" i="2"/>
  <c r="M1451" i="2" s="1"/>
  <c r="G1452" i="2"/>
  <c r="M1452" i="2" s="1"/>
  <c r="G1453" i="2"/>
  <c r="M1453" i="2" s="1"/>
  <c r="G1454" i="2"/>
  <c r="M1454" i="2" s="1"/>
  <c r="G1455" i="2"/>
  <c r="M1455" i="2" s="1"/>
  <c r="G1456" i="2"/>
  <c r="M1456" i="2" s="1"/>
  <c r="G1457" i="2"/>
  <c r="M1457" i="2" s="1"/>
  <c r="G1458" i="2"/>
  <c r="M1458" i="2" s="1"/>
  <c r="G1459" i="2"/>
  <c r="M1459" i="2" s="1"/>
  <c r="G1460" i="2"/>
  <c r="M1460" i="2" s="1"/>
  <c r="G1461" i="2"/>
  <c r="M1461" i="2" s="1"/>
  <c r="G1462" i="2"/>
  <c r="M1462" i="2" s="1"/>
  <c r="G1463" i="2"/>
  <c r="M1463" i="2" s="1"/>
  <c r="G1464" i="2"/>
  <c r="M1464" i="2" s="1"/>
  <c r="G1465" i="2"/>
  <c r="M1465" i="2" s="1"/>
  <c r="G1466" i="2"/>
  <c r="M1466" i="2" s="1"/>
  <c r="G1467" i="2"/>
  <c r="M1467" i="2" s="1"/>
  <c r="G1468" i="2"/>
  <c r="M1468" i="2" s="1"/>
  <c r="G1469" i="2"/>
  <c r="M1469" i="2" s="1"/>
  <c r="G1470" i="2"/>
  <c r="M1470" i="2" s="1"/>
  <c r="G1471" i="2"/>
  <c r="M1471" i="2" s="1"/>
  <c r="G1472" i="2"/>
  <c r="M1472" i="2" s="1"/>
  <c r="G1473" i="2"/>
  <c r="M1473" i="2" s="1"/>
  <c r="G1474" i="2"/>
  <c r="M1474" i="2" s="1"/>
  <c r="G1475" i="2"/>
  <c r="M1475" i="2" s="1"/>
  <c r="G1476" i="2"/>
  <c r="M1476" i="2" s="1"/>
  <c r="G1477" i="2"/>
  <c r="M1477" i="2" s="1"/>
  <c r="G1478" i="2"/>
  <c r="M1478" i="2" s="1"/>
  <c r="G1479" i="2"/>
  <c r="M1479" i="2" s="1"/>
  <c r="G1480" i="2"/>
  <c r="M1480" i="2" s="1"/>
  <c r="G1481" i="2"/>
  <c r="M1481" i="2" s="1"/>
  <c r="G1482" i="2"/>
  <c r="M1482" i="2" s="1"/>
  <c r="G1483" i="2"/>
  <c r="M1483" i="2" s="1"/>
  <c r="G1484" i="2"/>
  <c r="M1484" i="2" s="1"/>
  <c r="G1485" i="2"/>
  <c r="M1485" i="2" s="1"/>
  <c r="G1486" i="2"/>
  <c r="M1486" i="2" s="1"/>
  <c r="G1487" i="2"/>
  <c r="M1487" i="2" s="1"/>
  <c r="G1488" i="2"/>
  <c r="M1488" i="2" s="1"/>
  <c r="G1489" i="2"/>
  <c r="M1489" i="2" s="1"/>
  <c r="G1490" i="2"/>
  <c r="M1490" i="2" s="1"/>
  <c r="G1491" i="2"/>
  <c r="M1491" i="2" s="1"/>
  <c r="G1492" i="2"/>
  <c r="M1492" i="2" s="1"/>
  <c r="G1493" i="2"/>
  <c r="M1493" i="2" s="1"/>
  <c r="G1494" i="2"/>
  <c r="M1494" i="2" s="1"/>
  <c r="G1495" i="2"/>
  <c r="M1495" i="2" s="1"/>
  <c r="G1496" i="2"/>
  <c r="M1496" i="2" s="1"/>
  <c r="G1497" i="2"/>
  <c r="M1497" i="2" s="1"/>
  <c r="G1498" i="2"/>
  <c r="M1498" i="2" s="1"/>
  <c r="G1499" i="2"/>
  <c r="M1499" i="2" s="1"/>
  <c r="G1500" i="2"/>
  <c r="M1500" i="2" s="1"/>
  <c r="G1501" i="2"/>
  <c r="M1501" i="2" s="1"/>
  <c r="G1502" i="2"/>
  <c r="M1502" i="2" s="1"/>
  <c r="G1503" i="2"/>
  <c r="M1503" i="2" s="1"/>
  <c r="G1504" i="2"/>
  <c r="M1504" i="2" s="1"/>
  <c r="G1505" i="2"/>
  <c r="M1505" i="2" s="1"/>
  <c r="G1506" i="2"/>
  <c r="M1506" i="2" s="1"/>
  <c r="G1507" i="2"/>
  <c r="M1507" i="2" s="1"/>
  <c r="G1508" i="2"/>
  <c r="M1508" i="2" s="1"/>
  <c r="G1509" i="2"/>
  <c r="M1509" i="2" s="1"/>
  <c r="G1510" i="2"/>
  <c r="M1510" i="2" s="1"/>
  <c r="G1511" i="2"/>
  <c r="M1511" i="2" s="1"/>
  <c r="G1512" i="2"/>
  <c r="M1512" i="2" s="1"/>
  <c r="G1513" i="2"/>
  <c r="M1513" i="2" s="1"/>
  <c r="G1514" i="2"/>
  <c r="M1514" i="2" s="1"/>
  <c r="G1515" i="2"/>
  <c r="M1515" i="2" s="1"/>
  <c r="G1516" i="2"/>
  <c r="M1516" i="2" s="1"/>
  <c r="G1517" i="2"/>
  <c r="M1517" i="2" s="1"/>
  <c r="G1518" i="2"/>
  <c r="M1518" i="2" s="1"/>
  <c r="G1519" i="2"/>
  <c r="M1519" i="2" s="1"/>
  <c r="G1520" i="2"/>
  <c r="M1520" i="2" s="1"/>
  <c r="G1521" i="2"/>
  <c r="M1521" i="2" s="1"/>
  <c r="G1522" i="2"/>
  <c r="M1522" i="2" s="1"/>
  <c r="G1523" i="2"/>
  <c r="M1523" i="2" s="1"/>
  <c r="G1524" i="2"/>
  <c r="M1524" i="2" s="1"/>
  <c r="G1525" i="2"/>
  <c r="M1525" i="2" s="1"/>
  <c r="G1526" i="2"/>
  <c r="M1526" i="2" s="1"/>
  <c r="G1527" i="2"/>
  <c r="M1527" i="2" s="1"/>
  <c r="G1528" i="2"/>
  <c r="M1528" i="2" s="1"/>
  <c r="G1529" i="2"/>
  <c r="M1529" i="2" s="1"/>
  <c r="G1530" i="2"/>
  <c r="M1530" i="2" s="1"/>
  <c r="G1531" i="2"/>
  <c r="M1531" i="2" s="1"/>
  <c r="G1532" i="2"/>
  <c r="M1532" i="2" s="1"/>
  <c r="G1533" i="2"/>
  <c r="M1533" i="2" s="1"/>
  <c r="G1534" i="2"/>
  <c r="M1534" i="2" s="1"/>
  <c r="G1535" i="2"/>
  <c r="M1535" i="2" s="1"/>
  <c r="G1536" i="2"/>
  <c r="M1536" i="2" s="1"/>
  <c r="G1537" i="2"/>
  <c r="M1537" i="2" s="1"/>
  <c r="G1538" i="2"/>
  <c r="M1538" i="2" s="1"/>
  <c r="G1539" i="2"/>
  <c r="M1539" i="2" s="1"/>
  <c r="G1540" i="2"/>
  <c r="M1540" i="2" s="1"/>
  <c r="G1541" i="2"/>
  <c r="M1541" i="2" s="1"/>
  <c r="G1542" i="2"/>
  <c r="M1542" i="2" s="1"/>
  <c r="G1543" i="2"/>
  <c r="M1543" i="2" s="1"/>
  <c r="G1544" i="2"/>
  <c r="M1544" i="2" s="1"/>
  <c r="G1545" i="2"/>
  <c r="M1545" i="2" s="1"/>
  <c r="G1546" i="2"/>
  <c r="M1546" i="2" s="1"/>
  <c r="G1547" i="2"/>
  <c r="M1547" i="2" s="1"/>
  <c r="G1548" i="2"/>
  <c r="M1548" i="2" s="1"/>
  <c r="G1549" i="2"/>
  <c r="M1549" i="2" s="1"/>
  <c r="G1550" i="2"/>
  <c r="M1550" i="2" s="1"/>
  <c r="G1551" i="2"/>
  <c r="M1551" i="2" s="1"/>
  <c r="G1552" i="2"/>
  <c r="M1552" i="2" s="1"/>
  <c r="G1553" i="2"/>
  <c r="M1553" i="2" s="1"/>
  <c r="G1554" i="2"/>
  <c r="M1554" i="2" s="1"/>
  <c r="G1555" i="2"/>
  <c r="M1555" i="2" s="1"/>
  <c r="G1556" i="2"/>
  <c r="M1556" i="2" s="1"/>
  <c r="G1557" i="2"/>
  <c r="M1557" i="2" s="1"/>
  <c r="G1558" i="2"/>
  <c r="M1558" i="2" s="1"/>
  <c r="G1559" i="2"/>
  <c r="M1559" i="2" s="1"/>
  <c r="G1560" i="2"/>
  <c r="M1560" i="2" s="1"/>
  <c r="G1561" i="2"/>
  <c r="M1561" i="2" s="1"/>
  <c r="G1562" i="2"/>
  <c r="M1562" i="2" s="1"/>
  <c r="G1563" i="2"/>
  <c r="M1563" i="2" s="1"/>
  <c r="G1564" i="2"/>
  <c r="M1564" i="2" s="1"/>
  <c r="G1565" i="2"/>
  <c r="M1565" i="2" s="1"/>
  <c r="G1566" i="2"/>
  <c r="M1566" i="2" s="1"/>
  <c r="G1567" i="2"/>
  <c r="M1567" i="2" s="1"/>
  <c r="G1568" i="2"/>
  <c r="M1568" i="2" s="1"/>
  <c r="G1569" i="2"/>
  <c r="M1569" i="2" s="1"/>
  <c r="G1570" i="2"/>
  <c r="M1570" i="2" s="1"/>
  <c r="G1571" i="2"/>
  <c r="M1571" i="2" s="1"/>
  <c r="G1572" i="2"/>
  <c r="M1572" i="2" s="1"/>
  <c r="G1573" i="2"/>
  <c r="M1573" i="2" s="1"/>
  <c r="G1574" i="2"/>
  <c r="M1574" i="2" s="1"/>
  <c r="G1575" i="2"/>
  <c r="M1575" i="2" s="1"/>
  <c r="G1576" i="2"/>
  <c r="M1576" i="2" s="1"/>
  <c r="G1577" i="2"/>
  <c r="M1577" i="2" s="1"/>
  <c r="G1578" i="2"/>
  <c r="M1578" i="2" s="1"/>
  <c r="G1579" i="2"/>
  <c r="M1579" i="2" s="1"/>
  <c r="G1580" i="2"/>
  <c r="M1580" i="2" s="1"/>
  <c r="G1581" i="2"/>
  <c r="M1581" i="2" s="1"/>
  <c r="G1582" i="2"/>
  <c r="M1582" i="2" s="1"/>
  <c r="G1583" i="2"/>
  <c r="M1583" i="2" s="1"/>
  <c r="G1584" i="2"/>
  <c r="M1584" i="2" s="1"/>
  <c r="G1585" i="2"/>
  <c r="M1585" i="2" s="1"/>
  <c r="G1586" i="2"/>
  <c r="M1586" i="2" s="1"/>
  <c r="G1587" i="2"/>
  <c r="M1587" i="2" s="1"/>
  <c r="G1588" i="2"/>
  <c r="M1588" i="2" s="1"/>
  <c r="G1589" i="2"/>
  <c r="G1590" i="2"/>
  <c r="M1590" i="2" s="1"/>
  <c r="G1591" i="2"/>
  <c r="M1591" i="2" s="1"/>
  <c r="G1592" i="2"/>
  <c r="M1592" i="2" s="1"/>
  <c r="G1593" i="2"/>
  <c r="M1593" i="2" s="1"/>
  <c r="G1594" i="2"/>
  <c r="M1594" i="2" s="1"/>
  <c r="G1595" i="2"/>
  <c r="M1595" i="2" s="1"/>
  <c r="G1596" i="2"/>
  <c r="M1596" i="2" s="1"/>
  <c r="G1597" i="2"/>
  <c r="M1597" i="2" s="1"/>
  <c r="G1598" i="2"/>
  <c r="M1598" i="2" s="1"/>
  <c r="G1599" i="2"/>
  <c r="M1599" i="2" s="1"/>
  <c r="G1600" i="2"/>
  <c r="M1600" i="2" s="1"/>
  <c r="G1601" i="2"/>
  <c r="M1601" i="2" s="1"/>
  <c r="G1602" i="2"/>
  <c r="M1602" i="2" s="1"/>
  <c r="G1603" i="2"/>
  <c r="M1603" i="2" s="1"/>
  <c r="G1604" i="2"/>
  <c r="M1604" i="2" s="1"/>
  <c r="G1605" i="2"/>
  <c r="M1605" i="2" s="1"/>
  <c r="G1606" i="2"/>
  <c r="M1606" i="2" s="1"/>
  <c r="G1607" i="2"/>
  <c r="M1607" i="2" s="1"/>
  <c r="G1608" i="2"/>
  <c r="M1608" i="2" s="1"/>
  <c r="G1609" i="2"/>
  <c r="M1609" i="2" s="1"/>
  <c r="G1610" i="2"/>
  <c r="M1610" i="2" s="1"/>
  <c r="G1611" i="2"/>
  <c r="M1611" i="2" s="1"/>
  <c r="G1612" i="2"/>
  <c r="M1612" i="2" s="1"/>
  <c r="G1613" i="2"/>
  <c r="M1613" i="2" s="1"/>
  <c r="G1614" i="2"/>
  <c r="M1614" i="2" s="1"/>
  <c r="G1615" i="2"/>
  <c r="M1615" i="2" s="1"/>
  <c r="G1616" i="2"/>
  <c r="M1616" i="2" s="1"/>
  <c r="G1617" i="2"/>
  <c r="M1617" i="2" s="1"/>
  <c r="G1618" i="2"/>
  <c r="M1618" i="2" s="1"/>
  <c r="G1619" i="2"/>
  <c r="M1619" i="2" s="1"/>
  <c r="G1620" i="2"/>
  <c r="M1620" i="2" s="1"/>
  <c r="G1621" i="2"/>
  <c r="M1621" i="2" s="1"/>
  <c r="G1622" i="2"/>
  <c r="M1622" i="2" s="1"/>
  <c r="G1623" i="2"/>
  <c r="M1623" i="2" s="1"/>
  <c r="G1624" i="2"/>
  <c r="M1624" i="2" s="1"/>
  <c r="G1625" i="2"/>
  <c r="M1625" i="2" s="1"/>
  <c r="G1626" i="2"/>
  <c r="M1626" i="2" s="1"/>
  <c r="G1627" i="2"/>
  <c r="M1627" i="2" s="1"/>
  <c r="G1628" i="2"/>
  <c r="M1628" i="2" s="1"/>
  <c r="G1629" i="2"/>
  <c r="M1629" i="2" s="1"/>
  <c r="G1630" i="2"/>
  <c r="M1630" i="2" s="1"/>
  <c r="G1631" i="2"/>
  <c r="M1631" i="2" s="1"/>
  <c r="G1632" i="2"/>
  <c r="M1632" i="2" s="1"/>
  <c r="G1633" i="2"/>
  <c r="M1633" i="2" s="1"/>
  <c r="G1634" i="2"/>
  <c r="M1634" i="2" s="1"/>
  <c r="G1635" i="2"/>
  <c r="M1635" i="2" s="1"/>
  <c r="G1636" i="2"/>
  <c r="M1636" i="2" s="1"/>
  <c r="G1637" i="2"/>
  <c r="M1637" i="2" s="1"/>
  <c r="G1638" i="2"/>
  <c r="M1638" i="2" s="1"/>
  <c r="G1639" i="2"/>
  <c r="M1639" i="2" s="1"/>
  <c r="G1640" i="2"/>
  <c r="M1640" i="2" s="1"/>
  <c r="G1641" i="2"/>
  <c r="M1641" i="2" s="1"/>
  <c r="G1642" i="2"/>
  <c r="M1642" i="2" s="1"/>
  <c r="G1643" i="2"/>
  <c r="M1643" i="2" s="1"/>
  <c r="G1644" i="2"/>
  <c r="M1644" i="2" s="1"/>
  <c r="G1645" i="2"/>
  <c r="M1645" i="2" s="1"/>
  <c r="G1646" i="2"/>
  <c r="M1646" i="2" s="1"/>
  <c r="G1647" i="2"/>
  <c r="M1647" i="2" s="1"/>
  <c r="G1648" i="2"/>
  <c r="M1648" i="2" s="1"/>
  <c r="G1649" i="2"/>
  <c r="M1649" i="2" s="1"/>
  <c r="G1650" i="2"/>
  <c r="M1650" i="2" s="1"/>
  <c r="G1651" i="2"/>
  <c r="M1651" i="2" s="1"/>
  <c r="G1652" i="2"/>
  <c r="M1652" i="2" s="1"/>
  <c r="G1653" i="2"/>
  <c r="M1653" i="2" s="1"/>
  <c r="G1654" i="2"/>
  <c r="M1654" i="2" s="1"/>
  <c r="G1655" i="2"/>
  <c r="M1655" i="2" s="1"/>
  <c r="G1656" i="2"/>
  <c r="M1656" i="2" s="1"/>
  <c r="G1657" i="2"/>
  <c r="M1657" i="2" s="1"/>
  <c r="G1658" i="2"/>
  <c r="M1658" i="2" s="1"/>
  <c r="G1659" i="2"/>
  <c r="M1659" i="2" s="1"/>
  <c r="G1660" i="2"/>
  <c r="M1660" i="2" s="1"/>
  <c r="G1661" i="2"/>
  <c r="M1661" i="2" s="1"/>
  <c r="G1662" i="2"/>
  <c r="M1662" i="2" s="1"/>
  <c r="G1663" i="2"/>
  <c r="M1663" i="2" s="1"/>
  <c r="G1664" i="2"/>
  <c r="M1664" i="2" s="1"/>
  <c r="G1665" i="2"/>
  <c r="M1665" i="2" s="1"/>
  <c r="G1666" i="2"/>
  <c r="M1666" i="2" s="1"/>
  <c r="G1667" i="2"/>
  <c r="M1667" i="2" s="1"/>
  <c r="G1668" i="2"/>
  <c r="M1668" i="2" s="1"/>
  <c r="G1669" i="2"/>
  <c r="M1669" i="2" s="1"/>
  <c r="G1670" i="2"/>
  <c r="M1670" i="2" s="1"/>
  <c r="G1671" i="2"/>
  <c r="M1671" i="2" s="1"/>
  <c r="G1672" i="2"/>
  <c r="M1672" i="2" s="1"/>
  <c r="G1673" i="2"/>
  <c r="M1673" i="2" s="1"/>
  <c r="G1674" i="2"/>
  <c r="M1674" i="2" s="1"/>
  <c r="G1675" i="2"/>
  <c r="M1675" i="2" s="1"/>
  <c r="G1676" i="2"/>
  <c r="M1676" i="2" s="1"/>
  <c r="G1677" i="2"/>
  <c r="M1677" i="2" s="1"/>
  <c r="G1678" i="2"/>
  <c r="M1678" i="2" s="1"/>
  <c r="G1679" i="2"/>
  <c r="M1679" i="2" s="1"/>
  <c r="G1680" i="2"/>
  <c r="M1680" i="2" s="1"/>
  <c r="G1681" i="2"/>
  <c r="M1681" i="2" s="1"/>
  <c r="G1682" i="2"/>
  <c r="M1682" i="2" s="1"/>
  <c r="G1683" i="2"/>
  <c r="M1683" i="2" s="1"/>
  <c r="G1684" i="2"/>
  <c r="M1684" i="2" s="1"/>
  <c r="G1685" i="2"/>
  <c r="M1685" i="2" s="1"/>
  <c r="G1686" i="2"/>
  <c r="M1686" i="2" s="1"/>
  <c r="G1687" i="2"/>
  <c r="M1687" i="2" s="1"/>
  <c r="G1688" i="2"/>
  <c r="M1688" i="2" s="1"/>
  <c r="G1689" i="2"/>
  <c r="M1689" i="2" s="1"/>
  <c r="G1690" i="2"/>
  <c r="M1690" i="2" s="1"/>
  <c r="G1691" i="2"/>
  <c r="M1691" i="2" s="1"/>
  <c r="G1692" i="2"/>
  <c r="M1692" i="2" s="1"/>
  <c r="G1693" i="2"/>
  <c r="M1693" i="2" s="1"/>
  <c r="G1694" i="2"/>
  <c r="M1694" i="2" s="1"/>
  <c r="G1695" i="2"/>
  <c r="M1695" i="2" s="1"/>
  <c r="G1696" i="2"/>
  <c r="M1696" i="2" s="1"/>
  <c r="G1697" i="2"/>
  <c r="M1697" i="2" s="1"/>
  <c r="G1698" i="2"/>
  <c r="M1698" i="2" s="1"/>
  <c r="G1699" i="2"/>
  <c r="M1699" i="2" s="1"/>
  <c r="G1700" i="2"/>
  <c r="M1700" i="2" s="1"/>
  <c r="G1701" i="2"/>
  <c r="M1701" i="2" s="1"/>
  <c r="G1702" i="2"/>
  <c r="M1702" i="2" s="1"/>
  <c r="G1703" i="2"/>
  <c r="M1703" i="2" s="1"/>
  <c r="G1704" i="2"/>
  <c r="M1704" i="2" s="1"/>
  <c r="G1705" i="2"/>
  <c r="M1705" i="2" s="1"/>
  <c r="G1706" i="2"/>
  <c r="M1706" i="2" s="1"/>
  <c r="G1707" i="2"/>
  <c r="M1707" i="2" s="1"/>
  <c r="G1708" i="2"/>
  <c r="M1708" i="2" s="1"/>
  <c r="G1709" i="2"/>
  <c r="M1709" i="2" s="1"/>
  <c r="G1710" i="2"/>
  <c r="M1710" i="2" s="1"/>
  <c r="G1711" i="2"/>
  <c r="M1711" i="2" s="1"/>
  <c r="G1712" i="2"/>
  <c r="M1712" i="2" s="1"/>
  <c r="G1713" i="2"/>
  <c r="M1713" i="2" s="1"/>
  <c r="G1714" i="2"/>
  <c r="M1714" i="2" s="1"/>
  <c r="G1715" i="2"/>
  <c r="M1715" i="2" s="1"/>
  <c r="G1716" i="2"/>
  <c r="M1716" i="2" s="1"/>
  <c r="G1717" i="2"/>
  <c r="M1717" i="2" s="1"/>
  <c r="G1718" i="2"/>
  <c r="M1718" i="2" s="1"/>
  <c r="G1719" i="2"/>
  <c r="M1719" i="2" s="1"/>
  <c r="G1720" i="2"/>
  <c r="M1720" i="2" s="1"/>
  <c r="G1721" i="2"/>
  <c r="M1721" i="2" s="1"/>
  <c r="G1722" i="2"/>
  <c r="M1722" i="2" s="1"/>
  <c r="G1723" i="2"/>
  <c r="M1723" i="2" s="1"/>
  <c r="G1724" i="2"/>
  <c r="M1724" i="2" s="1"/>
  <c r="G1725" i="2"/>
  <c r="M1725" i="2" s="1"/>
  <c r="G1726" i="2"/>
  <c r="M1726" i="2" s="1"/>
  <c r="G1727" i="2"/>
  <c r="M1727" i="2" s="1"/>
  <c r="G1728" i="2"/>
  <c r="M1728" i="2" s="1"/>
  <c r="G1729" i="2"/>
  <c r="M1729" i="2" s="1"/>
  <c r="G1730" i="2"/>
  <c r="M1730" i="2" s="1"/>
  <c r="G1731" i="2"/>
  <c r="M1731" i="2" s="1"/>
  <c r="G1732" i="2"/>
  <c r="M1732" i="2" s="1"/>
  <c r="G1733" i="2"/>
  <c r="M1733" i="2" s="1"/>
  <c r="G1734" i="2"/>
  <c r="M1734" i="2" s="1"/>
  <c r="G1735" i="2"/>
  <c r="M1735" i="2" s="1"/>
  <c r="G1736" i="2"/>
  <c r="M1736" i="2" s="1"/>
  <c r="G1737" i="2"/>
  <c r="M1737" i="2" s="1"/>
  <c r="G1738" i="2"/>
  <c r="M1738" i="2" s="1"/>
  <c r="G1739" i="2"/>
  <c r="M1739" i="2" s="1"/>
  <c r="G1740" i="2"/>
  <c r="M1740" i="2" s="1"/>
  <c r="G1741" i="2"/>
  <c r="M1741" i="2" s="1"/>
  <c r="G1742" i="2"/>
  <c r="M1742" i="2" s="1"/>
  <c r="G1743" i="2"/>
  <c r="M1743" i="2" s="1"/>
  <c r="G1744" i="2"/>
  <c r="M1744" i="2" s="1"/>
  <c r="G1745" i="2"/>
  <c r="M1745" i="2" s="1"/>
  <c r="G1746" i="2"/>
  <c r="M1746" i="2" s="1"/>
  <c r="G1747" i="2"/>
  <c r="M1747" i="2" s="1"/>
  <c r="G1748" i="2"/>
  <c r="M1748" i="2" s="1"/>
  <c r="G1749" i="2"/>
  <c r="M1749" i="2" s="1"/>
  <c r="G1750" i="2"/>
  <c r="M1750" i="2" s="1"/>
  <c r="G1751" i="2"/>
  <c r="M1751" i="2" s="1"/>
  <c r="G1752" i="2"/>
  <c r="M1752" i="2" s="1"/>
  <c r="G1753" i="2"/>
  <c r="M1753" i="2" s="1"/>
  <c r="G1754" i="2"/>
  <c r="M1754" i="2" s="1"/>
  <c r="G1755" i="2"/>
  <c r="M1755" i="2" s="1"/>
  <c r="G1756" i="2"/>
  <c r="M1756" i="2" s="1"/>
  <c r="G1757" i="2"/>
  <c r="M1757" i="2" s="1"/>
  <c r="G1758" i="2"/>
  <c r="M1758" i="2" s="1"/>
  <c r="G1759" i="2"/>
  <c r="M1759" i="2" s="1"/>
  <c r="G1760" i="2"/>
  <c r="M1760" i="2" s="1"/>
  <c r="G1761" i="2"/>
  <c r="M1761" i="2" s="1"/>
  <c r="G1762" i="2"/>
  <c r="M1762" i="2" s="1"/>
  <c r="G1763" i="2"/>
  <c r="M1763" i="2" s="1"/>
  <c r="G1764" i="2"/>
  <c r="M1764" i="2" s="1"/>
  <c r="G1765" i="2"/>
  <c r="G1766" i="2"/>
  <c r="M1766" i="2" s="1"/>
  <c r="G1767" i="2"/>
  <c r="M1767" i="2" s="1"/>
  <c r="G1768" i="2"/>
  <c r="M1768" i="2" s="1"/>
  <c r="G1769" i="2"/>
  <c r="M1769" i="2" s="1"/>
  <c r="G1770" i="2"/>
  <c r="M1770" i="2" s="1"/>
  <c r="G1771" i="2"/>
  <c r="M1771" i="2" s="1"/>
  <c r="G1772" i="2"/>
  <c r="M1772" i="2" s="1"/>
  <c r="G1773" i="2"/>
  <c r="M1773" i="2" s="1"/>
  <c r="G1774" i="2"/>
  <c r="M1774" i="2" s="1"/>
  <c r="G1775" i="2"/>
  <c r="M1775" i="2" s="1"/>
  <c r="G1776" i="2"/>
  <c r="M1776" i="2" s="1"/>
  <c r="G1777" i="2"/>
  <c r="M1777" i="2" s="1"/>
  <c r="G1778" i="2"/>
  <c r="M1778" i="2" s="1"/>
  <c r="G1779" i="2"/>
  <c r="M1779" i="2" s="1"/>
  <c r="G1780" i="2"/>
  <c r="M1780" i="2" s="1"/>
  <c r="G1781" i="2"/>
  <c r="M1781" i="2" s="1"/>
  <c r="G1782" i="2"/>
  <c r="M1782" i="2" s="1"/>
  <c r="G1783" i="2"/>
  <c r="M1783" i="2" s="1"/>
  <c r="G1784" i="2"/>
  <c r="M1784" i="2" s="1"/>
  <c r="G1785" i="2"/>
  <c r="M1785" i="2" s="1"/>
  <c r="G1786" i="2"/>
  <c r="M1786" i="2" s="1"/>
  <c r="G1787" i="2"/>
  <c r="M1787" i="2" s="1"/>
  <c r="G1788" i="2"/>
  <c r="M1788" i="2" s="1"/>
  <c r="G1789" i="2"/>
  <c r="M1789" i="2" s="1"/>
  <c r="G1790" i="2"/>
  <c r="M1790" i="2" s="1"/>
  <c r="G1791" i="2"/>
  <c r="M1791" i="2" s="1"/>
  <c r="G1792" i="2"/>
  <c r="M1792" i="2" s="1"/>
  <c r="G1793" i="2"/>
  <c r="M1793" i="2" s="1"/>
  <c r="G1794" i="2"/>
  <c r="M1794" i="2" s="1"/>
  <c r="G1795" i="2"/>
  <c r="M1795" i="2" s="1"/>
  <c r="G1796" i="2"/>
  <c r="M1796" i="2" s="1"/>
  <c r="G1797" i="2"/>
  <c r="M1797" i="2" s="1"/>
  <c r="G1798" i="2"/>
  <c r="M1798" i="2" s="1"/>
  <c r="G1799" i="2"/>
  <c r="M1799" i="2" s="1"/>
  <c r="G1800" i="2"/>
  <c r="M1800" i="2" s="1"/>
  <c r="G1801" i="2"/>
  <c r="M1801" i="2" s="1"/>
  <c r="G1802" i="2"/>
  <c r="M1802" i="2" s="1"/>
  <c r="G1803" i="2"/>
  <c r="M1803" i="2" s="1"/>
  <c r="G1804" i="2"/>
  <c r="M1804" i="2" s="1"/>
  <c r="G1805" i="2"/>
  <c r="M1805" i="2" s="1"/>
  <c r="G1806" i="2"/>
  <c r="M1806" i="2" s="1"/>
  <c r="G1807" i="2"/>
  <c r="M1807" i="2" s="1"/>
  <c r="G1808" i="2"/>
  <c r="M1808" i="2" s="1"/>
  <c r="G1809" i="2"/>
  <c r="M1809" i="2" s="1"/>
  <c r="G1810" i="2"/>
  <c r="M1810" i="2" s="1"/>
  <c r="G1811" i="2"/>
  <c r="M1811" i="2" s="1"/>
  <c r="G1812" i="2"/>
  <c r="M1812" i="2" s="1"/>
  <c r="G1813" i="2"/>
  <c r="M1813" i="2" s="1"/>
  <c r="G1814" i="2"/>
  <c r="M1814" i="2" s="1"/>
  <c r="G1815" i="2"/>
  <c r="M1815" i="2" s="1"/>
  <c r="G1816" i="2"/>
  <c r="M1816" i="2" s="1"/>
  <c r="G1817" i="2"/>
  <c r="M1817" i="2" s="1"/>
  <c r="G1818" i="2"/>
  <c r="M1818" i="2" s="1"/>
  <c r="G1819" i="2"/>
  <c r="M1819" i="2" s="1"/>
  <c r="G1820" i="2"/>
  <c r="M1820" i="2" s="1"/>
  <c r="G1821" i="2"/>
  <c r="M1821" i="2" s="1"/>
  <c r="G1822" i="2"/>
  <c r="M1822" i="2" s="1"/>
  <c r="G1823" i="2"/>
  <c r="M1823" i="2" s="1"/>
  <c r="G1824" i="2"/>
  <c r="M1824" i="2" s="1"/>
  <c r="G1825" i="2"/>
  <c r="M1825" i="2" s="1"/>
  <c r="G1826" i="2"/>
  <c r="M1826" i="2" s="1"/>
  <c r="G1827" i="2"/>
  <c r="M1827" i="2" s="1"/>
  <c r="G1828" i="2"/>
  <c r="M1828" i="2" s="1"/>
  <c r="G1829" i="2"/>
  <c r="M1829" i="2" s="1"/>
  <c r="G1830" i="2"/>
  <c r="M1830" i="2" s="1"/>
  <c r="G1831" i="2"/>
  <c r="M1831" i="2" s="1"/>
  <c r="G1832" i="2"/>
  <c r="M1832" i="2" s="1"/>
  <c r="G1833" i="2"/>
  <c r="M1833" i="2" s="1"/>
  <c r="G1834" i="2"/>
  <c r="M1834" i="2" s="1"/>
  <c r="G1835" i="2"/>
  <c r="M1835" i="2" s="1"/>
  <c r="G1836" i="2"/>
  <c r="M1836" i="2" s="1"/>
  <c r="G1837" i="2"/>
  <c r="M1837" i="2" s="1"/>
  <c r="G1838" i="2"/>
  <c r="M1838" i="2" s="1"/>
  <c r="G1839" i="2"/>
  <c r="M1839" i="2" s="1"/>
  <c r="G1840" i="2"/>
  <c r="M1840" i="2" s="1"/>
  <c r="G1841" i="2"/>
  <c r="M1841" i="2" s="1"/>
  <c r="G1842" i="2"/>
  <c r="M1842" i="2" s="1"/>
  <c r="G1843" i="2"/>
  <c r="M1843" i="2" s="1"/>
  <c r="G1844" i="2"/>
  <c r="M1844" i="2" s="1"/>
  <c r="G1845" i="2"/>
  <c r="M1845" i="2" s="1"/>
  <c r="G1846" i="2"/>
  <c r="M1846" i="2" s="1"/>
  <c r="G1847" i="2"/>
  <c r="M1847" i="2" s="1"/>
  <c r="G1848" i="2"/>
  <c r="M1848" i="2" s="1"/>
  <c r="G1849" i="2"/>
  <c r="M1849" i="2" s="1"/>
  <c r="G1850" i="2"/>
  <c r="M1850" i="2" s="1"/>
  <c r="G1851" i="2"/>
  <c r="M1851" i="2" s="1"/>
  <c r="G1852" i="2"/>
  <c r="M1852" i="2" s="1"/>
  <c r="G1853" i="2"/>
  <c r="M1853" i="2" s="1"/>
  <c r="G1854" i="2"/>
  <c r="M1854" i="2" s="1"/>
  <c r="G1855" i="2"/>
  <c r="M1855" i="2" s="1"/>
  <c r="G1856" i="2"/>
  <c r="M1856" i="2" s="1"/>
  <c r="G1857" i="2"/>
  <c r="M1857" i="2" s="1"/>
  <c r="G1858" i="2"/>
  <c r="M1858" i="2" s="1"/>
  <c r="G1859" i="2"/>
  <c r="M1859" i="2" s="1"/>
  <c r="G1860" i="2"/>
  <c r="M1860" i="2" s="1"/>
  <c r="G1861" i="2"/>
  <c r="M1861" i="2" s="1"/>
  <c r="G1862" i="2"/>
  <c r="M1862" i="2" s="1"/>
  <c r="G1863" i="2"/>
  <c r="M1863" i="2" s="1"/>
  <c r="G1864" i="2"/>
  <c r="M1864" i="2" s="1"/>
  <c r="G1865" i="2"/>
  <c r="M1865" i="2" s="1"/>
  <c r="G1866" i="2"/>
  <c r="M1866" i="2" s="1"/>
  <c r="G1867" i="2"/>
  <c r="M1867" i="2" s="1"/>
  <c r="G1868" i="2"/>
  <c r="M1868" i="2" s="1"/>
  <c r="G1869" i="2"/>
  <c r="M1869" i="2" s="1"/>
  <c r="G1870" i="2"/>
  <c r="M1870" i="2" s="1"/>
  <c r="G1871" i="2"/>
  <c r="M1871" i="2" s="1"/>
  <c r="G1872" i="2"/>
  <c r="M1872" i="2" s="1"/>
  <c r="G1873" i="2"/>
  <c r="M1873" i="2" s="1"/>
  <c r="G1874" i="2"/>
  <c r="M1874" i="2" s="1"/>
  <c r="G1875" i="2"/>
  <c r="M1875" i="2" s="1"/>
  <c r="G1876" i="2"/>
  <c r="M1876" i="2" s="1"/>
  <c r="G1877" i="2"/>
  <c r="M1877" i="2" s="1"/>
  <c r="G1878" i="2"/>
  <c r="M1878" i="2" s="1"/>
  <c r="G1879" i="2"/>
  <c r="M1879" i="2" s="1"/>
  <c r="G1880" i="2"/>
  <c r="M1880" i="2" s="1"/>
  <c r="G1881" i="2"/>
  <c r="M1881" i="2" s="1"/>
  <c r="G1882" i="2"/>
  <c r="M1882" i="2" s="1"/>
  <c r="G1883" i="2"/>
  <c r="M1883" i="2" s="1"/>
  <c r="G1884" i="2"/>
  <c r="M1884" i="2" s="1"/>
  <c r="G1885" i="2"/>
  <c r="M1885" i="2" s="1"/>
  <c r="G1886" i="2"/>
  <c r="M1886" i="2" s="1"/>
  <c r="G1887" i="2"/>
  <c r="M1887" i="2" s="1"/>
  <c r="G1888" i="2"/>
  <c r="M1888" i="2" s="1"/>
  <c r="G1889" i="2"/>
  <c r="M1889" i="2" s="1"/>
  <c r="G1890" i="2"/>
  <c r="M1890" i="2" s="1"/>
  <c r="G1891" i="2"/>
  <c r="M1891" i="2" s="1"/>
  <c r="G1892" i="2"/>
  <c r="M1892" i="2" s="1"/>
  <c r="G1893" i="2"/>
  <c r="M1893" i="2" s="1"/>
  <c r="G1894" i="2"/>
  <c r="M1894" i="2" s="1"/>
  <c r="G1895" i="2"/>
  <c r="M1895" i="2" s="1"/>
  <c r="G1896" i="2"/>
  <c r="M1896" i="2" s="1"/>
  <c r="G1897" i="2"/>
  <c r="M1897" i="2" s="1"/>
  <c r="G1898" i="2"/>
  <c r="M1898" i="2" s="1"/>
  <c r="G1899" i="2"/>
  <c r="M1899" i="2" s="1"/>
  <c r="G1900" i="2"/>
  <c r="M1900" i="2" s="1"/>
  <c r="G1901" i="2"/>
  <c r="M1901" i="2" s="1"/>
  <c r="G1902" i="2"/>
  <c r="M1902" i="2" s="1"/>
  <c r="G1903" i="2"/>
  <c r="M1903" i="2" s="1"/>
  <c r="G1904" i="2"/>
  <c r="M1904" i="2" s="1"/>
  <c r="G1905" i="2"/>
  <c r="M1905" i="2" s="1"/>
  <c r="G1906" i="2"/>
  <c r="M1906" i="2" s="1"/>
  <c r="G1907" i="2"/>
  <c r="M1907" i="2" s="1"/>
  <c r="G1908" i="2"/>
  <c r="M1908" i="2" s="1"/>
  <c r="G1909" i="2"/>
  <c r="M1909" i="2" s="1"/>
  <c r="G1910" i="2"/>
  <c r="M1910" i="2" s="1"/>
  <c r="G1911" i="2"/>
  <c r="M1911" i="2" s="1"/>
  <c r="G1912" i="2"/>
  <c r="M1912" i="2" s="1"/>
  <c r="G1913" i="2"/>
  <c r="M1913" i="2" s="1"/>
  <c r="G1914" i="2"/>
  <c r="M1914" i="2" s="1"/>
  <c r="G1915" i="2"/>
  <c r="M1915" i="2" s="1"/>
  <c r="G1916" i="2"/>
  <c r="M1916" i="2" s="1"/>
  <c r="G1917" i="2"/>
  <c r="M1917" i="2" s="1"/>
  <c r="G1918" i="2"/>
  <c r="M1918" i="2" s="1"/>
  <c r="G1919" i="2"/>
  <c r="M1919" i="2" s="1"/>
  <c r="G1920" i="2"/>
  <c r="M1920" i="2" s="1"/>
  <c r="G1921" i="2"/>
  <c r="M1921" i="2" s="1"/>
  <c r="G1922" i="2"/>
  <c r="M1922" i="2" s="1"/>
  <c r="G1923" i="2"/>
  <c r="M1923" i="2" s="1"/>
  <c r="G1924" i="2"/>
  <c r="M1924" i="2" s="1"/>
  <c r="G1925" i="2"/>
  <c r="M1925" i="2" s="1"/>
  <c r="G1926" i="2"/>
  <c r="M1926" i="2" s="1"/>
  <c r="G1927" i="2"/>
  <c r="M1927" i="2" s="1"/>
  <c r="G1928" i="2"/>
  <c r="M1928" i="2" s="1"/>
  <c r="G1929" i="2"/>
  <c r="M1929" i="2" s="1"/>
  <c r="G1930" i="2"/>
  <c r="M1930" i="2" s="1"/>
  <c r="G1931" i="2"/>
  <c r="M1931" i="2" s="1"/>
  <c r="G1932" i="2"/>
  <c r="M1932" i="2" s="1"/>
  <c r="G1933" i="2"/>
  <c r="G1934" i="2"/>
  <c r="M1934" i="2" s="1"/>
  <c r="G1935" i="2"/>
  <c r="M1935" i="2" s="1"/>
  <c r="G1936" i="2"/>
  <c r="M1936" i="2" s="1"/>
  <c r="G1937" i="2"/>
  <c r="M1937" i="2" s="1"/>
  <c r="G1938" i="2"/>
  <c r="M1938" i="2" s="1"/>
  <c r="G1939" i="2"/>
  <c r="M1939" i="2" s="1"/>
  <c r="G1940" i="2"/>
  <c r="M1940" i="2" s="1"/>
  <c r="G1941" i="2"/>
  <c r="M1941" i="2" s="1"/>
  <c r="G1942" i="2"/>
  <c r="M1942" i="2" s="1"/>
  <c r="G1943" i="2"/>
  <c r="M1943" i="2" s="1"/>
  <c r="G1944" i="2"/>
  <c r="M1944" i="2" s="1"/>
  <c r="G1945" i="2"/>
  <c r="M1945" i="2" s="1"/>
  <c r="G1946" i="2"/>
  <c r="M1946" i="2" s="1"/>
  <c r="G1947" i="2"/>
  <c r="M1947" i="2" s="1"/>
  <c r="G1948" i="2"/>
  <c r="M1948" i="2" s="1"/>
  <c r="G1949" i="2"/>
  <c r="M1949" i="2" s="1"/>
  <c r="G1950" i="2"/>
  <c r="M1950" i="2" s="1"/>
  <c r="G1951" i="2"/>
  <c r="M1951" i="2" s="1"/>
  <c r="G1952" i="2"/>
  <c r="M1952" i="2" s="1"/>
  <c r="G1953" i="2"/>
  <c r="M1953" i="2" s="1"/>
  <c r="G1954" i="2"/>
  <c r="M1954" i="2" s="1"/>
  <c r="G1955" i="2"/>
  <c r="M1955" i="2" s="1"/>
  <c r="G1956" i="2"/>
  <c r="M1956" i="2" s="1"/>
  <c r="G1957" i="2"/>
  <c r="M1957" i="2" s="1"/>
  <c r="G1958" i="2"/>
  <c r="M1958" i="2" s="1"/>
  <c r="G1959" i="2"/>
  <c r="M1959" i="2" s="1"/>
  <c r="G1960" i="2"/>
  <c r="M1960" i="2" s="1"/>
  <c r="G1961" i="2"/>
  <c r="M1961" i="2" s="1"/>
  <c r="G1962" i="2"/>
  <c r="M1962" i="2" s="1"/>
  <c r="G1963" i="2"/>
  <c r="M1963" i="2" s="1"/>
  <c r="G1964" i="2"/>
  <c r="M1964" i="2" s="1"/>
  <c r="G1965" i="2"/>
  <c r="M1965" i="2" s="1"/>
  <c r="G1966" i="2"/>
  <c r="M1966" i="2" s="1"/>
  <c r="G1967" i="2"/>
  <c r="M1967" i="2" s="1"/>
  <c r="G1968" i="2"/>
  <c r="M1968" i="2" s="1"/>
  <c r="G1969" i="2"/>
  <c r="M1969" i="2" s="1"/>
  <c r="G1970" i="2"/>
  <c r="M1970" i="2" s="1"/>
  <c r="G1971" i="2"/>
  <c r="M1971" i="2" s="1"/>
  <c r="G1972" i="2"/>
  <c r="M1972" i="2" s="1"/>
  <c r="G1973" i="2"/>
  <c r="M1973" i="2" s="1"/>
  <c r="G1974" i="2"/>
  <c r="M1974" i="2" s="1"/>
  <c r="G1975" i="2"/>
  <c r="M1975" i="2" s="1"/>
  <c r="G1976" i="2"/>
  <c r="M1976" i="2" s="1"/>
  <c r="G1977" i="2"/>
  <c r="M1977" i="2" s="1"/>
  <c r="G1978" i="2"/>
  <c r="M1978" i="2" s="1"/>
  <c r="G1979" i="2"/>
  <c r="M1979" i="2" s="1"/>
  <c r="G1980" i="2"/>
  <c r="M1980" i="2" s="1"/>
  <c r="G1981" i="2"/>
  <c r="M1981" i="2" s="1"/>
  <c r="G1982" i="2"/>
  <c r="M1982" i="2" s="1"/>
  <c r="G1983" i="2"/>
  <c r="M1983" i="2" s="1"/>
  <c r="G1984" i="2"/>
  <c r="M1984" i="2" s="1"/>
  <c r="G1985" i="2"/>
  <c r="M1985" i="2" s="1"/>
  <c r="G1986" i="2"/>
  <c r="M1986" i="2" s="1"/>
  <c r="G1987" i="2"/>
  <c r="M1987" i="2" s="1"/>
  <c r="G1988" i="2"/>
  <c r="M1988" i="2" s="1"/>
  <c r="G1989" i="2"/>
  <c r="M1989" i="2" s="1"/>
  <c r="G1990" i="2"/>
  <c r="M1990" i="2" s="1"/>
  <c r="G1991" i="2"/>
  <c r="M1991" i="2" s="1"/>
  <c r="G1992" i="2"/>
  <c r="M1992" i="2" s="1"/>
  <c r="G1993" i="2"/>
  <c r="M1993" i="2" s="1"/>
  <c r="G1994" i="2"/>
  <c r="M1994" i="2" s="1"/>
  <c r="G1995" i="2"/>
  <c r="M1995" i="2" s="1"/>
  <c r="G1996" i="2"/>
  <c r="M1996" i="2" s="1"/>
  <c r="G1997" i="2"/>
  <c r="M1997" i="2" s="1"/>
  <c r="G1998" i="2"/>
  <c r="M1998" i="2" s="1"/>
  <c r="G1999" i="2"/>
  <c r="M1999" i="2" s="1"/>
  <c r="G2000" i="2"/>
  <c r="M2000" i="2" s="1"/>
  <c r="G2001" i="2"/>
  <c r="M2001" i="2" s="1"/>
  <c r="G2002" i="2"/>
  <c r="M2002" i="2" s="1"/>
  <c r="G2003" i="2"/>
  <c r="M2003" i="2" s="1"/>
  <c r="G2004" i="2"/>
  <c r="M2004" i="2" s="1"/>
  <c r="G2005" i="2"/>
  <c r="M2005" i="2" s="1"/>
  <c r="G2006" i="2"/>
  <c r="M2006" i="2" s="1"/>
  <c r="G2007" i="2"/>
  <c r="M2007" i="2" s="1"/>
  <c r="G2008" i="2"/>
  <c r="M2008" i="2" s="1"/>
  <c r="G2009" i="2"/>
  <c r="M2009" i="2" s="1"/>
  <c r="G2010" i="2"/>
  <c r="M2010" i="2" s="1"/>
  <c r="G2011" i="2"/>
  <c r="M2011" i="2" s="1"/>
  <c r="G2012" i="2"/>
  <c r="M2012" i="2" s="1"/>
  <c r="G2013" i="2"/>
  <c r="M2013" i="2" s="1"/>
  <c r="G2014" i="2"/>
  <c r="M2014" i="2" s="1"/>
  <c r="G2015" i="2"/>
  <c r="M2015" i="2" s="1"/>
  <c r="G2016" i="2"/>
  <c r="M2016" i="2" s="1"/>
  <c r="G2017" i="2"/>
  <c r="M2017" i="2" s="1"/>
  <c r="G2018" i="2"/>
  <c r="M2018" i="2" s="1"/>
  <c r="G2019" i="2"/>
  <c r="M2019" i="2" s="1"/>
  <c r="G2020" i="2"/>
  <c r="M2020" i="2" s="1"/>
  <c r="G2021" i="2"/>
  <c r="M2021" i="2" s="1"/>
  <c r="G2022" i="2"/>
  <c r="M2022" i="2" s="1"/>
  <c r="G2023" i="2"/>
  <c r="M2023" i="2" s="1"/>
  <c r="G2024" i="2"/>
  <c r="M2024" i="2" s="1"/>
  <c r="G2025" i="2"/>
  <c r="M2025" i="2" s="1"/>
  <c r="G2026" i="2"/>
  <c r="M2026" i="2" s="1"/>
  <c r="G2027" i="2"/>
  <c r="M2027" i="2" s="1"/>
  <c r="G2028" i="2"/>
  <c r="M2028" i="2" s="1"/>
  <c r="G2029" i="2"/>
  <c r="M2029" i="2" s="1"/>
  <c r="G2030" i="2"/>
  <c r="M2030" i="2" s="1"/>
  <c r="G2031" i="2"/>
  <c r="M2031" i="2" s="1"/>
  <c r="G2032" i="2"/>
  <c r="M2032" i="2" s="1"/>
  <c r="G2033" i="2"/>
  <c r="M2033" i="2" s="1"/>
  <c r="G2034" i="2"/>
  <c r="M2034" i="2" s="1"/>
  <c r="G2035" i="2"/>
  <c r="M2035" i="2" s="1"/>
  <c r="G2036" i="2"/>
  <c r="M2036" i="2" s="1"/>
  <c r="G2037" i="2"/>
  <c r="M2037" i="2" s="1"/>
  <c r="G2038" i="2"/>
  <c r="M2038" i="2" s="1"/>
  <c r="G2039" i="2"/>
  <c r="M2039" i="2" s="1"/>
  <c r="G2040" i="2"/>
  <c r="M2040" i="2" s="1"/>
  <c r="G2041" i="2"/>
  <c r="M2041" i="2" s="1"/>
  <c r="G2042" i="2"/>
  <c r="M2042" i="2" s="1"/>
  <c r="G2043" i="2"/>
  <c r="M2043" i="2" s="1"/>
  <c r="G2044" i="2"/>
  <c r="M2044" i="2" s="1"/>
  <c r="G2045" i="2"/>
  <c r="M2045" i="2" s="1"/>
  <c r="G2046" i="2"/>
  <c r="M2046" i="2" s="1"/>
  <c r="G2047" i="2"/>
  <c r="M2047" i="2" s="1"/>
  <c r="G2048" i="2"/>
  <c r="M2048" i="2" s="1"/>
  <c r="G2049" i="2"/>
  <c r="M2049" i="2" s="1"/>
  <c r="G2050" i="2"/>
  <c r="M2050" i="2" s="1"/>
  <c r="G2051" i="2"/>
  <c r="M2051" i="2" s="1"/>
  <c r="G2052" i="2"/>
  <c r="M2052" i="2" s="1"/>
  <c r="G2053" i="2"/>
  <c r="M2053" i="2" s="1"/>
  <c r="G2054" i="2"/>
  <c r="M2054" i="2" s="1"/>
  <c r="G2055" i="2"/>
  <c r="M2055" i="2" s="1"/>
  <c r="G2056" i="2"/>
  <c r="M2056" i="2" s="1"/>
  <c r="G2057" i="2"/>
  <c r="M2057" i="2" s="1"/>
  <c r="G2058" i="2"/>
  <c r="M2058" i="2" s="1"/>
  <c r="G2059" i="2"/>
  <c r="M2059" i="2" s="1"/>
  <c r="G2060" i="2"/>
  <c r="M2060" i="2" s="1"/>
  <c r="G2061" i="2"/>
  <c r="G2062" i="2"/>
  <c r="M2062" i="2" s="1"/>
  <c r="G2063" i="2"/>
  <c r="M2063" i="2" s="1"/>
  <c r="G2064" i="2"/>
  <c r="M2064" i="2" s="1"/>
  <c r="G2065" i="2"/>
  <c r="M2065" i="2" s="1"/>
  <c r="G2066" i="2"/>
  <c r="M2066" i="2" s="1"/>
  <c r="G2067" i="2"/>
  <c r="M2067" i="2" s="1"/>
  <c r="G2068" i="2"/>
  <c r="M2068" i="2" s="1"/>
  <c r="G2069" i="2"/>
  <c r="M2069" i="2" s="1"/>
  <c r="G2070" i="2"/>
  <c r="M2070" i="2" s="1"/>
  <c r="G2071" i="2"/>
  <c r="M2071" i="2" s="1"/>
  <c r="G2072" i="2"/>
  <c r="M2072" i="2" s="1"/>
  <c r="G2073" i="2"/>
  <c r="M2073" i="2" s="1"/>
  <c r="G2074" i="2"/>
  <c r="M2074" i="2" s="1"/>
  <c r="G2075" i="2"/>
  <c r="M2075" i="2" s="1"/>
  <c r="G2076" i="2"/>
  <c r="M2076" i="2" s="1"/>
  <c r="G2077" i="2"/>
  <c r="M2077" i="2" s="1"/>
  <c r="G2078" i="2"/>
  <c r="M2078" i="2" s="1"/>
  <c r="G2079" i="2"/>
  <c r="M2079" i="2" s="1"/>
  <c r="G2080" i="2"/>
  <c r="M2080" i="2" s="1"/>
  <c r="G2081" i="2"/>
  <c r="M2081" i="2" s="1"/>
  <c r="G2082" i="2"/>
  <c r="M2082" i="2" s="1"/>
  <c r="G2083" i="2"/>
  <c r="M2083" i="2" s="1"/>
  <c r="G2084" i="2"/>
  <c r="M2084" i="2" s="1"/>
  <c r="G2085" i="2"/>
  <c r="M2085" i="2" s="1"/>
  <c r="G2086" i="2"/>
  <c r="M2086" i="2" s="1"/>
  <c r="G2087" i="2"/>
  <c r="M2087" i="2" s="1"/>
  <c r="G2088" i="2"/>
  <c r="M2088" i="2" s="1"/>
  <c r="G2089" i="2"/>
  <c r="M2089" i="2" s="1"/>
  <c r="G2090" i="2"/>
  <c r="M2090" i="2" s="1"/>
  <c r="G2091" i="2"/>
  <c r="M2091" i="2" s="1"/>
  <c r="G2092" i="2"/>
  <c r="M2092" i="2" s="1"/>
  <c r="G2093" i="2"/>
  <c r="M2093" i="2" s="1"/>
  <c r="G2094" i="2"/>
  <c r="M2094" i="2" s="1"/>
  <c r="G2095" i="2"/>
  <c r="M2095" i="2" s="1"/>
  <c r="G2096" i="2"/>
  <c r="M2096" i="2" s="1"/>
  <c r="G2097" i="2"/>
  <c r="M2097" i="2" s="1"/>
  <c r="G2098" i="2"/>
  <c r="M2098" i="2" s="1"/>
  <c r="G2099" i="2"/>
  <c r="M2099" i="2" s="1"/>
  <c r="G2100" i="2"/>
  <c r="M2100" i="2" s="1"/>
  <c r="G2101" i="2"/>
  <c r="M2101" i="2" s="1"/>
  <c r="G2102" i="2"/>
  <c r="M2102" i="2" s="1"/>
  <c r="G2103" i="2"/>
  <c r="M2103" i="2" s="1"/>
  <c r="G2104" i="2"/>
  <c r="M2104" i="2" s="1"/>
  <c r="G2105" i="2"/>
  <c r="M2105" i="2" s="1"/>
  <c r="G2106" i="2"/>
  <c r="M2106" i="2" s="1"/>
  <c r="G2107" i="2"/>
  <c r="M2107" i="2" s="1"/>
  <c r="G2108" i="2"/>
  <c r="M2108" i="2" s="1"/>
  <c r="G2109" i="2"/>
  <c r="M2109" i="2" s="1"/>
  <c r="G2110" i="2"/>
  <c r="M2110" i="2" s="1"/>
  <c r="G2111" i="2"/>
  <c r="M2111" i="2" s="1"/>
  <c r="G2112" i="2"/>
  <c r="M2112" i="2" s="1"/>
  <c r="G2113" i="2"/>
  <c r="M2113" i="2" s="1"/>
  <c r="G2114" i="2"/>
  <c r="M2114" i="2" s="1"/>
  <c r="G2115" i="2"/>
  <c r="M2115" i="2" s="1"/>
  <c r="G2116" i="2"/>
  <c r="M2116" i="2" s="1"/>
  <c r="G2117" i="2"/>
  <c r="M2117" i="2" s="1"/>
  <c r="G2118" i="2"/>
  <c r="M2118" i="2" s="1"/>
  <c r="G2119" i="2"/>
  <c r="M2119" i="2" s="1"/>
  <c r="G2120" i="2"/>
  <c r="M2120" i="2" s="1"/>
  <c r="G2121" i="2"/>
  <c r="M2121" i="2" s="1"/>
  <c r="G2122" i="2"/>
  <c r="M2122" i="2" s="1"/>
  <c r="G2123" i="2"/>
  <c r="M2123" i="2" s="1"/>
  <c r="G2124" i="2"/>
  <c r="M2124" i="2" s="1"/>
  <c r="G2125" i="2"/>
  <c r="M2125" i="2" s="1"/>
  <c r="G2126" i="2"/>
  <c r="M2126" i="2" s="1"/>
  <c r="G2127" i="2"/>
  <c r="M2127" i="2" s="1"/>
  <c r="G2128" i="2"/>
  <c r="M2128" i="2" s="1"/>
  <c r="G2129" i="2"/>
  <c r="M2129" i="2" s="1"/>
  <c r="G2130" i="2"/>
  <c r="M2130" i="2" s="1"/>
  <c r="G2131" i="2"/>
  <c r="M2131" i="2" s="1"/>
  <c r="G2132" i="2"/>
  <c r="M2132" i="2" s="1"/>
  <c r="G2133" i="2"/>
  <c r="M2133" i="2" s="1"/>
  <c r="G2134" i="2"/>
  <c r="M2134" i="2" s="1"/>
  <c r="G2135" i="2"/>
  <c r="M2135" i="2" s="1"/>
  <c r="G2136" i="2"/>
  <c r="M2136" i="2" s="1"/>
  <c r="G2137" i="2"/>
  <c r="M2137" i="2" s="1"/>
  <c r="G2138" i="2"/>
  <c r="M2138" i="2" s="1"/>
  <c r="G2139" i="2"/>
  <c r="M2139" i="2" s="1"/>
  <c r="G2140" i="2"/>
  <c r="M2140" i="2" s="1"/>
  <c r="G2141" i="2"/>
  <c r="M2141" i="2" s="1"/>
  <c r="G2142" i="2"/>
  <c r="M2142" i="2" s="1"/>
  <c r="G2143" i="2"/>
  <c r="M2143" i="2" s="1"/>
  <c r="G2144" i="2"/>
  <c r="M2144" i="2" s="1"/>
  <c r="G2145" i="2"/>
  <c r="M2145" i="2" s="1"/>
  <c r="G2146" i="2"/>
  <c r="M2146" i="2" s="1"/>
  <c r="G2147" i="2"/>
  <c r="M2147" i="2" s="1"/>
  <c r="G2148" i="2"/>
  <c r="M2148" i="2" s="1"/>
  <c r="G2149" i="2"/>
  <c r="G2150" i="2"/>
  <c r="M2150" i="2" s="1"/>
  <c r="G2151" i="2"/>
  <c r="M2151" i="2" s="1"/>
  <c r="G2152" i="2"/>
  <c r="M2152" i="2" s="1"/>
  <c r="G2153" i="2"/>
  <c r="M2153" i="2" s="1"/>
  <c r="G2154" i="2"/>
  <c r="M2154" i="2" s="1"/>
  <c r="G2155" i="2"/>
  <c r="M2155" i="2" s="1"/>
  <c r="G2156" i="2"/>
  <c r="M2156" i="2" s="1"/>
  <c r="G2157" i="2"/>
  <c r="M2157" i="2" s="1"/>
  <c r="G2158" i="2"/>
  <c r="M2158" i="2" s="1"/>
  <c r="G2159" i="2"/>
  <c r="M2159" i="2" s="1"/>
  <c r="G2160" i="2"/>
  <c r="M2160" i="2" s="1"/>
  <c r="G2161" i="2"/>
  <c r="M2161" i="2" s="1"/>
  <c r="G2162" i="2"/>
  <c r="M2162" i="2" s="1"/>
  <c r="G2163" i="2"/>
  <c r="M2163" i="2" s="1"/>
  <c r="G2164" i="2"/>
  <c r="M2164" i="2" s="1"/>
  <c r="G2165" i="2"/>
  <c r="M2165" i="2" s="1"/>
  <c r="G2166" i="2"/>
  <c r="M2166" i="2" s="1"/>
  <c r="G2167" i="2"/>
  <c r="M2167" i="2" s="1"/>
  <c r="G2168" i="2"/>
  <c r="M2168" i="2" s="1"/>
  <c r="G2169" i="2"/>
  <c r="M2169" i="2" s="1"/>
  <c r="G2170" i="2"/>
  <c r="M2170" i="2" s="1"/>
  <c r="G2171" i="2"/>
  <c r="M2171" i="2" s="1"/>
  <c r="G2172" i="2"/>
  <c r="M2172" i="2" s="1"/>
  <c r="G2173" i="2"/>
  <c r="M2173" i="2" s="1"/>
  <c r="G2174" i="2"/>
  <c r="M2174" i="2" s="1"/>
  <c r="G2175" i="2"/>
  <c r="M2175" i="2" s="1"/>
  <c r="G2176" i="2"/>
  <c r="M2176" i="2" s="1"/>
  <c r="G2177" i="2"/>
  <c r="M2177" i="2" s="1"/>
  <c r="G2178" i="2"/>
  <c r="M2178" i="2" s="1"/>
  <c r="G2179" i="2"/>
  <c r="M2179" i="2" s="1"/>
  <c r="G2180" i="2"/>
  <c r="M2180" i="2" s="1"/>
  <c r="G2181" i="2"/>
  <c r="M2181" i="2" s="1"/>
  <c r="G2182" i="2"/>
  <c r="M2182" i="2" s="1"/>
  <c r="G2183" i="2"/>
  <c r="M2183" i="2" s="1"/>
  <c r="G2184" i="2"/>
  <c r="M2184" i="2" s="1"/>
  <c r="G2185" i="2"/>
  <c r="M2185" i="2" s="1"/>
  <c r="G2186" i="2"/>
  <c r="M2186" i="2" s="1"/>
  <c r="G2187" i="2"/>
  <c r="M2187" i="2" s="1"/>
  <c r="G2188" i="2"/>
  <c r="M2188" i="2" s="1"/>
  <c r="G2189" i="2"/>
  <c r="M2189" i="2" s="1"/>
  <c r="G2190" i="2"/>
  <c r="M2190" i="2" s="1"/>
  <c r="G2191" i="2"/>
  <c r="M2191" i="2" s="1"/>
  <c r="G2192" i="2"/>
  <c r="M2192" i="2" s="1"/>
  <c r="G2193" i="2"/>
  <c r="M2193" i="2" s="1"/>
  <c r="G2194" i="2"/>
  <c r="M2194" i="2" s="1"/>
  <c r="G2195" i="2"/>
  <c r="M2195" i="2" s="1"/>
  <c r="G2196" i="2"/>
  <c r="M2196" i="2" s="1"/>
  <c r="G2197" i="2"/>
  <c r="M2197" i="2" s="1"/>
  <c r="G2198" i="2"/>
  <c r="M2198" i="2" s="1"/>
  <c r="G2199" i="2"/>
  <c r="M2199" i="2" s="1"/>
  <c r="G2200" i="2"/>
  <c r="M2200" i="2" s="1"/>
  <c r="G2201" i="2"/>
  <c r="M2201" i="2" s="1"/>
  <c r="G2202" i="2"/>
  <c r="M2202" i="2" s="1"/>
  <c r="G2203" i="2"/>
  <c r="M2203" i="2" s="1"/>
  <c r="G2204" i="2"/>
  <c r="M2204" i="2" s="1"/>
  <c r="G2205" i="2"/>
  <c r="M2205" i="2" s="1"/>
  <c r="G2206" i="2"/>
  <c r="M2206" i="2" s="1"/>
  <c r="G2207" i="2"/>
  <c r="M2207" i="2" s="1"/>
  <c r="G2208" i="2"/>
  <c r="M2208" i="2" s="1"/>
  <c r="G2209" i="2"/>
  <c r="M2209" i="2" s="1"/>
  <c r="G2210" i="2"/>
  <c r="M2210" i="2" s="1"/>
  <c r="G2211" i="2"/>
  <c r="M2211" i="2" s="1"/>
  <c r="G2212" i="2"/>
  <c r="M2212" i="2" s="1"/>
  <c r="G2213" i="2"/>
  <c r="M2213" i="2" s="1"/>
  <c r="G2214" i="2"/>
  <c r="M2214" i="2" s="1"/>
  <c r="G2215" i="2"/>
  <c r="M2215" i="2" s="1"/>
  <c r="G2216" i="2"/>
  <c r="M2216" i="2" s="1"/>
  <c r="G2217" i="2"/>
  <c r="M2217" i="2" s="1"/>
  <c r="G2218" i="2"/>
  <c r="M2218" i="2" s="1"/>
  <c r="G2219" i="2"/>
  <c r="M2219" i="2" s="1"/>
  <c r="G2220" i="2"/>
  <c r="M2220" i="2" s="1"/>
  <c r="G2221" i="2"/>
  <c r="M2221" i="2" s="1"/>
  <c r="G2222" i="2"/>
  <c r="M2222" i="2" s="1"/>
  <c r="G2223" i="2"/>
  <c r="M2223" i="2" s="1"/>
  <c r="G2224" i="2"/>
  <c r="M2224" i="2" s="1"/>
  <c r="G2225" i="2"/>
  <c r="M2225" i="2" s="1"/>
  <c r="G2226" i="2"/>
  <c r="M2226" i="2" s="1"/>
  <c r="G2227" i="2"/>
  <c r="M2227" i="2" s="1"/>
  <c r="G2228" i="2"/>
  <c r="M2228" i="2" s="1"/>
  <c r="G2229" i="2"/>
  <c r="G2230" i="2"/>
  <c r="M2230" i="2" s="1"/>
  <c r="G2231" i="2"/>
  <c r="M2231" i="2" s="1"/>
  <c r="G2232" i="2"/>
  <c r="M2232" i="2" s="1"/>
  <c r="G2233" i="2"/>
  <c r="M2233" i="2" s="1"/>
  <c r="G2234" i="2"/>
  <c r="M2234" i="2" s="1"/>
  <c r="G2235" i="2"/>
  <c r="M2235" i="2" s="1"/>
  <c r="G2236" i="2"/>
  <c r="M2236" i="2" s="1"/>
  <c r="G2237" i="2"/>
  <c r="M2237" i="2" s="1"/>
  <c r="G2238" i="2"/>
  <c r="M2238" i="2" s="1"/>
  <c r="G2239" i="2"/>
  <c r="M2239" i="2" s="1"/>
  <c r="G2240" i="2"/>
  <c r="M2240" i="2" s="1"/>
  <c r="G2241" i="2"/>
  <c r="M2241" i="2" s="1"/>
  <c r="G2242" i="2"/>
  <c r="M2242" i="2" s="1"/>
  <c r="G2243" i="2"/>
  <c r="M2243" i="2" s="1"/>
  <c r="G2244" i="2"/>
  <c r="M2244" i="2" s="1"/>
  <c r="G2245" i="2"/>
  <c r="M2245" i="2" s="1"/>
  <c r="G2246" i="2"/>
  <c r="M2246" i="2" s="1"/>
  <c r="G2247" i="2"/>
  <c r="M2247" i="2" s="1"/>
  <c r="G2248" i="2"/>
  <c r="M2248" i="2" s="1"/>
  <c r="G2249" i="2"/>
  <c r="M2249" i="2" s="1"/>
  <c r="G2250" i="2"/>
  <c r="M2250" i="2" s="1"/>
  <c r="G2251" i="2"/>
  <c r="M2251" i="2" s="1"/>
  <c r="G2252" i="2"/>
  <c r="M2252" i="2" s="1"/>
  <c r="G2253" i="2"/>
  <c r="M2253" i="2" s="1"/>
  <c r="G2254" i="2"/>
  <c r="M2254" i="2" s="1"/>
  <c r="G2255" i="2"/>
  <c r="M2255" i="2" s="1"/>
  <c r="G2256" i="2"/>
  <c r="M2256" i="2" s="1"/>
  <c r="G2257" i="2"/>
  <c r="M2257" i="2" s="1"/>
  <c r="G2258" i="2"/>
  <c r="M2258" i="2" s="1"/>
  <c r="G2259" i="2"/>
  <c r="M2259" i="2" s="1"/>
  <c r="G2260" i="2"/>
  <c r="M2260" i="2" s="1"/>
  <c r="G2261" i="2"/>
  <c r="M2261" i="2" s="1"/>
  <c r="G2262" i="2"/>
  <c r="M2262" i="2" s="1"/>
  <c r="G2263" i="2"/>
  <c r="M2263" i="2" s="1"/>
  <c r="G2264" i="2"/>
  <c r="M2264" i="2" s="1"/>
  <c r="G2265" i="2"/>
  <c r="M2265" i="2" s="1"/>
  <c r="G2266" i="2"/>
  <c r="M2266" i="2" s="1"/>
  <c r="G2267" i="2"/>
  <c r="M2267" i="2" s="1"/>
  <c r="G2268" i="2"/>
  <c r="M2268" i="2" s="1"/>
  <c r="G2269" i="2"/>
  <c r="M2269" i="2" s="1"/>
  <c r="G2270" i="2"/>
  <c r="M2270" i="2" s="1"/>
  <c r="G2271" i="2"/>
  <c r="M2271" i="2" s="1"/>
  <c r="G2272" i="2"/>
  <c r="M2272" i="2" s="1"/>
  <c r="G2273" i="2"/>
  <c r="M2273" i="2" s="1"/>
  <c r="G2274" i="2"/>
  <c r="M2274" i="2" s="1"/>
  <c r="G2275" i="2"/>
  <c r="M2275" i="2" s="1"/>
  <c r="G2276" i="2"/>
  <c r="M2276" i="2" s="1"/>
  <c r="G2277" i="2"/>
  <c r="M2277" i="2" s="1"/>
  <c r="G2278" i="2"/>
  <c r="M2278" i="2" s="1"/>
  <c r="G2279" i="2"/>
  <c r="M2279" i="2" s="1"/>
  <c r="G2280" i="2"/>
  <c r="M2280" i="2" s="1"/>
  <c r="G2281" i="2"/>
  <c r="M2281" i="2" s="1"/>
  <c r="G2282" i="2"/>
  <c r="M2282" i="2" s="1"/>
  <c r="G2283" i="2"/>
  <c r="M2283" i="2" s="1"/>
  <c r="G2284" i="2"/>
  <c r="M2284" i="2" s="1"/>
  <c r="G2285" i="2"/>
  <c r="M2285" i="2" s="1"/>
  <c r="G2286" i="2"/>
  <c r="M2286" i="2" s="1"/>
  <c r="G2287" i="2"/>
  <c r="M2287" i="2" s="1"/>
  <c r="G2288" i="2"/>
  <c r="M2288" i="2" s="1"/>
  <c r="G2289" i="2"/>
  <c r="M2289" i="2" s="1"/>
  <c r="G2290" i="2"/>
  <c r="M2290" i="2" s="1"/>
  <c r="G2291" i="2"/>
  <c r="M2291" i="2" s="1"/>
  <c r="G2292" i="2"/>
  <c r="M2292" i="2" s="1"/>
  <c r="G2293" i="2"/>
  <c r="M2293" i="2" s="1"/>
  <c r="G2294" i="2"/>
  <c r="M2294" i="2" s="1"/>
  <c r="G2295" i="2"/>
  <c r="M2295" i="2" s="1"/>
  <c r="G2296" i="2"/>
  <c r="M2296" i="2" s="1"/>
  <c r="G2297" i="2"/>
  <c r="M2297" i="2" s="1"/>
  <c r="G2298" i="2"/>
  <c r="M2298" i="2" s="1"/>
  <c r="G2299" i="2"/>
  <c r="M2299" i="2" s="1"/>
  <c r="G2300" i="2"/>
  <c r="M2300" i="2" s="1"/>
  <c r="G2301" i="2"/>
  <c r="M2301" i="2" s="1"/>
  <c r="G2302" i="2"/>
  <c r="M2302" i="2" s="1"/>
  <c r="G2303" i="2"/>
  <c r="M2303" i="2" s="1"/>
  <c r="G2304" i="2"/>
  <c r="M2304" i="2" s="1"/>
  <c r="G2305" i="2"/>
  <c r="M2305" i="2" s="1"/>
  <c r="G2306" i="2"/>
  <c r="M2306" i="2" s="1"/>
  <c r="G2307" i="2"/>
  <c r="M2307" i="2" s="1"/>
  <c r="G2308" i="2"/>
  <c r="M2308" i="2" s="1"/>
  <c r="G2309" i="2"/>
  <c r="M2309" i="2" s="1"/>
  <c r="G2310" i="2"/>
  <c r="M2310" i="2" s="1"/>
  <c r="G2311" i="2"/>
  <c r="M2311" i="2" s="1"/>
  <c r="G2312" i="2"/>
  <c r="M2312" i="2" s="1"/>
  <c r="G2313" i="2"/>
  <c r="M2313" i="2" s="1"/>
  <c r="G2314" i="2"/>
  <c r="M2314" i="2" s="1"/>
  <c r="G2315" i="2"/>
  <c r="M2315" i="2" s="1"/>
  <c r="G2316" i="2"/>
  <c r="M2316" i="2" s="1"/>
  <c r="G2317" i="2"/>
  <c r="M2317" i="2" s="1"/>
  <c r="G2318" i="2"/>
  <c r="M2318" i="2" s="1"/>
  <c r="G2319" i="2"/>
  <c r="M2319" i="2" s="1"/>
  <c r="G2320" i="2"/>
  <c r="M2320" i="2" s="1"/>
  <c r="G2321" i="2"/>
  <c r="M2321" i="2" s="1"/>
  <c r="G2322" i="2"/>
  <c r="M2322" i="2" s="1"/>
  <c r="G2323" i="2"/>
  <c r="M2323" i="2" s="1"/>
  <c r="G2324" i="2"/>
  <c r="M2324" i="2" s="1"/>
  <c r="G2325" i="2"/>
  <c r="M2325" i="2" s="1"/>
  <c r="G2326" i="2"/>
  <c r="M2326" i="2" s="1"/>
  <c r="G2327" i="2"/>
  <c r="M2327" i="2" s="1"/>
  <c r="G2328" i="2"/>
  <c r="M2328" i="2" s="1"/>
  <c r="G2329" i="2"/>
  <c r="M2329" i="2" s="1"/>
  <c r="G2330" i="2"/>
  <c r="M2330" i="2" s="1"/>
  <c r="G2331" i="2"/>
  <c r="M2331" i="2" s="1"/>
  <c r="G2332" i="2"/>
  <c r="M2332" i="2" s="1"/>
  <c r="G2333" i="2"/>
  <c r="M2333" i="2" s="1"/>
  <c r="G2334" i="2"/>
  <c r="M2334" i="2" s="1"/>
  <c r="G2335" i="2"/>
  <c r="M2335" i="2" s="1"/>
  <c r="G2336" i="2"/>
  <c r="M2336" i="2" s="1"/>
  <c r="G2337" i="2"/>
  <c r="M2337" i="2" s="1"/>
  <c r="G2338" i="2"/>
  <c r="M2338" i="2" s="1"/>
  <c r="G2339" i="2"/>
  <c r="M2339" i="2" s="1"/>
  <c r="G2340" i="2"/>
  <c r="M2340" i="2" s="1"/>
  <c r="G2341" i="2"/>
  <c r="M2341" i="2" s="1"/>
  <c r="G2342" i="2"/>
  <c r="M2342" i="2" s="1"/>
  <c r="G2343" i="2"/>
  <c r="M2343" i="2" s="1"/>
  <c r="G2344" i="2"/>
  <c r="M2344" i="2" s="1"/>
  <c r="G2345" i="2"/>
  <c r="M2345" i="2" s="1"/>
  <c r="G2346" i="2"/>
  <c r="M2346" i="2" s="1"/>
  <c r="G2347" i="2"/>
  <c r="M2347" i="2" s="1"/>
  <c r="G2348" i="2"/>
  <c r="M2348" i="2" s="1"/>
  <c r="G2349" i="2"/>
  <c r="M2349" i="2" s="1"/>
  <c r="G2350" i="2"/>
  <c r="M2350" i="2" s="1"/>
  <c r="G2351" i="2"/>
  <c r="M2351" i="2" s="1"/>
  <c r="G2352" i="2"/>
  <c r="M2352" i="2" s="1"/>
  <c r="G2353" i="2"/>
  <c r="M2353" i="2" s="1"/>
  <c r="G2354" i="2"/>
  <c r="M2354" i="2" s="1"/>
  <c r="G2355" i="2"/>
  <c r="M2355" i="2" s="1"/>
  <c r="G2356" i="2"/>
  <c r="M2356" i="2" s="1"/>
  <c r="G2357" i="2"/>
  <c r="M2357" i="2" s="1"/>
  <c r="G2358" i="2"/>
  <c r="M2358" i="2" s="1"/>
  <c r="G2359" i="2"/>
  <c r="M2359" i="2" s="1"/>
  <c r="G2360" i="2"/>
  <c r="M2360" i="2" s="1"/>
  <c r="G2361" i="2"/>
  <c r="M2361" i="2" s="1"/>
  <c r="G2362" i="2"/>
  <c r="M2362" i="2" s="1"/>
  <c r="G2363" i="2"/>
  <c r="M2363" i="2" s="1"/>
  <c r="G2364" i="2"/>
  <c r="M2364" i="2" s="1"/>
  <c r="G2365" i="2"/>
  <c r="M2365" i="2" s="1"/>
  <c r="G2366" i="2"/>
  <c r="M2366" i="2" s="1"/>
  <c r="G2367" i="2"/>
  <c r="M2367" i="2" s="1"/>
  <c r="G2368" i="2"/>
  <c r="M2368" i="2" s="1"/>
  <c r="G2369" i="2"/>
  <c r="M2369" i="2" s="1"/>
  <c r="G2370" i="2"/>
  <c r="M2370" i="2" s="1"/>
  <c r="G2371" i="2"/>
  <c r="M2371" i="2" s="1"/>
  <c r="G2372" i="2"/>
  <c r="M2372" i="2" s="1"/>
  <c r="G2373" i="2"/>
  <c r="M2373" i="2" s="1"/>
  <c r="G2374" i="2"/>
  <c r="M2374" i="2" s="1"/>
  <c r="G2375" i="2"/>
  <c r="M2375" i="2" s="1"/>
  <c r="G2376" i="2"/>
  <c r="M2376" i="2" s="1"/>
  <c r="G2377" i="2"/>
  <c r="M2377" i="2" s="1"/>
  <c r="G2378" i="2"/>
  <c r="M2378" i="2" s="1"/>
  <c r="G2379" i="2"/>
  <c r="M2379" i="2" s="1"/>
  <c r="G2380" i="2"/>
  <c r="M2380" i="2" s="1"/>
  <c r="G2381" i="2"/>
  <c r="M2381" i="2" s="1"/>
  <c r="G2382" i="2"/>
  <c r="M2382" i="2" s="1"/>
  <c r="G2383" i="2"/>
  <c r="M2383" i="2" s="1"/>
  <c r="G2384" i="2"/>
  <c r="M2384" i="2" s="1"/>
  <c r="G2385" i="2"/>
  <c r="M2385" i="2" s="1"/>
  <c r="G2386" i="2"/>
  <c r="M2386" i="2" s="1"/>
  <c r="G2387" i="2"/>
  <c r="M2387" i="2" s="1"/>
  <c r="G2388" i="2"/>
  <c r="M2388" i="2" s="1"/>
  <c r="G2389" i="2"/>
  <c r="M2389" i="2" s="1"/>
  <c r="G2390" i="2"/>
  <c r="M2390" i="2" s="1"/>
  <c r="G2391" i="2"/>
  <c r="M2391" i="2" s="1"/>
  <c r="G2392" i="2"/>
  <c r="M2392" i="2" s="1"/>
  <c r="G2393" i="2"/>
  <c r="M2393" i="2" s="1"/>
  <c r="G2394" i="2"/>
  <c r="M2394" i="2" s="1"/>
  <c r="G2395" i="2"/>
  <c r="M2395" i="2" s="1"/>
  <c r="G2396" i="2"/>
  <c r="M2396" i="2" s="1"/>
  <c r="G2397" i="2"/>
  <c r="M2397" i="2" s="1"/>
  <c r="G2398" i="2"/>
  <c r="M2398" i="2" s="1"/>
  <c r="G2399" i="2"/>
  <c r="M2399" i="2" s="1"/>
  <c r="G2400" i="2"/>
  <c r="M2400" i="2" s="1"/>
  <c r="G2401" i="2"/>
  <c r="M2401" i="2" s="1"/>
  <c r="G2402" i="2"/>
  <c r="M2402" i="2" s="1"/>
  <c r="G2403" i="2"/>
  <c r="M2403" i="2" s="1"/>
  <c r="G2404" i="2"/>
  <c r="M2404" i="2" s="1"/>
  <c r="G2405" i="2"/>
  <c r="M2405" i="2" s="1"/>
  <c r="G2406" i="2"/>
  <c r="M2406" i="2" s="1"/>
  <c r="G2407" i="2"/>
  <c r="M2407" i="2" s="1"/>
  <c r="G2408" i="2"/>
  <c r="M2408" i="2" s="1"/>
  <c r="G2409" i="2"/>
  <c r="M2409" i="2" s="1"/>
  <c r="G2410" i="2"/>
  <c r="M2410" i="2" s="1"/>
  <c r="G2411" i="2"/>
  <c r="M2411" i="2" s="1"/>
  <c r="G2412" i="2"/>
  <c r="M2412" i="2" s="1"/>
  <c r="G2413" i="2"/>
  <c r="M2413" i="2" s="1"/>
  <c r="G2414" i="2"/>
  <c r="M2414" i="2" s="1"/>
  <c r="G2415" i="2"/>
  <c r="M2415" i="2" s="1"/>
  <c r="G2416" i="2"/>
  <c r="M2416" i="2" s="1"/>
  <c r="G2417" i="2"/>
  <c r="M2417" i="2" s="1"/>
  <c r="G2418" i="2"/>
  <c r="M2418" i="2" s="1"/>
  <c r="G2419" i="2"/>
  <c r="M2419" i="2" s="1"/>
  <c r="G2420" i="2"/>
  <c r="M2420" i="2" s="1"/>
  <c r="G2421" i="2"/>
  <c r="M2421" i="2" s="1"/>
  <c r="G2422" i="2"/>
  <c r="M2422" i="2" s="1"/>
  <c r="G2423" i="2"/>
  <c r="M2423" i="2" s="1"/>
  <c r="G2424" i="2"/>
  <c r="M2424" i="2" s="1"/>
  <c r="G2425" i="2"/>
  <c r="M2425" i="2" s="1"/>
  <c r="G2426" i="2"/>
  <c r="M2426" i="2" s="1"/>
  <c r="G2427" i="2"/>
  <c r="M2427" i="2" s="1"/>
  <c r="G2428" i="2"/>
  <c r="M2428" i="2" s="1"/>
  <c r="G2429" i="2"/>
  <c r="M2429" i="2" s="1"/>
  <c r="G2430" i="2"/>
  <c r="M2430" i="2" s="1"/>
  <c r="G2431" i="2"/>
  <c r="M2431" i="2" s="1"/>
  <c r="G2432" i="2"/>
  <c r="M2432" i="2" s="1"/>
  <c r="G2433" i="2"/>
  <c r="M2433" i="2" s="1"/>
  <c r="G2434" i="2"/>
  <c r="M2434" i="2" s="1"/>
  <c r="G2435" i="2"/>
  <c r="M2435" i="2" s="1"/>
  <c r="G2436" i="2"/>
  <c r="M2436" i="2" s="1"/>
  <c r="G2437" i="2"/>
  <c r="M2437" i="2" s="1"/>
  <c r="G2438" i="2"/>
  <c r="M2438" i="2" s="1"/>
  <c r="G2439" i="2"/>
  <c r="M2439" i="2" s="1"/>
  <c r="G2440" i="2"/>
  <c r="M2440" i="2" s="1"/>
  <c r="G2441" i="2"/>
  <c r="M2441" i="2" s="1"/>
  <c r="G2442" i="2"/>
  <c r="M2442" i="2" s="1"/>
  <c r="G2443" i="2"/>
  <c r="M2443" i="2" s="1"/>
  <c r="G2444" i="2"/>
  <c r="M2444" i="2" s="1"/>
  <c r="G2445" i="2"/>
  <c r="M2445" i="2" s="1"/>
  <c r="G2446" i="2"/>
  <c r="M2446" i="2" s="1"/>
  <c r="G2447" i="2"/>
  <c r="M2447" i="2" s="1"/>
  <c r="G2448" i="2"/>
  <c r="M2448" i="2" s="1"/>
  <c r="G2449" i="2"/>
  <c r="M2449" i="2" s="1"/>
  <c r="G2450" i="2"/>
  <c r="M2450" i="2" s="1"/>
  <c r="G2451" i="2"/>
  <c r="M2451" i="2" s="1"/>
  <c r="G2452" i="2"/>
  <c r="M2452" i="2" s="1"/>
  <c r="G2453" i="2"/>
  <c r="M2453" i="2" s="1"/>
  <c r="G2454" i="2"/>
  <c r="M2454" i="2" s="1"/>
  <c r="G2455" i="2"/>
  <c r="M2455" i="2" s="1"/>
  <c r="G2456" i="2"/>
  <c r="M2456" i="2" s="1"/>
  <c r="G2457" i="2"/>
  <c r="M2457" i="2" s="1"/>
  <c r="G2458" i="2"/>
  <c r="M2458" i="2" s="1"/>
  <c r="G2459" i="2"/>
  <c r="M2459" i="2" s="1"/>
  <c r="G2460" i="2"/>
  <c r="M2460" i="2" s="1"/>
  <c r="G2461" i="2"/>
  <c r="M2461" i="2" s="1"/>
  <c r="G2462" i="2"/>
  <c r="M2462" i="2" s="1"/>
  <c r="G2463" i="2"/>
  <c r="M2463" i="2" s="1"/>
  <c r="G2464" i="2"/>
  <c r="M2464" i="2" s="1"/>
  <c r="G2465" i="2"/>
  <c r="M2465" i="2" s="1"/>
  <c r="G2466" i="2"/>
  <c r="M2466" i="2" s="1"/>
  <c r="G2467" i="2"/>
  <c r="M2467" i="2" s="1"/>
  <c r="G2468" i="2"/>
  <c r="M2468" i="2" s="1"/>
  <c r="G2469" i="2"/>
  <c r="M2469" i="2" s="1"/>
  <c r="G2470" i="2"/>
  <c r="M2470" i="2" s="1"/>
  <c r="G2471" i="2"/>
  <c r="M2471" i="2" s="1"/>
  <c r="G2472" i="2"/>
  <c r="M2472" i="2" s="1"/>
  <c r="G2473" i="2"/>
  <c r="M2473" i="2" s="1"/>
  <c r="G2474" i="2"/>
  <c r="M2474" i="2" s="1"/>
  <c r="G2475" i="2"/>
  <c r="M2475" i="2" s="1"/>
  <c r="G2476" i="2"/>
  <c r="M2476" i="2" s="1"/>
  <c r="G2477" i="2"/>
  <c r="M2477" i="2" s="1"/>
  <c r="G2478" i="2"/>
  <c r="M2478" i="2" s="1"/>
  <c r="G2479" i="2"/>
  <c r="M2479" i="2" s="1"/>
  <c r="G2480" i="2"/>
  <c r="M2480" i="2" s="1"/>
  <c r="G2481" i="2"/>
  <c r="M2481" i="2" s="1"/>
  <c r="G2482" i="2"/>
  <c r="M2482" i="2" s="1"/>
  <c r="G2483" i="2"/>
  <c r="M2483" i="2" s="1"/>
  <c r="G2484" i="2"/>
  <c r="M2484" i="2" s="1"/>
  <c r="G2485" i="2"/>
  <c r="M2485" i="2" s="1"/>
  <c r="G2486" i="2"/>
  <c r="M2486" i="2" s="1"/>
  <c r="G2487" i="2"/>
  <c r="M2487" i="2" s="1"/>
  <c r="G2488" i="2"/>
  <c r="M2488" i="2" s="1"/>
  <c r="G2489" i="2"/>
  <c r="M2489" i="2" s="1"/>
  <c r="G2490" i="2"/>
  <c r="M2490" i="2" s="1"/>
  <c r="G2491" i="2"/>
  <c r="M2491" i="2" s="1"/>
  <c r="G2492" i="2"/>
  <c r="M2492" i="2" s="1"/>
  <c r="G2493" i="2"/>
  <c r="M2493" i="2" s="1"/>
  <c r="G2494" i="2"/>
  <c r="M2494" i="2" s="1"/>
  <c r="G2495" i="2"/>
  <c r="M2495" i="2" s="1"/>
  <c r="G2496" i="2"/>
  <c r="M2496" i="2" s="1"/>
  <c r="G2497" i="2"/>
  <c r="M2497" i="2" s="1"/>
  <c r="G2498" i="2"/>
  <c r="M2498" i="2" s="1"/>
  <c r="G2499" i="2"/>
  <c r="M2499" i="2" s="1"/>
  <c r="G2500" i="2"/>
  <c r="M2500" i="2" s="1"/>
  <c r="G2501" i="2"/>
  <c r="M2501" i="2" s="1"/>
  <c r="C7" i="1"/>
  <c r="D7" i="1"/>
  <c r="E7" i="1"/>
  <c r="F7" i="1"/>
  <c r="G7" i="1"/>
  <c r="H7" i="1"/>
  <c r="I7" i="1"/>
  <c r="J7" i="1"/>
  <c r="K7" i="1"/>
  <c r="L7" i="1"/>
  <c r="B7" i="1"/>
  <c r="B6" i="1" a="1"/>
  <c r="B6" i="1" s="1"/>
  <c r="C3" i="1"/>
  <c r="I9" i="3"/>
  <c r="F9" i="3"/>
  <c r="C9" i="3"/>
  <c r="B9" i="3"/>
  <c r="E9" i="6"/>
  <c r="F9" i="6"/>
  <c r="C9" i="6"/>
  <c r="B9" i="6"/>
  <c r="I9" i="6"/>
  <c r="H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BC2B5B-5CFC-4E84-B2F7-78E87A13607D}" keepAlive="1" name="Consulta - reservas_hotel" description="Conexión a la consulta 'reservas_hotel' en el libro." type="5" refreshedVersion="8" background="1" saveData="1">
    <dbPr connection="Provider=Microsoft.Mashup.OleDb.1;Data Source=$Workbook$;Location=reservas_hotel;Extended Properties=&quot;&quot;" command="SELECT * FROM [reservas_hot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<sst xmlns="http://schemas.openxmlformats.org/spreadsheetml/2006/main" count="12837" uniqueCount="80">
  <si>
    <t>noches</t>
  </si>
  <si>
    <t>mantenimiento_por_noche</t>
  </si>
  <si>
    <t>mujer</t>
  </si>
  <si>
    <t>EEUU</t>
  </si>
  <si>
    <t>triple</t>
  </si>
  <si>
    <t>otra</t>
  </si>
  <si>
    <t>no</t>
  </si>
  <si>
    <t>Italia</t>
  </si>
  <si>
    <t>doble</t>
  </si>
  <si>
    <t>Amex</t>
  </si>
  <si>
    <t>España</t>
  </si>
  <si>
    <t>cuadruple</t>
  </si>
  <si>
    <t>Visa</t>
  </si>
  <si>
    <t>hombre</t>
  </si>
  <si>
    <t>México</t>
  </si>
  <si>
    <t>individual</t>
  </si>
  <si>
    <t>Francia</t>
  </si>
  <si>
    <t>si</t>
  </si>
  <si>
    <t>Argentina</t>
  </si>
  <si>
    <t>Chile</t>
  </si>
  <si>
    <t>Colombia</t>
  </si>
  <si>
    <t>MasterCard</t>
  </si>
  <si>
    <t>Alemania</t>
  </si>
  <si>
    <t>Reservas totales</t>
  </si>
  <si>
    <t>Precio Noche</t>
  </si>
  <si>
    <t>precio noche 1</t>
  </si>
  <si>
    <t>Mantenimiento por noche</t>
  </si>
  <si>
    <t>todo incluido</t>
  </si>
  <si>
    <t>Gasto mantenimiento total</t>
  </si>
  <si>
    <t>Beneficio total</t>
  </si>
  <si>
    <t>Tarjeta</t>
  </si>
  <si>
    <t>Habitación</t>
  </si>
  <si>
    <t>País</t>
  </si>
  <si>
    <t>Genero</t>
  </si>
  <si>
    <t>Edad</t>
  </si>
  <si>
    <t>Gasto total por reserva</t>
  </si>
  <si>
    <t>Reservas</t>
  </si>
  <si>
    <t>Suma de Gasto total por reserva</t>
  </si>
  <si>
    <t>Suma de Beneficio total</t>
  </si>
  <si>
    <t>Mantenimiento total</t>
  </si>
  <si>
    <t xml:space="preserve">Beneficio </t>
  </si>
  <si>
    <t>Etiquetas de fila</t>
  </si>
  <si>
    <t>Total general</t>
  </si>
  <si>
    <t>Tipo Tarjeta</t>
  </si>
  <si>
    <t>Beneficio total por tarjeta</t>
  </si>
  <si>
    <t>Gasto total por tarjeta</t>
  </si>
  <si>
    <t>Tipo habitación</t>
  </si>
  <si>
    <t>Ingresos por tipo habitación</t>
  </si>
  <si>
    <t xml:space="preserve"> Beneficio total por tipo habitación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</si>
  <si>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</si>
  <si>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</si>
  <si>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</si>
  <si>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</si>
  <si>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</si>
  <si>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</si>
  <si>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</si>
  <si>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</si>
  <si>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Ingresos totales por edad</t>
  </si>
  <si>
    <t>Género</t>
  </si>
  <si>
    <t xml:space="preserve">Total </t>
  </si>
  <si>
    <t>Ingresos totales por género</t>
  </si>
  <si>
    <t>Total</t>
  </si>
  <si>
    <t>Beneficios totales por género</t>
  </si>
  <si>
    <t>Todo incluido</t>
  </si>
  <si>
    <t>Gasto total por modalidad</t>
  </si>
  <si>
    <t>Noches</t>
  </si>
  <si>
    <t>Ingresos por cantidad de noches</t>
  </si>
  <si>
    <t>Total Reservas</t>
  </si>
  <si>
    <t>Gasto total por país</t>
  </si>
  <si>
    <t>Beneficio total por país</t>
  </si>
  <si>
    <t>Promedio de Edad</t>
  </si>
  <si>
    <t>Valores</t>
  </si>
  <si>
    <t>Mín. de Edad</t>
  </si>
  <si>
    <t>Máx. de Edad</t>
  </si>
  <si>
    <t>Desvest de Edad</t>
  </si>
  <si>
    <t>Var de Edad</t>
  </si>
  <si>
    <t>Beneficio por edad</t>
  </si>
  <si>
    <t>Beneficio por modalidad</t>
  </si>
  <si>
    <t>Beneficio por cantidad de noches</t>
  </si>
  <si>
    <t>Cuenta 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</si>
</sst>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\ &quot;€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masis MT Pro Black"/>
      <family val="1"/>
    </font>
    <font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164" formatCode="0.0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" formatCode="0"/>
    </dxf>
    <dxf>
      <numFmt numFmtId="165" formatCode="#,##0\ &quot;€&quot;"/>
    </dxf>
    <dxf>
      <numFmt numFmtId="1" formatCode="0"/>
    </dxf>
    <dxf>
      <numFmt numFmtId="165" formatCode="#,##0\ &quot;€&quot;"/>
    </dxf>
    <dxf>
      <numFmt numFmtId="165" formatCode="#,##0\ &quot;€&quot;"/>
    </dxf>
    <dxf>
      <numFmt numFmtId="1" formatCode="0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6" formatCode="#,##0.0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" formatCode="0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6" formatCode="#,##0.00\ &quot;€&quot;"/>
    </dxf>
    <dxf>
      <numFmt numFmtId="165" formatCode="#,##0\ &quot;€&quot;"/>
    </dxf>
    <dxf>
      <numFmt numFmtId="1" formatCode="0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18" Type="http://schemas.microsoft.com/office/2007/relationships/slicerCache" Target="slicerCaches/slicerCache10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microsoft.com/office/2007/relationships/slicerCache" Target="slicerCaches/slicerCache9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8.xml"/><Relationship Id="rId20" Type="http://schemas.microsoft.com/office/2007/relationships/slicerCache" Target="slicerCaches/slicerCache1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7.xml"/><Relationship Id="rId23" Type="http://schemas.openxmlformats.org/officeDocument/2006/relationships/theme" Target="theme/theme1.xml"/><Relationship Id="rId28" Type="http://schemas.microsoft.com/office/2017/10/relationships/person" Target="persons/person.xml"/><Relationship Id="rId10" Type="http://schemas.microsoft.com/office/2007/relationships/slicerCache" Target="slicerCaches/slicerCache2.xml"/><Relationship Id="rId19" Type="http://schemas.microsoft.com/office/2007/relationships/slicerCache" Target="slicerCaches/slicerCache1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07/relationships/slicerCache" Target="slicerCaches/slicerCache6.xml"/><Relationship Id="rId22" Type="http://schemas.microsoft.com/office/2007/relationships/slicerCache" Target="slicerCaches/slicerCache14.xml"/><Relationship Id="rId27" Type="http://schemas.openxmlformats.org/officeDocument/2006/relationships/sheetMetadata" Target="metadata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dinámicas!Tipo de tarjeta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Reservas totales/tarjeta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1D-4C0F-8306-0D0BD55365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1D-4C0F-8306-0D0BD55365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1D-4C0F-8306-0D0BD55365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1D-4C0F-8306-0D0BD55365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dinámicas'!$B$12:$B$16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dinámicas'!$C$12:$C$16</c:f>
              <c:numCache>
                <c:formatCode>General</c:formatCode>
                <c:ptCount val="4"/>
                <c:pt idx="0">
                  <c:v>647</c:v>
                </c:pt>
                <c:pt idx="1">
                  <c:v>580</c:v>
                </c:pt>
                <c:pt idx="2">
                  <c:v>665</c:v>
                </c:pt>
                <c:pt idx="3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C-43C8-BD6C-ADEEC3E3A0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dinámicas!Tipo habitacion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</a:t>
            </a:r>
            <a:r>
              <a:rPr lang="en-US" baseline="0"/>
              <a:t> de habitación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dinámicas'!$C$33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B66-4A8B-A649-BC8512120C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B66-4A8B-A649-BC8512120C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B66-4A8B-A649-BC8512120C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B66-4A8B-A649-BC8512120C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dinámicas'!$B$34:$B$38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dinámicas'!$C$34:$C$38</c:f>
              <c:numCache>
                <c:formatCode>General</c:formatCode>
                <c:ptCount val="4"/>
                <c:pt idx="0">
                  <c:v>593</c:v>
                </c:pt>
                <c:pt idx="1">
                  <c:v>588</c:v>
                </c:pt>
                <c:pt idx="2">
                  <c:v>668</c:v>
                </c:pt>
                <c:pt idx="3">
                  <c:v>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6-4A3B-8C99-919E47875D4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dinámicas!-habitación gasto total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tipo de habitación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dinámicas'!$F$33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dinámicas'!$E$34:$E$38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dinámicas'!$F$34:$F$38</c:f>
              <c:numCache>
                <c:formatCode>#,##0\ "€"</c:formatCode>
                <c:ptCount val="4"/>
                <c:pt idx="0">
                  <c:v>373770</c:v>
                </c:pt>
                <c:pt idx="1">
                  <c:v>363490</c:v>
                </c:pt>
                <c:pt idx="2">
                  <c:v>408980</c:v>
                </c:pt>
                <c:pt idx="3">
                  <c:v>394380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3-4019-9226-BFD250DF3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889679"/>
        <c:axId val="1202894479"/>
        <c:axId val="0"/>
      </c:bar3DChart>
      <c:catAx>
        <c:axId val="120288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894479"/>
        <c:crosses val="autoZero"/>
        <c:auto val="1"/>
        <c:lblAlgn val="ctr"/>
        <c:lblOffset val="100"/>
        <c:noMultiLvlLbl val="0"/>
      </c:catAx>
      <c:valAx>
        <c:axId val="120289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88967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dinámicas!Gasto por tarjeta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tipo de 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dinámicas'!$F$11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dinámicas'!$E$12:$E$16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dinámicas'!$F$12:$F$16</c:f>
              <c:numCache>
                <c:formatCode>#,##0\ "€"</c:formatCode>
                <c:ptCount val="4"/>
                <c:pt idx="0">
                  <c:v>395780</c:v>
                </c:pt>
                <c:pt idx="1">
                  <c:v>358470</c:v>
                </c:pt>
                <c:pt idx="2">
                  <c:v>407280</c:v>
                </c:pt>
                <c:pt idx="3">
                  <c:v>379090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8-4563-87B4-EE76711D04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02902159"/>
        <c:axId val="1202900719"/>
      </c:barChart>
      <c:catAx>
        <c:axId val="120290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0719"/>
        <c:crosses val="autoZero"/>
        <c:auto val="1"/>
        <c:lblAlgn val="ctr"/>
        <c:lblOffset val="100"/>
        <c:noMultiLvlLbl val="0"/>
      </c:catAx>
      <c:valAx>
        <c:axId val="12029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dinámicas!Beneficio tarjeta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tipo de 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dinámicas'!$I$11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dinámicas'!$H$12:$H$16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dinámicas'!$I$12:$I$16</c:f>
              <c:numCache>
                <c:formatCode>#,##0\ "€"</c:formatCode>
                <c:ptCount val="4"/>
                <c:pt idx="0">
                  <c:v>344050</c:v>
                </c:pt>
                <c:pt idx="1">
                  <c:v>313165</c:v>
                </c:pt>
                <c:pt idx="2">
                  <c:v>352755</c:v>
                </c:pt>
                <c:pt idx="3">
                  <c:v>332230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E-455C-8E03-61883F64DB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02888719"/>
        <c:axId val="1202901679"/>
      </c:barChart>
      <c:catAx>
        <c:axId val="120288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1679"/>
        <c:crosses val="autoZero"/>
        <c:auto val="1"/>
        <c:lblAlgn val="ctr"/>
        <c:lblOffset val="100"/>
        <c:noMultiLvlLbl val="0"/>
      </c:catAx>
      <c:valAx>
        <c:axId val="12029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88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dinámicas!TablaDinámica17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tipo de habitación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dinámicas'!$I$33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dinámicas'!$H$34:$H$38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dinámicas'!$I$34:$I$38</c:f>
              <c:numCache>
                <c:formatCode>#,##0\ "€"</c:formatCode>
                <c:ptCount val="4"/>
                <c:pt idx="0">
                  <c:v>325510</c:v>
                </c:pt>
                <c:pt idx="1">
                  <c:v>316935</c:v>
                </c:pt>
                <c:pt idx="2">
                  <c:v>354505</c:v>
                </c:pt>
                <c:pt idx="3">
                  <c:v>345250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1-443F-A663-A6D92781F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904559"/>
        <c:axId val="1202907439"/>
        <c:axId val="0"/>
      </c:bar3DChart>
      <c:catAx>
        <c:axId val="120290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7439"/>
        <c:crosses val="autoZero"/>
        <c:auto val="1"/>
        <c:lblAlgn val="ctr"/>
        <c:lblOffset val="100"/>
        <c:noMultiLvlLbl val="0"/>
      </c:catAx>
      <c:valAx>
        <c:axId val="12029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455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dinámicas!Edad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dinámicas'!$C$57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A0-4C32-91EB-6122511F3E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A0-4C32-91EB-6122511F3E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A0-4C32-91EB-6122511F3E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FA0-4C32-91EB-6122511F3E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FA0-4C32-91EB-6122511F3E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FA0-4C32-91EB-6122511F3EF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FA0-4C32-91EB-6122511F3EF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FA0-4C32-91EB-6122511F3EFF}"/>
              </c:ext>
            </c:extLst>
          </c:dPt>
          <c:cat>
            <c:strRef>
              <c:f>'Tablas dinámicas'!$B$58:$B$66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dinámicas'!$C$58:$C$66</c:f>
              <c:numCache>
                <c:formatCode>General</c:formatCode>
                <c:ptCount val="8"/>
                <c:pt idx="0">
                  <c:v>335</c:v>
                </c:pt>
                <c:pt idx="1">
                  <c:v>354</c:v>
                </c:pt>
                <c:pt idx="2">
                  <c:v>365</c:v>
                </c:pt>
                <c:pt idx="3">
                  <c:v>323</c:v>
                </c:pt>
                <c:pt idx="4">
                  <c:v>354</c:v>
                </c:pt>
                <c:pt idx="5">
                  <c:v>316</c:v>
                </c:pt>
                <c:pt idx="6">
                  <c:v>347</c:v>
                </c:pt>
                <c:pt idx="7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A-49B4-BB32-FC3170E87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dinámicas!Ingresos por edad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dinámicas'!$F$57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dinámicas'!$E$58:$E$66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dinámicas'!$F$58:$F$66</c:f>
              <c:numCache>
                <c:formatCode>#,##0\ "€"</c:formatCode>
                <c:ptCount val="8"/>
                <c:pt idx="0">
                  <c:v>210910</c:v>
                </c:pt>
                <c:pt idx="1">
                  <c:v>215910</c:v>
                </c:pt>
                <c:pt idx="2">
                  <c:v>223210</c:v>
                </c:pt>
                <c:pt idx="3">
                  <c:v>208340</c:v>
                </c:pt>
                <c:pt idx="4">
                  <c:v>209230</c:v>
                </c:pt>
                <c:pt idx="5">
                  <c:v>195580</c:v>
                </c:pt>
                <c:pt idx="6">
                  <c:v>210750</c:v>
                </c:pt>
                <c:pt idx="7">
                  <c:v>66690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3-4A55-B8A2-08FF87A90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385615"/>
        <c:axId val="1303392815"/>
        <c:axId val="0"/>
      </c:bar3DChart>
      <c:catAx>
        <c:axId val="130338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92815"/>
        <c:crosses val="autoZero"/>
        <c:auto val="1"/>
        <c:lblAlgn val="ctr"/>
        <c:lblOffset val="100"/>
        <c:noMultiLvlLbl val="0"/>
      </c:catAx>
      <c:valAx>
        <c:axId val="13033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8561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dinámicas!TablaDinámica20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dinámicas'!$I$57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dinámicas'!$H$58:$H$66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dinámicas'!$I$58:$I$66</c:f>
              <c:numCache>
                <c:formatCode>#,##0\ "€"</c:formatCode>
                <c:ptCount val="8"/>
                <c:pt idx="0">
                  <c:v>184055</c:v>
                </c:pt>
                <c:pt idx="1">
                  <c:v>188390</c:v>
                </c:pt>
                <c:pt idx="2">
                  <c:v>194110</c:v>
                </c:pt>
                <c:pt idx="3">
                  <c:v>182360</c:v>
                </c:pt>
                <c:pt idx="4">
                  <c:v>181860</c:v>
                </c:pt>
                <c:pt idx="5">
                  <c:v>168915</c:v>
                </c:pt>
                <c:pt idx="6">
                  <c:v>184355</c:v>
                </c:pt>
                <c:pt idx="7">
                  <c:v>58155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9-4829-A62C-92E2640AD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388495"/>
        <c:axId val="1303391855"/>
        <c:axId val="0"/>
      </c:bar3DChart>
      <c:catAx>
        <c:axId val="130338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91855"/>
        <c:crosses val="autoZero"/>
        <c:auto val="1"/>
        <c:lblAlgn val="ctr"/>
        <c:lblOffset val="100"/>
        <c:noMultiLvlLbl val="0"/>
      </c:catAx>
      <c:valAx>
        <c:axId val="13033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884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dinámicas!Genero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dinámicas'!$C$84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E16-4494-B29F-4FC37DF8F1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E16-4494-B29F-4FC37DF8F1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dinámicas'!$B$85:$B$87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dinámicas'!$C$85:$C$87</c:f>
              <c:numCache>
                <c:formatCode>General</c:formatCode>
                <c:ptCount val="2"/>
                <c:pt idx="0">
                  <c:v>1225</c:v>
                </c:pt>
                <c:pt idx="1">
                  <c:v>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463-B97F-260BBED9AED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dinámicas!Género Ingresos totales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totales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dinámicas'!$F$84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dinámicas'!$E$85:$E$87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dinámicas'!$F$85:$F$87</c:f>
              <c:numCache>
                <c:formatCode>#,##0\ "€"</c:formatCode>
                <c:ptCount val="2"/>
                <c:pt idx="0">
                  <c:v>741350</c:v>
                </c:pt>
                <c:pt idx="1">
                  <c:v>799270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2-4096-A52F-AE1FB5CDE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10095"/>
        <c:axId val="1303410575"/>
        <c:axId val="0"/>
      </c:bar3DChart>
      <c:catAx>
        <c:axId val="13034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0575"/>
        <c:crosses val="autoZero"/>
        <c:auto val="1"/>
        <c:lblAlgn val="ctr"/>
        <c:lblOffset val="100"/>
        <c:noMultiLvlLbl val="0"/>
      </c:catAx>
      <c:valAx>
        <c:axId val="130341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00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dinámicas!TablaDinámica23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dinámicas'!$I$84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dinámicas'!$H$85:$H$87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dinámicas'!$I$85:$I$87</c:f>
              <c:numCache>
                <c:formatCode>#,##0\ "€"</c:formatCode>
                <c:ptCount val="2"/>
                <c:pt idx="0">
                  <c:v>643680</c:v>
                </c:pt>
                <c:pt idx="1">
                  <c:v>698520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3-4F99-8FA8-ACD3C3839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38415"/>
        <c:axId val="1303440335"/>
        <c:axId val="0"/>
      </c:bar3DChart>
      <c:catAx>
        <c:axId val="130343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40335"/>
        <c:crosses val="autoZero"/>
        <c:auto val="1"/>
        <c:lblAlgn val="ctr"/>
        <c:lblOffset val="100"/>
        <c:noMultiLvlLbl val="0"/>
      </c:catAx>
      <c:valAx>
        <c:axId val="130344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3841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dinámicas!Todo incluido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Todo incluido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dinámicas'!$C$103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3AE-489F-B607-414EB90183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3AE-489F-B607-414EB90183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dinámicas'!$B$104:$B$106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dinámicas'!$C$104:$C$106</c:f>
              <c:numCache>
                <c:formatCode>General</c:formatCode>
                <c:ptCount val="2"/>
                <c:pt idx="0">
                  <c:v>1230</c:v>
                </c:pt>
                <c:pt idx="1">
                  <c:v>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F-4756-A223-CA2323EC94F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dinámicas!Todo incluido gasto total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Gasto total por modalidad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dinámicas'!$F$103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'Tablas dinámicas'!$E$104:$E$106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dinámicas'!$F$104:$F$106</c:f>
              <c:numCache>
                <c:formatCode>#,##0\ "€"</c:formatCode>
                <c:ptCount val="2"/>
                <c:pt idx="0">
                  <c:v>773570</c:v>
                </c:pt>
                <c:pt idx="1">
                  <c:v>767050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4-422F-A39D-7931BBD9F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914159"/>
        <c:axId val="1202914639"/>
        <c:axId val="0"/>
      </c:bar3DChart>
      <c:catAx>
        <c:axId val="12029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14639"/>
        <c:crosses val="autoZero"/>
        <c:auto val="1"/>
        <c:lblAlgn val="ctr"/>
        <c:lblOffset val="100"/>
        <c:noMultiLvlLbl val="0"/>
      </c:catAx>
      <c:valAx>
        <c:axId val="12029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1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dinámicas!TablaDinámica26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total por modalidad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dinámicas'!$I$103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dinámicas'!$H$104:$H$106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dinámicas'!$I$104:$I$106</c:f>
              <c:numCache>
                <c:formatCode>#,##0\ "€"</c:formatCode>
                <c:ptCount val="2"/>
                <c:pt idx="0">
                  <c:v>674120</c:v>
                </c:pt>
                <c:pt idx="1">
                  <c:v>668080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A-4BC4-8EEB-3B97BFC451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03429775"/>
        <c:axId val="1303417295"/>
        <c:axId val="0"/>
      </c:bar3DChart>
      <c:catAx>
        <c:axId val="130342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7295"/>
        <c:crosses val="autoZero"/>
        <c:auto val="1"/>
        <c:lblAlgn val="ctr"/>
        <c:lblOffset val="100"/>
        <c:noMultiLvlLbl val="0"/>
      </c:catAx>
      <c:valAx>
        <c:axId val="13034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2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dinámicas!Noches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'Tablas dinámicas'!$C$122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3B1-4E27-8F12-9857DABCA17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3B1-4E27-8F12-9857DABCA17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3B1-4E27-8F12-9857DABCA17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3B1-4E27-8F12-9857DABCA17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3B1-4E27-8F12-9857DABCA17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3B1-4E27-8F12-9857DABCA17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3B1-4E27-8F12-9857DABCA17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D3B1-4E27-8F12-9857DABCA17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D3B1-4E27-8F12-9857DABCA177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D3B1-4E27-8F12-9857DABCA177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'Tablas dinámicas'!$B$123:$B$133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dinámicas'!$C$123:$C$133</c:f>
              <c:numCache>
                <c:formatCode>General</c:formatCode>
                <c:ptCount val="10"/>
                <c:pt idx="0">
                  <c:v>225</c:v>
                </c:pt>
                <c:pt idx="1">
                  <c:v>248</c:v>
                </c:pt>
                <c:pt idx="2">
                  <c:v>230</c:v>
                </c:pt>
                <c:pt idx="3">
                  <c:v>252</c:v>
                </c:pt>
                <c:pt idx="4">
                  <c:v>247</c:v>
                </c:pt>
                <c:pt idx="5">
                  <c:v>280</c:v>
                </c:pt>
                <c:pt idx="6">
                  <c:v>255</c:v>
                </c:pt>
                <c:pt idx="7">
                  <c:v>244</c:v>
                </c:pt>
                <c:pt idx="8">
                  <c:v>257</c:v>
                </c:pt>
                <c:pt idx="9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5-46EB-8EBC-61EBF4A9D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dinámicas!Ingresos por cantidad de noches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cantidad de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'Tablas dinámicas'!$G$122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dinámicas'!$F$123:$F$133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dinámicas'!$G$123:$G$133</c:f>
              <c:numCache>
                <c:formatCode>#,##0\ "€"</c:formatCode>
                <c:ptCount val="10"/>
                <c:pt idx="0">
                  <c:v>24200</c:v>
                </c:pt>
                <c:pt idx="1">
                  <c:v>56240</c:v>
                </c:pt>
                <c:pt idx="2">
                  <c:v>77970</c:v>
                </c:pt>
                <c:pt idx="3">
                  <c:v>113720</c:v>
                </c:pt>
                <c:pt idx="4">
                  <c:v>133450</c:v>
                </c:pt>
                <c:pt idx="5">
                  <c:v>177480</c:v>
                </c:pt>
                <c:pt idx="6">
                  <c:v>202160</c:v>
                </c:pt>
                <c:pt idx="7">
                  <c:v>217520</c:v>
                </c:pt>
                <c:pt idx="8">
                  <c:v>257580</c:v>
                </c:pt>
                <c:pt idx="9">
                  <c:v>280300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F-48DA-91A0-29AA0B01D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1376079"/>
        <c:axId val="1401378959"/>
        <c:axId val="0"/>
      </c:bar3DChart>
      <c:catAx>
        <c:axId val="140137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1378959"/>
        <c:crosses val="autoZero"/>
        <c:auto val="1"/>
        <c:lblAlgn val="ctr"/>
        <c:lblOffset val="100"/>
        <c:noMultiLvlLbl val="0"/>
      </c:catAx>
      <c:valAx>
        <c:axId val="140137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137607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dinámicas!Beneficios por cantidad de noches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Beneficios por cantidad de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'Tablas dinámicas'!$J$122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dinámicas'!$I$123:$I$133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dinámicas'!$J$123:$J$133</c:f>
              <c:numCache>
                <c:formatCode>#,##0\ "€"</c:formatCode>
                <c:ptCount val="10"/>
                <c:pt idx="0">
                  <c:v>21030</c:v>
                </c:pt>
                <c:pt idx="1">
                  <c:v>49110</c:v>
                </c:pt>
                <c:pt idx="2">
                  <c:v>68070</c:v>
                </c:pt>
                <c:pt idx="3">
                  <c:v>100060</c:v>
                </c:pt>
                <c:pt idx="4">
                  <c:v>115825</c:v>
                </c:pt>
                <c:pt idx="5">
                  <c:v>153840</c:v>
                </c:pt>
                <c:pt idx="6">
                  <c:v>176470</c:v>
                </c:pt>
                <c:pt idx="7">
                  <c:v>189240</c:v>
                </c:pt>
                <c:pt idx="8">
                  <c:v>223605</c:v>
                </c:pt>
                <c:pt idx="9">
                  <c:v>244950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A-4839-957F-6E55531EF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14895"/>
        <c:axId val="1303425935"/>
        <c:axId val="0"/>
      </c:bar3DChart>
      <c:catAx>
        <c:axId val="130341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25935"/>
        <c:crosses val="autoZero"/>
        <c:auto val="1"/>
        <c:lblAlgn val="ctr"/>
        <c:lblOffset val="100"/>
        <c:noMultiLvlLbl val="0"/>
      </c:catAx>
      <c:valAx>
        <c:axId val="13034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48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dinámicas!País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'Tablas dinámicas'!$C$151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389-423B-8A30-EE2865626A3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389-423B-8A30-EE2865626A3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389-423B-8A30-EE2865626A3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389-423B-8A30-EE2865626A3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9389-423B-8A30-EE2865626A3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389-423B-8A30-EE2865626A3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9389-423B-8A30-EE2865626A3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9389-423B-8A30-EE2865626A3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9389-423B-8A30-EE2865626A32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'Tablas dinámicas'!$B$152:$B$161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dinámicas'!$C$152:$C$161</c:f>
              <c:numCache>
                <c:formatCode>General</c:formatCode>
                <c:ptCount val="9"/>
                <c:pt idx="0">
                  <c:v>288</c:v>
                </c:pt>
                <c:pt idx="1">
                  <c:v>282</c:v>
                </c:pt>
                <c:pt idx="2">
                  <c:v>276</c:v>
                </c:pt>
                <c:pt idx="3">
                  <c:v>259</c:v>
                </c:pt>
                <c:pt idx="4">
                  <c:v>302</c:v>
                </c:pt>
                <c:pt idx="5">
                  <c:v>253</c:v>
                </c:pt>
                <c:pt idx="6">
                  <c:v>275</c:v>
                </c:pt>
                <c:pt idx="7">
                  <c:v>290</c:v>
                </c:pt>
                <c:pt idx="8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5-4BDA-9E81-1B6097781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dinámicas!Ingresos por país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'Tablas dinámicas'!$G$151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dinámicas'!$F$152:$F$161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dinámicas'!$G$152:$G$161</c:f>
              <c:numCache>
                <c:formatCode>#,##0\ "€"</c:formatCode>
                <c:ptCount val="9"/>
                <c:pt idx="0">
                  <c:v>173840</c:v>
                </c:pt>
                <c:pt idx="1">
                  <c:v>188150</c:v>
                </c:pt>
                <c:pt idx="2">
                  <c:v>168680</c:v>
                </c:pt>
                <c:pt idx="3">
                  <c:v>157250</c:v>
                </c:pt>
                <c:pt idx="4">
                  <c:v>182130</c:v>
                </c:pt>
                <c:pt idx="5">
                  <c:v>155440</c:v>
                </c:pt>
                <c:pt idx="6">
                  <c:v>167450</c:v>
                </c:pt>
                <c:pt idx="7">
                  <c:v>178890</c:v>
                </c:pt>
                <c:pt idx="8">
                  <c:v>168790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F-4CB8-85B2-9AD0A4B7FF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96381231"/>
        <c:axId val="1296368751"/>
      </c:barChart>
      <c:catAx>
        <c:axId val="129638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68751"/>
        <c:crosses val="autoZero"/>
        <c:auto val="1"/>
        <c:lblAlgn val="ctr"/>
        <c:lblOffset val="100"/>
        <c:noMultiLvlLbl val="0"/>
      </c:catAx>
      <c:valAx>
        <c:axId val="129636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8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dinámicas!TablaDinámica32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'Tablas dinámicas'!$J$151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dinámicas'!$I$152:$I$161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dinámicas'!$J$152:$J$161</c:f>
              <c:numCache>
                <c:formatCode>#,##0\ "€"</c:formatCode>
                <c:ptCount val="9"/>
                <c:pt idx="0">
                  <c:v>151005</c:v>
                </c:pt>
                <c:pt idx="1">
                  <c:v>163750</c:v>
                </c:pt>
                <c:pt idx="2">
                  <c:v>146515</c:v>
                </c:pt>
                <c:pt idx="3">
                  <c:v>137605</c:v>
                </c:pt>
                <c:pt idx="4">
                  <c:v>157860</c:v>
                </c:pt>
                <c:pt idx="5">
                  <c:v>136430</c:v>
                </c:pt>
                <c:pt idx="6">
                  <c:v>145970</c:v>
                </c:pt>
                <c:pt idx="7">
                  <c:v>156005</c:v>
                </c:pt>
                <c:pt idx="8">
                  <c:v>147060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E-4AE7-87B0-DC852F7701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96369231"/>
        <c:axId val="1296370191"/>
      </c:barChart>
      <c:catAx>
        <c:axId val="129636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70191"/>
        <c:crosses val="autoZero"/>
        <c:auto val="1"/>
        <c:lblAlgn val="ctr"/>
        <c:lblOffset val="100"/>
        <c:noMultiLvlLbl val="0"/>
      </c:catAx>
      <c:valAx>
        <c:axId val="12963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6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dashboard!Tipo de tarjeta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Reservas totales/tarjeta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A69-40CC-89E6-F67F2AD89E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A69-40CC-89E6-F67F2AD89E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A69-40CC-89E6-F67F2AD89E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A69-40CC-89E6-F67F2AD89E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dashboard'!$B$12:$B$16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dinamicas dashboard'!$C$12:$C$16</c:f>
              <c:numCache>
                <c:formatCode>General</c:formatCode>
                <c:ptCount val="4"/>
                <c:pt idx="0">
                  <c:v>647</c:v>
                </c:pt>
                <c:pt idx="1">
                  <c:v>580</c:v>
                </c:pt>
                <c:pt idx="2">
                  <c:v>665</c:v>
                </c:pt>
                <c:pt idx="3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9F-4AE4-AEFE-89A339CE23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dashboard!Tipo habitacion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</a:t>
            </a:r>
            <a:r>
              <a:rPr lang="en-US" baseline="0"/>
              <a:t> de habitación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dashboard'!$C$33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BCA-416B-AE4B-24C191924F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BCA-416B-AE4B-24C191924F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BCA-416B-AE4B-24C191924F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BCA-416B-AE4B-24C191924F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dashboard'!$B$34:$B$38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dinamicas dashboard'!$C$34:$C$38</c:f>
              <c:numCache>
                <c:formatCode>General</c:formatCode>
                <c:ptCount val="4"/>
                <c:pt idx="0">
                  <c:v>593</c:v>
                </c:pt>
                <c:pt idx="1">
                  <c:v>588</c:v>
                </c:pt>
                <c:pt idx="2">
                  <c:v>668</c:v>
                </c:pt>
                <c:pt idx="3">
                  <c:v>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23-48BE-BA0B-3CDA0575088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dashboard!-habitación gasto total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tipo de habitación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dashboard'!$F$33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dashboard'!$E$34:$E$38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dinamicas dashboard'!$F$34:$F$38</c:f>
              <c:numCache>
                <c:formatCode>#,##0\ "€"</c:formatCode>
                <c:ptCount val="4"/>
                <c:pt idx="0">
                  <c:v>373770</c:v>
                </c:pt>
                <c:pt idx="1">
                  <c:v>363490</c:v>
                </c:pt>
                <c:pt idx="2">
                  <c:v>408980</c:v>
                </c:pt>
                <c:pt idx="3">
                  <c:v>394380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2-436C-9A54-223D3C06C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889679"/>
        <c:axId val="1202894479"/>
        <c:axId val="0"/>
      </c:bar3DChart>
      <c:catAx>
        <c:axId val="120288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894479"/>
        <c:crosses val="autoZero"/>
        <c:auto val="1"/>
        <c:lblAlgn val="ctr"/>
        <c:lblOffset val="100"/>
        <c:noMultiLvlLbl val="0"/>
      </c:catAx>
      <c:valAx>
        <c:axId val="120289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88967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dashboard!Gasto por tarjeta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tipo de 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 dashboard'!$F$11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dashboard'!$E$12:$E$16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dinamicas dashboard'!$F$12:$F$16</c:f>
              <c:numCache>
                <c:formatCode>#,##0\ "€"</c:formatCode>
                <c:ptCount val="4"/>
                <c:pt idx="0">
                  <c:v>395780</c:v>
                </c:pt>
                <c:pt idx="1">
                  <c:v>358470</c:v>
                </c:pt>
                <c:pt idx="2">
                  <c:v>407280</c:v>
                </c:pt>
                <c:pt idx="3">
                  <c:v>379090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0-49E8-960B-BE797D59F3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02902159"/>
        <c:axId val="1202900719"/>
      </c:barChart>
      <c:catAx>
        <c:axId val="120290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0719"/>
        <c:crosses val="autoZero"/>
        <c:auto val="1"/>
        <c:lblAlgn val="ctr"/>
        <c:lblOffset val="100"/>
        <c:noMultiLvlLbl val="0"/>
      </c:catAx>
      <c:valAx>
        <c:axId val="12029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 tarjeta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tipo de 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 dashboard'!$I$11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dashboard'!$H$12:$H$16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dinamicas dashboard'!$I$12:$I$16</c:f>
              <c:numCache>
                <c:formatCode>#,##0\ "€"</c:formatCode>
                <c:ptCount val="4"/>
                <c:pt idx="0">
                  <c:v>344050</c:v>
                </c:pt>
                <c:pt idx="1">
                  <c:v>313165</c:v>
                </c:pt>
                <c:pt idx="2">
                  <c:v>352755</c:v>
                </c:pt>
                <c:pt idx="3">
                  <c:v>332230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4682-8A41-92508F4712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02888719"/>
        <c:axId val="1202901679"/>
      </c:barChart>
      <c:catAx>
        <c:axId val="120288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1679"/>
        <c:crosses val="autoZero"/>
        <c:auto val="1"/>
        <c:lblAlgn val="ctr"/>
        <c:lblOffset val="100"/>
        <c:noMultiLvlLbl val="0"/>
      </c:catAx>
      <c:valAx>
        <c:axId val="12029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88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pot habitacion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tipo de habitación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dashboard'!$H$34:$H$38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dinamicas dashboard'!$I$34:$I$38</c:f>
              <c:numCache>
                <c:formatCode>#,##0\ "€"</c:formatCode>
                <c:ptCount val="4"/>
                <c:pt idx="0">
                  <c:v>325510</c:v>
                </c:pt>
                <c:pt idx="1">
                  <c:v>316935</c:v>
                </c:pt>
                <c:pt idx="2">
                  <c:v>354505</c:v>
                </c:pt>
                <c:pt idx="3">
                  <c:v>345250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4-427F-A7EC-79196332B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904559"/>
        <c:axId val="1202907439"/>
        <c:axId val="0"/>
      </c:bar3DChart>
      <c:catAx>
        <c:axId val="120290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7439"/>
        <c:crosses val="autoZero"/>
        <c:auto val="1"/>
        <c:lblAlgn val="ctr"/>
        <c:lblOffset val="100"/>
        <c:noMultiLvlLbl val="0"/>
      </c:catAx>
      <c:valAx>
        <c:axId val="12029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455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dashboard!Edad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dashboard'!$C$57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CF-495D-84F9-459A8D22E1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CF-495D-84F9-459A8D22E1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CF-495D-84F9-459A8D22E1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5CF-495D-84F9-459A8D22E1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5CF-495D-84F9-459A8D22E1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5CF-495D-84F9-459A8D22E1B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5CF-495D-84F9-459A8D22E1B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5CF-495D-84F9-459A8D22E1B9}"/>
              </c:ext>
            </c:extLst>
          </c:dPt>
          <c:cat>
            <c:strRef>
              <c:f>'Tablas dinamicas dashboard'!$B$58:$B$66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dinamicas dashboard'!$C$58:$C$66</c:f>
              <c:numCache>
                <c:formatCode>General</c:formatCode>
                <c:ptCount val="8"/>
                <c:pt idx="0">
                  <c:v>335</c:v>
                </c:pt>
                <c:pt idx="1">
                  <c:v>354</c:v>
                </c:pt>
                <c:pt idx="2">
                  <c:v>365</c:v>
                </c:pt>
                <c:pt idx="3">
                  <c:v>323</c:v>
                </c:pt>
                <c:pt idx="4">
                  <c:v>354</c:v>
                </c:pt>
                <c:pt idx="5">
                  <c:v>316</c:v>
                </c:pt>
                <c:pt idx="6">
                  <c:v>347</c:v>
                </c:pt>
                <c:pt idx="7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177-4521-9C36-2D42476D4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dashboard!Ingresos por edad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dashboard'!$F$57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dashboard'!$E$58:$E$66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dinamicas dashboard'!$F$58:$F$66</c:f>
              <c:numCache>
                <c:formatCode>#,##0\ "€"</c:formatCode>
                <c:ptCount val="8"/>
                <c:pt idx="0">
                  <c:v>210910</c:v>
                </c:pt>
                <c:pt idx="1">
                  <c:v>215910</c:v>
                </c:pt>
                <c:pt idx="2">
                  <c:v>223210</c:v>
                </c:pt>
                <c:pt idx="3">
                  <c:v>208340</c:v>
                </c:pt>
                <c:pt idx="4">
                  <c:v>209230</c:v>
                </c:pt>
                <c:pt idx="5">
                  <c:v>195580</c:v>
                </c:pt>
                <c:pt idx="6">
                  <c:v>210750</c:v>
                </c:pt>
                <c:pt idx="7">
                  <c:v>66690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3-4FC4-961B-929209358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385615"/>
        <c:axId val="1303392815"/>
        <c:axId val="0"/>
      </c:bar3DChart>
      <c:catAx>
        <c:axId val="130338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92815"/>
        <c:crosses val="autoZero"/>
        <c:auto val="1"/>
        <c:lblAlgn val="ctr"/>
        <c:lblOffset val="100"/>
        <c:noMultiLvlLbl val="0"/>
      </c:catAx>
      <c:valAx>
        <c:axId val="13033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8561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edad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dashboard'!$I$57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dashboard'!$H$58:$H$66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dinamicas dashboard'!$I$58:$I$66</c:f>
              <c:numCache>
                <c:formatCode>#,##0\ "€"</c:formatCode>
                <c:ptCount val="8"/>
                <c:pt idx="0">
                  <c:v>184055</c:v>
                </c:pt>
                <c:pt idx="1">
                  <c:v>188390</c:v>
                </c:pt>
                <c:pt idx="2">
                  <c:v>194110</c:v>
                </c:pt>
                <c:pt idx="3">
                  <c:v>182360</c:v>
                </c:pt>
                <c:pt idx="4">
                  <c:v>181860</c:v>
                </c:pt>
                <c:pt idx="5">
                  <c:v>168915</c:v>
                </c:pt>
                <c:pt idx="6">
                  <c:v>184355</c:v>
                </c:pt>
                <c:pt idx="7">
                  <c:v>58155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E-4E33-84E5-0A3395FAC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388495"/>
        <c:axId val="1303391855"/>
        <c:axId val="0"/>
      </c:bar3DChart>
      <c:catAx>
        <c:axId val="130338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91855"/>
        <c:crosses val="autoZero"/>
        <c:auto val="1"/>
        <c:lblAlgn val="ctr"/>
        <c:lblOffset val="100"/>
        <c:noMultiLvlLbl val="0"/>
      </c:catAx>
      <c:valAx>
        <c:axId val="13033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884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dashboard!Genero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dashboard'!$C$84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1B-429E-A87D-5F8F1358D7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1B-429E-A87D-5F8F1358D7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dashboard'!$B$85:$B$87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dinamicas dashboard'!$C$85:$C$87</c:f>
              <c:numCache>
                <c:formatCode>General</c:formatCode>
                <c:ptCount val="2"/>
                <c:pt idx="0">
                  <c:v>1225</c:v>
                </c:pt>
                <c:pt idx="1">
                  <c:v>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2C-448B-B1B9-63DAE90FFC8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dashboard!Género Ingresos totales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totales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dashboard'!$F$84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dashboard'!$E$85:$E$87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dinamicas dashboard'!$F$85:$F$87</c:f>
              <c:numCache>
                <c:formatCode>#,##0\ "€"</c:formatCode>
                <c:ptCount val="2"/>
                <c:pt idx="0">
                  <c:v>741350</c:v>
                </c:pt>
                <c:pt idx="1">
                  <c:v>799270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9-4F7E-B3D1-6833FAA19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10095"/>
        <c:axId val="1303410575"/>
        <c:axId val="0"/>
      </c:bar3DChart>
      <c:catAx>
        <c:axId val="13034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0575"/>
        <c:crosses val="autoZero"/>
        <c:auto val="1"/>
        <c:lblAlgn val="ctr"/>
        <c:lblOffset val="100"/>
        <c:noMultiLvlLbl val="0"/>
      </c:catAx>
      <c:valAx>
        <c:axId val="130341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00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genero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dashboard'!$I$84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dashboard'!$H$85:$H$87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dinamicas dashboard'!$I$85:$I$87</c:f>
              <c:numCache>
                <c:formatCode>#,##0\ "€"</c:formatCode>
                <c:ptCount val="2"/>
                <c:pt idx="0">
                  <c:v>643680</c:v>
                </c:pt>
                <c:pt idx="1">
                  <c:v>698520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A-4BC5-81DB-D7C1A9379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38415"/>
        <c:axId val="1303440335"/>
        <c:axId val="0"/>
      </c:bar3DChart>
      <c:catAx>
        <c:axId val="130343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40335"/>
        <c:crosses val="autoZero"/>
        <c:auto val="1"/>
        <c:lblAlgn val="ctr"/>
        <c:lblOffset val="100"/>
        <c:noMultiLvlLbl val="0"/>
      </c:catAx>
      <c:valAx>
        <c:axId val="130344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3841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dashboard!Todo incluido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Todo incluido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dashboard'!$C$103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25-4DCC-94A1-F2E3B1DA31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25-4DCC-94A1-F2E3B1DA31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dashboard'!$B$104:$B$106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dinamicas dashboard'!$C$104:$C$106</c:f>
              <c:numCache>
                <c:formatCode>General</c:formatCode>
                <c:ptCount val="2"/>
                <c:pt idx="0">
                  <c:v>1230</c:v>
                </c:pt>
                <c:pt idx="1">
                  <c:v>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25-4DCC-94A1-F2E3B1DA312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dashboard!Todo incluido gasto total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Gasto total por modalidad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dashboard'!$F$103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'Tablas dinamicas dashboard'!$E$104:$E$106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dinamicas dashboard'!$F$104:$F$106</c:f>
              <c:numCache>
                <c:formatCode>#,##0\ "€"</c:formatCode>
                <c:ptCount val="2"/>
                <c:pt idx="0">
                  <c:v>773570</c:v>
                </c:pt>
                <c:pt idx="1">
                  <c:v>767050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D-48CD-A391-D7EBE25A8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914159"/>
        <c:axId val="1202914639"/>
        <c:axId val="0"/>
      </c:bar3DChart>
      <c:catAx>
        <c:axId val="12029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14639"/>
        <c:crosses val="autoZero"/>
        <c:auto val="1"/>
        <c:lblAlgn val="ctr"/>
        <c:lblOffset val="100"/>
        <c:noMultiLvlLbl val="0"/>
      </c:catAx>
      <c:valAx>
        <c:axId val="12029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1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modalidad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total por modalidad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dashboard'!$I$103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dashboard'!$H$104:$H$106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dinamicas dashboard'!$I$104:$I$106</c:f>
              <c:numCache>
                <c:formatCode>#,##0\ "€"</c:formatCode>
                <c:ptCount val="2"/>
                <c:pt idx="0">
                  <c:v>674120</c:v>
                </c:pt>
                <c:pt idx="1">
                  <c:v>668080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0-4A18-B91C-4308EA0AE8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03429775"/>
        <c:axId val="1303417295"/>
        <c:axId val="0"/>
      </c:bar3DChart>
      <c:catAx>
        <c:axId val="130342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7295"/>
        <c:crosses val="autoZero"/>
        <c:auto val="1"/>
        <c:lblAlgn val="ctr"/>
        <c:lblOffset val="100"/>
        <c:noMultiLvlLbl val="0"/>
      </c:catAx>
      <c:valAx>
        <c:axId val="13034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2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dashboard!Noches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'Tablas dinamicas dashboard'!$C$122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A49-47C3-93D9-EB5891607F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A49-47C3-93D9-EB5891607F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A49-47C3-93D9-EB5891607FF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A49-47C3-93D9-EB5891607FF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A49-47C3-93D9-EB5891607FF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A49-47C3-93D9-EB5891607FF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A49-47C3-93D9-EB5891607FF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A49-47C3-93D9-EB5891607FF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A49-47C3-93D9-EB5891607FF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A49-47C3-93D9-EB5891607FF3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'Tablas dinamicas dashboard'!$B$123:$B$133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dinamicas dashboard'!$C$123:$C$133</c:f>
              <c:numCache>
                <c:formatCode>General</c:formatCode>
                <c:ptCount val="10"/>
                <c:pt idx="0">
                  <c:v>225</c:v>
                </c:pt>
                <c:pt idx="1">
                  <c:v>248</c:v>
                </c:pt>
                <c:pt idx="2">
                  <c:v>230</c:v>
                </c:pt>
                <c:pt idx="3">
                  <c:v>252</c:v>
                </c:pt>
                <c:pt idx="4">
                  <c:v>247</c:v>
                </c:pt>
                <c:pt idx="5">
                  <c:v>280</c:v>
                </c:pt>
                <c:pt idx="6">
                  <c:v>255</c:v>
                </c:pt>
                <c:pt idx="7">
                  <c:v>244</c:v>
                </c:pt>
                <c:pt idx="8">
                  <c:v>257</c:v>
                </c:pt>
                <c:pt idx="9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A49-47C3-93D9-EB5891607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dashboard!Ingresos por cantidad de noches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cantidad de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'Tablas dinamicas dashboard'!$G$122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dashboard'!$F$123:$F$133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dinamicas dashboard'!$G$123:$G$133</c:f>
              <c:numCache>
                <c:formatCode>#,##0\ "€"</c:formatCode>
                <c:ptCount val="10"/>
                <c:pt idx="0">
                  <c:v>24200</c:v>
                </c:pt>
                <c:pt idx="1">
                  <c:v>56240</c:v>
                </c:pt>
                <c:pt idx="2">
                  <c:v>77970</c:v>
                </c:pt>
                <c:pt idx="3">
                  <c:v>113720</c:v>
                </c:pt>
                <c:pt idx="4">
                  <c:v>133450</c:v>
                </c:pt>
                <c:pt idx="5">
                  <c:v>177480</c:v>
                </c:pt>
                <c:pt idx="6">
                  <c:v>202160</c:v>
                </c:pt>
                <c:pt idx="7">
                  <c:v>217520</c:v>
                </c:pt>
                <c:pt idx="8">
                  <c:v>257580</c:v>
                </c:pt>
                <c:pt idx="9">
                  <c:v>280300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B-4B0C-9BFB-16A5130F6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1376079"/>
        <c:axId val="1401378959"/>
        <c:axId val="0"/>
      </c:bar3DChart>
      <c:catAx>
        <c:axId val="140137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1378959"/>
        <c:crosses val="autoZero"/>
        <c:auto val="1"/>
        <c:lblAlgn val="ctr"/>
        <c:lblOffset val="100"/>
        <c:noMultiLvlLbl val="0"/>
      </c:catAx>
      <c:valAx>
        <c:axId val="140137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137607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cantidad de noches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Beneficios por cantidad de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'Tablas dinamicas dashboard'!$J$122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dashboard'!$I$123:$I$133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dinamicas dashboard'!$J$123:$J$133</c:f>
              <c:numCache>
                <c:formatCode>#,##0\ "€"</c:formatCode>
                <c:ptCount val="10"/>
                <c:pt idx="0">
                  <c:v>21030</c:v>
                </c:pt>
                <c:pt idx="1">
                  <c:v>49110</c:v>
                </c:pt>
                <c:pt idx="2">
                  <c:v>68070</c:v>
                </c:pt>
                <c:pt idx="3">
                  <c:v>100060</c:v>
                </c:pt>
                <c:pt idx="4">
                  <c:v>115825</c:v>
                </c:pt>
                <c:pt idx="5">
                  <c:v>153840</c:v>
                </c:pt>
                <c:pt idx="6">
                  <c:v>176470</c:v>
                </c:pt>
                <c:pt idx="7">
                  <c:v>189240</c:v>
                </c:pt>
                <c:pt idx="8">
                  <c:v>223605</c:v>
                </c:pt>
                <c:pt idx="9">
                  <c:v>244950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DF-4001-8F68-4C919BEB0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14895"/>
        <c:axId val="1303425935"/>
        <c:axId val="0"/>
      </c:bar3DChart>
      <c:catAx>
        <c:axId val="130341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25935"/>
        <c:crosses val="autoZero"/>
        <c:auto val="1"/>
        <c:lblAlgn val="ctr"/>
        <c:lblOffset val="100"/>
        <c:noMultiLvlLbl val="0"/>
      </c:catAx>
      <c:valAx>
        <c:axId val="13034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48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dashboard!País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'Tablas dinamicas dashboard'!$C$151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2A7-4910-AA3A-230D3618939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2A7-4910-AA3A-230D3618939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2A7-4910-AA3A-230D3618939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2A7-4910-AA3A-230D3618939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2A7-4910-AA3A-230D3618939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2A7-4910-AA3A-230D3618939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2A7-4910-AA3A-230D3618939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2A7-4910-AA3A-230D3618939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2A7-4910-AA3A-230D36189399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'Tablas dinamicas dashboard'!$B$152:$B$161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dinamicas dashboard'!$C$152:$C$161</c:f>
              <c:numCache>
                <c:formatCode>General</c:formatCode>
                <c:ptCount val="9"/>
                <c:pt idx="0">
                  <c:v>288</c:v>
                </c:pt>
                <c:pt idx="1">
                  <c:v>282</c:v>
                </c:pt>
                <c:pt idx="2">
                  <c:v>276</c:v>
                </c:pt>
                <c:pt idx="3">
                  <c:v>259</c:v>
                </c:pt>
                <c:pt idx="4">
                  <c:v>302</c:v>
                </c:pt>
                <c:pt idx="5">
                  <c:v>253</c:v>
                </c:pt>
                <c:pt idx="6">
                  <c:v>275</c:v>
                </c:pt>
                <c:pt idx="7">
                  <c:v>290</c:v>
                </c:pt>
                <c:pt idx="8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2A7-4910-AA3A-230D3618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dashboard!Ingresos por país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Ingresos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'Tablas dinamicas dashboard'!$G$151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dashboard'!$F$152:$F$161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dinamicas dashboard'!$G$152:$G$161</c:f>
              <c:numCache>
                <c:formatCode>#,##0\ "€"</c:formatCode>
                <c:ptCount val="9"/>
                <c:pt idx="0">
                  <c:v>173840</c:v>
                </c:pt>
                <c:pt idx="1">
                  <c:v>188150</c:v>
                </c:pt>
                <c:pt idx="2">
                  <c:v>168680</c:v>
                </c:pt>
                <c:pt idx="3">
                  <c:v>157250</c:v>
                </c:pt>
                <c:pt idx="4">
                  <c:v>182130</c:v>
                </c:pt>
                <c:pt idx="5">
                  <c:v>155440</c:v>
                </c:pt>
                <c:pt idx="6">
                  <c:v>167450</c:v>
                </c:pt>
                <c:pt idx="7">
                  <c:v>178890</c:v>
                </c:pt>
                <c:pt idx="8">
                  <c:v>168790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2-4334-8E42-C3887611F6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96381231"/>
        <c:axId val="1296368751"/>
      </c:barChart>
      <c:catAx>
        <c:axId val="129638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68751"/>
        <c:crosses val="autoZero"/>
        <c:auto val="1"/>
        <c:lblAlgn val="ctr"/>
        <c:lblOffset val="100"/>
        <c:noMultiLvlLbl val="0"/>
      </c:catAx>
      <c:valAx>
        <c:axId val="129636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8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pais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'Tablas dinamicas dashboard'!$J$151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dashboard'!$I$152:$I$161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dinamicas dashboard'!$J$152:$J$161</c:f>
              <c:numCache>
                <c:formatCode>#,##0\ "€"</c:formatCode>
                <c:ptCount val="9"/>
                <c:pt idx="0">
                  <c:v>151005</c:v>
                </c:pt>
                <c:pt idx="1">
                  <c:v>163750</c:v>
                </c:pt>
                <c:pt idx="2">
                  <c:v>146515</c:v>
                </c:pt>
                <c:pt idx="3">
                  <c:v>137605</c:v>
                </c:pt>
                <c:pt idx="4">
                  <c:v>157860</c:v>
                </c:pt>
                <c:pt idx="5">
                  <c:v>136430</c:v>
                </c:pt>
                <c:pt idx="6">
                  <c:v>145970</c:v>
                </c:pt>
                <c:pt idx="7">
                  <c:v>156005</c:v>
                </c:pt>
                <c:pt idx="8">
                  <c:v>147060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F-4758-A6E7-76E3A2FE40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96369231"/>
        <c:axId val="1296370191"/>
      </c:barChart>
      <c:catAx>
        <c:axId val="129636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70191"/>
        <c:crosses val="autoZero"/>
        <c:auto val="1"/>
        <c:lblAlgn val="ctr"/>
        <c:lblOffset val="100"/>
        <c:noMultiLvlLbl val="0"/>
      </c:catAx>
      <c:valAx>
        <c:axId val="12963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6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dashboard!Genero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dashboard'!$C$84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90A-4675-A8CF-49839F5275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90A-4675-A8CF-49839F5275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dashboard'!$B$85:$B$87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dinamicas dashboard'!$C$85:$C$87</c:f>
              <c:numCache>
                <c:formatCode>General</c:formatCode>
                <c:ptCount val="2"/>
                <c:pt idx="0">
                  <c:v>1225</c:v>
                </c:pt>
                <c:pt idx="1">
                  <c:v>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D3-4850-840D-331183C63E1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dashboard!Edad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dashboard'!$C$57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FA-4943-A402-D0A3415DD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FA-4943-A402-D0A3415DD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FA-4943-A402-D0A3415DD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FA-4943-A402-D0A3415DD2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5FA-4943-A402-D0A3415DD2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5FA-4943-A402-D0A3415DD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5FA-4943-A402-D0A3415DD21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5FA-4943-A402-D0A3415DD214}"/>
              </c:ext>
            </c:extLst>
          </c:dPt>
          <c:cat>
            <c:strRef>
              <c:f>'Tablas dinamicas dashboard'!$B$58:$B$66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dinamicas dashboard'!$C$58:$C$66</c:f>
              <c:numCache>
                <c:formatCode>General</c:formatCode>
                <c:ptCount val="8"/>
                <c:pt idx="0">
                  <c:v>335</c:v>
                </c:pt>
                <c:pt idx="1">
                  <c:v>354</c:v>
                </c:pt>
                <c:pt idx="2">
                  <c:v>365</c:v>
                </c:pt>
                <c:pt idx="3">
                  <c:v>323</c:v>
                </c:pt>
                <c:pt idx="4">
                  <c:v>354</c:v>
                </c:pt>
                <c:pt idx="5">
                  <c:v>316</c:v>
                </c:pt>
                <c:pt idx="6">
                  <c:v>347</c:v>
                </c:pt>
                <c:pt idx="7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5A3-4AB5-BD47-BE41337AA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dashboard!País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'Tablas dinamicas dashboard'!$C$151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4B3-4191-BA69-8C56B9C8ED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4B3-4191-BA69-8C56B9C8ED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4B3-4191-BA69-8C56B9C8ED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4B3-4191-BA69-8C56B9C8ED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4B3-4191-BA69-8C56B9C8ED0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4B3-4191-BA69-8C56B9C8ED0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4B3-4191-BA69-8C56B9C8ED0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4B3-4191-BA69-8C56B9C8ED0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4B3-4191-BA69-8C56B9C8ED04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'Tablas dinamicas dashboard'!$B$152:$B$161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dinamicas dashboard'!$C$152:$C$161</c:f>
              <c:numCache>
                <c:formatCode>General</c:formatCode>
                <c:ptCount val="9"/>
                <c:pt idx="0">
                  <c:v>288</c:v>
                </c:pt>
                <c:pt idx="1">
                  <c:v>282</c:v>
                </c:pt>
                <c:pt idx="2">
                  <c:v>276</c:v>
                </c:pt>
                <c:pt idx="3">
                  <c:v>259</c:v>
                </c:pt>
                <c:pt idx="4">
                  <c:v>302</c:v>
                </c:pt>
                <c:pt idx="5">
                  <c:v>253</c:v>
                </c:pt>
                <c:pt idx="6">
                  <c:v>275</c:v>
                </c:pt>
                <c:pt idx="7">
                  <c:v>290</c:v>
                </c:pt>
                <c:pt idx="8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4B3-4191-BA69-8C56B9C8E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dashboard!Todo incluido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Todo incluido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dashboard'!$C$103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97-4B50-AD2F-42365E5956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97-4B50-AD2F-42365E5956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dashboard'!$B$104:$B$106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dinamicas dashboard'!$C$104:$C$106</c:f>
              <c:numCache>
                <c:formatCode>General</c:formatCode>
                <c:ptCount val="2"/>
                <c:pt idx="0">
                  <c:v>1230</c:v>
                </c:pt>
                <c:pt idx="1">
                  <c:v>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7-4B50-AD2F-42365E5956A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dashboard!Tipo de tarjeta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Reservas totales/tarjeta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42-46E2-BC36-E19A8E21DC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42-46E2-BC36-E19A8E21DC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F42-46E2-BC36-E19A8E21DC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F42-46E2-BC36-E19A8E21DC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dashboard'!$B$12:$B$16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dinamicas dashboard'!$C$12:$C$16</c:f>
              <c:numCache>
                <c:formatCode>General</c:formatCode>
                <c:ptCount val="4"/>
                <c:pt idx="0">
                  <c:v>647</c:v>
                </c:pt>
                <c:pt idx="1">
                  <c:v>580</c:v>
                </c:pt>
                <c:pt idx="2">
                  <c:v>665</c:v>
                </c:pt>
                <c:pt idx="3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97-4BC4-9084-F382B484BD3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dashboard!Tipo habitacion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</a:t>
            </a:r>
            <a:r>
              <a:rPr lang="en-US" baseline="0"/>
              <a:t> de habitación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dinamicas dashboard'!$C$33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FF-43E2-885B-30902A9ADF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FF-43E2-885B-30902A9ADF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4FF-43E2-885B-30902A9ADF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4FF-43E2-885B-30902A9ADF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dinamicas dashboard'!$B$34:$B$38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dinamicas dashboard'!$C$34:$C$38</c:f>
              <c:numCache>
                <c:formatCode>General</c:formatCode>
                <c:ptCount val="4"/>
                <c:pt idx="0">
                  <c:v>593</c:v>
                </c:pt>
                <c:pt idx="1">
                  <c:v>588</c:v>
                </c:pt>
                <c:pt idx="2">
                  <c:v>668</c:v>
                </c:pt>
                <c:pt idx="3">
                  <c:v>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15-49E8-94F9-6651C25BDFE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dashboard!Noches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'Tablas dinamicas dashboard'!$C$122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F77-4E2A-97C5-9E8FD256D31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F77-4E2A-97C5-9E8FD256D31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F77-4E2A-97C5-9E8FD256D31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F77-4E2A-97C5-9E8FD256D31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F77-4E2A-97C5-9E8FD256D31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F77-4E2A-97C5-9E8FD256D31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F77-4E2A-97C5-9E8FD256D31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F77-4E2A-97C5-9E8FD256D31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F77-4E2A-97C5-9E8FD256D31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F77-4E2A-97C5-9E8FD256D316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'Tablas dinamicas dashboard'!$B$123:$B$133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dinamicas dashboard'!$C$123:$C$133</c:f>
              <c:numCache>
                <c:formatCode>General</c:formatCode>
                <c:ptCount val="10"/>
                <c:pt idx="0">
                  <c:v>225</c:v>
                </c:pt>
                <c:pt idx="1">
                  <c:v>248</c:v>
                </c:pt>
                <c:pt idx="2">
                  <c:v>230</c:v>
                </c:pt>
                <c:pt idx="3">
                  <c:v>252</c:v>
                </c:pt>
                <c:pt idx="4">
                  <c:v>247</c:v>
                </c:pt>
                <c:pt idx="5">
                  <c:v>280</c:v>
                </c:pt>
                <c:pt idx="6">
                  <c:v>255</c:v>
                </c:pt>
                <c:pt idx="7">
                  <c:v>244</c:v>
                </c:pt>
                <c:pt idx="8">
                  <c:v>257</c:v>
                </c:pt>
                <c:pt idx="9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F77-4E2A-97C5-9E8FD256D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genero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dashboard'!$I$84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dashboard'!$H$85:$H$87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'Tablas dinamicas dashboard'!$I$85:$I$87</c:f>
              <c:numCache>
                <c:formatCode>#,##0\ "€"</c:formatCode>
                <c:ptCount val="2"/>
                <c:pt idx="0">
                  <c:v>643680</c:v>
                </c:pt>
                <c:pt idx="1">
                  <c:v>698520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C-493D-B3EB-6DD3C2C29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38415"/>
        <c:axId val="1303440335"/>
        <c:axId val="0"/>
      </c:bar3DChart>
      <c:catAx>
        <c:axId val="130343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40335"/>
        <c:crosses val="autoZero"/>
        <c:auto val="1"/>
        <c:lblAlgn val="ctr"/>
        <c:lblOffset val="100"/>
        <c:noMultiLvlLbl val="0"/>
      </c:catAx>
      <c:valAx>
        <c:axId val="130344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3841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edad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dashboard'!$I$57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dashboard'!$H$58:$H$66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'Tablas dinamicas dashboard'!$I$58:$I$66</c:f>
              <c:numCache>
                <c:formatCode>#,##0\ "€"</c:formatCode>
                <c:ptCount val="8"/>
                <c:pt idx="0">
                  <c:v>184055</c:v>
                </c:pt>
                <c:pt idx="1">
                  <c:v>188390</c:v>
                </c:pt>
                <c:pt idx="2">
                  <c:v>194110</c:v>
                </c:pt>
                <c:pt idx="3">
                  <c:v>182360</c:v>
                </c:pt>
                <c:pt idx="4">
                  <c:v>181860</c:v>
                </c:pt>
                <c:pt idx="5">
                  <c:v>168915</c:v>
                </c:pt>
                <c:pt idx="6">
                  <c:v>184355</c:v>
                </c:pt>
                <c:pt idx="7">
                  <c:v>58155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1-4066-A96F-91BE88E6D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388495"/>
        <c:axId val="1303391855"/>
        <c:axId val="0"/>
      </c:bar3DChart>
      <c:catAx>
        <c:axId val="130338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91855"/>
        <c:crosses val="autoZero"/>
        <c:auto val="1"/>
        <c:lblAlgn val="ctr"/>
        <c:lblOffset val="100"/>
        <c:noMultiLvlLbl val="0"/>
      </c:catAx>
      <c:valAx>
        <c:axId val="13033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3884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pais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'Tablas dinamicas dashboard'!$J$151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dashboard'!$I$152:$I$161</c:f>
              <c:strCache>
                <c:ptCount val="9"/>
                <c:pt idx="0">
                  <c:v>Alemania</c:v>
                </c:pt>
                <c:pt idx="1">
                  <c:v>Argentina</c:v>
                </c:pt>
                <c:pt idx="2">
                  <c:v>Chile</c:v>
                </c:pt>
                <c:pt idx="3">
                  <c:v>Colombia</c:v>
                </c:pt>
                <c:pt idx="4">
                  <c:v>EEUU</c:v>
                </c:pt>
                <c:pt idx="5">
                  <c:v>España</c:v>
                </c:pt>
                <c:pt idx="6">
                  <c:v>Francia</c:v>
                </c:pt>
                <c:pt idx="7">
                  <c:v>Italia</c:v>
                </c:pt>
                <c:pt idx="8">
                  <c:v>México</c:v>
                </c:pt>
              </c:strCache>
            </c:strRef>
          </c:cat>
          <c:val>
            <c:numRef>
              <c:f>'Tablas dinamicas dashboard'!$J$152:$J$161</c:f>
              <c:numCache>
                <c:formatCode>#,##0\ "€"</c:formatCode>
                <c:ptCount val="9"/>
                <c:pt idx="0">
                  <c:v>151005</c:v>
                </c:pt>
                <c:pt idx="1">
                  <c:v>163750</c:v>
                </c:pt>
                <c:pt idx="2">
                  <c:v>146515</c:v>
                </c:pt>
                <c:pt idx="3">
                  <c:v>137605</c:v>
                </c:pt>
                <c:pt idx="4">
                  <c:v>157860</c:v>
                </c:pt>
                <c:pt idx="5">
                  <c:v>136430</c:v>
                </c:pt>
                <c:pt idx="6">
                  <c:v>145970</c:v>
                </c:pt>
                <c:pt idx="7">
                  <c:v>156005</c:v>
                </c:pt>
                <c:pt idx="8">
                  <c:v>147060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9-4172-9C4E-3568932AE4C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96369231"/>
        <c:axId val="1296370191"/>
      </c:barChart>
      <c:catAx>
        <c:axId val="129636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70191"/>
        <c:crosses val="autoZero"/>
        <c:auto val="1"/>
        <c:lblAlgn val="ctr"/>
        <c:lblOffset val="100"/>
        <c:noMultiLvlLbl val="0"/>
      </c:catAx>
      <c:valAx>
        <c:axId val="12963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6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 tarjeta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tipo de tarjeta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 dashboard'!$I$11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dashboard'!$H$12:$H$16</c:f>
              <c:strCache>
                <c:ptCount val="4"/>
                <c:pt idx="0">
                  <c:v>Amex</c:v>
                </c:pt>
                <c:pt idx="1">
                  <c:v>MasterCard</c:v>
                </c:pt>
                <c:pt idx="2">
                  <c:v>otra</c:v>
                </c:pt>
                <c:pt idx="3">
                  <c:v>Visa</c:v>
                </c:pt>
              </c:strCache>
            </c:strRef>
          </c:cat>
          <c:val>
            <c:numRef>
              <c:f>'Tablas dinamicas dashboard'!$I$12:$I$16</c:f>
              <c:numCache>
                <c:formatCode>#,##0\ "€"</c:formatCode>
                <c:ptCount val="4"/>
                <c:pt idx="0">
                  <c:v>344050</c:v>
                </c:pt>
                <c:pt idx="1">
                  <c:v>313165</c:v>
                </c:pt>
                <c:pt idx="2">
                  <c:v>352755</c:v>
                </c:pt>
                <c:pt idx="3">
                  <c:v>332230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5-4CC6-B5E0-2A69BC958B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02888719"/>
        <c:axId val="1202901679"/>
      </c:barChart>
      <c:catAx>
        <c:axId val="120288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1679"/>
        <c:crosses val="autoZero"/>
        <c:auto val="1"/>
        <c:lblAlgn val="ctr"/>
        <c:lblOffset val="100"/>
        <c:noMultiLvlLbl val="0"/>
      </c:catAx>
      <c:valAx>
        <c:axId val="12029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88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pot habitacion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por tipo de habitación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dashboard'!$H$34:$H$38</c:f>
              <c:strCache>
                <c:ptCount val="4"/>
                <c:pt idx="0">
                  <c:v>cuadruple</c:v>
                </c:pt>
                <c:pt idx="1">
                  <c:v>doble</c:v>
                </c:pt>
                <c:pt idx="2">
                  <c:v>individual</c:v>
                </c:pt>
                <c:pt idx="3">
                  <c:v>triple</c:v>
                </c:pt>
              </c:strCache>
            </c:strRef>
          </c:cat>
          <c:val>
            <c:numRef>
              <c:f>'Tablas dinamicas dashboard'!$I$34:$I$38</c:f>
              <c:numCache>
                <c:formatCode>#,##0\ "€"</c:formatCode>
                <c:ptCount val="4"/>
                <c:pt idx="0">
                  <c:v>325510</c:v>
                </c:pt>
                <c:pt idx="1">
                  <c:v>316935</c:v>
                </c:pt>
                <c:pt idx="2">
                  <c:v>354505</c:v>
                </c:pt>
                <c:pt idx="3">
                  <c:v>345250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A-4B36-BDBF-55866ABD0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2904559"/>
        <c:axId val="1202907439"/>
        <c:axId val="0"/>
      </c:bar3DChart>
      <c:catAx>
        <c:axId val="120290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7439"/>
        <c:crosses val="autoZero"/>
        <c:auto val="1"/>
        <c:lblAlgn val="ctr"/>
        <c:lblOffset val="100"/>
        <c:noMultiLvlLbl val="0"/>
      </c:catAx>
      <c:valAx>
        <c:axId val="12029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0290455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modalidad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 total por modalidad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dinamicas dashboard'!$I$103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dinamicas dashboard'!$H$104:$H$106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'Tablas dinamicas dashboard'!$I$104:$I$106</c:f>
              <c:numCache>
                <c:formatCode>#,##0\ "€"</c:formatCode>
                <c:ptCount val="2"/>
                <c:pt idx="0">
                  <c:v>674120</c:v>
                </c:pt>
                <c:pt idx="1">
                  <c:v>668080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F-41EF-B49B-1D0D9D0F06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03429775"/>
        <c:axId val="1303417295"/>
        <c:axId val="0"/>
      </c:bar3DChart>
      <c:catAx>
        <c:axId val="130342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7295"/>
        <c:crosses val="autoZero"/>
        <c:auto val="1"/>
        <c:lblAlgn val="ctr"/>
        <c:lblOffset val="100"/>
        <c:noMultiLvlLbl val="0"/>
      </c:catAx>
      <c:valAx>
        <c:axId val="13034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2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 Hotel.xlsx]Tablas dinamicas dashboard!Beneficios por cantidad de noches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Beneficios por cantidad de noches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'Tablas dinamicas dashboard'!$J$122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'Tablas dinamicas dashboard'!$I$123:$I$133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'Tablas dinamicas dashboard'!$J$123:$J$133</c:f>
              <c:numCache>
                <c:formatCode>#,##0\ "€"</c:formatCode>
                <c:ptCount val="10"/>
                <c:pt idx="0">
                  <c:v>21030</c:v>
                </c:pt>
                <c:pt idx="1">
                  <c:v>49110</c:v>
                </c:pt>
                <c:pt idx="2">
                  <c:v>68070</c:v>
                </c:pt>
                <c:pt idx="3">
                  <c:v>100060</c:v>
                </c:pt>
                <c:pt idx="4">
                  <c:v>115825</c:v>
                </c:pt>
                <c:pt idx="5">
                  <c:v>153840</c:v>
                </c:pt>
                <c:pt idx="6">
                  <c:v>176470</c:v>
                </c:pt>
                <c:pt idx="7">
                  <c:v>189240</c:v>
                </c:pt>
                <c:pt idx="8">
                  <c:v>223605</c:v>
                </c:pt>
                <c:pt idx="9">
                  <c:v>244950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6-4578-AE32-A33B48F5B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3414895"/>
        <c:axId val="1303425935"/>
        <c:axId val="0"/>
      </c:bar3DChart>
      <c:catAx>
        <c:axId val="130341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25935"/>
        <c:crosses val="autoZero"/>
        <c:auto val="1"/>
        <c:lblAlgn val="ctr"/>
        <c:lblOffset val="100"/>
        <c:noMultiLvlLbl val="0"/>
      </c:catAx>
      <c:valAx>
        <c:axId val="13034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41489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2FE8C922-3D95-43E9-8A22-F3525987EDE9}">
          <cx:tx>
            <cx:txData>
              <cx:f>_xlchart.v1.0</cx:f>
              <cx:v>Edad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9.xml"/><Relationship Id="rId3" Type="http://schemas.openxmlformats.org/officeDocument/2006/relationships/chart" Target="../charts/chart24.xml"/><Relationship Id="rId21" Type="http://schemas.openxmlformats.org/officeDocument/2006/relationships/chart" Target="../charts/chart42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8.xml"/><Relationship Id="rId2" Type="http://schemas.openxmlformats.org/officeDocument/2006/relationships/chart" Target="../charts/chart23.xml"/><Relationship Id="rId16" Type="http://schemas.openxmlformats.org/officeDocument/2006/relationships/chart" Target="../charts/chart37.xml"/><Relationship Id="rId20" Type="http://schemas.openxmlformats.org/officeDocument/2006/relationships/chart" Target="../charts/chart41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40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7" Type="http://schemas.openxmlformats.org/officeDocument/2006/relationships/chart" Target="../charts/chart49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16</xdr:row>
      <xdr:rowOff>68580</xdr:rowOff>
    </xdr:from>
    <xdr:to>
      <xdr:col>3</xdr:col>
      <xdr:colOff>365760</xdr:colOff>
      <xdr:row>30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EB7DEA-CA24-57B8-4063-75C99330B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38</xdr:row>
      <xdr:rowOff>167640</xdr:rowOff>
    </xdr:from>
    <xdr:to>
      <xdr:col>3</xdr:col>
      <xdr:colOff>662940</xdr:colOff>
      <xdr:row>49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DDE2DA4-D458-21D8-AC73-AA357B83A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1310640</xdr:colOff>
      <xdr:row>38</xdr:row>
      <xdr:rowOff>121920</xdr:rowOff>
    </xdr:from>
    <xdr:to>
      <xdr:col>7</xdr:col>
      <xdr:colOff>358140</xdr:colOff>
      <xdr:row>52</xdr:row>
      <xdr:rowOff>60960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0C7174-3642-E9AC-66DC-BFC3E322A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1356360</xdr:colOff>
      <xdr:row>16</xdr:row>
      <xdr:rowOff>83820</xdr:rowOff>
    </xdr:from>
    <xdr:to>
      <xdr:col>7</xdr:col>
      <xdr:colOff>563880</xdr:colOff>
      <xdr:row>31</xdr:row>
      <xdr:rowOff>60960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141FEFD-F22B-9724-7AF5-9CF48A4A1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876300</xdr:colOff>
      <xdr:row>16</xdr:row>
      <xdr:rowOff>83820</xdr:rowOff>
    </xdr:from>
    <xdr:to>
      <xdr:col>11</xdr:col>
      <xdr:colOff>457200</xdr:colOff>
      <xdr:row>29</xdr:row>
      <xdr:rowOff>99060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142AAC1-B7E0-286C-9DBF-9B225CA56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640080</xdr:colOff>
      <xdr:row>39</xdr:row>
      <xdr:rowOff>22860</xdr:rowOff>
    </xdr:from>
    <xdr:to>
      <xdr:col>11</xdr:col>
      <xdr:colOff>487680</xdr:colOff>
      <xdr:row>52</xdr:row>
      <xdr:rowOff>60960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3F87B0C-4294-38B1-0F4A-929860D08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510540</xdr:colOff>
      <xdr:row>66</xdr:row>
      <xdr:rowOff>83820</xdr:rowOff>
    </xdr:from>
    <xdr:to>
      <xdr:col>3</xdr:col>
      <xdr:colOff>601980</xdr:colOff>
      <xdr:row>81</xdr:row>
      <xdr:rowOff>83820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7B09020-8841-243E-921B-21A092833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1371600</xdr:colOff>
      <xdr:row>66</xdr:row>
      <xdr:rowOff>167640</xdr:rowOff>
    </xdr:from>
    <xdr:to>
      <xdr:col>8</xdr:col>
      <xdr:colOff>449580</xdr:colOff>
      <xdr:row>80</xdr:row>
      <xdr:rowOff>106680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ADDDEE3-2E1D-1ED5-2DF6-0A1957D91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617220</xdr:colOff>
      <xdr:row>66</xdr:row>
      <xdr:rowOff>30480</xdr:rowOff>
    </xdr:from>
    <xdr:to>
      <xdr:col>13</xdr:col>
      <xdr:colOff>640080</xdr:colOff>
      <xdr:row>80</xdr:row>
      <xdr:rowOff>30480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9573CCC-FCB9-7053-C683-3E3DC43C2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426720</xdr:colOff>
      <xdr:row>88</xdr:row>
      <xdr:rowOff>11430</xdr:rowOff>
    </xdr:from>
    <xdr:to>
      <xdr:col>3</xdr:col>
      <xdr:colOff>647700</xdr:colOff>
      <xdr:row>100</xdr:row>
      <xdr:rowOff>99060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53276E9-AB3C-0363-F484-74CC58472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1219200</xdr:colOff>
      <xdr:row>88</xdr:row>
      <xdr:rowOff>0</xdr:rowOff>
    </xdr:from>
    <xdr:to>
      <xdr:col>6</xdr:col>
      <xdr:colOff>449580</xdr:colOff>
      <xdr:row>100</xdr:row>
      <xdr:rowOff>175260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70C878D7-7756-F069-7ABD-8735D67A2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83820</xdr:colOff>
      <xdr:row>87</xdr:row>
      <xdr:rowOff>137160</xdr:rowOff>
    </xdr:from>
    <xdr:to>
      <xdr:col>9</xdr:col>
      <xdr:colOff>304800</xdr:colOff>
      <xdr:row>100</xdr:row>
      <xdr:rowOff>160020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A3A5250D-D378-BC41-E386-688126114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525780</xdr:colOff>
      <xdr:row>106</xdr:row>
      <xdr:rowOff>144780</xdr:rowOff>
    </xdr:from>
    <xdr:to>
      <xdr:col>3</xdr:col>
      <xdr:colOff>396240</xdr:colOff>
      <xdr:row>119</xdr:row>
      <xdr:rowOff>30480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231702F3-690B-5BF0-9E1F-A4A1FF47B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998220</xdr:colOff>
      <xdr:row>106</xdr:row>
      <xdr:rowOff>121920</xdr:rowOff>
    </xdr:from>
    <xdr:to>
      <xdr:col>6</xdr:col>
      <xdr:colOff>228600</xdr:colOff>
      <xdr:row>119</xdr:row>
      <xdr:rowOff>15240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45AC800E-BECD-50DA-2C4B-41E5AA7F9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434340</xdr:colOff>
      <xdr:row>106</xdr:row>
      <xdr:rowOff>53340</xdr:rowOff>
    </xdr:from>
    <xdr:to>
      <xdr:col>9</xdr:col>
      <xdr:colOff>205740</xdr:colOff>
      <xdr:row>119</xdr:row>
      <xdr:rowOff>7620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7366C274-30F4-B58E-57A3-2A9B3791B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388620</xdr:colOff>
      <xdr:row>133</xdr:row>
      <xdr:rowOff>110490</xdr:rowOff>
    </xdr:from>
    <xdr:to>
      <xdr:col>4</xdr:col>
      <xdr:colOff>60960</xdr:colOff>
      <xdr:row>148</xdr:row>
      <xdr:rowOff>160020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7299DB16-7B78-7E2B-5FCA-4BE4CC684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533400</xdr:colOff>
      <xdr:row>133</xdr:row>
      <xdr:rowOff>76200</xdr:rowOff>
    </xdr:from>
    <xdr:to>
      <xdr:col>9</xdr:col>
      <xdr:colOff>274320</xdr:colOff>
      <xdr:row>148</xdr:row>
      <xdr:rowOff>76200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CE51AC09-B419-C631-AB50-B4B8087FF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434340</xdr:colOff>
      <xdr:row>133</xdr:row>
      <xdr:rowOff>175260</xdr:rowOff>
    </xdr:from>
    <xdr:to>
      <xdr:col>15</xdr:col>
      <xdr:colOff>396240</xdr:colOff>
      <xdr:row>148</xdr:row>
      <xdr:rowOff>175260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DE84F5AA-D830-7551-67F3-B658BC653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144780</xdr:colOff>
      <xdr:row>162</xdr:row>
      <xdr:rowOff>49530</xdr:rowOff>
    </xdr:from>
    <xdr:to>
      <xdr:col>3</xdr:col>
      <xdr:colOff>1394460</xdr:colOff>
      <xdr:row>177</xdr:row>
      <xdr:rowOff>49530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93E716C6-75DB-378D-E286-017632C62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586740</xdr:colOff>
      <xdr:row>162</xdr:row>
      <xdr:rowOff>22860</xdr:rowOff>
    </xdr:from>
    <xdr:to>
      <xdr:col>8</xdr:col>
      <xdr:colOff>830580</xdr:colOff>
      <xdr:row>177</xdr:row>
      <xdr:rowOff>22860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D9119BEE-3936-AC31-86CE-B8C1AE360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716280</xdr:colOff>
      <xdr:row>162</xdr:row>
      <xdr:rowOff>91440</xdr:rowOff>
    </xdr:from>
    <xdr:to>
      <xdr:col>15</xdr:col>
      <xdr:colOff>358140</xdr:colOff>
      <xdr:row>177</xdr:row>
      <xdr:rowOff>91440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54C30D75-870C-0F47-B591-CB0C16289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16</xdr:row>
      <xdr:rowOff>68580</xdr:rowOff>
    </xdr:from>
    <xdr:to>
      <xdr:col>3</xdr:col>
      <xdr:colOff>365760</xdr:colOff>
      <xdr:row>30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4D518D-92F6-4914-8461-95BA589EF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38</xdr:row>
      <xdr:rowOff>167640</xdr:rowOff>
    </xdr:from>
    <xdr:to>
      <xdr:col>3</xdr:col>
      <xdr:colOff>662940</xdr:colOff>
      <xdr:row>49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A11347-4A10-467A-8B18-34112035E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1310640</xdr:colOff>
      <xdr:row>38</xdr:row>
      <xdr:rowOff>121920</xdr:rowOff>
    </xdr:from>
    <xdr:to>
      <xdr:col>7</xdr:col>
      <xdr:colOff>358140</xdr:colOff>
      <xdr:row>52</xdr:row>
      <xdr:rowOff>60960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A3DA4B8-C4B7-41AE-9F11-494B45D4A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1356360</xdr:colOff>
      <xdr:row>16</xdr:row>
      <xdr:rowOff>83820</xdr:rowOff>
    </xdr:from>
    <xdr:to>
      <xdr:col>7</xdr:col>
      <xdr:colOff>563880</xdr:colOff>
      <xdr:row>31</xdr:row>
      <xdr:rowOff>60960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16A5DA9-5DAB-4B95-BBBF-4E5756E16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876300</xdr:colOff>
      <xdr:row>16</xdr:row>
      <xdr:rowOff>83820</xdr:rowOff>
    </xdr:from>
    <xdr:to>
      <xdr:col>11</xdr:col>
      <xdr:colOff>457200</xdr:colOff>
      <xdr:row>29</xdr:row>
      <xdr:rowOff>99060</xdr:rowOff>
    </xdr:to>
    <xdr:graphicFrame macro="">
      <xdr:nvGraphicFramePr>
        <xdr:cNvPr id="37" name="Beneficios tarjeta">
          <a:extLst>
            <a:ext uri="{FF2B5EF4-FFF2-40B4-BE49-F238E27FC236}">
              <a16:creationId xmlns:a16="http://schemas.microsoft.com/office/drawing/2014/main" id="{5DD4B8AC-8EC2-452D-BC1C-02E2D63CE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640080</xdr:colOff>
      <xdr:row>39</xdr:row>
      <xdr:rowOff>22860</xdr:rowOff>
    </xdr:from>
    <xdr:to>
      <xdr:col>11</xdr:col>
      <xdr:colOff>487680</xdr:colOff>
      <xdr:row>52</xdr:row>
      <xdr:rowOff>60960</xdr:rowOff>
    </xdr:to>
    <xdr:graphicFrame macro="">
      <xdr:nvGraphicFramePr>
        <xdr:cNvPr id="7" name="Beneficios habitación">
          <a:extLst>
            <a:ext uri="{FF2B5EF4-FFF2-40B4-BE49-F238E27FC236}">
              <a16:creationId xmlns:a16="http://schemas.microsoft.com/office/drawing/2014/main" id="{CA1F765C-1497-4013-A8A4-E6AB2747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510540</xdr:colOff>
      <xdr:row>66</xdr:row>
      <xdr:rowOff>83820</xdr:rowOff>
    </xdr:from>
    <xdr:to>
      <xdr:col>3</xdr:col>
      <xdr:colOff>601980</xdr:colOff>
      <xdr:row>81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507D58C-368D-4BF4-AD1C-EAF8F7E39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1371600</xdr:colOff>
      <xdr:row>66</xdr:row>
      <xdr:rowOff>167640</xdr:rowOff>
    </xdr:from>
    <xdr:to>
      <xdr:col>8</xdr:col>
      <xdr:colOff>449580</xdr:colOff>
      <xdr:row>80</xdr:row>
      <xdr:rowOff>106680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1F58AA3-5170-4D22-AC73-A6A6767F2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617220</xdr:colOff>
      <xdr:row>66</xdr:row>
      <xdr:rowOff>30480</xdr:rowOff>
    </xdr:from>
    <xdr:to>
      <xdr:col>13</xdr:col>
      <xdr:colOff>640080</xdr:colOff>
      <xdr:row>80</xdr:row>
      <xdr:rowOff>30480</xdr:rowOff>
    </xdr:to>
    <xdr:graphicFrame macro="">
      <xdr:nvGraphicFramePr>
        <xdr:cNvPr id="10" name="Beneficios edad">
          <a:extLst>
            <a:ext uri="{FF2B5EF4-FFF2-40B4-BE49-F238E27FC236}">
              <a16:creationId xmlns:a16="http://schemas.microsoft.com/office/drawing/2014/main" id="{B5FD9763-78FE-4AF2-B0C9-C1E1A5B92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426720</xdr:colOff>
      <xdr:row>88</xdr:row>
      <xdr:rowOff>11430</xdr:rowOff>
    </xdr:from>
    <xdr:to>
      <xdr:col>3</xdr:col>
      <xdr:colOff>647700</xdr:colOff>
      <xdr:row>100</xdr:row>
      <xdr:rowOff>99060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8C9E168-3EE5-4D2D-8801-C56425955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1219200</xdr:colOff>
      <xdr:row>88</xdr:row>
      <xdr:rowOff>0</xdr:rowOff>
    </xdr:from>
    <xdr:to>
      <xdr:col>6</xdr:col>
      <xdr:colOff>449580</xdr:colOff>
      <xdr:row>100</xdr:row>
      <xdr:rowOff>175260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536FD8C-738B-4B9D-8846-99BA171D3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83820</xdr:colOff>
      <xdr:row>87</xdr:row>
      <xdr:rowOff>137160</xdr:rowOff>
    </xdr:from>
    <xdr:to>
      <xdr:col>9</xdr:col>
      <xdr:colOff>304800</xdr:colOff>
      <xdr:row>100</xdr:row>
      <xdr:rowOff>160020</xdr:rowOff>
    </xdr:to>
    <xdr:graphicFrame macro="">
      <xdr:nvGraphicFramePr>
        <xdr:cNvPr id="13" name="Beneficios genero">
          <a:extLst>
            <a:ext uri="{FF2B5EF4-FFF2-40B4-BE49-F238E27FC236}">
              <a16:creationId xmlns:a16="http://schemas.microsoft.com/office/drawing/2014/main" id="{110B669B-0DB9-4765-A500-C5A16DB00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525780</xdr:colOff>
      <xdr:row>106</xdr:row>
      <xdr:rowOff>144780</xdr:rowOff>
    </xdr:from>
    <xdr:to>
      <xdr:col>3</xdr:col>
      <xdr:colOff>396240</xdr:colOff>
      <xdr:row>119</xdr:row>
      <xdr:rowOff>30480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6EC4976-C77C-42D5-A514-A7929773E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998220</xdr:colOff>
      <xdr:row>106</xdr:row>
      <xdr:rowOff>121920</xdr:rowOff>
    </xdr:from>
    <xdr:to>
      <xdr:col>6</xdr:col>
      <xdr:colOff>228600</xdr:colOff>
      <xdr:row>119</xdr:row>
      <xdr:rowOff>15240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CAFED234-BA20-4768-81A7-31ACC8BA7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434340</xdr:colOff>
      <xdr:row>106</xdr:row>
      <xdr:rowOff>53340</xdr:rowOff>
    </xdr:from>
    <xdr:to>
      <xdr:col>9</xdr:col>
      <xdr:colOff>205740</xdr:colOff>
      <xdr:row>119</xdr:row>
      <xdr:rowOff>7620</xdr:rowOff>
    </xdr:to>
    <xdr:graphicFrame macro="">
      <xdr:nvGraphicFramePr>
        <xdr:cNvPr id="16" name="Beneficios modalidad">
          <a:extLst>
            <a:ext uri="{FF2B5EF4-FFF2-40B4-BE49-F238E27FC236}">
              <a16:creationId xmlns:a16="http://schemas.microsoft.com/office/drawing/2014/main" id="{9DBD7272-905B-41F3-974C-75151DA4F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388620</xdr:colOff>
      <xdr:row>133</xdr:row>
      <xdr:rowOff>110490</xdr:rowOff>
    </xdr:from>
    <xdr:to>
      <xdr:col>4</xdr:col>
      <xdr:colOff>60960</xdr:colOff>
      <xdr:row>148</xdr:row>
      <xdr:rowOff>160020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A830D2D-1260-426C-A2B6-2147A18D7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533400</xdr:colOff>
      <xdr:row>133</xdr:row>
      <xdr:rowOff>76200</xdr:rowOff>
    </xdr:from>
    <xdr:to>
      <xdr:col>9</xdr:col>
      <xdr:colOff>274320</xdr:colOff>
      <xdr:row>148</xdr:row>
      <xdr:rowOff>76200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8754D9A1-9F1E-452E-B0D5-F0C6DE0B0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434340</xdr:colOff>
      <xdr:row>133</xdr:row>
      <xdr:rowOff>175260</xdr:rowOff>
    </xdr:from>
    <xdr:to>
      <xdr:col>15</xdr:col>
      <xdr:colOff>396240</xdr:colOff>
      <xdr:row>148</xdr:row>
      <xdr:rowOff>175260</xdr:rowOff>
    </xdr:to>
    <xdr:graphicFrame macro="">
      <xdr:nvGraphicFramePr>
        <xdr:cNvPr id="19" name="Beneficios noche">
          <a:extLst>
            <a:ext uri="{FF2B5EF4-FFF2-40B4-BE49-F238E27FC236}">
              <a16:creationId xmlns:a16="http://schemas.microsoft.com/office/drawing/2014/main" id="{32A00EA1-134F-4C0E-A3ED-45375A3DD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144780</xdr:colOff>
      <xdr:row>162</xdr:row>
      <xdr:rowOff>49530</xdr:rowOff>
    </xdr:from>
    <xdr:to>
      <xdr:col>3</xdr:col>
      <xdr:colOff>1394460</xdr:colOff>
      <xdr:row>177</xdr:row>
      <xdr:rowOff>49530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26F53817-ED37-4167-B67B-B1E8B1E99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586740</xdr:colOff>
      <xdr:row>162</xdr:row>
      <xdr:rowOff>22860</xdr:rowOff>
    </xdr:from>
    <xdr:to>
      <xdr:col>8</xdr:col>
      <xdr:colOff>830580</xdr:colOff>
      <xdr:row>177</xdr:row>
      <xdr:rowOff>22860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571FE22-0366-4148-8C0A-9E05B1779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1321399</xdr:colOff>
      <xdr:row>162</xdr:row>
      <xdr:rowOff>147470</xdr:rowOff>
    </xdr:from>
    <xdr:to>
      <xdr:col>17</xdr:col>
      <xdr:colOff>257286</xdr:colOff>
      <xdr:row>177</xdr:row>
      <xdr:rowOff>147470</xdr:rowOff>
    </xdr:to>
    <xdr:graphicFrame macro="">
      <xdr:nvGraphicFramePr>
        <xdr:cNvPr id="22" name="Beneficios pais´">
          <a:extLst>
            <a:ext uri="{FF2B5EF4-FFF2-40B4-BE49-F238E27FC236}">
              <a16:creationId xmlns:a16="http://schemas.microsoft.com/office/drawing/2014/main" id="{7FB5F36D-4BA0-4986-9BBC-297E8D4C0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24</xdr:col>
      <xdr:colOff>580464</xdr:colOff>
      <xdr:row>30</xdr:row>
      <xdr:rowOff>164951</xdr:rowOff>
    </xdr:from>
    <xdr:to>
      <xdr:col>27</xdr:col>
      <xdr:colOff>28686</xdr:colOff>
      <xdr:row>45</xdr:row>
      <xdr:rowOff>6613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3" name="Habitación">
              <a:extLst>
                <a:ext uri="{FF2B5EF4-FFF2-40B4-BE49-F238E27FC236}">
                  <a16:creationId xmlns:a16="http://schemas.microsoft.com/office/drawing/2014/main" id="{F1C3723D-A402-11DA-06BC-DCAF3D29F9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abit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25628" y="5568224"/>
              <a:ext cx="1817349" cy="2543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127746</xdr:colOff>
      <xdr:row>7</xdr:row>
      <xdr:rowOff>897</xdr:rowOff>
    </xdr:from>
    <xdr:to>
      <xdr:col>26</xdr:col>
      <xdr:colOff>371585</xdr:colOff>
      <xdr:row>21</xdr:row>
      <xdr:rowOff>21853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Edad">
              <a:extLst>
                <a:ext uri="{FF2B5EF4-FFF2-40B4-BE49-F238E27FC236}">
                  <a16:creationId xmlns:a16="http://schemas.microsoft.com/office/drawing/2014/main" id="{85C05612-141E-EB24-151E-9839241F1F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72910" y="1261661"/>
              <a:ext cx="1823258" cy="25424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610944</xdr:colOff>
      <xdr:row>9</xdr:row>
      <xdr:rowOff>115198</xdr:rowOff>
    </xdr:from>
    <xdr:to>
      <xdr:col>27</xdr:col>
      <xdr:colOff>59166</xdr:colOff>
      <xdr:row>23</xdr:row>
      <xdr:rowOff>136152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Genero">
              <a:extLst>
                <a:ext uri="{FF2B5EF4-FFF2-40B4-BE49-F238E27FC236}">
                  <a16:creationId xmlns:a16="http://schemas.microsoft.com/office/drawing/2014/main" id="{90F75FC6-E392-C5F0-6CE8-ACEC412F1E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56108" y="1736180"/>
              <a:ext cx="1817349" cy="25424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295386</xdr:colOff>
      <xdr:row>12</xdr:row>
      <xdr:rowOff>46618</xdr:rowOff>
    </xdr:from>
    <xdr:to>
      <xdr:col>27</xdr:col>
      <xdr:colOff>542364</xdr:colOff>
      <xdr:row>26</xdr:row>
      <xdr:rowOff>67573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País">
              <a:extLst>
                <a:ext uri="{FF2B5EF4-FFF2-40B4-BE49-F238E27FC236}">
                  <a16:creationId xmlns:a16="http://schemas.microsoft.com/office/drawing/2014/main" id="{19724367-3C0C-EBE2-24B8-E90DB5CC35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30259" y="2207927"/>
              <a:ext cx="1826396" cy="25424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778584</xdr:colOff>
      <xdr:row>14</xdr:row>
      <xdr:rowOff>157331</xdr:rowOff>
    </xdr:from>
    <xdr:to>
      <xdr:col>28</xdr:col>
      <xdr:colOff>226807</xdr:colOff>
      <xdr:row>28</xdr:row>
      <xdr:rowOff>178287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Tarjeta">
              <a:extLst>
                <a:ext uri="{FF2B5EF4-FFF2-40B4-BE49-F238E27FC236}">
                  <a16:creationId xmlns:a16="http://schemas.microsoft.com/office/drawing/2014/main" id="{7D329772-0368-C928-856F-24A8C91439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rje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13457" y="2678858"/>
              <a:ext cx="1817350" cy="25424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463026</xdr:colOff>
      <xdr:row>17</xdr:row>
      <xdr:rowOff>92337</xdr:rowOff>
    </xdr:from>
    <xdr:to>
      <xdr:col>28</xdr:col>
      <xdr:colOff>710005</xdr:colOff>
      <xdr:row>31</xdr:row>
      <xdr:rowOff>113292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noches">
              <a:extLst>
                <a:ext uri="{FF2B5EF4-FFF2-40B4-BE49-F238E27FC236}">
                  <a16:creationId xmlns:a16="http://schemas.microsoft.com/office/drawing/2014/main" id="{B54B274A-72C0-D638-5469-5401418A17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ch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887608" y="3154192"/>
              <a:ext cx="1826396" cy="25424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150606</xdr:colOff>
      <xdr:row>20</xdr:row>
      <xdr:rowOff>23758</xdr:rowOff>
    </xdr:from>
    <xdr:to>
      <xdr:col>29</xdr:col>
      <xdr:colOff>394446</xdr:colOff>
      <xdr:row>34</xdr:row>
      <xdr:rowOff>44712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todo incluido">
              <a:extLst>
                <a:ext uri="{FF2B5EF4-FFF2-40B4-BE49-F238E27FC236}">
                  <a16:creationId xmlns:a16="http://schemas.microsoft.com/office/drawing/2014/main" id="{23A147C2-D003-5934-96B6-58EE0053BA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do inclui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64897" y="3625940"/>
              <a:ext cx="1823258" cy="25424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761551</xdr:colOff>
      <xdr:row>21</xdr:row>
      <xdr:rowOff>3138</xdr:rowOff>
    </xdr:from>
    <xdr:to>
      <xdr:col>16</xdr:col>
      <xdr:colOff>203498</xdr:colOff>
      <xdr:row>35</xdr:row>
      <xdr:rowOff>74295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dad 2">
              <a:extLst>
                <a:ext uri="{FF2B5EF4-FFF2-40B4-BE49-F238E27FC236}">
                  <a16:creationId xmlns:a16="http://schemas.microsoft.com/office/drawing/2014/main" id="{F658E743-2609-E761-F383-570CAE9E1D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19915" y="3785429"/>
              <a:ext cx="1811074" cy="25926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178846</xdr:colOff>
      <xdr:row>6</xdr:row>
      <xdr:rowOff>71269</xdr:rowOff>
    </xdr:from>
    <xdr:to>
      <xdr:col>14</xdr:col>
      <xdr:colOff>416411</xdr:colOff>
      <xdr:row>20</xdr:row>
      <xdr:rowOff>142427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Tarjeta 2">
              <a:extLst>
                <a:ext uri="{FF2B5EF4-FFF2-40B4-BE49-F238E27FC236}">
                  <a16:creationId xmlns:a16="http://schemas.microsoft.com/office/drawing/2014/main" id="{50D5CFB7-F43D-D4CB-0BF6-887FE3C151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rjet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47501" y="1151924"/>
              <a:ext cx="1816983" cy="2592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33169</xdr:colOff>
      <xdr:row>36</xdr:row>
      <xdr:rowOff>68132</xdr:rowOff>
    </xdr:from>
    <xdr:to>
      <xdr:col>14</xdr:col>
      <xdr:colOff>270734</xdr:colOff>
      <xdr:row>50</xdr:row>
      <xdr:rowOff>139289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Habitación 2">
              <a:extLst>
                <a:ext uri="{FF2B5EF4-FFF2-40B4-BE49-F238E27FC236}">
                  <a16:creationId xmlns:a16="http://schemas.microsoft.com/office/drawing/2014/main" id="{41EC96D2-9422-7481-0128-9E8DBC0251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abitació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01824" y="6552059"/>
              <a:ext cx="1816983" cy="2592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526025</xdr:colOff>
      <xdr:row>48</xdr:row>
      <xdr:rowOff>4483</xdr:rowOff>
    </xdr:from>
    <xdr:to>
      <xdr:col>15</xdr:col>
      <xdr:colOff>757680</xdr:colOff>
      <xdr:row>62</xdr:row>
      <xdr:rowOff>75640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Genero 2">
              <a:extLst>
                <a:ext uri="{FF2B5EF4-FFF2-40B4-BE49-F238E27FC236}">
                  <a16:creationId xmlns:a16="http://schemas.microsoft.com/office/drawing/2014/main" id="{E4B0E09E-808C-7856-54F4-18411EADFC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84389" y="8649719"/>
              <a:ext cx="1811074" cy="2592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582298</xdr:colOff>
      <xdr:row>55</xdr:row>
      <xdr:rowOff>101463</xdr:rowOff>
    </xdr:from>
    <xdr:to>
      <xdr:col>20</xdr:col>
      <xdr:colOff>24246</xdr:colOff>
      <xdr:row>69</xdr:row>
      <xdr:rowOff>172622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todo incluido 2">
              <a:extLst>
                <a:ext uri="{FF2B5EF4-FFF2-40B4-BE49-F238E27FC236}">
                  <a16:creationId xmlns:a16="http://schemas.microsoft.com/office/drawing/2014/main" id="{02163CEC-2A93-4E2E-B073-D4C047D5D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do inclui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99498" y="10007463"/>
              <a:ext cx="1811075" cy="25926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407243</xdr:colOff>
      <xdr:row>39</xdr:row>
      <xdr:rowOff>151829</xdr:rowOff>
    </xdr:from>
    <xdr:to>
      <xdr:col>20</xdr:col>
      <xdr:colOff>638899</xdr:colOff>
      <xdr:row>54</xdr:row>
      <xdr:rowOff>43693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noches 2">
              <a:extLst>
                <a:ext uri="{FF2B5EF4-FFF2-40B4-BE49-F238E27FC236}">
                  <a16:creationId xmlns:a16="http://schemas.microsoft.com/office/drawing/2014/main" id="{DDD6C1E8-6A2A-5F11-B0CE-D44058BF25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che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14152" y="7176084"/>
              <a:ext cx="1811074" cy="259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440574</xdr:colOff>
      <xdr:row>43</xdr:row>
      <xdr:rowOff>28077</xdr:rowOff>
    </xdr:from>
    <xdr:to>
      <xdr:col>17</xdr:col>
      <xdr:colOff>678141</xdr:colOff>
      <xdr:row>57</xdr:row>
      <xdr:rowOff>100050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9" name="País 2">
              <a:extLst>
                <a:ext uri="{FF2B5EF4-FFF2-40B4-BE49-F238E27FC236}">
                  <a16:creationId xmlns:a16="http://schemas.microsoft.com/office/drawing/2014/main" id="{7AD49E9D-C4C8-BB70-BC18-622CE82091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78356" y="7772768"/>
              <a:ext cx="1816984" cy="259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10</xdr:col>
      <xdr:colOff>586740</xdr:colOff>
      <xdr:row>19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320A6A02-89C6-4FAE-903E-226611EA72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7100" y="731520"/>
              <a:ext cx="53416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2</xdr:col>
      <xdr:colOff>739140</xdr:colOff>
      <xdr:row>10</xdr:row>
      <xdr:rowOff>7620</xdr:rowOff>
    </xdr:to>
    <xdr:sp macro="" textlink="'Tablas dinamicas dashboard'!E2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BA99321-8A1F-41B6-5715-CBDEEA907C23}"/>
            </a:ext>
          </a:extLst>
        </xdr:cNvPr>
        <xdr:cNvSpPr/>
      </xdr:nvSpPr>
      <xdr:spPr>
        <a:xfrm>
          <a:off x="0" y="190500"/>
          <a:ext cx="2324100" cy="16459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AAE9BCE-80D6-4560-BF4F-12A00D9C8B2F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Análisis Reservas Hotel</a:t>
          </a:fld>
          <a:endParaRPr lang="es-ES" sz="6000"/>
        </a:p>
      </xdr:txBody>
    </xdr:sp>
    <xdr:clientData/>
  </xdr:twoCellAnchor>
  <xdr:twoCellAnchor>
    <xdr:from>
      <xdr:col>3</xdr:col>
      <xdr:colOff>236220</xdr:colOff>
      <xdr:row>1</xdr:row>
      <xdr:rowOff>160020</xdr:rowOff>
    </xdr:from>
    <xdr:to>
      <xdr:col>6</xdr:col>
      <xdr:colOff>373380</xdr:colOff>
      <xdr:row>9</xdr:row>
      <xdr:rowOff>91440</xdr:rowOff>
    </xdr:to>
    <xdr:sp macro="" textlink="'Tablas dinamicas dashboard'!B9">
      <xdr:nvSpPr>
        <xdr:cNvPr id="3" name="Rectángulo: esquinas redondeadas 2">
          <a:extLst>
            <a:ext uri="{FF2B5EF4-FFF2-40B4-BE49-F238E27FC236}">
              <a16:creationId xmlns:a16="http://schemas.microsoft.com/office/drawing/2014/main" id="{BA639DDD-0676-436B-0CF8-7A3EF1737F31}"/>
            </a:ext>
          </a:extLst>
        </xdr:cNvPr>
        <xdr:cNvSpPr/>
      </xdr:nvSpPr>
      <xdr:spPr>
        <a:xfrm>
          <a:off x="2613660" y="342900"/>
          <a:ext cx="2514600" cy="13944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8D75187-AE27-455E-8731-03251E5A7DA9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2500</a:t>
          </a:fld>
          <a:endParaRPr lang="es-ES" sz="3600"/>
        </a:p>
      </xdr:txBody>
    </xdr:sp>
    <xdr:clientData/>
  </xdr:twoCellAnchor>
  <xdr:twoCellAnchor>
    <xdr:from>
      <xdr:col>7</xdr:col>
      <xdr:colOff>30480</xdr:colOff>
      <xdr:row>1</xdr:row>
      <xdr:rowOff>137160</xdr:rowOff>
    </xdr:from>
    <xdr:to>
      <xdr:col>10</xdr:col>
      <xdr:colOff>160020</xdr:colOff>
      <xdr:row>9</xdr:row>
      <xdr:rowOff>106680</xdr:rowOff>
    </xdr:to>
    <xdr:sp macro="" textlink="'Tablas dinamicas dashboard'!C9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3DE9EA1-A657-4A25-01D1-783C23B77B1D}"/>
            </a:ext>
          </a:extLst>
        </xdr:cNvPr>
        <xdr:cNvSpPr/>
      </xdr:nvSpPr>
      <xdr:spPr>
        <a:xfrm>
          <a:off x="5577840" y="320040"/>
          <a:ext cx="2506980" cy="14325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ECEA9E9-8541-4833-B903-34713E0E2882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1.540.620 €</a:t>
          </a:fld>
          <a:endParaRPr lang="es-ES" sz="3600"/>
        </a:p>
      </xdr:txBody>
    </xdr:sp>
    <xdr:clientData/>
  </xdr:twoCellAnchor>
  <xdr:twoCellAnchor>
    <xdr:from>
      <xdr:col>10</xdr:col>
      <xdr:colOff>647700</xdr:colOff>
      <xdr:row>1</xdr:row>
      <xdr:rowOff>106680</xdr:rowOff>
    </xdr:from>
    <xdr:to>
      <xdr:col>14</xdr:col>
      <xdr:colOff>22860</xdr:colOff>
      <xdr:row>9</xdr:row>
      <xdr:rowOff>129540</xdr:rowOff>
    </xdr:to>
    <xdr:sp macro="" textlink="'Tablas dinamicas dashboard'!F9">
      <xdr:nvSpPr>
        <xdr:cNvPr id="5" name="Rectángulo: esquinas redondeadas 4">
          <a:extLst>
            <a:ext uri="{FF2B5EF4-FFF2-40B4-BE49-F238E27FC236}">
              <a16:creationId xmlns:a16="http://schemas.microsoft.com/office/drawing/2014/main" id="{E5DA1AED-BBA3-F3A9-983A-C5F42F814C17}"/>
            </a:ext>
          </a:extLst>
        </xdr:cNvPr>
        <xdr:cNvSpPr/>
      </xdr:nvSpPr>
      <xdr:spPr>
        <a:xfrm>
          <a:off x="8572500" y="289560"/>
          <a:ext cx="2545080" cy="148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A6A950D-09F4-49B6-B11D-C0567B1E206E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198.420 €</a:t>
          </a:fld>
          <a:endParaRPr lang="es-ES" sz="3600"/>
        </a:p>
      </xdr:txBody>
    </xdr:sp>
    <xdr:clientData/>
  </xdr:twoCellAnchor>
  <xdr:twoCellAnchor>
    <xdr:from>
      <xdr:col>14</xdr:col>
      <xdr:colOff>335280</xdr:colOff>
      <xdr:row>1</xdr:row>
      <xdr:rowOff>68580</xdr:rowOff>
    </xdr:from>
    <xdr:to>
      <xdr:col>17</xdr:col>
      <xdr:colOff>632460</xdr:colOff>
      <xdr:row>9</xdr:row>
      <xdr:rowOff>144780</xdr:rowOff>
    </xdr:to>
    <xdr:sp macro="" textlink="'Tablas dinamicas dashboard'!I9">
      <xdr:nvSpPr>
        <xdr:cNvPr id="6" name="Rectángulo: esquinas redondeadas 5">
          <a:extLst>
            <a:ext uri="{FF2B5EF4-FFF2-40B4-BE49-F238E27FC236}">
              <a16:creationId xmlns:a16="http://schemas.microsoft.com/office/drawing/2014/main" id="{B5D3EE90-D02F-6DE4-8E48-466CB9AA0BED}"/>
            </a:ext>
          </a:extLst>
        </xdr:cNvPr>
        <xdr:cNvSpPr/>
      </xdr:nvSpPr>
      <xdr:spPr>
        <a:xfrm>
          <a:off x="11430000" y="251460"/>
          <a:ext cx="2674620" cy="1539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9C812A6-92C2-4477-B036-EB0810A2193E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1.342.200 €</a:t>
          </a:fld>
          <a:endParaRPr lang="es-ES" sz="3600"/>
        </a:p>
      </xdr:txBody>
    </xdr:sp>
    <xdr:clientData/>
  </xdr:twoCellAnchor>
  <xdr:twoCellAnchor>
    <xdr:from>
      <xdr:col>3</xdr:col>
      <xdr:colOff>670560</xdr:colOff>
      <xdr:row>2</xdr:row>
      <xdr:rowOff>53340</xdr:rowOff>
    </xdr:from>
    <xdr:to>
      <xdr:col>5</xdr:col>
      <xdr:colOff>731520</xdr:colOff>
      <xdr:row>4</xdr:row>
      <xdr:rowOff>60960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B7474D8-B1B1-2D63-EEDC-B7BB5C94108D}"/>
            </a:ext>
          </a:extLst>
        </xdr:cNvPr>
        <xdr:cNvSpPr txBox="1"/>
      </xdr:nvSpPr>
      <xdr:spPr>
        <a:xfrm>
          <a:off x="3048000" y="419100"/>
          <a:ext cx="1645920" cy="37338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RESERVAS</a:t>
          </a:r>
          <a:r>
            <a:rPr lang="es-ES" sz="1200" baseline="0"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 TOTALES</a:t>
          </a:r>
          <a:endParaRPr lang="es-ES" sz="1200">
            <a:latin typeface="ADLaM Display" panose="020F0502020204030204" pitchFamily="2" charset="0"/>
            <a:ea typeface="ADLaM Display" panose="020F0502020204030204" pitchFamily="2" charset="0"/>
            <a:cs typeface="ADLaM Display" panose="020F0502020204030204" pitchFamily="2" charset="0"/>
          </a:endParaRPr>
        </a:p>
      </xdr:txBody>
    </xdr:sp>
    <xdr:clientData/>
  </xdr:twoCellAnchor>
  <xdr:twoCellAnchor>
    <xdr:from>
      <xdr:col>7</xdr:col>
      <xdr:colOff>483031</xdr:colOff>
      <xdr:row>1</xdr:row>
      <xdr:rowOff>146071</xdr:rowOff>
    </xdr:from>
    <xdr:to>
      <xdr:col>9</xdr:col>
      <xdr:colOff>597331</xdr:colOff>
      <xdr:row>3</xdr:row>
      <xdr:rowOff>3358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1B68CDA-1CF8-A46C-3EAF-17CC7A5BBC76}"/>
            </a:ext>
          </a:extLst>
        </xdr:cNvPr>
        <xdr:cNvSpPr txBox="1"/>
      </xdr:nvSpPr>
      <xdr:spPr>
        <a:xfrm>
          <a:off x="5997845" y="326885"/>
          <a:ext cx="1689961" cy="21891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INGRESOS TOTALES</a:t>
          </a:r>
        </a:p>
      </xdr:txBody>
    </xdr:sp>
    <xdr:clientData/>
  </xdr:twoCellAnchor>
  <xdr:twoCellAnchor>
    <xdr:from>
      <xdr:col>10</xdr:col>
      <xdr:colOff>632460</xdr:colOff>
      <xdr:row>1</xdr:row>
      <xdr:rowOff>160020</xdr:rowOff>
    </xdr:from>
    <xdr:to>
      <xdr:col>14</xdr:col>
      <xdr:colOff>83820</xdr:colOff>
      <xdr:row>4</xdr:row>
      <xdr:rowOff>15240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156192B-E368-E421-3781-9BCF2DB6DA7B}"/>
            </a:ext>
          </a:extLst>
        </xdr:cNvPr>
        <xdr:cNvSpPr txBox="1"/>
      </xdr:nvSpPr>
      <xdr:spPr>
        <a:xfrm>
          <a:off x="8557260" y="342900"/>
          <a:ext cx="26212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COSTE MANTENIMIENTO TOTAL</a:t>
          </a:r>
        </a:p>
      </xdr:txBody>
    </xdr:sp>
    <xdr:clientData/>
  </xdr:twoCellAnchor>
  <xdr:twoCellAnchor>
    <xdr:from>
      <xdr:col>14</xdr:col>
      <xdr:colOff>601980</xdr:colOff>
      <xdr:row>2</xdr:row>
      <xdr:rowOff>0</xdr:rowOff>
    </xdr:from>
    <xdr:to>
      <xdr:col>17</xdr:col>
      <xdr:colOff>533400</xdr:colOff>
      <xdr:row>3</xdr:row>
      <xdr:rowOff>76200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AC00F534-3F8E-310E-1443-E78D9713DA26}"/>
            </a:ext>
          </a:extLst>
        </xdr:cNvPr>
        <xdr:cNvSpPr txBox="1"/>
      </xdr:nvSpPr>
      <xdr:spPr>
        <a:xfrm>
          <a:off x="11696700" y="365760"/>
          <a:ext cx="23088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BENEFICIO TOTAL</a:t>
          </a:r>
        </a:p>
      </xdr:txBody>
    </xdr:sp>
    <xdr:clientData/>
  </xdr:twoCellAnchor>
  <xdr:twoCellAnchor>
    <xdr:from>
      <xdr:col>2</xdr:col>
      <xdr:colOff>601980</xdr:colOff>
      <xdr:row>11</xdr:row>
      <xdr:rowOff>152400</xdr:rowOff>
    </xdr:from>
    <xdr:to>
      <xdr:col>6</xdr:col>
      <xdr:colOff>754380</xdr:colOff>
      <xdr:row>24</xdr:row>
      <xdr:rowOff>137160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DF28C167-B4B0-DAD4-0736-4C080D77DB8F}"/>
            </a:ext>
          </a:extLst>
        </xdr:cNvPr>
        <xdr:cNvSpPr/>
      </xdr:nvSpPr>
      <xdr:spPr>
        <a:xfrm>
          <a:off x="2186940" y="2164080"/>
          <a:ext cx="3322320" cy="2362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243840</xdr:colOff>
      <xdr:row>12</xdr:row>
      <xdr:rowOff>91440</xdr:rowOff>
    </xdr:from>
    <xdr:to>
      <xdr:col>6</xdr:col>
      <xdr:colOff>281940</xdr:colOff>
      <xdr:row>13</xdr:row>
      <xdr:rowOff>167640</xdr:rowOff>
    </xdr:to>
    <xdr:sp macro="" textlink="'Tablas dinamicas dashboard'!F2">
      <xdr:nvSpPr>
        <xdr:cNvPr id="12" name="CuadroTexto 11">
          <a:extLst>
            <a:ext uri="{FF2B5EF4-FFF2-40B4-BE49-F238E27FC236}">
              <a16:creationId xmlns:a16="http://schemas.microsoft.com/office/drawing/2014/main" id="{DBB1EE9B-9304-0F82-0E26-8F7ABFF91A0C}"/>
            </a:ext>
          </a:extLst>
        </xdr:cNvPr>
        <xdr:cNvSpPr txBox="1"/>
      </xdr:nvSpPr>
      <xdr:spPr>
        <a:xfrm>
          <a:off x="2621280" y="2286000"/>
          <a:ext cx="241554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2B87915-954E-47F2-88BB-4BF1789D81BB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Reservas en función del genéro</a:t>
          </a:fld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205740</xdr:colOff>
      <xdr:row>14</xdr:row>
      <xdr:rowOff>114300</xdr:rowOff>
    </xdr:from>
    <xdr:to>
      <xdr:col>6</xdr:col>
      <xdr:colOff>449580</xdr:colOff>
      <xdr:row>24</xdr:row>
      <xdr:rowOff>45720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F0FFE354-48AC-400D-8721-727FA2DEE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167640</xdr:colOff>
      <xdr:row>10</xdr:row>
      <xdr:rowOff>38100</xdr:rowOff>
    </xdr:from>
    <xdr:to>
      <xdr:col>12</xdr:col>
      <xdr:colOff>365760</xdr:colOff>
      <xdr:row>28</xdr:row>
      <xdr:rowOff>7620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5D0AF667-80A2-F08B-146B-B0F72C1566F7}"/>
            </a:ext>
          </a:extLst>
        </xdr:cNvPr>
        <xdr:cNvSpPr/>
      </xdr:nvSpPr>
      <xdr:spPr>
        <a:xfrm>
          <a:off x="5715000" y="1866900"/>
          <a:ext cx="4160520" cy="32613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426720</xdr:colOff>
      <xdr:row>10</xdr:row>
      <xdr:rowOff>99060</xdr:rowOff>
    </xdr:from>
    <xdr:to>
      <xdr:col>11</xdr:col>
      <xdr:colOff>7620</xdr:colOff>
      <xdr:row>11</xdr:row>
      <xdr:rowOff>137160</xdr:rowOff>
    </xdr:to>
    <xdr:sp macro="" textlink="'Tablas dinamicas dashboard'!G2">
      <xdr:nvSpPr>
        <xdr:cNvPr id="16" name="CuadroTexto 15">
          <a:extLst>
            <a:ext uri="{FF2B5EF4-FFF2-40B4-BE49-F238E27FC236}">
              <a16:creationId xmlns:a16="http://schemas.microsoft.com/office/drawing/2014/main" id="{F1BBF96E-D840-769C-A025-901D001E87A0}"/>
            </a:ext>
          </a:extLst>
        </xdr:cNvPr>
        <xdr:cNvSpPr txBox="1"/>
      </xdr:nvSpPr>
      <xdr:spPr>
        <a:xfrm>
          <a:off x="5996044" y="1892001"/>
          <a:ext cx="2763370" cy="217394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BA1503A-F6B4-4123-AA79-582CD9693965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Reservas en función de la edad</a:t>
          </a:fld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487680</xdr:colOff>
      <xdr:row>11</xdr:row>
      <xdr:rowOff>129540</xdr:rowOff>
    </xdr:from>
    <xdr:to>
      <xdr:col>11</xdr:col>
      <xdr:colOff>784860</xdr:colOff>
      <xdr:row>27</xdr:row>
      <xdr:rowOff>114300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90E102E6-290A-4AF1-8C50-50F70FF78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563880</xdr:colOff>
      <xdr:row>10</xdr:row>
      <xdr:rowOff>53340</xdr:rowOff>
    </xdr:from>
    <xdr:to>
      <xdr:col>17</xdr:col>
      <xdr:colOff>678180</xdr:colOff>
      <xdr:row>27</xdr:row>
      <xdr:rowOff>160020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73ACF789-BBC0-23C7-B5FA-B3646F66D0EB}"/>
            </a:ext>
          </a:extLst>
        </xdr:cNvPr>
        <xdr:cNvSpPr/>
      </xdr:nvSpPr>
      <xdr:spPr>
        <a:xfrm>
          <a:off x="10073640" y="1882140"/>
          <a:ext cx="4076700" cy="32156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114300</xdr:colOff>
      <xdr:row>10</xdr:row>
      <xdr:rowOff>106680</xdr:rowOff>
    </xdr:from>
    <xdr:to>
      <xdr:col>16</xdr:col>
      <xdr:colOff>678180</xdr:colOff>
      <xdr:row>12</xdr:row>
      <xdr:rowOff>45720</xdr:rowOff>
    </xdr:to>
    <xdr:sp macro="" textlink="'Tablas dinamicas dashboard'!H2">
      <xdr:nvSpPr>
        <xdr:cNvPr id="19" name="CuadroTexto 18">
          <a:extLst>
            <a:ext uri="{FF2B5EF4-FFF2-40B4-BE49-F238E27FC236}">
              <a16:creationId xmlns:a16="http://schemas.microsoft.com/office/drawing/2014/main" id="{5B7E0EE5-7094-A50A-83F7-537ADB8F55B4}"/>
            </a:ext>
          </a:extLst>
        </xdr:cNvPr>
        <xdr:cNvSpPr txBox="1"/>
      </xdr:nvSpPr>
      <xdr:spPr>
        <a:xfrm>
          <a:off x="10416540" y="1935480"/>
          <a:ext cx="294132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320F495-9E75-406F-8C97-0C99F0D20171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Reservas en función del país de procedencia</a:t>
          </a:fld>
          <a:endParaRPr lang="es-ES" sz="11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716280</xdr:colOff>
      <xdr:row>12</xdr:row>
      <xdr:rowOff>106680</xdr:rowOff>
    </xdr:from>
    <xdr:to>
      <xdr:col>17</xdr:col>
      <xdr:colOff>510540</xdr:colOff>
      <xdr:row>26</xdr:row>
      <xdr:rowOff>137160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EE07980-5D51-463F-8A3E-17E3CD3A7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541020</xdr:colOff>
      <xdr:row>29</xdr:row>
      <xdr:rowOff>0</xdr:rowOff>
    </xdr:from>
    <xdr:to>
      <xdr:col>6</xdr:col>
      <xdr:colOff>426720</xdr:colOff>
      <xdr:row>41</xdr:row>
      <xdr:rowOff>144780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691455BE-6C28-6C9D-B5C9-4557277E2DD5}"/>
            </a:ext>
          </a:extLst>
        </xdr:cNvPr>
        <xdr:cNvSpPr/>
      </xdr:nvSpPr>
      <xdr:spPr>
        <a:xfrm>
          <a:off x="2125980" y="5303520"/>
          <a:ext cx="3055620" cy="23393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685801</xdr:colOff>
      <xdr:row>28</xdr:row>
      <xdr:rowOff>156884</xdr:rowOff>
    </xdr:from>
    <xdr:to>
      <xdr:col>6</xdr:col>
      <xdr:colOff>481853</xdr:colOff>
      <xdr:row>31</xdr:row>
      <xdr:rowOff>89647</xdr:rowOff>
    </xdr:to>
    <xdr:sp macro="" textlink="'Tablas dinamicas dashboard'!I2">
      <xdr:nvSpPr>
        <xdr:cNvPr id="22" name="CuadroTexto 21">
          <a:extLst>
            <a:ext uri="{FF2B5EF4-FFF2-40B4-BE49-F238E27FC236}">
              <a16:creationId xmlns:a16="http://schemas.microsoft.com/office/drawing/2014/main" id="{F59BA935-BEE3-38C8-5BD2-44CCC7069241}"/>
            </a:ext>
          </a:extLst>
        </xdr:cNvPr>
        <xdr:cNvSpPr txBox="1"/>
      </xdr:nvSpPr>
      <xdr:spPr>
        <a:xfrm>
          <a:off x="2277036" y="5177119"/>
          <a:ext cx="2978523" cy="470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298C60B-6EF8-4506-BD1F-D0ABB6AF5E59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Reservas en función del régimen de alojamiento</a:t>
          </a:fld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739140</xdr:colOff>
      <xdr:row>30</xdr:row>
      <xdr:rowOff>152400</xdr:rowOff>
    </xdr:from>
    <xdr:to>
      <xdr:col>6</xdr:col>
      <xdr:colOff>144780</xdr:colOff>
      <xdr:row>41</xdr:row>
      <xdr:rowOff>30480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85A9601B-4D0C-4CBB-8A17-BC7A79725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632460</xdr:colOff>
      <xdr:row>29</xdr:row>
      <xdr:rowOff>0</xdr:rowOff>
    </xdr:from>
    <xdr:to>
      <xdr:col>10</xdr:col>
      <xdr:colOff>251460</xdr:colOff>
      <xdr:row>43</xdr:row>
      <xdr:rowOff>160020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38081D71-3B3C-09CB-1180-D9B383DE866C}"/>
            </a:ext>
          </a:extLst>
        </xdr:cNvPr>
        <xdr:cNvSpPr/>
      </xdr:nvSpPr>
      <xdr:spPr>
        <a:xfrm>
          <a:off x="5387340" y="5303520"/>
          <a:ext cx="2788920" cy="27203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784860</xdr:colOff>
      <xdr:row>28</xdr:row>
      <xdr:rowOff>175260</xdr:rowOff>
    </xdr:from>
    <xdr:to>
      <xdr:col>9</xdr:col>
      <xdr:colOff>777240</xdr:colOff>
      <xdr:row>30</xdr:row>
      <xdr:rowOff>106680</xdr:rowOff>
    </xdr:to>
    <xdr:sp macro="" textlink="'Tablas dinamicas dashboard'!J2">
      <xdr:nvSpPr>
        <xdr:cNvPr id="25" name="CuadroTexto 24">
          <a:extLst>
            <a:ext uri="{FF2B5EF4-FFF2-40B4-BE49-F238E27FC236}">
              <a16:creationId xmlns:a16="http://schemas.microsoft.com/office/drawing/2014/main" id="{79BEDB5C-E5D4-6E3E-FF68-6BE796B8CF44}"/>
            </a:ext>
          </a:extLst>
        </xdr:cNvPr>
        <xdr:cNvSpPr txBox="1"/>
      </xdr:nvSpPr>
      <xdr:spPr>
        <a:xfrm>
          <a:off x="5539740" y="5295900"/>
          <a:ext cx="236982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C313891-017A-4851-97CE-212407348FFC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Reservas por tipo de tarjeta de crédito</a:t>
          </a:fld>
          <a:endParaRPr lang="es-ES" sz="11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784860</xdr:colOff>
      <xdr:row>30</xdr:row>
      <xdr:rowOff>45720</xdr:rowOff>
    </xdr:from>
    <xdr:to>
      <xdr:col>10</xdr:col>
      <xdr:colOff>53340</xdr:colOff>
      <xdr:row>42</xdr:row>
      <xdr:rowOff>144780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FB4479C6-5D1C-4330-8DF9-8916BB8C4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487680</xdr:colOff>
      <xdr:row>28</xdr:row>
      <xdr:rowOff>144780</xdr:rowOff>
    </xdr:from>
    <xdr:to>
      <xdr:col>14</xdr:col>
      <xdr:colOff>426720</xdr:colOff>
      <xdr:row>43</xdr:row>
      <xdr:rowOff>60960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B82FC0C-E163-10DF-39E8-BA760C7924A8}"/>
            </a:ext>
          </a:extLst>
        </xdr:cNvPr>
        <xdr:cNvSpPr/>
      </xdr:nvSpPr>
      <xdr:spPr>
        <a:xfrm>
          <a:off x="8412480" y="5265420"/>
          <a:ext cx="3108960" cy="26593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662940</xdr:colOff>
      <xdr:row>29</xdr:row>
      <xdr:rowOff>38100</xdr:rowOff>
    </xdr:from>
    <xdr:to>
      <xdr:col>14</xdr:col>
      <xdr:colOff>0</xdr:colOff>
      <xdr:row>31</xdr:row>
      <xdr:rowOff>112058</xdr:rowOff>
    </xdr:to>
    <xdr:sp macro="" textlink="'Tablas dinamicas dashboard'!K2">
      <xdr:nvSpPr>
        <xdr:cNvPr id="28" name="CuadroTexto 27">
          <a:extLst>
            <a:ext uri="{FF2B5EF4-FFF2-40B4-BE49-F238E27FC236}">
              <a16:creationId xmlns:a16="http://schemas.microsoft.com/office/drawing/2014/main" id="{7035AC0E-B4F6-C59F-BA43-2EB8FABE4012}"/>
            </a:ext>
          </a:extLst>
        </xdr:cNvPr>
        <xdr:cNvSpPr txBox="1"/>
      </xdr:nvSpPr>
      <xdr:spPr>
        <a:xfrm>
          <a:off x="8619116" y="5237629"/>
          <a:ext cx="2519531" cy="432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5722F60-CB84-41F8-A135-66F167F6BB34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Reservas por tipo de habitación</a:t>
          </a:fld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693420</xdr:colOff>
      <xdr:row>31</xdr:row>
      <xdr:rowOff>45720</xdr:rowOff>
    </xdr:from>
    <xdr:to>
      <xdr:col>14</xdr:col>
      <xdr:colOff>137160</xdr:colOff>
      <xdr:row>43</xdr:row>
      <xdr:rowOff>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1ABBDA1C-17B2-41B7-9DB5-4918B4146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586740</xdr:colOff>
      <xdr:row>28</xdr:row>
      <xdr:rowOff>160020</xdr:rowOff>
    </xdr:from>
    <xdr:to>
      <xdr:col>19</xdr:col>
      <xdr:colOff>419100</xdr:colOff>
      <xdr:row>43</xdr:row>
      <xdr:rowOff>121920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69D69603-1C80-54D7-D1E6-807250E1F6C1}"/>
            </a:ext>
          </a:extLst>
        </xdr:cNvPr>
        <xdr:cNvSpPr/>
      </xdr:nvSpPr>
      <xdr:spPr>
        <a:xfrm>
          <a:off x="11681460" y="5280660"/>
          <a:ext cx="3794760" cy="2705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53340</xdr:colOff>
      <xdr:row>28</xdr:row>
      <xdr:rowOff>152400</xdr:rowOff>
    </xdr:from>
    <xdr:to>
      <xdr:col>17</xdr:col>
      <xdr:colOff>723900</xdr:colOff>
      <xdr:row>30</xdr:row>
      <xdr:rowOff>76200</xdr:rowOff>
    </xdr:to>
    <xdr:sp macro="" textlink="'Tablas dinamicas dashboard'!L2">
      <xdr:nvSpPr>
        <xdr:cNvPr id="31" name="CuadroTexto 30">
          <a:extLst>
            <a:ext uri="{FF2B5EF4-FFF2-40B4-BE49-F238E27FC236}">
              <a16:creationId xmlns:a16="http://schemas.microsoft.com/office/drawing/2014/main" id="{6431EFB1-F122-88FD-338E-74886818199B}"/>
            </a:ext>
          </a:extLst>
        </xdr:cNvPr>
        <xdr:cNvSpPr txBox="1"/>
      </xdr:nvSpPr>
      <xdr:spPr>
        <a:xfrm>
          <a:off x="11940540" y="5273040"/>
          <a:ext cx="22555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0CF094F-1CC6-4D98-AE7B-4D048AC6A864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/>
            <a:t>Reservas por número de noches</a:t>
          </a:fld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76200</xdr:colOff>
      <xdr:row>30</xdr:row>
      <xdr:rowOff>30480</xdr:rowOff>
    </xdr:from>
    <xdr:to>
      <xdr:col>19</xdr:col>
      <xdr:colOff>83820</xdr:colOff>
      <xdr:row>42</xdr:row>
      <xdr:rowOff>167640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7C5864BC-8BAA-4CB6-AE13-B639EBA95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235323</xdr:colOff>
      <xdr:row>2</xdr:row>
      <xdr:rowOff>33618</xdr:rowOff>
    </xdr:from>
    <xdr:to>
      <xdr:col>20</xdr:col>
      <xdr:colOff>414617</xdr:colOff>
      <xdr:row>10</xdr:row>
      <xdr:rowOff>67236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Habitación 1">
              <a:extLst>
                <a:ext uri="{FF2B5EF4-FFF2-40B4-BE49-F238E27FC236}">
                  <a16:creationId xmlns:a16="http://schemas.microsoft.com/office/drawing/2014/main" id="{1DC52F07-3BB4-4BB4-9BD4-95203A3B38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abita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56441" y="392206"/>
              <a:ext cx="1770529" cy="14679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190499</xdr:colOff>
      <xdr:row>10</xdr:row>
      <xdr:rowOff>156883</xdr:rowOff>
    </xdr:from>
    <xdr:to>
      <xdr:col>2</xdr:col>
      <xdr:colOff>403411</xdr:colOff>
      <xdr:row>19</xdr:row>
      <xdr:rowOff>67236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0" name="Edad 1">
              <a:extLst>
                <a:ext uri="{FF2B5EF4-FFF2-40B4-BE49-F238E27FC236}">
                  <a16:creationId xmlns:a16="http://schemas.microsoft.com/office/drawing/2014/main" id="{D8266162-F124-4998-90E2-CFDEE81B5E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499" y="1949824"/>
              <a:ext cx="1804147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188706</xdr:colOff>
      <xdr:row>20</xdr:row>
      <xdr:rowOff>121472</xdr:rowOff>
    </xdr:from>
    <xdr:to>
      <xdr:col>2</xdr:col>
      <xdr:colOff>403412</xdr:colOff>
      <xdr:row>26</xdr:row>
      <xdr:rowOff>33618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1" name="Genero 1">
              <a:extLst>
                <a:ext uri="{FF2B5EF4-FFF2-40B4-BE49-F238E27FC236}">
                  <a16:creationId xmlns:a16="http://schemas.microsoft.com/office/drawing/2014/main" id="{A290637F-D49D-45F7-A743-6E2F862771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706" y="3707354"/>
              <a:ext cx="1805941" cy="9879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168090</xdr:colOff>
      <xdr:row>27</xdr:row>
      <xdr:rowOff>97268</xdr:rowOff>
    </xdr:from>
    <xdr:to>
      <xdr:col>2</xdr:col>
      <xdr:colOff>405655</xdr:colOff>
      <xdr:row>37</xdr:row>
      <xdr:rowOff>56031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2" name="País 1">
              <a:extLst>
                <a:ext uri="{FF2B5EF4-FFF2-40B4-BE49-F238E27FC236}">
                  <a16:creationId xmlns:a16="http://schemas.microsoft.com/office/drawing/2014/main" id="{8E305064-D33F-4DC1-9A1E-63A6A05361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090" y="4938209"/>
              <a:ext cx="1828800" cy="17517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229944</xdr:colOff>
      <xdr:row>11</xdr:row>
      <xdr:rowOff>84269</xdr:rowOff>
    </xdr:from>
    <xdr:to>
      <xdr:col>20</xdr:col>
      <xdr:colOff>467509</xdr:colOff>
      <xdr:row>19</xdr:row>
      <xdr:rowOff>134472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3" name="Tarjeta 1">
              <a:extLst>
                <a:ext uri="{FF2B5EF4-FFF2-40B4-BE49-F238E27FC236}">
                  <a16:creationId xmlns:a16="http://schemas.microsoft.com/office/drawing/2014/main" id="{D37CBC5B-30F9-47A1-814E-109B89C6FC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rje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51062" y="2056504"/>
              <a:ext cx="1828800" cy="14845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698798</xdr:colOff>
      <xdr:row>26</xdr:row>
      <xdr:rowOff>138506</xdr:rowOff>
    </xdr:from>
    <xdr:to>
      <xdr:col>22</xdr:col>
      <xdr:colOff>140745</xdr:colOff>
      <xdr:row>36</xdr:row>
      <xdr:rowOff>56031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4" name="noches 1">
              <a:extLst>
                <a:ext uri="{FF2B5EF4-FFF2-40B4-BE49-F238E27FC236}">
                  <a16:creationId xmlns:a16="http://schemas.microsoft.com/office/drawing/2014/main" id="{DD2651D8-D7AA-4C20-8541-59418A3E3B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che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15533" y="4800153"/>
              <a:ext cx="1828800" cy="17104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259976</xdr:colOff>
      <xdr:row>20</xdr:row>
      <xdr:rowOff>58272</xdr:rowOff>
    </xdr:from>
    <xdr:to>
      <xdr:col>20</xdr:col>
      <xdr:colOff>497541</xdr:colOff>
      <xdr:row>25</xdr:row>
      <xdr:rowOff>145677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5" name="todo incluido 1">
              <a:extLst>
                <a:ext uri="{FF2B5EF4-FFF2-40B4-BE49-F238E27FC236}">
                  <a16:creationId xmlns:a16="http://schemas.microsoft.com/office/drawing/2014/main" id="{4BCC02CA-45D2-4950-986C-4FD17EDDA3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do inclui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81094" y="3644154"/>
              <a:ext cx="1828800" cy="9838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99060</xdr:rowOff>
    </xdr:from>
    <xdr:to>
      <xdr:col>3</xdr:col>
      <xdr:colOff>177800</xdr:colOff>
      <xdr:row>11</xdr:row>
      <xdr:rowOff>76200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5A14A0D8-07FB-1181-026F-B3AF90F8096F}"/>
            </a:ext>
          </a:extLst>
        </xdr:cNvPr>
        <xdr:cNvSpPr/>
      </xdr:nvSpPr>
      <xdr:spPr>
        <a:xfrm>
          <a:off x="243840" y="276860"/>
          <a:ext cx="2296160" cy="17551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563880</xdr:colOff>
      <xdr:row>2</xdr:row>
      <xdr:rowOff>114300</xdr:rowOff>
    </xdr:from>
    <xdr:to>
      <xdr:col>4</xdr:col>
      <xdr:colOff>165100</xdr:colOff>
      <xdr:row>15</xdr:row>
      <xdr:rowOff>139700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FE8F02F-E952-EC09-8A93-66CF0E83B3F5}"/>
            </a:ext>
          </a:extLst>
        </xdr:cNvPr>
        <xdr:cNvSpPr txBox="1"/>
      </xdr:nvSpPr>
      <xdr:spPr>
        <a:xfrm>
          <a:off x="563880" y="469900"/>
          <a:ext cx="2750820" cy="233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>
              <a:solidFill>
                <a:schemeClr val="tx1"/>
              </a:solidFill>
              <a:latin typeface="Amasis MT Pro Medium" panose="020F0502020204030204" pitchFamily="18" charset="0"/>
            </a:rPr>
            <a:t>ANÁLISIS BENEFICIOS</a:t>
          </a:r>
          <a:r>
            <a:rPr lang="es-ES" sz="2400" baseline="0">
              <a:solidFill>
                <a:schemeClr val="tx1"/>
              </a:solidFill>
              <a:latin typeface="Amasis MT Pro Medium" panose="020F0502020204030204" pitchFamily="18" charset="0"/>
            </a:rPr>
            <a:t> HOTEL</a:t>
          </a:r>
          <a:endParaRPr lang="es-ES" sz="2400">
            <a:solidFill>
              <a:schemeClr val="tx1"/>
            </a:solidFill>
            <a:latin typeface="Amasis MT Pro Medium" panose="020F0502020204030204" pitchFamily="18" charset="0"/>
          </a:endParaRPr>
        </a:p>
      </xdr:txBody>
    </xdr:sp>
    <xdr:clientData/>
  </xdr:twoCellAnchor>
  <xdr:twoCellAnchor>
    <xdr:from>
      <xdr:col>3</xdr:col>
      <xdr:colOff>711200</xdr:colOff>
      <xdr:row>1</xdr:row>
      <xdr:rowOff>88900</xdr:rowOff>
    </xdr:from>
    <xdr:to>
      <xdr:col>8</xdr:col>
      <xdr:colOff>419099</xdr:colOff>
      <xdr:row>9</xdr:row>
      <xdr:rowOff>0</xdr:rowOff>
    </xdr:to>
    <xdr:sp macro="" textlink="'Tablas dinamicas dashboard'!B9">
      <xdr:nvSpPr>
        <xdr:cNvPr id="6" name="Rectángulo: esquinas redondeadas 5">
          <a:extLst>
            <a:ext uri="{FF2B5EF4-FFF2-40B4-BE49-F238E27FC236}">
              <a16:creationId xmlns:a16="http://schemas.microsoft.com/office/drawing/2014/main" id="{598D0E5B-575E-44F6-91F6-F56B31FEA4C8}"/>
            </a:ext>
          </a:extLst>
        </xdr:cNvPr>
        <xdr:cNvSpPr/>
      </xdr:nvSpPr>
      <xdr:spPr>
        <a:xfrm>
          <a:off x="3073400" y="266700"/>
          <a:ext cx="3644899" cy="1333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8D75187-AE27-455E-8731-03251E5A7DA9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2500</a:t>
          </a:fld>
          <a:endParaRPr lang="es-ES" sz="3600"/>
        </a:p>
      </xdr:txBody>
    </xdr:sp>
    <xdr:clientData/>
  </xdr:twoCellAnchor>
  <xdr:twoCellAnchor>
    <xdr:from>
      <xdr:col>4</xdr:col>
      <xdr:colOff>553720</xdr:colOff>
      <xdr:row>1</xdr:row>
      <xdr:rowOff>149860</xdr:rowOff>
    </xdr:from>
    <xdr:to>
      <xdr:col>7</xdr:col>
      <xdr:colOff>635000</xdr:colOff>
      <xdr:row>5</xdr:row>
      <xdr:rowOff>165100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EC63A66D-3D6A-4F9E-696E-304D7C452806}"/>
            </a:ext>
          </a:extLst>
        </xdr:cNvPr>
        <xdr:cNvSpPr txBox="1"/>
      </xdr:nvSpPr>
      <xdr:spPr>
        <a:xfrm>
          <a:off x="3703320" y="327660"/>
          <a:ext cx="2443480" cy="726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RESERVAS</a:t>
          </a:r>
          <a:r>
            <a:rPr lang="es-ES" sz="1800" baseline="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TOTALES</a:t>
          </a:r>
          <a:endParaRPr lang="es-ES" sz="1800"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9</xdr:col>
      <xdr:colOff>469900</xdr:colOff>
      <xdr:row>1</xdr:row>
      <xdr:rowOff>101600</xdr:rowOff>
    </xdr:from>
    <xdr:to>
      <xdr:col>14</xdr:col>
      <xdr:colOff>228600</xdr:colOff>
      <xdr:row>9</xdr:row>
      <xdr:rowOff>25399</xdr:rowOff>
    </xdr:to>
    <xdr:sp macro="" textlink="'Tablas dinamicas dashboard'!C9">
      <xdr:nvSpPr>
        <xdr:cNvPr id="9" name="Rectángulo: esquinas redondeadas 8">
          <a:extLst>
            <a:ext uri="{FF2B5EF4-FFF2-40B4-BE49-F238E27FC236}">
              <a16:creationId xmlns:a16="http://schemas.microsoft.com/office/drawing/2014/main" id="{37635500-25C7-4F94-85A3-30A6AE6D8A91}"/>
            </a:ext>
          </a:extLst>
        </xdr:cNvPr>
        <xdr:cNvSpPr/>
      </xdr:nvSpPr>
      <xdr:spPr>
        <a:xfrm>
          <a:off x="7556500" y="279400"/>
          <a:ext cx="3695700" cy="134619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ECEA9E9-8541-4833-B903-34713E0E2882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1.540.620 €</a:t>
          </a:fld>
          <a:endParaRPr lang="es-ES" sz="3600"/>
        </a:p>
      </xdr:txBody>
    </xdr:sp>
    <xdr:clientData/>
  </xdr:twoCellAnchor>
  <xdr:twoCellAnchor>
    <xdr:from>
      <xdr:col>10</xdr:col>
      <xdr:colOff>381000</xdr:colOff>
      <xdr:row>2</xdr:row>
      <xdr:rowOff>22860</xdr:rowOff>
    </xdr:from>
    <xdr:to>
      <xdr:col>14</xdr:col>
      <xdr:colOff>342900</xdr:colOff>
      <xdr:row>5</xdr:row>
      <xdr:rowOff>38100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DA046AF6-ACA3-88C6-BD3B-06E9C415BA99}"/>
            </a:ext>
          </a:extLst>
        </xdr:cNvPr>
        <xdr:cNvSpPr txBox="1"/>
      </xdr:nvSpPr>
      <xdr:spPr>
        <a:xfrm>
          <a:off x="8255000" y="378460"/>
          <a:ext cx="311150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INGRESOS TOTALES</a:t>
          </a:r>
        </a:p>
      </xdr:txBody>
    </xdr:sp>
    <xdr:clientData/>
  </xdr:twoCellAnchor>
  <xdr:twoCellAnchor>
    <xdr:from>
      <xdr:col>14</xdr:col>
      <xdr:colOff>596900</xdr:colOff>
      <xdr:row>2</xdr:row>
      <xdr:rowOff>49027</xdr:rowOff>
    </xdr:from>
    <xdr:to>
      <xdr:col>20</xdr:col>
      <xdr:colOff>12700</xdr:colOff>
      <xdr:row>9</xdr:row>
      <xdr:rowOff>12700</xdr:rowOff>
    </xdr:to>
    <xdr:sp macro="" textlink="'Tablas dinamicas dashboard'!F9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6B08CFA5-E7DC-4161-BCF6-BF89CD769B66}"/>
            </a:ext>
          </a:extLst>
        </xdr:cNvPr>
        <xdr:cNvSpPr/>
      </xdr:nvSpPr>
      <xdr:spPr>
        <a:xfrm>
          <a:off x="11620500" y="404627"/>
          <a:ext cx="4140200" cy="120827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A6A950D-09F4-49B6-B11D-C0567B1E206E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198.420 €</a:t>
          </a:fld>
          <a:endParaRPr lang="es-ES" sz="3600"/>
        </a:p>
      </xdr:txBody>
    </xdr:sp>
    <xdr:clientData/>
  </xdr:twoCellAnchor>
  <xdr:twoCellAnchor>
    <xdr:from>
      <xdr:col>14</xdr:col>
      <xdr:colOff>711200</xdr:colOff>
      <xdr:row>2</xdr:row>
      <xdr:rowOff>88308</xdr:rowOff>
    </xdr:from>
    <xdr:to>
      <xdr:col>19</xdr:col>
      <xdr:colOff>647700</xdr:colOff>
      <xdr:row>7</xdr:row>
      <xdr:rowOff>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E05E0E76-A137-1504-42FA-64FFAA8B9A77}"/>
            </a:ext>
          </a:extLst>
        </xdr:cNvPr>
        <xdr:cNvSpPr txBox="1"/>
      </xdr:nvSpPr>
      <xdr:spPr>
        <a:xfrm>
          <a:off x="11734800" y="443908"/>
          <a:ext cx="3873500" cy="800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COSTE</a:t>
          </a:r>
          <a:r>
            <a:rPr lang="es-ES" sz="1800" baseline="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MANTENIMIENTO TOTAL</a:t>
          </a:r>
          <a:endParaRPr lang="es-ES" sz="1800"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20</xdr:col>
      <xdr:colOff>711199</xdr:colOff>
      <xdr:row>2</xdr:row>
      <xdr:rowOff>47845</xdr:rowOff>
    </xdr:from>
    <xdr:to>
      <xdr:col>25</xdr:col>
      <xdr:colOff>647700</xdr:colOff>
      <xdr:row>8</xdr:row>
      <xdr:rowOff>119320</xdr:rowOff>
    </xdr:to>
    <xdr:sp macro="" textlink="'Tablas dinamicas dashboard'!I9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7E3E52A5-9560-4326-9B86-50FF0C492C5E}"/>
            </a:ext>
          </a:extLst>
        </xdr:cNvPr>
        <xdr:cNvSpPr/>
      </xdr:nvSpPr>
      <xdr:spPr>
        <a:xfrm>
          <a:off x="16459199" y="403445"/>
          <a:ext cx="3873501" cy="11382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D9C812A6-92C2-4477-B036-EB0810A2193E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1.342.200 €</a:t>
          </a:fld>
          <a:endParaRPr lang="es-ES" sz="3600"/>
        </a:p>
      </xdr:txBody>
    </xdr:sp>
    <xdr:clientData/>
  </xdr:twoCellAnchor>
  <xdr:twoCellAnchor>
    <xdr:from>
      <xdr:col>22</xdr:col>
      <xdr:colOff>101600</xdr:colOff>
      <xdr:row>2</xdr:row>
      <xdr:rowOff>0</xdr:rowOff>
    </xdr:from>
    <xdr:to>
      <xdr:col>25</xdr:col>
      <xdr:colOff>710315</xdr:colOff>
      <xdr:row>4</xdr:row>
      <xdr:rowOff>158306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268BE9CE-CA35-D50C-E220-7ADB9F836429}"/>
            </a:ext>
          </a:extLst>
        </xdr:cNvPr>
        <xdr:cNvSpPr txBox="1"/>
      </xdr:nvSpPr>
      <xdr:spPr>
        <a:xfrm>
          <a:off x="17424400" y="355600"/>
          <a:ext cx="2970915" cy="513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BENEFICIO TOTAL</a:t>
          </a:r>
        </a:p>
      </xdr:txBody>
    </xdr:sp>
    <xdr:clientData/>
  </xdr:twoCellAnchor>
  <xdr:twoCellAnchor>
    <xdr:from>
      <xdr:col>3</xdr:col>
      <xdr:colOff>124047</xdr:colOff>
      <xdr:row>9</xdr:row>
      <xdr:rowOff>106326</xdr:rowOff>
    </xdr:from>
    <xdr:to>
      <xdr:col>9</xdr:col>
      <xdr:colOff>186069</xdr:colOff>
      <xdr:row>25</xdr:row>
      <xdr:rowOff>42333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B081BB39-FC72-F636-521B-759C87226CD9}"/>
            </a:ext>
          </a:extLst>
        </xdr:cNvPr>
        <xdr:cNvSpPr/>
      </xdr:nvSpPr>
      <xdr:spPr>
        <a:xfrm>
          <a:off x="2494714" y="1757326"/>
          <a:ext cx="4803355" cy="287111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310116</xdr:colOff>
      <xdr:row>10</xdr:row>
      <xdr:rowOff>150627</xdr:rowOff>
    </xdr:from>
    <xdr:to>
      <xdr:col>8</xdr:col>
      <xdr:colOff>726558</xdr:colOff>
      <xdr:row>24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D8B60EDA-006E-4ABA-ADCC-214F5742F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327837</xdr:colOff>
      <xdr:row>9</xdr:row>
      <xdr:rowOff>97465</xdr:rowOff>
    </xdr:from>
    <xdr:to>
      <xdr:col>8</xdr:col>
      <xdr:colOff>106326</xdr:colOff>
      <xdr:row>10</xdr:row>
      <xdr:rowOff>132907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15B334E8-2F46-79E1-2A1D-28D654D7827B}"/>
            </a:ext>
          </a:extLst>
        </xdr:cNvPr>
        <xdr:cNvSpPr txBox="1"/>
      </xdr:nvSpPr>
      <xdr:spPr>
        <a:xfrm>
          <a:off x="2693581" y="1772093"/>
          <a:ext cx="3721396" cy="221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Beneficios</a:t>
          </a:r>
          <a:r>
            <a:rPr lang="es-ES" sz="1100" baseline="0"/>
            <a:t> según genero</a:t>
          </a:r>
          <a:endParaRPr lang="es-ES" sz="1100"/>
        </a:p>
      </xdr:txBody>
    </xdr:sp>
    <xdr:clientData/>
  </xdr:twoCellAnchor>
  <xdr:twoCellAnchor>
    <xdr:from>
      <xdr:col>9</xdr:col>
      <xdr:colOff>381001</xdr:colOff>
      <xdr:row>9</xdr:row>
      <xdr:rowOff>155223</xdr:rowOff>
    </xdr:from>
    <xdr:to>
      <xdr:col>19</xdr:col>
      <xdr:colOff>395111</xdr:colOff>
      <xdr:row>25</xdr:row>
      <xdr:rowOff>14112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4CF87F60-4311-CF41-D5C7-EEF3E52168E3}"/>
            </a:ext>
          </a:extLst>
        </xdr:cNvPr>
        <xdr:cNvSpPr/>
      </xdr:nvSpPr>
      <xdr:spPr>
        <a:xfrm>
          <a:off x="7493001" y="1806223"/>
          <a:ext cx="7916332" cy="2794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705556</xdr:colOff>
      <xdr:row>11</xdr:row>
      <xdr:rowOff>56445</xdr:rowOff>
    </xdr:from>
    <xdr:to>
      <xdr:col>19</xdr:col>
      <xdr:colOff>98778</xdr:colOff>
      <xdr:row>23</xdr:row>
      <xdr:rowOff>153562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36EE8D4-EBD7-4BF4-ADB8-59D48C4A0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9</xdr:row>
      <xdr:rowOff>169333</xdr:rowOff>
    </xdr:from>
    <xdr:to>
      <xdr:col>17</xdr:col>
      <xdr:colOff>-1</xdr:colOff>
      <xdr:row>11</xdr:row>
      <xdr:rowOff>70555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065D9A6-5F59-5BED-7F21-49AB63BE8CD5}"/>
            </a:ext>
          </a:extLst>
        </xdr:cNvPr>
        <xdr:cNvSpPr txBox="1"/>
      </xdr:nvSpPr>
      <xdr:spPr>
        <a:xfrm>
          <a:off x="7902222" y="1820333"/>
          <a:ext cx="5531555" cy="268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Beneficios según</a:t>
          </a:r>
          <a:r>
            <a:rPr lang="es-ES" sz="1100" baseline="0"/>
            <a:t> edad</a:t>
          </a:r>
          <a:endParaRPr lang="es-ES" sz="1100"/>
        </a:p>
      </xdr:txBody>
    </xdr:sp>
    <xdr:clientData/>
  </xdr:twoCellAnchor>
  <xdr:twoCellAnchor>
    <xdr:from>
      <xdr:col>19</xdr:col>
      <xdr:colOff>577071</xdr:colOff>
      <xdr:row>9</xdr:row>
      <xdr:rowOff>94321</xdr:rowOff>
    </xdr:from>
    <xdr:to>
      <xdr:col>29</xdr:col>
      <xdr:colOff>308961</xdr:colOff>
      <xdr:row>26</xdr:row>
      <xdr:rowOff>40107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97C76DD2-9594-7F51-24AF-1788C37C313E}"/>
            </a:ext>
          </a:extLst>
        </xdr:cNvPr>
        <xdr:cNvSpPr/>
      </xdr:nvSpPr>
      <xdr:spPr>
        <a:xfrm>
          <a:off x="15563071" y="1778742"/>
          <a:ext cx="7619258" cy="312747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20</xdr:col>
      <xdr:colOff>95064</xdr:colOff>
      <xdr:row>10</xdr:row>
      <xdr:rowOff>149280</xdr:rowOff>
    </xdr:from>
    <xdr:to>
      <xdr:col>29</xdr:col>
      <xdr:colOff>67115</xdr:colOff>
      <xdr:row>25</xdr:row>
      <xdr:rowOff>83313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3783249A-30BA-4AB0-9985-8520BBAE3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187158</xdr:colOff>
      <xdr:row>9</xdr:row>
      <xdr:rowOff>80212</xdr:rowOff>
    </xdr:from>
    <xdr:to>
      <xdr:col>26</xdr:col>
      <xdr:colOff>628316</xdr:colOff>
      <xdr:row>11</xdr:row>
      <xdr:rowOff>120317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D4674392-F72D-FCF6-A263-0F3D88F6EA58}"/>
            </a:ext>
          </a:extLst>
        </xdr:cNvPr>
        <xdr:cNvSpPr txBox="1"/>
      </xdr:nvSpPr>
      <xdr:spPr>
        <a:xfrm>
          <a:off x="15961895" y="1764633"/>
          <a:ext cx="5173579" cy="41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Beneficios según país de procedencia</a:t>
          </a:r>
        </a:p>
      </xdr:txBody>
    </xdr:sp>
    <xdr:clientData/>
  </xdr:twoCellAnchor>
  <xdr:twoCellAnchor>
    <xdr:from>
      <xdr:col>3</xdr:col>
      <xdr:colOff>80211</xdr:colOff>
      <xdr:row>26</xdr:row>
      <xdr:rowOff>160421</xdr:rowOff>
    </xdr:from>
    <xdr:to>
      <xdr:col>9</xdr:col>
      <xdr:colOff>147054</xdr:colOff>
      <xdr:row>42</xdr:row>
      <xdr:rowOff>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A895C1A0-870B-ACCA-373E-F89FFE0A2596}"/>
            </a:ext>
          </a:extLst>
        </xdr:cNvPr>
        <xdr:cNvSpPr/>
      </xdr:nvSpPr>
      <xdr:spPr>
        <a:xfrm>
          <a:off x="2446422" y="5026526"/>
          <a:ext cx="4799264" cy="283410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307474</xdr:colOff>
      <xdr:row>28</xdr:row>
      <xdr:rowOff>40105</xdr:rowOff>
    </xdr:from>
    <xdr:to>
      <xdr:col>9</xdr:col>
      <xdr:colOff>26738</xdr:colOff>
      <xdr:row>40</xdr:row>
      <xdr:rowOff>133684</xdr:rowOff>
    </xdr:to>
    <xdr:graphicFrame macro="">
      <xdr:nvGraphicFramePr>
        <xdr:cNvPr id="30" name="Gráfico 5">
          <a:extLst>
            <a:ext uri="{FF2B5EF4-FFF2-40B4-BE49-F238E27FC236}">
              <a16:creationId xmlns:a16="http://schemas.microsoft.com/office/drawing/2014/main" id="{8840EEDC-A29F-4578-BBF0-70FC238E0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307474</xdr:colOff>
      <xdr:row>26</xdr:row>
      <xdr:rowOff>160422</xdr:rowOff>
    </xdr:from>
    <xdr:to>
      <xdr:col>7</xdr:col>
      <xdr:colOff>548105</xdr:colOff>
      <xdr:row>28</xdr:row>
      <xdr:rowOff>147053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E7E9C445-8365-4010-5BC5-A2A29273ED88}"/>
            </a:ext>
          </a:extLst>
        </xdr:cNvPr>
        <xdr:cNvSpPr txBox="1"/>
      </xdr:nvSpPr>
      <xdr:spPr>
        <a:xfrm>
          <a:off x="2673685" y="5026527"/>
          <a:ext cx="3395578" cy="360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Beneficios segín</a:t>
          </a:r>
          <a:r>
            <a:rPr lang="es-ES" sz="1100" baseline="0"/>
            <a:t> tipo de tarjeta</a:t>
          </a:r>
          <a:endParaRPr lang="es-ES" sz="1100"/>
        </a:p>
      </xdr:txBody>
    </xdr:sp>
    <xdr:clientData/>
  </xdr:twoCellAnchor>
  <xdr:twoCellAnchor>
    <xdr:from>
      <xdr:col>9</xdr:col>
      <xdr:colOff>467895</xdr:colOff>
      <xdr:row>27</xdr:row>
      <xdr:rowOff>13367</xdr:rowOff>
    </xdr:from>
    <xdr:to>
      <xdr:col>15</xdr:col>
      <xdr:colOff>721895</xdr:colOff>
      <xdr:row>42</xdr:row>
      <xdr:rowOff>80209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381BFB03-3B12-4FE4-623C-1F1DCB079424}"/>
            </a:ext>
          </a:extLst>
        </xdr:cNvPr>
        <xdr:cNvSpPr/>
      </xdr:nvSpPr>
      <xdr:spPr>
        <a:xfrm>
          <a:off x="7566527" y="5066630"/>
          <a:ext cx="4986421" cy="287421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762000</xdr:colOff>
      <xdr:row>28</xdr:row>
      <xdr:rowOff>120315</xdr:rowOff>
    </xdr:from>
    <xdr:to>
      <xdr:col>15</xdr:col>
      <xdr:colOff>508001</xdr:colOff>
      <xdr:row>41</xdr:row>
      <xdr:rowOff>93579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34CF786-9D89-4F73-BE82-C4F2E2E80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761999</xdr:colOff>
      <xdr:row>27</xdr:row>
      <xdr:rowOff>40104</xdr:rowOff>
    </xdr:from>
    <xdr:to>
      <xdr:col>13</xdr:col>
      <xdr:colOff>601579</xdr:colOff>
      <xdr:row>29</xdr:row>
      <xdr:rowOff>26735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25D74DA9-9D81-A56A-2ABE-24C1D7B8C38C}"/>
            </a:ext>
          </a:extLst>
        </xdr:cNvPr>
        <xdr:cNvSpPr txBox="1"/>
      </xdr:nvSpPr>
      <xdr:spPr>
        <a:xfrm>
          <a:off x="7860631" y="5093367"/>
          <a:ext cx="2994527" cy="360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Beneficios</a:t>
          </a:r>
          <a:r>
            <a:rPr lang="es-ES" sz="1100" baseline="0"/>
            <a:t> según tipo de habitación</a:t>
          </a:r>
          <a:endParaRPr lang="es-ES" sz="1100"/>
        </a:p>
      </xdr:txBody>
    </xdr:sp>
    <xdr:clientData/>
  </xdr:twoCellAnchor>
  <xdr:twoCellAnchor>
    <xdr:from>
      <xdr:col>16</xdr:col>
      <xdr:colOff>40106</xdr:colOff>
      <xdr:row>27</xdr:row>
      <xdr:rowOff>80210</xdr:rowOff>
    </xdr:from>
    <xdr:to>
      <xdr:col>21</xdr:col>
      <xdr:colOff>133684</xdr:colOff>
      <xdr:row>42</xdr:row>
      <xdr:rowOff>93578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99DC9C0F-F7C9-4074-F4A6-78D0ECA9659D}"/>
            </a:ext>
          </a:extLst>
        </xdr:cNvPr>
        <xdr:cNvSpPr/>
      </xdr:nvSpPr>
      <xdr:spPr>
        <a:xfrm>
          <a:off x="12659895" y="5133473"/>
          <a:ext cx="4037263" cy="282073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254000</xdr:colOff>
      <xdr:row>29</xdr:row>
      <xdr:rowOff>93578</xdr:rowOff>
    </xdr:from>
    <xdr:to>
      <xdr:col>20</xdr:col>
      <xdr:colOff>721894</xdr:colOff>
      <xdr:row>41</xdr:row>
      <xdr:rowOff>40104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FAD70E99-7A5A-4674-BBC4-4CEA303A3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294105</xdr:colOff>
      <xdr:row>27</xdr:row>
      <xdr:rowOff>106948</xdr:rowOff>
    </xdr:from>
    <xdr:to>
      <xdr:col>19</xdr:col>
      <xdr:colOff>441157</xdr:colOff>
      <xdr:row>29</xdr:row>
      <xdr:rowOff>106948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DCC92EC9-2C58-9B7F-D5BF-59369197A397}"/>
            </a:ext>
          </a:extLst>
        </xdr:cNvPr>
        <xdr:cNvSpPr txBox="1"/>
      </xdr:nvSpPr>
      <xdr:spPr>
        <a:xfrm>
          <a:off x="12913894" y="5160211"/>
          <a:ext cx="2513263" cy="374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Beneficio según modalidad de reserva</a:t>
          </a:r>
        </a:p>
      </xdr:txBody>
    </xdr:sp>
    <xdr:clientData/>
  </xdr:twoCellAnchor>
  <xdr:twoCellAnchor>
    <xdr:from>
      <xdr:col>21</xdr:col>
      <xdr:colOff>254000</xdr:colOff>
      <xdr:row>27</xdr:row>
      <xdr:rowOff>66842</xdr:rowOff>
    </xdr:from>
    <xdr:to>
      <xdr:col>30</xdr:col>
      <xdr:colOff>360949</xdr:colOff>
      <xdr:row>42</xdr:row>
      <xdr:rowOff>93579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B584A87F-1B09-60D4-3B23-B56C9611F895}"/>
            </a:ext>
          </a:extLst>
        </xdr:cNvPr>
        <xdr:cNvSpPr/>
      </xdr:nvSpPr>
      <xdr:spPr>
        <a:xfrm>
          <a:off x="16817474" y="5120105"/>
          <a:ext cx="7205580" cy="283410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507999</xdr:colOff>
      <xdr:row>28</xdr:row>
      <xdr:rowOff>173789</xdr:rowOff>
    </xdr:from>
    <xdr:to>
      <xdr:col>30</xdr:col>
      <xdr:colOff>103447</xdr:colOff>
      <xdr:row>41</xdr:row>
      <xdr:rowOff>176147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6456E6AD-110C-46D2-A125-78793C09A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521367</xdr:colOff>
      <xdr:row>27</xdr:row>
      <xdr:rowOff>66842</xdr:rowOff>
    </xdr:from>
    <xdr:to>
      <xdr:col>27</xdr:col>
      <xdr:colOff>80210</xdr:colOff>
      <xdr:row>29</xdr:row>
      <xdr:rowOff>53474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51AC71F5-7B12-7C63-999C-3D55598CAAAF}"/>
            </a:ext>
          </a:extLst>
        </xdr:cNvPr>
        <xdr:cNvSpPr txBox="1"/>
      </xdr:nvSpPr>
      <xdr:spPr>
        <a:xfrm>
          <a:off x="17084841" y="5120105"/>
          <a:ext cx="4291264" cy="36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Beneficio</a:t>
          </a:r>
          <a:r>
            <a:rPr lang="es-ES" sz="1100" baseline="0"/>
            <a:t> según cantidad de noches</a:t>
          </a:r>
          <a:endParaRPr lang="es-ES" sz="1100"/>
        </a:p>
      </xdr:txBody>
    </xdr:sp>
    <xdr:clientData/>
  </xdr:twoCellAnchor>
  <xdr:twoCellAnchor editAs="oneCell">
    <xdr:from>
      <xdr:col>0</xdr:col>
      <xdr:colOff>239019</xdr:colOff>
      <xdr:row>12</xdr:row>
      <xdr:rowOff>116185</xdr:rowOff>
    </xdr:from>
    <xdr:to>
      <xdr:col>2</xdr:col>
      <xdr:colOff>471664</xdr:colOff>
      <xdr:row>27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2" name="Edad 3">
              <a:extLst>
                <a:ext uri="{FF2B5EF4-FFF2-40B4-BE49-F238E27FC236}">
                  <a16:creationId xmlns:a16="http://schemas.microsoft.com/office/drawing/2014/main" id="{6FD1F302-E6F4-4E66-998E-80EE1EDD8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019" y="2238899"/>
              <a:ext cx="1811074" cy="25372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200106</xdr:colOff>
      <xdr:row>0</xdr:row>
      <xdr:rowOff>163286</xdr:rowOff>
    </xdr:from>
    <xdr:to>
      <xdr:col>28</xdr:col>
      <xdr:colOff>438660</xdr:colOff>
      <xdr:row>9</xdr:row>
      <xdr:rowOff>81643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3" name="Tarjeta 3">
              <a:extLst>
                <a:ext uri="{FF2B5EF4-FFF2-40B4-BE49-F238E27FC236}">
                  <a16:creationId xmlns:a16="http://schemas.microsoft.com/office/drawing/2014/main" id="{572B50C4-75D1-4869-8035-A731957E69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arjet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19677" y="163286"/>
              <a:ext cx="1816983" cy="15103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29</xdr:col>
      <xdr:colOff>462643</xdr:colOff>
      <xdr:row>1</xdr:row>
      <xdr:rowOff>38922</xdr:rowOff>
    </xdr:from>
    <xdr:to>
      <xdr:col>31</xdr:col>
      <xdr:colOff>701197</xdr:colOff>
      <xdr:row>9</xdr:row>
      <xdr:rowOff>95251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4" name="Habitación 3">
              <a:extLst>
                <a:ext uri="{FF2B5EF4-FFF2-40B4-BE49-F238E27FC236}">
                  <a16:creationId xmlns:a16="http://schemas.microsoft.com/office/drawing/2014/main" id="{314D9A86-2F9F-4EEE-A922-A20C1D010D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abitación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49857" y="215815"/>
              <a:ext cx="1816983" cy="14714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180386</xdr:colOff>
      <xdr:row>28</xdr:row>
      <xdr:rowOff>13868</xdr:rowOff>
    </xdr:from>
    <xdr:to>
      <xdr:col>2</xdr:col>
      <xdr:colOff>413031</xdr:colOff>
      <xdr:row>33</xdr:row>
      <xdr:rowOff>68036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5" name="Genero 3">
              <a:extLst>
                <a:ext uri="{FF2B5EF4-FFF2-40B4-BE49-F238E27FC236}">
                  <a16:creationId xmlns:a16="http://schemas.microsoft.com/office/drawing/2014/main" id="{076FF3F0-CB2E-43E8-8FF0-CD8F7A695A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386" y="4966868"/>
              <a:ext cx="1811074" cy="9386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29</xdr:col>
      <xdr:colOff>625927</xdr:colOff>
      <xdr:row>20</xdr:row>
      <xdr:rowOff>146969</xdr:rowOff>
    </xdr:from>
    <xdr:to>
      <xdr:col>32</xdr:col>
      <xdr:colOff>81643</xdr:colOff>
      <xdr:row>26</xdr:row>
      <xdr:rowOff>68036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6" name="todo incluido 3">
              <a:extLst>
                <a:ext uri="{FF2B5EF4-FFF2-40B4-BE49-F238E27FC236}">
                  <a16:creationId xmlns:a16="http://schemas.microsoft.com/office/drawing/2014/main" id="{B338C1D8-A720-4FB0-8BA3-E4A6884B4C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odo inclui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13141" y="3684826"/>
              <a:ext cx="1823359" cy="982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29</xdr:col>
      <xdr:colOff>608364</xdr:colOff>
      <xdr:row>10</xdr:row>
      <xdr:rowOff>23410</xdr:rowOff>
    </xdr:from>
    <xdr:to>
      <xdr:col>32</xdr:col>
      <xdr:colOff>51795</xdr:colOff>
      <xdr:row>20</xdr:row>
      <xdr:rowOff>54429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7" name="noches 3">
              <a:extLst>
                <a:ext uri="{FF2B5EF4-FFF2-40B4-BE49-F238E27FC236}">
                  <a16:creationId xmlns:a16="http://schemas.microsoft.com/office/drawing/2014/main" id="{AF96339C-0D66-41B8-AB9E-73527051C1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ches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95578" y="1792339"/>
              <a:ext cx="1811074" cy="17999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204781</xdr:colOff>
      <xdr:row>33</xdr:row>
      <xdr:rowOff>171061</xdr:rowOff>
    </xdr:from>
    <xdr:to>
      <xdr:col>2</xdr:col>
      <xdr:colOff>598713</xdr:colOff>
      <xdr:row>43</xdr:row>
      <xdr:rowOff>108858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aís 3">
              <a:extLst>
                <a:ext uri="{FF2B5EF4-FFF2-40B4-BE49-F238E27FC236}">
                  <a16:creationId xmlns:a16="http://schemas.microsoft.com/office/drawing/2014/main" id="{A29C0449-287E-464B-8E14-AE7B0095D5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81" y="6008525"/>
              <a:ext cx="1972361" cy="1706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Gonzalez Esteban" refreshedDate="45905.476065740739" createdVersion="8" refreshedVersion="8" minRefreshableVersion="3" recordCount="2500" xr:uid="{7AFBB32C-ABF0-4CF3-9C91-26B7B27EDDBE}">
  <cacheSource type="worksheet">
    <worksheetSource ref="A1:O2501" sheet="reservas_hotel"/>
  </cacheSource>
  <cacheFields count="15">
    <cacheField name="id" numFmtId="0">
      <sharedItems containsSemiMixedTypes="0" containsString="0" containsNumber="1" containsInteger="1" minValue="1" maxValue="2500"/>
    </cacheField>
    <cacheField name="Edad" numFmtId="0">
      <sharedItems containsSemiMixedTypes="0" containsString="0" containsNumber="1" containsInteger="1" minValue="18" maxValue="90" count="73">
        <n v="35"/>
        <n v="81"/>
        <n v="28"/>
        <n v="88"/>
        <n v="74"/>
        <n v="45"/>
        <n v="63"/>
        <n v="40"/>
        <n v="54"/>
        <n v="82"/>
        <n v="77"/>
        <n v="51"/>
        <n v="37"/>
        <n v="42"/>
        <n v="38"/>
        <n v="30"/>
        <n v="89"/>
        <n v="66"/>
        <n v="73"/>
        <n v="67"/>
        <n v="41"/>
        <n v="59"/>
        <n v="24"/>
        <n v="18"/>
        <n v="39"/>
        <n v="80"/>
        <n v="55"/>
        <n v="32"/>
        <n v="69"/>
        <n v="44"/>
        <n v="22"/>
        <n v="84"/>
        <n v="47"/>
        <n v="78"/>
        <n v="25"/>
        <n v="36"/>
        <n v="50"/>
        <n v="68"/>
        <n v="58"/>
        <n v="87"/>
        <n v="48"/>
        <n v="49"/>
        <n v="71"/>
        <n v="90"/>
        <n v="21"/>
        <n v="29"/>
        <n v="31"/>
        <n v="72"/>
        <n v="34"/>
        <n v="23"/>
        <n v="46"/>
        <n v="27"/>
        <n v="65"/>
        <n v="75"/>
        <n v="57"/>
        <n v="83"/>
        <n v="20"/>
        <n v="53"/>
        <n v="33"/>
        <n v="85"/>
        <n v="76"/>
        <n v="19"/>
        <n v="86"/>
        <n v="56"/>
        <n v="79"/>
        <n v="60"/>
        <n v="61"/>
        <n v="43"/>
        <n v="52"/>
        <n v="70"/>
        <n v="62"/>
        <n v="64"/>
        <n v="26"/>
      </sharedItems>
      <fieldGroup base="1">
        <rangePr startNum="18" endNum="90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Genero" numFmtId="0">
      <sharedItems count="2">
        <s v="mujer"/>
        <s v="hombre"/>
      </sharedItems>
    </cacheField>
    <cacheField name="País" numFmtId="0">
      <sharedItems count="9">
        <s v="EEUU"/>
        <s v="Italia"/>
        <s v="España"/>
        <s v="México"/>
        <s v="Francia"/>
        <s v="Argentina"/>
        <s v="Chile"/>
        <s v="Colombia"/>
        <s v="Alemania"/>
      </sharedItems>
    </cacheField>
    <cacheField name="Habitación" numFmtId="0">
      <sharedItems count="4">
        <s v="triple"/>
        <s v="doble"/>
        <s v="cuadruple"/>
        <s v="individual"/>
      </sharedItems>
    </cacheField>
    <cacheField name="precio noche 1" numFmtId="0">
      <sharedItems containsString="0" containsBlank="1" containsNumber="1" containsInteger="1" minValue="50" maxValue="200"/>
    </cacheField>
    <cacheField name="Precio Noche" numFmtId="0">
      <sharedItems containsMixedTypes="1" containsNumber="1" containsInteger="1" minValue="50" maxValue="200" count="7">
        <n v="90"/>
        <s v="100"/>
        <n v="150"/>
        <n v="70"/>
        <n v="50"/>
        <n v="120"/>
        <n v="200"/>
      </sharedItems>
    </cacheField>
    <cacheField name="Tarjeta" numFmtId="0">
      <sharedItems count="4">
        <s v="otra"/>
        <s v="Amex"/>
        <s v="Visa"/>
        <s v="MasterCard"/>
      </sharedItems>
    </cacheField>
    <cacheField name="noches" numFmtId="0">
      <sharedItems containsSemiMixedTypes="0" containsString="0" containsNumber="1" containsInteger="1" minValue="1" maxValue="10" count="10">
        <n v="4"/>
        <n v="2"/>
        <n v="10"/>
        <n v="8"/>
        <n v="3"/>
        <n v="5"/>
        <n v="7"/>
        <n v="6"/>
        <n v="9"/>
        <n v="1"/>
      </sharedItems>
    </cacheField>
    <cacheField name="todo incluido" numFmtId="0">
      <sharedItems count="2">
        <s v="no"/>
        <s v="si"/>
      </sharedItems>
    </cacheField>
    <cacheField name="mantenimiento_por_noche" numFmtId="0">
      <sharedItems containsString="0" containsBlank="1" containsNumber="1" containsInteger="1" minValue="5" maxValue="20"/>
    </cacheField>
    <cacheField name="Mantenimiento por noche" numFmtId="0">
      <sharedItems containsMixedTypes="1" containsNumber="1" containsInteger="1" minValue="5" maxValue="20"/>
    </cacheField>
    <cacheField name="Gasto total por reserva" numFmtId="0">
      <sharedItems containsSemiMixedTypes="0" containsString="0" containsNumber="1" containsInteger="1" minValue="50" maxValue="2000"/>
    </cacheField>
    <cacheField name="Gasto mantenimiento total" numFmtId="0">
      <sharedItems containsSemiMixedTypes="0" containsString="0" containsNumber="1" containsInteger="1" minValue="5" maxValue="200"/>
    </cacheField>
    <cacheField name="Beneficio total" numFmtId="0">
      <sharedItems containsSemiMixedTypes="0" containsString="0" containsNumber="1" containsInteger="1" minValue="30" maxValue="1950"/>
    </cacheField>
  </cacheFields>
  <extLst>
    <ext xmlns:x14="http://schemas.microsoft.com/office/spreadsheetml/2009/9/main" uri="{725AE2AE-9491-48be-B2B4-4EB974FC3084}">
      <x14:pivotCacheDefinition pivotCacheId="3978515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"/>
    <x v="0"/>
    <x v="0"/>
    <x v="0"/>
    <x v="0"/>
    <n v="90"/>
    <x v="0"/>
    <x v="0"/>
    <x v="0"/>
    <x v="0"/>
    <n v="10"/>
    <n v="10"/>
    <n v="360"/>
    <n v="40"/>
    <n v="320"/>
  </r>
  <r>
    <n v="2"/>
    <x v="1"/>
    <x v="0"/>
    <x v="1"/>
    <x v="1"/>
    <m/>
    <x v="1"/>
    <x v="1"/>
    <x v="0"/>
    <x v="0"/>
    <n v="10"/>
    <n v="10"/>
    <n v="400"/>
    <n v="40"/>
    <n v="360"/>
  </r>
  <r>
    <n v="3"/>
    <x v="2"/>
    <x v="0"/>
    <x v="2"/>
    <x v="2"/>
    <n v="150"/>
    <x v="2"/>
    <x v="2"/>
    <x v="1"/>
    <x v="0"/>
    <n v="5"/>
    <n v="5"/>
    <n v="300"/>
    <n v="10"/>
    <n v="290"/>
  </r>
  <r>
    <n v="4"/>
    <x v="3"/>
    <x v="1"/>
    <x v="3"/>
    <x v="3"/>
    <m/>
    <x v="1"/>
    <x v="2"/>
    <x v="2"/>
    <x v="0"/>
    <n v="5"/>
    <n v="5"/>
    <n v="1000"/>
    <n v="50"/>
    <n v="950"/>
  </r>
  <r>
    <n v="5"/>
    <x v="4"/>
    <x v="1"/>
    <x v="2"/>
    <x v="1"/>
    <n v="150"/>
    <x v="2"/>
    <x v="1"/>
    <x v="3"/>
    <x v="0"/>
    <n v="10"/>
    <n v="10"/>
    <n v="1200"/>
    <n v="80"/>
    <n v="1120"/>
  </r>
  <r>
    <n v="6"/>
    <x v="4"/>
    <x v="0"/>
    <x v="4"/>
    <x v="1"/>
    <n v="150"/>
    <x v="2"/>
    <x v="0"/>
    <x v="4"/>
    <x v="1"/>
    <m/>
    <s v="20"/>
    <n v="450"/>
    <n v="60"/>
    <n v="390"/>
  </r>
  <r>
    <n v="7"/>
    <x v="5"/>
    <x v="1"/>
    <x v="5"/>
    <x v="2"/>
    <n v="70"/>
    <x v="3"/>
    <x v="1"/>
    <x v="5"/>
    <x v="0"/>
    <n v="15"/>
    <n v="15"/>
    <n v="350"/>
    <n v="75"/>
    <n v="275"/>
  </r>
  <r>
    <n v="8"/>
    <x v="6"/>
    <x v="1"/>
    <x v="6"/>
    <x v="1"/>
    <n v="90"/>
    <x v="0"/>
    <x v="0"/>
    <x v="2"/>
    <x v="1"/>
    <n v="20"/>
    <n v="20"/>
    <n v="900"/>
    <n v="200"/>
    <n v="700"/>
  </r>
  <r>
    <n v="9"/>
    <x v="7"/>
    <x v="1"/>
    <x v="2"/>
    <x v="3"/>
    <n v="50"/>
    <x v="4"/>
    <x v="0"/>
    <x v="0"/>
    <x v="0"/>
    <n v="15"/>
    <n v="15"/>
    <n v="200"/>
    <n v="60"/>
    <n v="140"/>
  </r>
  <r>
    <n v="10"/>
    <x v="8"/>
    <x v="0"/>
    <x v="0"/>
    <x v="0"/>
    <n v="70"/>
    <x v="3"/>
    <x v="2"/>
    <x v="0"/>
    <x v="1"/>
    <n v="5"/>
    <n v="5"/>
    <n v="280"/>
    <n v="20"/>
    <n v="260"/>
  </r>
  <r>
    <n v="11"/>
    <x v="9"/>
    <x v="1"/>
    <x v="2"/>
    <x v="2"/>
    <n v="70"/>
    <x v="3"/>
    <x v="0"/>
    <x v="2"/>
    <x v="0"/>
    <n v="10"/>
    <n v="10"/>
    <n v="700"/>
    <n v="100"/>
    <n v="600"/>
  </r>
  <r>
    <n v="12"/>
    <x v="10"/>
    <x v="0"/>
    <x v="6"/>
    <x v="0"/>
    <n v="120"/>
    <x v="5"/>
    <x v="2"/>
    <x v="6"/>
    <x v="0"/>
    <n v="10"/>
    <n v="10"/>
    <n v="840"/>
    <n v="70"/>
    <n v="770"/>
  </r>
  <r>
    <n v="13"/>
    <x v="11"/>
    <x v="1"/>
    <x v="5"/>
    <x v="2"/>
    <n v="150"/>
    <x v="2"/>
    <x v="0"/>
    <x v="3"/>
    <x v="0"/>
    <n v="15"/>
    <n v="15"/>
    <n v="1200"/>
    <n v="120"/>
    <n v="1080"/>
  </r>
  <r>
    <n v="14"/>
    <x v="12"/>
    <x v="1"/>
    <x v="7"/>
    <x v="0"/>
    <n v="90"/>
    <x v="0"/>
    <x v="0"/>
    <x v="7"/>
    <x v="0"/>
    <n v="20"/>
    <n v="20"/>
    <n v="540"/>
    <n v="120"/>
    <n v="420"/>
  </r>
  <r>
    <n v="15"/>
    <x v="13"/>
    <x v="0"/>
    <x v="5"/>
    <x v="2"/>
    <n v="200"/>
    <x v="6"/>
    <x v="3"/>
    <x v="1"/>
    <x v="0"/>
    <n v="10"/>
    <n v="10"/>
    <n v="400"/>
    <n v="20"/>
    <n v="380"/>
  </r>
  <r>
    <n v="16"/>
    <x v="11"/>
    <x v="0"/>
    <x v="8"/>
    <x v="1"/>
    <m/>
    <x v="1"/>
    <x v="1"/>
    <x v="0"/>
    <x v="0"/>
    <n v="10"/>
    <n v="10"/>
    <n v="400"/>
    <n v="40"/>
    <n v="360"/>
  </r>
  <r>
    <n v="17"/>
    <x v="14"/>
    <x v="1"/>
    <x v="3"/>
    <x v="2"/>
    <n v="90"/>
    <x v="0"/>
    <x v="2"/>
    <x v="6"/>
    <x v="1"/>
    <n v="20"/>
    <n v="20"/>
    <n v="630"/>
    <n v="140"/>
    <n v="490"/>
  </r>
  <r>
    <n v="18"/>
    <x v="15"/>
    <x v="0"/>
    <x v="7"/>
    <x v="0"/>
    <n v="150"/>
    <x v="2"/>
    <x v="0"/>
    <x v="1"/>
    <x v="1"/>
    <n v="20"/>
    <n v="20"/>
    <n v="300"/>
    <n v="40"/>
    <n v="260"/>
  </r>
  <r>
    <n v="19"/>
    <x v="16"/>
    <x v="0"/>
    <x v="6"/>
    <x v="3"/>
    <n v="90"/>
    <x v="0"/>
    <x v="3"/>
    <x v="8"/>
    <x v="0"/>
    <n v="20"/>
    <n v="20"/>
    <n v="810"/>
    <n v="180"/>
    <n v="630"/>
  </r>
  <r>
    <n v="20"/>
    <x v="17"/>
    <x v="0"/>
    <x v="0"/>
    <x v="1"/>
    <n v="120"/>
    <x v="5"/>
    <x v="3"/>
    <x v="7"/>
    <x v="1"/>
    <n v="5"/>
    <n v="5"/>
    <n v="720"/>
    <n v="30"/>
    <n v="690"/>
  </r>
  <r>
    <n v="21"/>
    <x v="18"/>
    <x v="0"/>
    <x v="0"/>
    <x v="2"/>
    <n v="150"/>
    <x v="2"/>
    <x v="1"/>
    <x v="2"/>
    <x v="0"/>
    <n v="10"/>
    <n v="10"/>
    <n v="1500"/>
    <n v="100"/>
    <n v="1400"/>
  </r>
  <r>
    <n v="22"/>
    <x v="19"/>
    <x v="1"/>
    <x v="3"/>
    <x v="0"/>
    <n v="120"/>
    <x v="5"/>
    <x v="3"/>
    <x v="5"/>
    <x v="1"/>
    <m/>
    <s v="20"/>
    <n v="600"/>
    <n v="100"/>
    <n v="500"/>
  </r>
  <r>
    <n v="23"/>
    <x v="20"/>
    <x v="1"/>
    <x v="8"/>
    <x v="2"/>
    <n v="120"/>
    <x v="5"/>
    <x v="1"/>
    <x v="3"/>
    <x v="1"/>
    <m/>
    <s v="20"/>
    <n v="960"/>
    <n v="160"/>
    <n v="800"/>
  </r>
  <r>
    <n v="24"/>
    <x v="4"/>
    <x v="0"/>
    <x v="8"/>
    <x v="2"/>
    <n v="200"/>
    <x v="6"/>
    <x v="3"/>
    <x v="4"/>
    <x v="1"/>
    <n v="5"/>
    <n v="5"/>
    <n v="600"/>
    <n v="15"/>
    <n v="585"/>
  </r>
  <r>
    <n v="25"/>
    <x v="15"/>
    <x v="1"/>
    <x v="3"/>
    <x v="2"/>
    <m/>
    <x v="1"/>
    <x v="0"/>
    <x v="6"/>
    <x v="1"/>
    <n v="5"/>
    <n v="5"/>
    <n v="700"/>
    <n v="35"/>
    <n v="665"/>
  </r>
  <r>
    <n v="26"/>
    <x v="21"/>
    <x v="1"/>
    <x v="4"/>
    <x v="1"/>
    <n v="50"/>
    <x v="4"/>
    <x v="1"/>
    <x v="5"/>
    <x v="0"/>
    <n v="15"/>
    <n v="15"/>
    <n v="250"/>
    <n v="75"/>
    <n v="175"/>
  </r>
  <r>
    <n v="27"/>
    <x v="22"/>
    <x v="0"/>
    <x v="7"/>
    <x v="0"/>
    <n v="90"/>
    <x v="0"/>
    <x v="2"/>
    <x v="8"/>
    <x v="1"/>
    <n v="10"/>
    <n v="10"/>
    <n v="810"/>
    <n v="90"/>
    <n v="720"/>
  </r>
  <r>
    <n v="28"/>
    <x v="23"/>
    <x v="1"/>
    <x v="2"/>
    <x v="2"/>
    <n v="150"/>
    <x v="2"/>
    <x v="0"/>
    <x v="0"/>
    <x v="1"/>
    <n v="5"/>
    <n v="5"/>
    <n v="600"/>
    <n v="20"/>
    <n v="580"/>
  </r>
  <r>
    <n v="29"/>
    <x v="24"/>
    <x v="1"/>
    <x v="5"/>
    <x v="1"/>
    <n v="150"/>
    <x v="2"/>
    <x v="2"/>
    <x v="6"/>
    <x v="0"/>
    <n v="10"/>
    <n v="10"/>
    <n v="1050"/>
    <n v="70"/>
    <n v="980"/>
  </r>
  <r>
    <n v="30"/>
    <x v="25"/>
    <x v="0"/>
    <x v="4"/>
    <x v="0"/>
    <n v="50"/>
    <x v="4"/>
    <x v="3"/>
    <x v="7"/>
    <x v="1"/>
    <n v="15"/>
    <n v="15"/>
    <n v="300"/>
    <n v="90"/>
    <n v="210"/>
  </r>
  <r>
    <n v="31"/>
    <x v="12"/>
    <x v="1"/>
    <x v="8"/>
    <x v="2"/>
    <n v="90"/>
    <x v="0"/>
    <x v="2"/>
    <x v="7"/>
    <x v="1"/>
    <n v="10"/>
    <n v="10"/>
    <n v="540"/>
    <n v="60"/>
    <n v="480"/>
  </r>
  <r>
    <n v="32"/>
    <x v="25"/>
    <x v="0"/>
    <x v="8"/>
    <x v="3"/>
    <m/>
    <x v="1"/>
    <x v="3"/>
    <x v="0"/>
    <x v="1"/>
    <n v="5"/>
    <n v="5"/>
    <n v="400"/>
    <n v="20"/>
    <n v="380"/>
  </r>
  <r>
    <n v="33"/>
    <x v="26"/>
    <x v="1"/>
    <x v="8"/>
    <x v="1"/>
    <n v="120"/>
    <x v="5"/>
    <x v="1"/>
    <x v="1"/>
    <x v="0"/>
    <m/>
    <s v="20"/>
    <n v="240"/>
    <n v="40"/>
    <n v="200"/>
  </r>
  <r>
    <n v="34"/>
    <x v="27"/>
    <x v="1"/>
    <x v="1"/>
    <x v="3"/>
    <n v="120"/>
    <x v="5"/>
    <x v="3"/>
    <x v="8"/>
    <x v="0"/>
    <n v="5"/>
    <n v="5"/>
    <n v="1080"/>
    <n v="45"/>
    <n v="1035"/>
  </r>
  <r>
    <n v="35"/>
    <x v="16"/>
    <x v="1"/>
    <x v="0"/>
    <x v="1"/>
    <n v="120"/>
    <x v="5"/>
    <x v="0"/>
    <x v="7"/>
    <x v="1"/>
    <n v="20"/>
    <n v="20"/>
    <n v="720"/>
    <n v="120"/>
    <n v="600"/>
  </r>
  <r>
    <n v="36"/>
    <x v="18"/>
    <x v="0"/>
    <x v="6"/>
    <x v="3"/>
    <n v="50"/>
    <x v="4"/>
    <x v="1"/>
    <x v="7"/>
    <x v="0"/>
    <n v="20"/>
    <n v="20"/>
    <n v="300"/>
    <n v="120"/>
    <n v="180"/>
  </r>
  <r>
    <n v="37"/>
    <x v="28"/>
    <x v="1"/>
    <x v="0"/>
    <x v="0"/>
    <n v="150"/>
    <x v="2"/>
    <x v="3"/>
    <x v="4"/>
    <x v="1"/>
    <n v="20"/>
    <n v="20"/>
    <n v="450"/>
    <n v="60"/>
    <n v="390"/>
  </r>
  <r>
    <n v="38"/>
    <x v="29"/>
    <x v="1"/>
    <x v="6"/>
    <x v="0"/>
    <m/>
    <x v="1"/>
    <x v="3"/>
    <x v="4"/>
    <x v="0"/>
    <m/>
    <s v="20"/>
    <n v="300"/>
    <n v="60"/>
    <n v="240"/>
  </r>
  <r>
    <n v="39"/>
    <x v="30"/>
    <x v="0"/>
    <x v="6"/>
    <x v="1"/>
    <m/>
    <x v="1"/>
    <x v="2"/>
    <x v="9"/>
    <x v="1"/>
    <n v="20"/>
    <n v="20"/>
    <n v="100"/>
    <n v="20"/>
    <n v="80"/>
  </r>
  <r>
    <n v="40"/>
    <x v="21"/>
    <x v="0"/>
    <x v="0"/>
    <x v="2"/>
    <m/>
    <x v="1"/>
    <x v="2"/>
    <x v="6"/>
    <x v="1"/>
    <n v="15"/>
    <n v="15"/>
    <n v="700"/>
    <n v="105"/>
    <n v="595"/>
  </r>
  <r>
    <n v="41"/>
    <x v="3"/>
    <x v="0"/>
    <x v="0"/>
    <x v="3"/>
    <n v="50"/>
    <x v="4"/>
    <x v="0"/>
    <x v="3"/>
    <x v="0"/>
    <n v="20"/>
    <n v="20"/>
    <n v="400"/>
    <n v="160"/>
    <n v="240"/>
  </r>
  <r>
    <n v="42"/>
    <x v="31"/>
    <x v="1"/>
    <x v="5"/>
    <x v="0"/>
    <n v="200"/>
    <x v="6"/>
    <x v="0"/>
    <x v="8"/>
    <x v="1"/>
    <n v="15"/>
    <n v="15"/>
    <n v="1800"/>
    <n v="135"/>
    <n v="1665"/>
  </r>
  <r>
    <n v="43"/>
    <x v="9"/>
    <x v="1"/>
    <x v="5"/>
    <x v="0"/>
    <n v="120"/>
    <x v="5"/>
    <x v="1"/>
    <x v="9"/>
    <x v="1"/>
    <n v="10"/>
    <n v="10"/>
    <n v="120"/>
    <n v="10"/>
    <n v="110"/>
  </r>
  <r>
    <n v="44"/>
    <x v="4"/>
    <x v="0"/>
    <x v="5"/>
    <x v="0"/>
    <n v="150"/>
    <x v="2"/>
    <x v="1"/>
    <x v="2"/>
    <x v="0"/>
    <m/>
    <s v="20"/>
    <n v="1500"/>
    <n v="200"/>
    <n v="1300"/>
  </r>
  <r>
    <n v="45"/>
    <x v="32"/>
    <x v="0"/>
    <x v="8"/>
    <x v="0"/>
    <n v="50"/>
    <x v="4"/>
    <x v="3"/>
    <x v="4"/>
    <x v="0"/>
    <n v="15"/>
    <n v="15"/>
    <n v="150"/>
    <n v="45"/>
    <n v="105"/>
  </r>
  <r>
    <n v="46"/>
    <x v="0"/>
    <x v="1"/>
    <x v="2"/>
    <x v="3"/>
    <n v="50"/>
    <x v="4"/>
    <x v="2"/>
    <x v="9"/>
    <x v="1"/>
    <n v="10"/>
    <n v="10"/>
    <n v="50"/>
    <n v="10"/>
    <n v="40"/>
  </r>
  <r>
    <n v="47"/>
    <x v="33"/>
    <x v="1"/>
    <x v="5"/>
    <x v="1"/>
    <n v="50"/>
    <x v="4"/>
    <x v="0"/>
    <x v="2"/>
    <x v="0"/>
    <n v="10"/>
    <n v="10"/>
    <n v="500"/>
    <n v="100"/>
    <n v="400"/>
  </r>
  <r>
    <n v="48"/>
    <x v="34"/>
    <x v="1"/>
    <x v="3"/>
    <x v="1"/>
    <m/>
    <x v="1"/>
    <x v="3"/>
    <x v="9"/>
    <x v="1"/>
    <n v="15"/>
    <n v="15"/>
    <n v="100"/>
    <n v="15"/>
    <n v="85"/>
  </r>
  <r>
    <n v="49"/>
    <x v="26"/>
    <x v="0"/>
    <x v="0"/>
    <x v="0"/>
    <n v="150"/>
    <x v="2"/>
    <x v="0"/>
    <x v="5"/>
    <x v="1"/>
    <m/>
    <s v="20"/>
    <n v="750"/>
    <n v="100"/>
    <n v="650"/>
  </r>
  <r>
    <n v="50"/>
    <x v="28"/>
    <x v="1"/>
    <x v="7"/>
    <x v="3"/>
    <n v="50"/>
    <x v="4"/>
    <x v="3"/>
    <x v="1"/>
    <x v="1"/>
    <n v="15"/>
    <n v="15"/>
    <n v="100"/>
    <n v="30"/>
    <n v="70"/>
  </r>
  <r>
    <n v="51"/>
    <x v="3"/>
    <x v="0"/>
    <x v="7"/>
    <x v="3"/>
    <n v="200"/>
    <x v="6"/>
    <x v="2"/>
    <x v="8"/>
    <x v="0"/>
    <n v="10"/>
    <n v="10"/>
    <n v="1800"/>
    <n v="90"/>
    <n v="1710"/>
  </r>
  <r>
    <n v="52"/>
    <x v="35"/>
    <x v="0"/>
    <x v="0"/>
    <x v="3"/>
    <m/>
    <x v="1"/>
    <x v="2"/>
    <x v="6"/>
    <x v="1"/>
    <n v="15"/>
    <n v="15"/>
    <n v="700"/>
    <n v="105"/>
    <n v="595"/>
  </r>
  <r>
    <n v="53"/>
    <x v="12"/>
    <x v="0"/>
    <x v="1"/>
    <x v="1"/>
    <n v="200"/>
    <x v="6"/>
    <x v="2"/>
    <x v="6"/>
    <x v="1"/>
    <n v="10"/>
    <n v="10"/>
    <n v="1400"/>
    <n v="70"/>
    <n v="1330"/>
  </r>
  <r>
    <n v="54"/>
    <x v="18"/>
    <x v="1"/>
    <x v="4"/>
    <x v="3"/>
    <n v="70"/>
    <x v="3"/>
    <x v="1"/>
    <x v="6"/>
    <x v="0"/>
    <n v="15"/>
    <n v="15"/>
    <n v="490"/>
    <n v="105"/>
    <n v="385"/>
  </r>
  <r>
    <n v="55"/>
    <x v="36"/>
    <x v="1"/>
    <x v="3"/>
    <x v="1"/>
    <n v="90"/>
    <x v="0"/>
    <x v="2"/>
    <x v="0"/>
    <x v="0"/>
    <n v="5"/>
    <n v="5"/>
    <n v="360"/>
    <n v="20"/>
    <n v="340"/>
  </r>
  <r>
    <n v="56"/>
    <x v="37"/>
    <x v="0"/>
    <x v="3"/>
    <x v="2"/>
    <n v="90"/>
    <x v="0"/>
    <x v="3"/>
    <x v="2"/>
    <x v="0"/>
    <n v="5"/>
    <n v="5"/>
    <n v="900"/>
    <n v="50"/>
    <n v="850"/>
  </r>
  <r>
    <n v="57"/>
    <x v="2"/>
    <x v="1"/>
    <x v="6"/>
    <x v="1"/>
    <n v="150"/>
    <x v="2"/>
    <x v="0"/>
    <x v="8"/>
    <x v="1"/>
    <m/>
    <s v="20"/>
    <n v="1350"/>
    <n v="180"/>
    <n v="1170"/>
  </r>
  <r>
    <n v="58"/>
    <x v="19"/>
    <x v="0"/>
    <x v="2"/>
    <x v="0"/>
    <n v="120"/>
    <x v="5"/>
    <x v="1"/>
    <x v="5"/>
    <x v="1"/>
    <n v="10"/>
    <n v="10"/>
    <n v="600"/>
    <n v="50"/>
    <n v="550"/>
  </r>
  <r>
    <n v="59"/>
    <x v="13"/>
    <x v="0"/>
    <x v="4"/>
    <x v="3"/>
    <m/>
    <x v="1"/>
    <x v="1"/>
    <x v="7"/>
    <x v="1"/>
    <n v="20"/>
    <n v="20"/>
    <n v="600"/>
    <n v="120"/>
    <n v="480"/>
  </r>
  <r>
    <n v="60"/>
    <x v="38"/>
    <x v="1"/>
    <x v="0"/>
    <x v="3"/>
    <n v="150"/>
    <x v="2"/>
    <x v="1"/>
    <x v="3"/>
    <x v="1"/>
    <m/>
    <s v="20"/>
    <n v="1200"/>
    <n v="160"/>
    <n v="1040"/>
  </r>
  <r>
    <n v="61"/>
    <x v="2"/>
    <x v="0"/>
    <x v="0"/>
    <x v="3"/>
    <n v="90"/>
    <x v="0"/>
    <x v="1"/>
    <x v="1"/>
    <x v="1"/>
    <n v="20"/>
    <n v="20"/>
    <n v="180"/>
    <n v="40"/>
    <n v="140"/>
  </r>
  <r>
    <n v="62"/>
    <x v="32"/>
    <x v="0"/>
    <x v="6"/>
    <x v="3"/>
    <m/>
    <x v="1"/>
    <x v="0"/>
    <x v="7"/>
    <x v="1"/>
    <n v="5"/>
    <n v="5"/>
    <n v="600"/>
    <n v="30"/>
    <n v="570"/>
  </r>
  <r>
    <n v="63"/>
    <x v="4"/>
    <x v="1"/>
    <x v="3"/>
    <x v="1"/>
    <n v="50"/>
    <x v="4"/>
    <x v="3"/>
    <x v="2"/>
    <x v="1"/>
    <n v="5"/>
    <n v="5"/>
    <n v="500"/>
    <n v="50"/>
    <n v="450"/>
  </r>
  <r>
    <n v="64"/>
    <x v="17"/>
    <x v="0"/>
    <x v="3"/>
    <x v="0"/>
    <n v="70"/>
    <x v="3"/>
    <x v="2"/>
    <x v="1"/>
    <x v="1"/>
    <n v="20"/>
    <n v="20"/>
    <n v="140"/>
    <n v="40"/>
    <n v="100"/>
  </r>
  <r>
    <n v="65"/>
    <x v="10"/>
    <x v="0"/>
    <x v="5"/>
    <x v="1"/>
    <n v="120"/>
    <x v="5"/>
    <x v="3"/>
    <x v="0"/>
    <x v="0"/>
    <n v="20"/>
    <n v="20"/>
    <n v="480"/>
    <n v="80"/>
    <n v="400"/>
  </r>
  <r>
    <n v="66"/>
    <x v="6"/>
    <x v="1"/>
    <x v="6"/>
    <x v="0"/>
    <m/>
    <x v="1"/>
    <x v="0"/>
    <x v="4"/>
    <x v="0"/>
    <n v="20"/>
    <n v="20"/>
    <n v="300"/>
    <n v="60"/>
    <n v="240"/>
  </r>
  <r>
    <n v="67"/>
    <x v="39"/>
    <x v="1"/>
    <x v="4"/>
    <x v="3"/>
    <n v="120"/>
    <x v="5"/>
    <x v="1"/>
    <x v="7"/>
    <x v="0"/>
    <n v="10"/>
    <n v="10"/>
    <n v="720"/>
    <n v="60"/>
    <n v="660"/>
  </r>
  <r>
    <n v="68"/>
    <x v="40"/>
    <x v="1"/>
    <x v="0"/>
    <x v="1"/>
    <n v="90"/>
    <x v="0"/>
    <x v="3"/>
    <x v="6"/>
    <x v="1"/>
    <n v="20"/>
    <n v="20"/>
    <n v="630"/>
    <n v="140"/>
    <n v="490"/>
  </r>
  <r>
    <n v="69"/>
    <x v="41"/>
    <x v="1"/>
    <x v="5"/>
    <x v="3"/>
    <n v="70"/>
    <x v="3"/>
    <x v="3"/>
    <x v="7"/>
    <x v="0"/>
    <n v="20"/>
    <n v="20"/>
    <n v="420"/>
    <n v="120"/>
    <n v="300"/>
  </r>
  <r>
    <n v="70"/>
    <x v="42"/>
    <x v="1"/>
    <x v="1"/>
    <x v="2"/>
    <n v="150"/>
    <x v="2"/>
    <x v="2"/>
    <x v="5"/>
    <x v="1"/>
    <m/>
    <s v="20"/>
    <n v="750"/>
    <n v="100"/>
    <n v="650"/>
  </r>
  <r>
    <n v="71"/>
    <x v="42"/>
    <x v="0"/>
    <x v="8"/>
    <x v="1"/>
    <m/>
    <x v="1"/>
    <x v="0"/>
    <x v="9"/>
    <x v="0"/>
    <m/>
    <s v="20"/>
    <n v="100"/>
    <n v="20"/>
    <n v="80"/>
  </r>
  <r>
    <n v="72"/>
    <x v="41"/>
    <x v="1"/>
    <x v="8"/>
    <x v="2"/>
    <n v="200"/>
    <x v="6"/>
    <x v="3"/>
    <x v="7"/>
    <x v="0"/>
    <n v="10"/>
    <n v="10"/>
    <n v="1200"/>
    <n v="60"/>
    <n v="1140"/>
  </r>
  <r>
    <n v="73"/>
    <x v="42"/>
    <x v="0"/>
    <x v="3"/>
    <x v="3"/>
    <n v="90"/>
    <x v="0"/>
    <x v="1"/>
    <x v="6"/>
    <x v="0"/>
    <n v="20"/>
    <n v="20"/>
    <n v="630"/>
    <n v="140"/>
    <n v="490"/>
  </r>
  <r>
    <n v="74"/>
    <x v="43"/>
    <x v="1"/>
    <x v="5"/>
    <x v="3"/>
    <n v="200"/>
    <x v="6"/>
    <x v="2"/>
    <x v="6"/>
    <x v="0"/>
    <n v="15"/>
    <n v="15"/>
    <n v="1400"/>
    <n v="105"/>
    <n v="1295"/>
  </r>
  <r>
    <n v="75"/>
    <x v="13"/>
    <x v="1"/>
    <x v="2"/>
    <x v="3"/>
    <n v="200"/>
    <x v="6"/>
    <x v="2"/>
    <x v="7"/>
    <x v="1"/>
    <n v="15"/>
    <n v="15"/>
    <n v="1200"/>
    <n v="90"/>
    <n v="1110"/>
  </r>
  <r>
    <n v="76"/>
    <x v="31"/>
    <x v="0"/>
    <x v="7"/>
    <x v="3"/>
    <n v="150"/>
    <x v="2"/>
    <x v="1"/>
    <x v="3"/>
    <x v="1"/>
    <m/>
    <s v="20"/>
    <n v="1200"/>
    <n v="160"/>
    <n v="1040"/>
  </r>
  <r>
    <n v="77"/>
    <x v="44"/>
    <x v="0"/>
    <x v="1"/>
    <x v="3"/>
    <n v="90"/>
    <x v="0"/>
    <x v="3"/>
    <x v="4"/>
    <x v="0"/>
    <n v="10"/>
    <n v="10"/>
    <n v="270"/>
    <n v="30"/>
    <n v="240"/>
  </r>
  <r>
    <n v="78"/>
    <x v="5"/>
    <x v="0"/>
    <x v="3"/>
    <x v="2"/>
    <n v="200"/>
    <x v="6"/>
    <x v="0"/>
    <x v="0"/>
    <x v="0"/>
    <n v="15"/>
    <n v="15"/>
    <n v="800"/>
    <n v="60"/>
    <n v="740"/>
  </r>
  <r>
    <n v="79"/>
    <x v="45"/>
    <x v="1"/>
    <x v="2"/>
    <x v="3"/>
    <n v="120"/>
    <x v="5"/>
    <x v="3"/>
    <x v="5"/>
    <x v="1"/>
    <m/>
    <s v="20"/>
    <n v="600"/>
    <n v="100"/>
    <n v="500"/>
  </r>
  <r>
    <n v="80"/>
    <x v="46"/>
    <x v="0"/>
    <x v="7"/>
    <x v="3"/>
    <n v="150"/>
    <x v="2"/>
    <x v="3"/>
    <x v="1"/>
    <x v="1"/>
    <m/>
    <s v="20"/>
    <n v="300"/>
    <n v="40"/>
    <n v="260"/>
  </r>
  <r>
    <n v="81"/>
    <x v="38"/>
    <x v="1"/>
    <x v="8"/>
    <x v="3"/>
    <n v="50"/>
    <x v="4"/>
    <x v="0"/>
    <x v="3"/>
    <x v="1"/>
    <n v="10"/>
    <n v="10"/>
    <n v="400"/>
    <n v="80"/>
    <n v="320"/>
  </r>
  <r>
    <n v="82"/>
    <x v="15"/>
    <x v="0"/>
    <x v="5"/>
    <x v="1"/>
    <m/>
    <x v="1"/>
    <x v="3"/>
    <x v="3"/>
    <x v="1"/>
    <n v="20"/>
    <n v="20"/>
    <n v="800"/>
    <n v="160"/>
    <n v="640"/>
  </r>
  <r>
    <n v="83"/>
    <x v="4"/>
    <x v="0"/>
    <x v="4"/>
    <x v="2"/>
    <n v="150"/>
    <x v="2"/>
    <x v="0"/>
    <x v="6"/>
    <x v="0"/>
    <m/>
    <s v="20"/>
    <n v="1050"/>
    <n v="140"/>
    <n v="910"/>
  </r>
  <r>
    <n v="84"/>
    <x v="1"/>
    <x v="1"/>
    <x v="8"/>
    <x v="0"/>
    <n v="50"/>
    <x v="4"/>
    <x v="2"/>
    <x v="5"/>
    <x v="1"/>
    <m/>
    <s v="20"/>
    <n v="250"/>
    <n v="100"/>
    <n v="150"/>
  </r>
  <r>
    <n v="85"/>
    <x v="47"/>
    <x v="0"/>
    <x v="1"/>
    <x v="2"/>
    <n v="90"/>
    <x v="0"/>
    <x v="0"/>
    <x v="3"/>
    <x v="0"/>
    <m/>
    <s v="20"/>
    <n v="720"/>
    <n v="160"/>
    <n v="560"/>
  </r>
  <r>
    <n v="86"/>
    <x v="48"/>
    <x v="0"/>
    <x v="8"/>
    <x v="3"/>
    <n v="120"/>
    <x v="5"/>
    <x v="2"/>
    <x v="8"/>
    <x v="1"/>
    <n v="5"/>
    <n v="5"/>
    <n v="1080"/>
    <n v="45"/>
    <n v="1035"/>
  </r>
  <r>
    <n v="87"/>
    <x v="49"/>
    <x v="0"/>
    <x v="7"/>
    <x v="1"/>
    <n v="70"/>
    <x v="3"/>
    <x v="3"/>
    <x v="9"/>
    <x v="0"/>
    <n v="10"/>
    <n v="10"/>
    <n v="70"/>
    <n v="10"/>
    <n v="60"/>
  </r>
  <r>
    <n v="88"/>
    <x v="22"/>
    <x v="0"/>
    <x v="8"/>
    <x v="0"/>
    <n v="70"/>
    <x v="3"/>
    <x v="3"/>
    <x v="1"/>
    <x v="0"/>
    <n v="10"/>
    <n v="10"/>
    <n v="140"/>
    <n v="20"/>
    <n v="120"/>
  </r>
  <r>
    <n v="89"/>
    <x v="39"/>
    <x v="1"/>
    <x v="4"/>
    <x v="2"/>
    <n v="90"/>
    <x v="0"/>
    <x v="3"/>
    <x v="9"/>
    <x v="1"/>
    <n v="10"/>
    <n v="10"/>
    <n v="90"/>
    <n v="10"/>
    <n v="80"/>
  </r>
  <r>
    <n v="90"/>
    <x v="50"/>
    <x v="1"/>
    <x v="5"/>
    <x v="3"/>
    <n v="90"/>
    <x v="0"/>
    <x v="3"/>
    <x v="3"/>
    <x v="0"/>
    <m/>
    <s v="20"/>
    <n v="720"/>
    <n v="160"/>
    <n v="560"/>
  </r>
  <r>
    <n v="91"/>
    <x v="29"/>
    <x v="0"/>
    <x v="4"/>
    <x v="1"/>
    <n v="90"/>
    <x v="0"/>
    <x v="1"/>
    <x v="4"/>
    <x v="1"/>
    <n v="15"/>
    <n v="15"/>
    <n v="270"/>
    <n v="45"/>
    <n v="225"/>
  </r>
  <r>
    <n v="92"/>
    <x v="51"/>
    <x v="1"/>
    <x v="4"/>
    <x v="1"/>
    <n v="200"/>
    <x v="6"/>
    <x v="1"/>
    <x v="4"/>
    <x v="1"/>
    <n v="20"/>
    <n v="20"/>
    <n v="600"/>
    <n v="60"/>
    <n v="540"/>
  </r>
  <r>
    <n v="93"/>
    <x v="16"/>
    <x v="1"/>
    <x v="0"/>
    <x v="3"/>
    <n v="70"/>
    <x v="3"/>
    <x v="0"/>
    <x v="2"/>
    <x v="1"/>
    <n v="15"/>
    <n v="15"/>
    <n v="700"/>
    <n v="150"/>
    <n v="550"/>
  </r>
  <r>
    <n v="94"/>
    <x v="6"/>
    <x v="0"/>
    <x v="5"/>
    <x v="0"/>
    <n v="200"/>
    <x v="6"/>
    <x v="3"/>
    <x v="7"/>
    <x v="1"/>
    <n v="5"/>
    <n v="5"/>
    <n v="1200"/>
    <n v="30"/>
    <n v="1170"/>
  </r>
  <r>
    <n v="95"/>
    <x v="52"/>
    <x v="0"/>
    <x v="4"/>
    <x v="2"/>
    <m/>
    <x v="1"/>
    <x v="2"/>
    <x v="0"/>
    <x v="1"/>
    <m/>
    <s v="20"/>
    <n v="400"/>
    <n v="80"/>
    <n v="320"/>
  </r>
  <r>
    <n v="96"/>
    <x v="53"/>
    <x v="1"/>
    <x v="6"/>
    <x v="1"/>
    <n v="200"/>
    <x v="6"/>
    <x v="2"/>
    <x v="8"/>
    <x v="1"/>
    <n v="20"/>
    <n v="20"/>
    <n v="1800"/>
    <n v="180"/>
    <n v="1620"/>
  </r>
  <r>
    <n v="97"/>
    <x v="46"/>
    <x v="1"/>
    <x v="5"/>
    <x v="0"/>
    <n v="150"/>
    <x v="2"/>
    <x v="1"/>
    <x v="9"/>
    <x v="0"/>
    <n v="10"/>
    <n v="10"/>
    <n v="150"/>
    <n v="10"/>
    <n v="140"/>
  </r>
  <r>
    <n v="98"/>
    <x v="31"/>
    <x v="0"/>
    <x v="4"/>
    <x v="0"/>
    <m/>
    <x v="1"/>
    <x v="3"/>
    <x v="4"/>
    <x v="1"/>
    <n v="10"/>
    <n v="10"/>
    <n v="300"/>
    <n v="30"/>
    <n v="270"/>
  </r>
  <r>
    <n v="99"/>
    <x v="39"/>
    <x v="0"/>
    <x v="0"/>
    <x v="0"/>
    <n v="50"/>
    <x v="4"/>
    <x v="1"/>
    <x v="1"/>
    <x v="1"/>
    <n v="10"/>
    <n v="10"/>
    <n v="100"/>
    <n v="20"/>
    <n v="80"/>
  </r>
  <r>
    <n v="100"/>
    <x v="38"/>
    <x v="1"/>
    <x v="3"/>
    <x v="3"/>
    <n v="50"/>
    <x v="4"/>
    <x v="0"/>
    <x v="2"/>
    <x v="1"/>
    <n v="20"/>
    <n v="20"/>
    <n v="500"/>
    <n v="200"/>
    <n v="300"/>
  </r>
  <r>
    <n v="101"/>
    <x v="50"/>
    <x v="1"/>
    <x v="4"/>
    <x v="1"/>
    <n v="200"/>
    <x v="6"/>
    <x v="0"/>
    <x v="5"/>
    <x v="1"/>
    <m/>
    <s v="20"/>
    <n v="1000"/>
    <n v="100"/>
    <n v="900"/>
  </r>
  <r>
    <n v="102"/>
    <x v="37"/>
    <x v="0"/>
    <x v="7"/>
    <x v="1"/>
    <n v="120"/>
    <x v="5"/>
    <x v="2"/>
    <x v="9"/>
    <x v="1"/>
    <n v="5"/>
    <n v="5"/>
    <n v="120"/>
    <n v="5"/>
    <n v="115"/>
  </r>
  <r>
    <n v="103"/>
    <x v="0"/>
    <x v="0"/>
    <x v="7"/>
    <x v="1"/>
    <n v="90"/>
    <x v="0"/>
    <x v="1"/>
    <x v="3"/>
    <x v="0"/>
    <n v="20"/>
    <n v="20"/>
    <n v="720"/>
    <n v="160"/>
    <n v="560"/>
  </r>
  <r>
    <n v="104"/>
    <x v="54"/>
    <x v="0"/>
    <x v="7"/>
    <x v="3"/>
    <n v="200"/>
    <x v="6"/>
    <x v="3"/>
    <x v="6"/>
    <x v="0"/>
    <n v="10"/>
    <n v="10"/>
    <n v="1400"/>
    <n v="70"/>
    <n v="1330"/>
  </r>
  <r>
    <n v="105"/>
    <x v="53"/>
    <x v="1"/>
    <x v="2"/>
    <x v="0"/>
    <n v="90"/>
    <x v="0"/>
    <x v="1"/>
    <x v="6"/>
    <x v="0"/>
    <n v="10"/>
    <n v="10"/>
    <n v="630"/>
    <n v="70"/>
    <n v="560"/>
  </r>
  <r>
    <n v="106"/>
    <x v="55"/>
    <x v="0"/>
    <x v="6"/>
    <x v="3"/>
    <n v="200"/>
    <x v="6"/>
    <x v="0"/>
    <x v="4"/>
    <x v="0"/>
    <n v="10"/>
    <n v="10"/>
    <n v="600"/>
    <n v="30"/>
    <n v="570"/>
  </r>
  <r>
    <n v="107"/>
    <x v="20"/>
    <x v="1"/>
    <x v="5"/>
    <x v="2"/>
    <n v="50"/>
    <x v="4"/>
    <x v="2"/>
    <x v="2"/>
    <x v="0"/>
    <n v="5"/>
    <n v="5"/>
    <n v="500"/>
    <n v="50"/>
    <n v="450"/>
  </r>
  <r>
    <n v="108"/>
    <x v="12"/>
    <x v="1"/>
    <x v="0"/>
    <x v="3"/>
    <n v="70"/>
    <x v="3"/>
    <x v="1"/>
    <x v="5"/>
    <x v="1"/>
    <n v="20"/>
    <n v="20"/>
    <n v="350"/>
    <n v="100"/>
    <n v="250"/>
  </r>
  <r>
    <n v="109"/>
    <x v="56"/>
    <x v="1"/>
    <x v="5"/>
    <x v="3"/>
    <n v="90"/>
    <x v="0"/>
    <x v="3"/>
    <x v="6"/>
    <x v="1"/>
    <n v="10"/>
    <n v="10"/>
    <n v="630"/>
    <n v="70"/>
    <n v="560"/>
  </r>
  <r>
    <n v="110"/>
    <x v="29"/>
    <x v="0"/>
    <x v="1"/>
    <x v="2"/>
    <n v="200"/>
    <x v="6"/>
    <x v="2"/>
    <x v="3"/>
    <x v="1"/>
    <n v="20"/>
    <n v="20"/>
    <n v="1600"/>
    <n v="160"/>
    <n v="1440"/>
  </r>
  <r>
    <n v="111"/>
    <x v="22"/>
    <x v="0"/>
    <x v="1"/>
    <x v="2"/>
    <m/>
    <x v="1"/>
    <x v="1"/>
    <x v="5"/>
    <x v="1"/>
    <m/>
    <s v="20"/>
    <n v="500"/>
    <n v="100"/>
    <n v="400"/>
  </r>
  <r>
    <n v="112"/>
    <x v="57"/>
    <x v="0"/>
    <x v="2"/>
    <x v="3"/>
    <n v="90"/>
    <x v="0"/>
    <x v="1"/>
    <x v="4"/>
    <x v="0"/>
    <m/>
    <s v="20"/>
    <n v="270"/>
    <n v="60"/>
    <n v="210"/>
  </r>
  <r>
    <n v="113"/>
    <x v="45"/>
    <x v="0"/>
    <x v="7"/>
    <x v="1"/>
    <n v="70"/>
    <x v="3"/>
    <x v="1"/>
    <x v="2"/>
    <x v="0"/>
    <n v="20"/>
    <n v="20"/>
    <n v="700"/>
    <n v="200"/>
    <n v="500"/>
  </r>
  <r>
    <n v="114"/>
    <x v="48"/>
    <x v="1"/>
    <x v="8"/>
    <x v="3"/>
    <n v="70"/>
    <x v="3"/>
    <x v="1"/>
    <x v="3"/>
    <x v="1"/>
    <n v="10"/>
    <n v="10"/>
    <n v="560"/>
    <n v="80"/>
    <n v="480"/>
  </r>
  <r>
    <n v="115"/>
    <x v="0"/>
    <x v="1"/>
    <x v="3"/>
    <x v="1"/>
    <n v="70"/>
    <x v="3"/>
    <x v="1"/>
    <x v="0"/>
    <x v="0"/>
    <n v="5"/>
    <n v="5"/>
    <n v="280"/>
    <n v="20"/>
    <n v="260"/>
  </r>
  <r>
    <n v="116"/>
    <x v="45"/>
    <x v="1"/>
    <x v="2"/>
    <x v="3"/>
    <m/>
    <x v="1"/>
    <x v="0"/>
    <x v="7"/>
    <x v="1"/>
    <m/>
    <s v="20"/>
    <n v="600"/>
    <n v="120"/>
    <n v="480"/>
  </r>
  <r>
    <n v="117"/>
    <x v="14"/>
    <x v="1"/>
    <x v="8"/>
    <x v="1"/>
    <n v="200"/>
    <x v="6"/>
    <x v="3"/>
    <x v="0"/>
    <x v="1"/>
    <n v="15"/>
    <n v="15"/>
    <n v="800"/>
    <n v="60"/>
    <n v="740"/>
  </r>
  <r>
    <n v="118"/>
    <x v="58"/>
    <x v="0"/>
    <x v="4"/>
    <x v="1"/>
    <n v="70"/>
    <x v="3"/>
    <x v="0"/>
    <x v="8"/>
    <x v="0"/>
    <n v="5"/>
    <n v="5"/>
    <n v="630"/>
    <n v="45"/>
    <n v="585"/>
  </r>
  <r>
    <n v="119"/>
    <x v="52"/>
    <x v="0"/>
    <x v="3"/>
    <x v="0"/>
    <n v="70"/>
    <x v="3"/>
    <x v="1"/>
    <x v="8"/>
    <x v="1"/>
    <n v="20"/>
    <n v="20"/>
    <n v="630"/>
    <n v="180"/>
    <n v="450"/>
  </r>
  <r>
    <n v="120"/>
    <x v="59"/>
    <x v="0"/>
    <x v="6"/>
    <x v="3"/>
    <m/>
    <x v="1"/>
    <x v="3"/>
    <x v="0"/>
    <x v="1"/>
    <n v="10"/>
    <n v="10"/>
    <n v="400"/>
    <n v="40"/>
    <n v="360"/>
  </r>
  <r>
    <n v="121"/>
    <x v="54"/>
    <x v="1"/>
    <x v="4"/>
    <x v="2"/>
    <n v="90"/>
    <x v="0"/>
    <x v="0"/>
    <x v="6"/>
    <x v="0"/>
    <n v="5"/>
    <n v="5"/>
    <n v="630"/>
    <n v="35"/>
    <n v="595"/>
  </r>
  <r>
    <n v="122"/>
    <x v="36"/>
    <x v="1"/>
    <x v="5"/>
    <x v="1"/>
    <n v="50"/>
    <x v="4"/>
    <x v="2"/>
    <x v="8"/>
    <x v="0"/>
    <n v="5"/>
    <n v="5"/>
    <n v="450"/>
    <n v="45"/>
    <n v="405"/>
  </r>
  <r>
    <n v="123"/>
    <x v="34"/>
    <x v="1"/>
    <x v="8"/>
    <x v="2"/>
    <n v="70"/>
    <x v="3"/>
    <x v="0"/>
    <x v="8"/>
    <x v="1"/>
    <n v="10"/>
    <n v="10"/>
    <n v="630"/>
    <n v="90"/>
    <n v="540"/>
  </r>
  <r>
    <n v="124"/>
    <x v="5"/>
    <x v="1"/>
    <x v="4"/>
    <x v="3"/>
    <n v="50"/>
    <x v="4"/>
    <x v="3"/>
    <x v="8"/>
    <x v="0"/>
    <m/>
    <s v="20"/>
    <n v="450"/>
    <n v="180"/>
    <n v="270"/>
  </r>
  <r>
    <n v="125"/>
    <x v="7"/>
    <x v="0"/>
    <x v="5"/>
    <x v="3"/>
    <n v="120"/>
    <x v="5"/>
    <x v="1"/>
    <x v="1"/>
    <x v="1"/>
    <n v="15"/>
    <n v="15"/>
    <n v="240"/>
    <n v="30"/>
    <n v="210"/>
  </r>
  <r>
    <n v="126"/>
    <x v="43"/>
    <x v="1"/>
    <x v="2"/>
    <x v="3"/>
    <n v="120"/>
    <x v="5"/>
    <x v="0"/>
    <x v="1"/>
    <x v="1"/>
    <n v="15"/>
    <n v="15"/>
    <n v="240"/>
    <n v="30"/>
    <n v="210"/>
  </r>
  <r>
    <n v="127"/>
    <x v="49"/>
    <x v="0"/>
    <x v="8"/>
    <x v="3"/>
    <n v="90"/>
    <x v="0"/>
    <x v="3"/>
    <x v="9"/>
    <x v="0"/>
    <n v="10"/>
    <n v="10"/>
    <n v="90"/>
    <n v="10"/>
    <n v="80"/>
  </r>
  <r>
    <n v="128"/>
    <x v="51"/>
    <x v="0"/>
    <x v="7"/>
    <x v="1"/>
    <n v="70"/>
    <x v="3"/>
    <x v="1"/>
    <x v="2"/>
    <x v="0"/>
    <n v="5"/>
    <n v="5"/>
    <n v="700"/>
    <n v="50"/>
    <n v="650"/>
  </r>
  <r>
    <n v="129"/>
    <x v="39"/>
    <x v="0"/>
    <x v="1"/>
    <x v="0"/>
    <m/>
    <x v="1"/>
    <x v="1"/>
    <x v="6"/>
    <x v="1"/>
    <n v="5"/>
    <n v="5"/>
    <n v="700"/>
    <n v="35"/>
    <n v="665"/>
  </r>
  <r>
    <n v="130"/>
    <x v="11"/>
    <x v="1"/>
    <x v="7"/>
    <x v="2"/>
    <n v="90"/>
    <x v="0"/>
    <x v="3"/>
    <x v="2"/>
    <x v="1"/>
    <n v="5"/>
    <n v="5"/>
    <n v="900"/>
    <n v="50"/>
    <n v="850"/>
  </r>
  <r>
    <n v="131"/>
    <x v="46"/>
    <x v="1"/>
    <x v="7"/>
    <x v="3"/>
    <n v="50"/>
    <x v="4"/>
    <x v="1"/>
    <x v="8"/>
    <x v="0"/>
    <n v="5"/>
    <n v="5"/>
    <n v="450"/>
    <n v="45"/>
    <n v="405"/>
  </r>
  <r>
    <n v="132"/>
    <x v="49"/>
    <x v="1"/>
    <x v="5"/>
    <x v="0"/>
    <m/>
    <x v="1"/>
    <x v="1"/>
    <x v="0"/>
    <x v="1"/>
    <n v="5"/>
    <n v="5"/>
    <n v="400"/>
    <n v="20"/>
    <n v="380"/>
  </r>
  <r>
    <n v="133"/>
    <x v="60"/>
    <x v="1"/>
    <x v="0"/>
    <x v="1"/>
    <n v="120"/>
    <x v="5"/>
    <x v="3"/>
    <x v="1"/>
    <x v="1"/>
    <m/>
    <s v="20"/>
    <n v="240"/>
    <n v="40"/>
    <n v="200"/>
  </r>
  <r>
    <n v="134"/>
    <x v="39"/>
    <x v="0"/>
    <x v="6"/>
    <x v="0"/>
    <n v="150"/>
    <x v="2"/>
    <x v="2"/>
    <x v="8"/>
    <x v="0"/>
    <n v="15"/>
    <n v="15"/>
    <n v="1350"/>
    <n v="135"/>
    <n v="1215"/>
  </r>
  <r>
    <n v="135"/>
    <x v="55"/>
    <x v="0"/>
    <x v="0"/>
    <x v="1"/>
    <n v="120"/>
    <x v="5"/>
    <x v="1"/>
    <x v="0"/>
    <x v="1"/>
    <n v="5"/>
    <n v="5"/>
    <n v="480"/>
    <n v="20"/>
    <n v="460"/>
  </r>
  <r>
    <n v="136"/>
    <x v="10"/>
    <x v="1"/>
    <x v="8"/>
    <x v="2"/>
    <n v="70"/>
    <x v="3"/>
    <x v="0"/>
    <x v="4"/>
    <x v="1"/>
    <n v="15"/>
    <n v="15"/>
    <n v="210"/>
    <n v="45"/>
    <n v="165"/>
  </r>
  <r>
    <n v="137"/>
    <x v="4"/>
    <x v="0"/>
    <x v="0"/>
    <x v="0"/>
    <n v="200"/>
    <x v="6"/>
    <x v="2"/>
    <x v="5"/>
    <x v="0"/>
    <m/>
    <s v="20"/>
    <n v="1000"/>
    <n v="100"/>
    <n v="900"/>
  </r>
  <r>
    <n v="138"/>
    <x v="50"/>
    <x v="0"/>
    <x v="6"/>
    <x v="0"/>
    <n v="120"/>
    <x v="5"/>
    <x v="3"/>
    <x v="3"/>
    <x v="1"/>
    <n v="20"/>
    <n v="20"/>
    <n v="960"/>
    <n v="160"/>
    <n v="800"/>
  </r>
  <r>
    <n v="139"/>
    <x v="32"/>
    <x v="0"/>
    <x v="7"/>
    <x v="1"/>
    <n v="90"/>
    <x v="0"/>
    <x v="3"/>
    <x v="5"/>
    <x v="1"/>
    <n v="10"/>
    <n v="10"/>
    <n v="450"/>
    <n v="50"/>
    <n v="400"/>
  </r>
  <r>
    <n v="140"/>
    <x v="18"/>
    <x v="1"/>
    <x v="0"/>
    <x v="0"/>
    <n v="200"/>
    <x v="6"/>
    <x v="3"/>
    <x v="7"/>
    <x v="1"/>
    <m/>
    <s v="20"/>
    <n v="1200"/>
    <n v="120"/>
    <n v="1080"/>
  </r>
  <r>
    <n v="141"/>
    <x v="30"/>
    <x v="0"/>
    <x v="1"/>
    <x v="0"/>
    <n v="120"/>
    <x v="5"/>
    <x v="2"/>
    <x v="6"/>
    <x v="1"/>
    <n v="15"/>
    <n v="15"/>
    <n v="840"/>
    <n v="105"/>
    <n v="735"/>
  </r>
  <r>
    <n v="142"/>
    <x v="54"/>
    <x v="1"/>
    <x v="4"/>
    <x v="0"/>
    <n v="200"/>
    <x v="6"/>
    <x v="0"/>
    <x v="6"/>
    <x v="1"/>
    <n v="20"/>
    <n v="20"/>
    <n v="1400"/>
    <n v="140"/>
    <n v="1260"/>
  </r>
  <r>
    <n v="143"/>
    <x v="16"/>
    <x v="1"/>
    <x v="4"/>
    <x v="1"/>
    <n v="50"/>
    <x v="4"/>
    <x v="0"/>
    <x v="7"/>
    <x v="1"/>
    <m/>
    <s v="20"/>
    <n v="300"/>
    <n v="120"/>
    <n v="180"/>
  </r>
  <r>
    <n v="144"/>
    <x v="39"/>
    <x v="0"/>
    <x v="1"/>
    <x v="3"/>
    <m/>
    <x v="1"/>
    <x v="2"/>
    <x v="5"/>
    <x v="0"/>
    <n v="10"/>
    <n v="10"/>
    <n v="500"/>
    <n v="50"/>
    <n v="450"/>
  </r>
  <r>
    <n v="145"/>
    <x v="38"/>
    <x v="0"/>
    <x v="3"/>
    <x v="0"/>
    <n v="120"/>
    <x v="5"/>
    <x v="2"/>
    <x v="5"/>
    <x v="1"/>
    <n v="15"/>
    <n v="15"/>
    <n v="600"/>
    <n v="75"/>
    <n v="525"/>
  </r>
  <r>
    <n v="146"/>
    <x v="2"/>
    <x v="1"/>
    <x v="4"/>
    <x v="3"/>
    <n v="200"/>
    <x v="6"/>
    <x v="1"/>
    <x v="0"/>
    <x v="0"/>
    <n v="5"/>
    <n v="5"/>
    <n v="800"/>
    <n v="20"/>
    <n v="780"/>
  </r>
  <r>
    <n v="147"/>
    <x v="0"/>
    <x v="0"/>
    <x v="4"/>
    <x v="2"/>
    <n v="90"/>
    <x v="0"/>
    <x v="2"/>
    <x v="5"/>
    <x v="0"/>
    <m/>
    <s v="20"/>
    <n v="450"/>
    <n v="100"/>
    <n v="350"/>
  </r>
  <r>
    <n v="148"/>
    <x v="46"/>
    <x v="0"/>
    <x v="4"/>
    <x v="2"/>
    <n v="150"/>
    <x v="2"/>
    <x v="2"/>
    <x v="9"/>
    <x v="1"/>
    <n v="5"/>
    <n v="5"/>
    <n v="150"/>
    <n v="5"/>
    <n v="145"/>
  </r>
  <r>
    <n v="149"/>
    <x v="36"/>
    <x v="0"/>
    <x v="3"/>
    <x v="2"/>
    <m/>
    <x v="1"/>
    <x v="3"/>
    <x v="7"/>
    <x v="1"/>
    <n v="10"/>
    <n v="10"/>
    <n v="600"/>
    <n v="60"/>
    <n v="540"/>
  </r>
  <r>
    <n v="150"/>
    <x v="31"/>
    <x v="0"/>
    <x v="6"/>
    <x v="3"/>
    <n v="90"/>
    <x v="0"/>
    <x v="3"/>
    <x v="8"/>
    <x v="1"/>
    <n v="5"/>
    <n v="5"/>
    <n v="810"/>
    <n v="45"/>
    <n v="765"/>
  </r>
  <r>
    <n v="151"/>
    <x v="48"/>
    <x v="1"/>
    <x v="3"/>
    <x v="0"/>
    <n v="150"/>
    <x v="2"/>
    <x v="3"/>
    <x v="9"/>
    <x v="0"/>
    <n v="10"/>
    <n v="10"/>
    <n v="150"/>
    <n v="10"/>
    <n v="140"/>
  </r>
  <r>
    <n v="152"/>
    <x v="8"/>
    <x v="0"/>
    <x v="1"/>
    <x v="3"/>
    <n v="150"/>
    <x v="2"/>
    <x v="3"/>
    <x v="6"/>
    <x v="1"/>
    <n v="20"/>
    <n v="20"/>
    <n v="1050"/>
    <n v="140"/>
    <n v="910"/>
  </r>
  <r>
    <n v="153"/>
    <x v="41"/>
    <x v="1"/>
    <x v="0"/>
    <x v="2"/>
    <n v="120"/>
    <x v="5"/>
    <x v="1"/>
    <x v="1"/>
    <x v="0"/>
    <n v="20"/>
    <n v="20"/>
    <n v="240"/>
    <n v="40"/>
    <n v="200"/>
  </r>
  <r>
    <n v="154"/>
    <x v="4"/>
    <x v="0"/>
    <x v="8"/>
    <x v="1"/>
    <n v="200"/>
    <x v="6"/>
    <x v="2"/>
    <x v="6"/>
    <x v="0"/>
    <n v="15"/>
    <n v="15"/>
    <n v="1400"/>
    <n v="105"/>
    <n v="1295"/>
  </r>
  <r>
    <n v="155"/>
    <x v="26"/>
    <x v="1"/>
    <x v="7"/>
    <x v="2"/>
    <n v="120"/>
    <x v="5"/>
    <x v="0"/>
    <x v="7"/>
    <x v="1"/>
    <n v="15"/>
    <n v="15"/>
    <n v="720"/>
    <n v="90"/>
    <n v="630"/>
  </r>
  <r>
    <n v="156"/>
    <x v="16"/>
    <x v="0"/>
    <x v="3"/>
    <x v="1"/>
    <n v="90"/>
    <x v="0"/>
    <x v="0"/>
    <x v="4"/>
    <x v="1"/>
    <m/>
    <s v="20"/>
    <n v="270"/>
    <n v="60"/>
    <n v="210"/>
  </r>
  <r>
    <n v="157"/>
    <x v="25"/>
    <x v="0"/>
    <x v="5"/>
    <x v="2"/>
    <n v="70"/>
    <x v="3"/>
    <x v="1"/>
    <x v="2"/>
    <x v="1"/>
    <n v="10"/>
    <n v="10"/>
    <n v="700"/>
    <n v="100"/>
    <n v="600"/>
  </r>
  <r>
    <n v="158"/>
    <x v="61"/>
    <x v="0"/>
    <x v="3"/>
    <x v="2"/>
    <n v="150"/>
    <x v="2"/>
    <x v="1"/>
    <x v="1"/>
    <x v="1"/>
    <n v="5"/>
    <n v="5"/>
    <n v="300"/>
    <n v="10"/>
    <n v="290"/>
  </r>
  <r>
    <n v="159"/>
    <x v="8"/>
    <x v="1"/>
    <x v="3"/>
    <x v="3"/>
    <m/>
    <x v="1"/>
    <x v="2"/>
    <x v="8"/>
    <x v="0"/>
    <n v="10"/>
    <n v="10"/>
    <n v="900"/>
    <n v="90"/>
    <n v="810"/>
  </r>
  <r>
    <n v="160"/>
    <x v="28"/>
    <x v="0"/>
    <x v="6"/>
    <x v="0"/>
    <n v="200"/>
    <x v="6"/>
    <x v="1"/>
    <x v="6"/>
    <x v="0"/>
    <n v="5"/>
    <n v="5"/>
    <n v="1400"/>
    <n v="35"/>
    <n v="1365"/>
  </r>
  <r>
    <n v="161"/>
    <x v="62"/>
    <x v="0"/>
    <x v="3"/>
    <x v="3"/>
    <n v="70"/>
    <x v="3"/>
    <x v="1"/>
    <x v="7"/>
    <x v="0"/>
    <m/>
    <s v="20"/>
    <n v="420"/>
    <n v="120"/>
    <n v="300"/>
  </r>
  <r>
    <n v="162"/>
    <x v="60"/>
    <x v="0"/>
    <x v="1"/>
    <x v="3"/>
    <n v="90"/>
    <x v="0"/>
    <x v="3"/>
    <x v="0"/>
    <x v="1"/>
    <n v="20"/>
    <n v="20"/>
    <n v="360"/>
    <n v="80"/>
    <n v="280"/>
  </r>
  <r>
    <n v="163"/>
    <x v="63"/>
    <x v="0"/>
    <x v="1"/>
    <x v="2"/>
    <m/>
    <x v="1"/>
    <x v="1"/>
    <x v="3"/>
    <x v="0"/>
    <n v="10"/>
    <n v="10"/>
    <n v="800"/>
    <n v="80"/>
    <n v="720"/>
  </r>
  <r>
    <n v="164"/>
    <x v="15"/>
    <x v="1"/>
    <x v="2"/>
    <x v="1"/>
    <n v="50"/>
    <x v="4"/>
    <x v="1"/>
    <x v="0"/>
    <x v="1"/>
    <n v="15"/>
    <n v="15"/>
    <n v="200"/>
    <n v="60"/>
    <n v="140"/>
  </r>
  <r>
    <n v="165"/>
    <x v="23"/>
    <x v="0"/>
    <x v="5"/>
    <x v="2"/>
    <n v="70"/>
    <x v="3"/>
    <x v="3"/>
    <x v="9"/>
    <x v="1"/>
    <n v="15"/>
    <n v="15"/>
    <n v="70"/>
    <n v="15"/>
    <n v="55"/>
  </r>
  <r>
    <n v="166"/>
    <x v="49"/>
    <x v="0"/>
    <x v="4"/>
    <x v="0"/>
    <n v="150"/>
    <x v="2"/>
    <x v="1"/>
    <x v="3"/>
    <x v="0"/>
    <n v="5"/>
    <n v="5"/>
    <n v="1200"/>
    <n v="40"/>
    <n v="1160"/>
  </r>
  <r>
    <n v="167"/>
    <x v="42"/>
    <x v="0"/>
    <x v="2"/>
    <x v="2"/>
    <n v="90"/>
    <x v="0"/>
    <x v="2"/>
    <x v="7"/>
    <x v="0"/>
    <n v="5"/>
    <n v="5"/>
    <n v="540"/>
    <n v="30"/>
    <n v="510"/>
  </r>
  <r>
    <n v="168"/>
    <x v="47"/>
    <x v="0"/>
    <x v="4"/>
    <x v="1"/>
    <n v="150"/>
    <x v="2"/>
    <x v="1"/>
    <x v="0"/>
    <x v="0"/>
    <m/>
    <s v="20"/>
    <n v="600"/>
    <n v="80"/>
    <n v="520"/>
  </r>
  <r>
    <n v="169"/>
    <x v="33"/>
    <x v="1"/>
    <x v="0"/>
    <x v="2"/>
    <n v="70"/>
    <x v="3"/>
    <x v="2"/>
    <x v="6"/>
    <x v="1"/>
    <n v="15"/>
    <n v="15"/>
    <n v="490"/>
    <n v="105"/>
    <n v="385"/>
  </r>
  <r>
    <n v="170"/>
    <x v="14"/>
    <x v="0"/>
    <x v="7"/>
    <x v="0"/>
    <m/>
    <x v="1"/>
    <x v="2"/>
    <x v="4"/>
    <x v="0"/>
    <n v="10"/>
    <n v="10"/>
    <n v="300"/>
    <n v="30"/>
    <n v="270"/>
  </r>
  <r>
    <n v="171"/>
    <x v="43"/>
    <x v="0"/>
    <x v="0"/>
    <x v="0"/>
    <n v="70"/>
    <x v="3"/>
    <x v="2"/>
    <x v="2"/>
    <x v="0"/>
    <n v="5"/>
    <n v="5"/>
    <n v="700"/>
    <n v="50"/>
    <n v="650"/>
  </r>
  <r>
    <n v="172"/>
    <x v="23"/>
    <x v="0"/>
    <x v="3"/>
    <x v="1"/>
    <n v="90"/>
    <x v="0"/>
    <x v="1"/>
    <x v="5"/>
    <x v="0"/>
    <n v="20"/>
    <n v="20"/>
    <n v="450"/>
    <n v="100"/>
    <n v="350"/>
  </r>
  <r>
    <n v="173"/>
    <x v="32"/>
    <x v="1"/>
    <x v="4"/>
    <x v="1"/>
    <n v="200"/>
    <x v="6"/>
    <x v="3"/>
    <x v="9"/>
    <x v="0"/>
    <n v="20"/>
    <n v="20"/>
    <n v="200"/>
    <n v="20"/>
    <n v="180"/>
  </r>
  <r>
    <n v="174"/>
    <x v="53"/>
    <x v="0"/>
    <x v="0"/>
    <x v="0"/>
    <n v="200"/>
    <x v="6"/>
    <x v="2"/>
    <x v="8"/>
    <x v="1"/>
    <n v="15"/>
    <n v="15"/>
    <n v="1800"/>
    <n v="135"/>
    <n v="1665"/>
  </r>
  <r>
    <n v="175"/>
    <x v="53"/>
    <x v="0"/>
    <x v="5"/>
    <x v="3"/>
    <m/>
    <x v="1"/>
    <x v="2"/>
    <x v="8"/>
    <x v="0"/>
    <n v="5"/>
    <n v="5"/>
    <n v="900"/>
    <n v="45"/>
    <n v="855"/>
  </r>
  <r>
    <n v="176"/>
    <x v="6"/>
    <x v="1"/>
    <x v="4"/>
    <x v="1"/>
    <n v="200"/>
    <x v="6"/>
    <x v="0"/>
    <x v="9"/>
    <x v="0"/>
    <n v="20"/>
    <n v="20"/>
    <n v="200"/>
    <n v="20"/>
    <n v="180"/>
  </r>
  <r>
    <n v="177"/>
    <x v="2"/>
    <x v="1"/>
    <x v="2"/>
    <x v="0"/>
    <n v="70"/>
    <x v="3"/>
    <x v="2"/>
    <x v="7"/>
    <x v="1"/>
    <n v="5"/>
    <n v="5"/>
    <n v="420"/>
    <n v="30"/>
    <n v="390"/>
  </r>
  <r>
    <n v="178"/>
    <x v="7"/>
    <x v="0"/>
    <x v="0"/>
    <x v="1"/>
    <n v="90"/>
    <x v="0"/>
    <x v="2"/>
    <x v="4"/>
    <x v="1"/>
    <m/>
    <s v="20"/>
    <n v="270"/>
    <n v="60"/>
    <n v="210"/>
  </r>
  <r>
    <n v="179"/>
    <x v="64"/>
    <x v="0"/>
    <x v="5"/>
    <x v="3"/>
    <n v="70"/>
    <x v="3"/>
    <x v="2"/>
    <x v="6"/>
    <x v="1"/>
    <n v="5"/>
    <n v="5"/>
    <n v="490"/>
    <n v="35"/>
    <n v="455"/>
  </r>
  <r>
    <n v="180"/>
    <x v="65"/>
    <x v="0"/>
    <x v="5"/>
    <x v="3"/>
    <n v="200"/>
    <x v="6"/>
    <x v="2"/>
    <x v="7"/>
    <x v="0"/>
    <n v="20"/>
    <n v="20"/>
    <n v="1200"/>
    <n v="120"/>
    <n v="1080"/>
  </r>
  <r>
    <n v="181"/>
    <x v="22"/>
    <x v="1"/>
    <x v="6"/>
    <x v="3"/>
    <m/>
    <x v="1"/>
    <x v="0"/>
    <x v="1"/>
    <x v="0"/>
    <n v="15"/>
    <n v="15"/>
    <n v="200"/>
    <n v="30"/>
    <n v="170"/>
  </r>
  <r>
    <n v="182"/>
    <x v="45"/>
    <x v="0"/>
    <x v="0"/>
    <x v="1"/>
    <m/>
    <x v="1"/>
    <x v="3"/>
    <x v="0"/>
    <x v="1"/>
    <n v="20"/>
    <n v="20"/>
    <n v="400"/>
    <n v="80"/>
    <n v="320"/>
  </r>
  <r>
    <n v="183"/>
    <x v="25"/>
    <x v="0"/>
    <x v="8"/>
    <x v="1"/>
    <n v="70"/>
    <x v="3"/>
    <x v="3"/>
    <x v="6"/>
    <x v="0"/>
    <m/>
    <s v="20"/>
    <n v="490"/>
    <n v="140"/>
    <n v="350"/>
  </r>
  <r>
    <n v="184"/>
    <x v="60"/>
    <x v="1"/>
    <x v="6"/>
    <x v="3"/>
    <n v="90"/>
    <x v="0"/>
    <x v="1"/>
    <x v="3"/>
    <x v="0"/>
    <n v="10"/>
    <n v="10"/>
    <n v="720"/>
    <n v="80"/>
    <n v="640"/>
  </r>
  <r>
    <n v="185"/>
    <x v="60"/>
    <x v="1"/>
    <x v="7"/>
    <x v="2"/>
    <n v="200"/>
    <x v="6"/>
    <x v="3"/>
    <x v="5"/>
    <x v="0"/>
    <n v="10"/>
    <n v="10"/>
    <n v="1000"/>
    <n v="50"/>
    <n v="950"/>
  </r>
  <r>
    <n v="186"/>
    <x v="11"/>
    <x v="1"/>
    <x v="1"/>
    <x v="0"/>
    <n v="200"/>
    <x v="6"/>
    <x v="3"/>
    <x v="1"/>
    <x v="0"/>
    <n v="20"/>
    <n v="20"/>
    <n v="400"/>
    <n v="40"/>
    <n v="360"/>
  </r>
  <r>
    <n v="187"/>
    <x v="66"/>
    <x v="1"/>
    <x v="0"/>
    <x v="3"/>
    <n v="70"/>
    <x v="3"/>
    <x v="2"/>
    <x v="8"/>
    <x v="1"/>
    <n v="10"/>
    <n v="10"/>
    <n v="630"/>
    <n v="90"/>
    <n v="540"/>
  </r>
  <r>
    <n v="188"/>
    <x v="14"/>
    <x v="1"/>
    <x v="4"/>
    <x v="2"/>
    <n v="70"/>
    <x v="3"/>
    <x v="0"/>
    <x v="6"/>
    <x v="0"/>
    <m/>
    <s v="20"/>
    <n v="490"/>
    <n v="140"/>
    <n v="350"/>
  </r>
  <r>
    <n v="189"/>
    <x v="20"/>
    <x v="0"/>
    <x v="0"/>
    <x v="0"/>
    <n v="50"/>
    <x v="4"/>
    <x v="3"/>
    <x v="9"/>
    <x v="0"/>
    <m/>
    <s v="20"/>
    <n v="50"/>
    <n v="20"/>
    <n v="30"/>
  </r>
  <r>
    <n v="190"/>
    <x v="58"/>
    <x v="0"/>
    <x v="6"/>
    <x v="1"/>
    <n v="70"/>
    <x v="3"/>
    <x v="3"/>
    <x v="3"/>
    <x v="1"/>
    <m/>
    <s v="20"/>
    <n v="560"/>
    <n v="160"/>
    <n v="400"/>
  </r>
  <r>
    <n v="191"/>
    <x v="30"/>
    <x v="0"/>
    <x v="3"/>
    <x v="3"/>
    <n v="50"/>
    <x v="4"/>
    <x v="3"/>
    <x v="0"/>
    <x v="1"/>
    <n v="10"/>
    <n v="10"/>
    <n v="200"/>
    <n v="40"/>
    <n v="160"/>
  </r>
  <r>
    <n v="192"/>
    <x v="15"/>
    <x v="1"/>
    <x v="6"/>
    <x v="2"/>
    <m/>
    <x v="1"/>
    <x v="0"/>
    <x v="2"/>
    <x v="1"/>
    <n v="15"/>
    <n v="15"/>
    <n v="1000"/>
    <n v="150"/>
    <n v="850"/>
  </r>
  <r>
    <n v="193"/>
    <x v="11"/>
    <x v="1"/>
    <x v="1"/>
    <x v="0"/>
    <n v="90"/>
    <x v="0"/>
    <x v="0"/>
    <x v="5"/>
    <x v="1"/>
    <m/>
    <s v="20"/>
    <n v="450"/>
    <n v="100"/>
    <n v="350"/>
  </r>
  <r>
    <n v="194"/>
    <x v="35"/>
    <x v="1"/>
    <x v="1"/>
    <x v="1"/>
    <n v="150"/>
    <x v="2"/>
    <x v="1"/>
    <x v="4"/>
    <x v="1"/>
    <n v="10"/>
    <n v="10"/>
    <n v="450"/>
    <n v="30"/>
    <n v="420"/>
  </r>
  <r>
    <n v="195"/>
    <x v="64"/>
    <x v="0"/>
    <x v="3"/>
    <x v="3"/>
    <n v="50"/>
    <x v="4"/>
    <x v="3"/>
    <x v="8"/>
    <x v="0"/>
    <n v="10"/>
    <n v="10"/>
    <n v="450"/>
    <n v="90"/>
    <n v="360"/>
  </r>
  <r>
    <n v="196"/>
    <x v="34"/>
    <x v="0"/>
    <x v="7"/>
    <x v="1"/>
    <n v="50"/>
    <x v="4"/>
    <x v="0"/>
    <x v="9"/>
    <x v="0"/>
    <n v="10"/>
    <n v="10"/>
    <n v="50"/>
    <n v="10"/>
    <n v="40"/>
  </r>
  <r>
    <n v="197"/>
    <x v="49"/>
    <x v="0"/>
    <x v="2"/>
    <x v="3"/>
    <m/>
    <x v="1"/>
    <x v="2"/>
    <x v="5"/>
    <x v="1"/>
    <n v="10"/>
    <n v="10"/>
    <n v="500"/>
    <n v="50"/>
    <n v="450"/>
  </r>
  <r>
    <n v="198"/>
    <x v="44"/>
    <x v="1"/>
    <x v="7"/>
    <x v="1"/>
    <n v="50"/>
    <x v="4"/>
    <x v="0"/>
    <x v="8"/>
    <x v="0"/>
    <m/>
    <s v="20"/>
    <n v="450"/>
    <n v="180"/>
    <n v="270"/>
  </r>
  <r>
    <n v="199"/>
    <x v="7"/>
    <x v="0"/>
    <x v="1"/>
    <x v="0"/>
    <n v="90"/>
    <x v="0"/>
    <x v="2"/>
    <x v="5"/>
    <x v="1"/>
    <n v="15"/>
    <n v="15"/>
    <n v="450"/>
    <n v="75"/>
    <n v="375"/>
  </r>
  <r>
    <n v="200"/>
    <x v="31"/>
    <x v="1"/>
    <x v="3"/>
    <x v="1"/>
    <n v="70"/>
    <x v="3"/>
    <x v="3"/>
    <x v="8"/>
    <x v="0"/>
    <n v="20"/>
    <n v="20"/>
    <n v="630"/>
    <n v="180"/>
    <n v="450"/>
  </r>
  <r>
    <n v="201"/>
    <x v="36"/>
    <x v="0"/>
    <x v="6"/>
    <x v="3"/>
    <n v="120"/>
    <x v="5"/>
    <x v="0"/>
    <x v="9"/>
    <x v="1"/>
    <n v="15"/>
    <n v="15"/>
    <n v="120"/>
    <n v="15"/>
    <n v="105"/>
  </r>
  <r>
    <n v="202"/>
    <x v="5"/>
    <x v="1"/>
    <x v="7"/>
    <x v="0"/>
    <n v="90"/>
    <x v="0"/>
    <x v="3"/>
    <x v="9"/>
    <x v="0"/>
    <n v="20"/>
    <n v="20"/>
    <n v="90"/>
    <n v="20"/>
    <n v="70"/>
  </r>
  <r>
    <n v="203"/>
    <x v="26"/>
    <x v="1"/>
    <x v="1"/>
    <x v="0"/>
    <n v="50"/>
    <x v="4"/>
    <x v="2"/>
    <x v="6"/>
    <x v="1"/>
    <n v="5"/>
    <n v="5"/>
    <n v="350"/>
    <n v="35"/>
    <n v="315"/>
  </r>
  <r>
    <n v="204"/>
    <x v="23"/>
    <x v="0"/>
    <x v="3"/>
    <x v="0"/>
    <n v="150"/>
    <x v="2"/>
    <x v="1"/>
    <x v="8"/>
    <x v="1"/>
    <n v="10"/>
    <n v="10"/>
    <n v="1350"/>
    <n v="90"/>
    <n v="1260"/>
  </r>
  <r>
    <n v="205"/>
    <x v="39"/>
    <x v="1"/>
    <x v="0"/>
    <x v="0"/>
    <m/>
    <x v="1"/>
    <x v="1"/>
    <x v="6"/>
    <x v="1"/>
    <n v="5"/>
    <n v="5"/>
    <n v="700"/>
    <n v="35"/>
    <n v="665"/>
  </r>
  <r>
    <n v="206"/>
    <x v="6"/>
    <x v="1"/>
    <x v="4"/>
    <x v="1"/>
    <n v="90"/>
    <x v="0"/>
    <x v="0"/>
    <x v="0"/>
    <x v="0"/>
    <n v="15"/>
    <n v="15"/>
    <n v="360"/>
    <n v="60"/>
    <n v="300"/>
  </r>
  <r>
    <n v="207"/>
    <x v="5"/>
    <x v="1"/>
    <x v="0"/>
    <x v="1"/>
    <n v="50"/>
    <x v="4"/>
    <x v="2"/>
    <x v="3"/>
    <x v="1"/>
    <n v="15"/>
    <n v="15"/>
    <n v="400"/>
    <n v="120"/>
    <n v="280"/>
  </r>
  <r>
    <n v="208"/>
    <x v="24"/>
    <x v="1"/>
    <x v="0"/>
    <x v="1"/>
    <m/>
    <x v="1"/>
    <x v="1"/>
    <x v="2"/>
    <x v="1"/>
    <n v="15"/>
    <n v="15"/>
    <n v="1000"/>
    <n v="150"/>
    <n v="850"/>
  </r>
  <r>
    <n v="209"/>
    <x v="30"/>
    <x v="1"/>
    <x v="7"/>
    <x v="1"/>
    <n v="90"/>
    <x v="0"/>
    <x v="3"/>
    <x v="0"/>
    <x v="0"/>
    <n v="10"/>
    <n v="10"/>
    <n v="360"/>
    <n v="40"/>
    <n v="320"/>
  </r>
  <r>
    <n v="210"/>
    <x v="12"/>
    <x v="0"/>
    <x v="2"/>
    <x v="0"/>
    <n v="150"/>
    <x v="2"/>
    <x v="1"/>
    <x v="3"/>
    <x v="0"/>
    <n v="15"/>
    <n v="15"/>
    <n v="1200"/>
    <n v="120"/>
    <n v="1080"/>
  </r>
  <r>
    <n v="211"/>
    <x v="24"/>
    <x v="0"/>
    <x v="8"/>
    <x v="0"/>
    <n v="70"/>
    <x v="3"/>
    <x v="0"/>
    <x v="1"/>
    <x v="0"/>
    <n v="5"/>
    <n v="5"/>
    <n v="140"/>
    <n v="10"/>
    <n v="130"/>
  </r>
  <r>
    <n v="212"/>
    <x v="10"/>
    <x v="1"/>
    <x v="0"/>
    <x v="3"/>
    <n v="50"/>
    <x v="4"/>
    <x v="0"/>
    <x v="4"/>
    <x v="0"/>
    <n v="15"/>
    <n v="15"/>
    <n v="150"/>
    <n v="45"/>
    <n v="105"/>
  </r>
  <r>
    <n v="213"/>
    <x v="67"/>
    <x v="1"/>
    <x v="1"/>
    <x v="2"/>
    <n v="120"/>
    <x v="5"/>
    <x v="1"/>
    <x v="0"/>
    <x v="1"/>
    <m/>
    <s v="20"/>
    <n v="480"/>
    <n v="80"/>
    <n v="400"/>
  </r>
  <r>
    <n v="214"/>
    <x v="4"/>
    <x v="1"/>
    <x v="4"/>
    <x v="3"/>
    <n v="120"/>
    <x v="5"/>
    <x v="3"/>
    <x v="2"/>
    <x v="0"/>
    <n v="20"/>
    <n v="20"/>
    <n v="1200"/>
    <n v="200"/>
    <n v="1000"/>
  </r>
  <r>
    <n v="215"/>
    <x v="63"/>
    <x v="1"/>
    <x v="7"/>
    <x v="3"/>
    <n v="50"/>
    <x v="4"/>
    <x v="1"/>
    <x v="2"/>
    <x v="1"/>
    <n v="15"/>
    <n v="15"/>
    <n v="500"/>
    <n v="150"/>
    <n v="350"/>
  </r>
  <r>
    <n v="216"/>
    <x v="7"/>
    <x v="0"/>
    <x v="7"/>
    <x v="0"/>
    <n v="50"/>
    <x v="4"/>
    <x v="1"/>
    <x v="2"/>
    <x v="1"/>
    <n v="15"/>
    <n v="15"/>
    <n v="500"/>
    <n v="150"/>
    <n v="350"/>
  </r>
  <r>
    <n v="217"/>
    <x v="28"/>
    <x v="0"/>
    <x v="5"/>
    <x v="2"/>
    <n v="150"/>
    <x v="2"/>
    <x v="1"/>
    <x v="6"/>
    <x v="1"/>
    <n v="10"/>
    <n v="10"/>
    <n v="1050"/>
    <n v="70"/>
    <n v="980"/>
  </r>
  <r>
    <n v="218"/>
    <x v="46"/>
    <x v="0"/>
    <x v="8"/>
    <x v="3"/>
    <n v="150"/>
    <x v="2"/>
    <x v="0"/>
    <x v="2"/>
    <x v="1"/>
    <m/>
    <s v="20"/>
    <n v="1500"/>
    <n v="200"/>
    <n v="1300"/>
  </r>
  <r>
    <n v="219"/>
    <x v="48"/>
    <x v="0"/>
    <x v="2"/>
    <x v="1"/>
    <n v="50"/>
    <x v="4"/>
    <x v="2"/>
    <x v="5"/>
    <x v="0"/>
    <n v="20"/>
    <n v="20"/>
    <n v="250"/>
    <n v="100"/>
    <n v="150"/>
  </r>
  <r>
    <n v="220"/>
    <x v="43"/>
    <x v="1"/>
    <x v="0"/>
    <x v="3"/>
    <n v="120"/>
    <x v="5"/>
    <x v="1"/>
    <x v="4"/>
    <x v="1"/>
    <n v="10"/>
    <n v="10"/>
    <n v="360"/>
    <n v="30"/>
    <n v="330"/>
  </r>
  <r>
    <n v="221"/>
    <x v="16"/>
    <x v="1"/>
    <x v="4"/>
    <x v="3"/>
    <n v="120"/>
    <x v="5"/>
    <x v="1"/>
    <x v="1"/>
    <x v="1"/>
    <m/>
    <s v="20"/>
    <n v="240"/>
    <n v="40"/>
    <n v="200"/>
  </r>
  <r>
    <n v="222"/>
    <x v="25"/>
    <x v="0"/>
    <x v="6"/>
    <x v="3"/>
    <m/>
    <x v="1"/>
    <x v="0"/>
    <x v="4"/>
    <x v="0"/>
    <n v="15"/>
    <n v="15"/>
    <n v="300"/>
    <n v="45"/>
    <n v="255"/>
  </r>
  <r>
    <n v="223"/>
    <x v="12"/>
    <x v="0"/>
    <x v="5"/>
    <x v="3"/>
    <n v="150"/>
    <x v="2"/>
    <x v="0"/>
    <x v="1"/>
    <x v="1"/>
    <n v="20"/>
    <n v="20"/>
    <n v="300"/>
    <n v="40"/>
    <n v="260"/>
  </r>
  <r>
    <n v="224"/>
    <x v="66"/>
    <x v="1"/>
    <x v="6"/>
    <x v="1"/>
    <n v="150"/>
    <x v="2"/>
    <x v="3"/>
    <x v="2"/>
    <x v="0"/>
    <m/>
    <s v="20"/>
    <n v="1500"/>
    <n v="200"/>
    <n v="1300"/>
  </r>
  <r>
    <n v="225"/>
    <x v="42"/>
    <x v="0"/>
    <x v="0"/>
    <x v="0"/>
    <n v="120"/>
    <x v="5"/>
    <x v="3"/>
    <x v="7"/>
    <x v="1"/>
    <n v="10"/>
    <n v="10"/>
    <n v="720"/>
    <n v="60"/>
    <n v="660"/>
  </r>
  <r>
    <n v="226"/>
    <x v="68"/>
    <x v="1"/>
    <x v="2"/>
    <x v="1"/>
    <n v="70"/>
    <x v="3"/>
    <x v="1"/>
    <x v="9"/>
    <x v="0"/>
    <n v="15"/>
    <n v="15"/>
    <n v="70"/>
    <n v="15"/>
    <n v="55"/>
  </r>
  <r>
    <n v="227"/>
    <x v="58"/>
    <x v="0"/>
    <x v="3"/>
    <x v="3"/>
    <n v="150"/>
    <x v="2"/>
    <x v="1"/>
    <x v="1"/>
    <x v="1"/>
    <m/>
    <s v="20"/>
    <n v="300"/>
    <n v="40"/>
    <n v="260"/>
  </r>
  <r>
    <n v="228"/>
    <x v="32"/>
    <x v="0"/>
    <x v="0"/>
    <x v="0"/>
    <n v="90"/>
    <x v="0"/>
    <x v="0"/>
    <x v="9"/>
    <x v="0"/>
    <m/>
    <s v="20"/>
    <n v="90"/>
    <n v="20"/>
    <n v="70"/>
  </r>
  <r>
    <n v="229"/>
    <x v="42"/>
    <x v="1"/>
    <x v="3"/>
    <x v="3"/>
    <n v="200"/>
    <x v="6"/>
    <x v="0"/>
    <x v="1"/>
    <x v="1"/>
    <n v="5"/>
    <n v="5"/>
    <n v="400"/>
    <n v="10"/>
    <n v="390"/>
  </r>
  <r>
    <n v="230"/>
    <x v="40"/>
    <x v="1"/>
    <x v="4"/>
    <x v="0"/>
    <n v="50"/>
    <x v="4"/>
    <x v="0"/>
    <x v="5"/>
    <x v="1"/>
    <n v="20"/>
    <n v="20"/>
    <n v="250"/>
    <n v="100"/>
    <n v="150"/>
  </r>
  <r>
    <n v="231"/>
    <x v="45"/>
    <x v="0"/>
    <x v="5"/>
    <x v="2"/>
    <n v="90"/>
    <x v="0"/>
    <x v="1"/>
    <x v="2"/>
    <x v="0"/>
    <n v="10"/>
    <n v="10"/>
    <n v="900"/>
    <n v="100"/>
    <n v="800"/>
  </r>
  <r>
    <n v="232"/>
    <x v="49"/>
    <x v="1"/>
    <x v="6"/>
    <x v="2"/>
    <n v="150"/>
    <x v="2"/>
    <x v="2"/>
    <x v="1"/>
    <x v="0"/>
    <n v="10"/>
    <n v="10"/>
    <n v="300"/>
    <n v="20"/>
    <n v="280"/>
  </r>
  <r>
    <n v="233"/>
    <x v="38"/>
    <x v="0"/>
    <x v="3"/>
    <x v="3"/>
    <n v="70"/>
    <x v="3"/>
    <x v="0"/>
    <x v="0"/>
    <x v="1"/>
    <n v="20"/>
    <n v="20"/>
    <n v="280"/>
    <n v="80"/>
    <n v="200"/>
  </r>
  <r>
    <n v="234"/>
    <x v="39"/>
    <x v="0"/>
    <x v="3"/>
    <x v="2"/>
    <n v="150"/>
    <x v="2"/>
    <x v="0"/>
    <x v="6"/>
    <x v="0"/>
    <n v="5"/>
    <n v="5"/>
    <n v="1050"/>
    <n v="35"/>
    <n v="1015"/>
  </r>
  <r>
    <n v="235"/>
    <x v="27"/>
    <x v="0"/>
    <x v="0"/>
    <x v="1"/>
    <n v="90"/>
    <x v="0"/>
    <x v="2"/>
    <x v="2"/>
    <x v="1"/>
    <n v="10"/>
    <n v="10"/>
    <n v="900"/>
    <n v="100"/>
    <n v="800"/>
  </r>
  <r>
    <n v="236"/>
    <x v="11"/>
    <x v="1"/>
    <x v="6"/>
    <x v="0"/>
    <m/>
    <x v="1"/>
    <x v="3"/>
    <x v="8"/>
    <x v="0"/>
    <n v="20"/>
    <n v="20"/>
    <n v="900"/>
    <n v="180"/>
    <n v="720"/>
  </r>
  <r>
    <n v="237"/>
    <x v="21"/>
    <x v="0"/>
    <x v="0"/>
    <x v="3"/>
    <n v="50"/>
    <x v="4"/>
    <x v="2"/>
    <x v="9"/>
    <x v="0"/>
    <n v="20"/>
    <n v="20"/>
    <n v="50"/>
    <n v="20"/>
    <n v="30"/>
  </r>
  <r>
    <n v="238"/>
    <x v="56"/>
    <x v="0"/>
    <x v="5"/>
    <x v="1"/>
    <n v="70"/>
    <x v="3"/>
    <x v="2"/>
    <x v="6"/>
    <x v="1"/>
    <n v="20"/>
    <n v="20"/>
    <n v="490"/>
    <n v="140"/>
    <n v="350"/>
  </r>
  <r>
    <n v="239"/>
    <x v="19"/>
    <x v="1"/>
    <x v="4"/>
    <x v="2"/>
    <n v="70"/>
    <x v="3"/>
    <x v="1"/>
    <x v="7"/>
    <x v="0"/>
    <n v="5"/>
    <n v="5"/>
    <n v="420"/>
    <n v="30"/>
    <n v="390"/>
  </r>
  <r>
    <n v="240"/>
    <x v="67"/>
    <x v="0"/>
    <x v="4"/>
    <x v="2"/>
    <m/>
    <x v="1"/>
    <x v="3"/>
    <x v="6"/>
    <x v="1"/>
    <n v="15"/>
    <n v="15"/>
    <n v="700"/>
    <n v="105"/>
    <n v="595"/>
  </r>
  <r>
    <n v="241"/>
    <x v="25"/>
    <x v="0"/>
    <x v="2"/>
    <x v="2"/>
    <n v="200"/>
    <x v="6"/>
    <x v="0"/>
    <x v="8"/>
    <x v="1"/>
    <n v="5"/>
    <n v="5"/>
    <n v="1800"/>
    <n v="45"/>
    <n v="1755"/>
  </r>
  <r>
    <n v="242"/>
    <x v="54"/>
    <x v="1"/>
    <x v="6"/>
    <x v="1"/>
    <n v="70"/>
    <x v="3"/>
    <x v="1"/>
    <x v="5"/>
    <x v="0"/>
    <n v="20"/>
    <n v="20"/>
    <n v="350"/>
    <n v="100"/>
    <n v="250"/>
  </r>
  <r>
    <n v="243"/>
    <x v="48"/>
    <x v="1"/>
    <x v="0"/>
    <x v="3"/>
    <n v="120"/>
    <x v="5"/>
    <x v="0"/>
    <x v="8"/>
    <x v="1"/>
    <n v="20"/>
    <n v="20"/>
    <n v="1080"/>
    <n v="180"/>
    <n v="900"/>
  </r>
  <r>
    <n v="244"/>
    <x v="26"/>
    <x v="1"/>
    <x v="8"/>
    <x v="2"/>
    <n v="90"/>
    <x v="0"/>
    <x v="1"/>
    <x v="6"/>
    <x v="1"/>
    <m/>
    <s v="20"/>
    <n v="630"/>
    <n v="140"/>
    <n v="490"/>
  </r>
  <r>
    <n v="245"/>
    <x v="19"/>
    <x v="1"/>
    <x v="5"/>
    <x v="3"/>
    <n v="200"/>
    <x v="6"/>
    <x v="1"/>
    <x v="6"/>
    <x v="1"/>
    <n v="10"/>
    <n v="10"/>
    <n v="1400"/>
    <n v="70"/>
    <n v="1330"/>
  </r>
  <r>
    <n v="246"/>
    <x v="35"/>
    <x v="1"/>
    <x v="5"/>
    <x v="0"/>
    <n v="120"/>
    <x v="5"/>
    <x v="0"/>
    <x v="0"/>
    <x v="1"/>
    <n v="20"/>
    <n v="20"/>
    <n v="480"/>
    <n v="80"/>
    <n v="400"/>
  </r>
  <r>
    <n v="247"/>
    <x v="39"/>
    <x v="0"/>
    <x v="7"/>
    <x v="3"/>
    <n v="70"/>
    <x v="3"/>
    <x v="3"/>
    <x v="8"/>
    <x v="1"/>
    <n v="5"/>
    <n v="5"/>
    <n v="630"/>
    <n v="45"/>
    <n v="585"/>
  </r>
  <r>
    <n v="248"/>
    <x v="49"/>
    <x v="1"/>
    <x v="3"/>
    <x v="3"/>
    <n v="70"/>
    <x v="3"/>
    <x v="1"/>
    <x v="7"/>
    <x v="0"/>
    <n v="5"/>
    <n v="5"/>
    <n v="420"/>
    <n v="30"/>
    <n v="390"/>
  </r>
  <r>
    <n v="249"/>
    <x v="1"/>
    <x v="0"/>
    <x v="7"/>
    <x v="0"/>
    <m/>
    <x v="1"/>
    <x v="3"/>
    <x v="6"/>
    <x v="1"/>
    <n v="20"/>
    <n v="20"/>
    <n v="700"/>
    <n v="140"/>
    <n v="560"/>
  </r>
  <r>
    <n v="250"/>
    <x v="26"/>
    <x v="1"/>
    <x v="1"/>
    <x v="1"/>
    <n v="70"/>
    <x v="3"/>
    <x v="3"/>
    <x v="0"/>
    <x v="1"/>
    <n v="10"/>
    <n v="10"/>
    <n v="280"/>
    <n v="40"/>
    <n v="240"/>
  </r>
  <r>
    <n v="251"/>
    <x v="43"/>
    <x v="1"/>
    <x v="3"/>
    <x v="2"/>
    <m/>
    <x v="1"/>
    <x v="0"/>
    <x v="0"/>
    <x v="1"/>
    <m/>
    <s v="20"/>
    <n v="400"/>
    <n v="80"/>
    <n v="320"/>
  </r>
  <r>
    <n v="252"/>
    <x v="31"/>
    <x v="1"/>
    <x v="2"/>
    <x v="1"/>
    <n v="150"/>
    <x v="2"/>
    <x v="3"/>
    <x v="6"/>
    <x v="1"/>
    <n v="20"/>
    <n v="20"/>
    <n v="1050"/>
    <n v="140"/>
    <n v="910"/>
  </r>
  <r>
    <n v="253"/>
    <x v="42"/>
    <x v="0"/>
    <x v="8"/>
    <x v="2"/>
    <n v="70"/>
    <x v="3"/>
    <x v="0"/>
    <x v="3"/>
    <x v="1"/>
    <n v="5"/>
    <n v="5"/>
    <n v="560"/>
    <n v="40"/>
    <n v="520"/>
  </r>
  <r>
    <n v="254"/>
    <x v="29"/>
    <x v="0"/>
    <x v="2"/>
    <x v="2"/>
    <m/>
    <x v="1"/>
    <x v="0"/>
    <x v="7"/>
    <x v="0"/>
    <n v="10"/>
    <n v="10"/>
    <n v="600"/>
    <n v="60"/>
    <n v="540"/>
  </r>
  <r>
    <n v="255"/>
    <x v="42"/>
    <x v="0"/>
    <x v="2"/>
    <x v="0"/>
    <n v="120"/>
    <x v="5"/>
    <x v="1"/>
    <x v="2"/>
    <x v="1"/>
    <n v="5"/>
    <n v="5"/>
    <n v="1200"/>
    <n v="50"/>
    <n v="1150"/>
  </r>
  <r>
    <n v="256"/>
    <x v="8"/>
    <x v="0"/>
    <x v="8"/>
    <x v="0"/>
    <n v="200"/>
    <x v="6"/>
    <x v="0"/>
    <x v="8"/>
    <x v="0"/>
    <n v="5"/>
    <n v="5"/>
    <n v="1800"/>
    <n v="45"/>
    <n v="1755"/>
  </r>
  <r>
    <n v="257"/>
    <x v="63"/>
    <x v="0"/>
    <x v="1"/>
    <x v="2"/>
    <n v="50"/>
    <x v="4"/>
    <x v="0"/>
    <x v="9"/>
    <x v="0"/>
    <n v="15"/>
    <n v="15"/>
    <n v="50"/>
    <n v="15"/>
    <n v="35"/>
  </r>
  <r>
    <n v="258"/>
    <x v="45"/>
    <x v="0"/>
    <x v="3"/>
    <x v="2"/>
    <n v="150"/>
    <x v="2"/>
    <x v="3"/>
    <x v="7"/>
    <x v="1"/>
    <n v="10"/>
    <n v="10"/>
    <n v="900"/>
    <n v="60"/>
    <n v="840"/>
  </r>
  <r>
    <n v="259"/>
    <x v="14"/>
    <x v="0"/>
    <x v="5"/>
    <x v="1"/>
    <n v="150"/>
    <x v="2"/>
    <x v="1"/>
    <x v="2"/>
    <x v="1"/>
    <n v="20"/>
    <n v="20"/>
    <n v="1500"/>
    <n v="200"/>
    <n v="1300"/>
  </r>
  <r>
    <n v="260"/>
    <x v="59"/>
    <x v="1"/>
    <x v="1"/>
    <x v="3"/>
    <n v="150"/>
    <x v="2"/>
    <x v="2"/>
    <x v="2"/>
    <x v="0"/>
    <n v="5"/>
    <n v="5"/>
    <n v="1500"/>
    <n v="50"/>
    <n v="1450"/>
  </r>
  <r>
    <n v="261"/>
    <x v="63"/>
    <x v="1"/>
    <x v="6"/>
    <x v="0"/>
    <n v="150"/>
    <x v="2"/>
    <x v="2"/>
    <x v="6"/>
    <x v="0"/>
    <n v="20"/>
    <n v="20"/>
    <n v="1050"/>
    <n v="140"/>
    <n v="910"/>
  </r>
  <r>
    <n v="262"/>
    <x v="29"/>
    <x v="0"/>
    <x v="2"/>
    <x v="1"/>
    <n v="120"/>
    <x v="5"/>
    <x v="3"/>
    <x v="4"/>
    <x v="0"/>
    <n v="5"/>
    <n v="5"/>
    <n v="360"/>
    <n v="15"/>
    <n v="345"/>
  </r>
  <r>
    <n v="263"/>
    <x v="21"/>
    <x v="1"/>
    <x v="7"/>
    <x v="3"/>
    <n v="50"/>
    <x v="4"/>
    <x v="1"/>
    <x v="0"/>
    <x v="0"/>
    <n v="15"/>
    <n v="15"/>
    <n v="200"/>
    <n v="60"/>
    <n v="140"/>
  </r>
  <r>
    <n v="264"/>
    <x v="31"/>
    <x v="1"/>
    <x v="5"/>
    <x v="3"/>
    <n v="70"/>
    <x v="3"/>
    <x v="0"/>
    <x v="7"/>
    <x v="0"/>
    <n v="15"/>
    <n v="15"/>
    <n v="420"/>
    <n v="90"/>
    <n v="330"/>
  </r>
  <r>
    <n v="265"/>
    <x v="42"/>
    <x v="0"/>
    <x v="5"/>
    <x v="1"/>
    <n v="70"/>
    <x v="3"/>
    <x v="2"/>
    <x v="8"/>
    <x v="1"/>
    <m/>
    <s v="20"/>
    <n v="630"/>
    <n v="180"/>
    <n v="450"/>
  </r>
  <r>
    <n v="266"/>
    <x v="69"/>
    <x v="0"/>
    <x v="5"/>
    <x v="0"/>
    <n v="70"/>
    <x v="3"/>
    <x v="2"/>
    <x v="6"/>
    <x v="1"/>
    <n v="15"/>
    <n v="15"/>
    <n v="490"/>
    <n v="105"/>
    <n v="385"/>
  </r>
  <r>
    <n v="267"/>
    <x v="15"/>
    <x v="0"/>
    <x v="8"/>
    <x v="3"/>
    <n v="90"/>
    <x v="0"/>
    <x v="1"/>
    <x v="7"/>
    <x v="0"/>
    <n v="20"/>
    <n v="20"/>
    <n v="540"/>
    <n v="120"/>
    <n v="420"/>
  </r>
  <r>
    <n v="268"/>
    <x v="41"/>
    <x v="0"/>
    <x v="2"/>
    <x v="0"/>
    <n v="120"/>
    <x v="5"/>
    <x v="3"/>
    <x v="2"/>
    <x v="1"/>
    <n v="15"/>
    <n v="15"/>
    <n v="1200"/>
    <n v="150"/>
    <n v="1050"/>
  </r>
  <r>
    <n v="269"/>
    <x v="63"/>
    <x v="1"/>
    <x v="6"/>
    <x v="0"/>
    <n v="150"/>
    <x v="2"/>
    <x v="1"/>
    <x v="3"/>
    <x v="0"/>
    <n v="10"/>
    <n v="10"/>
    <n v="1200"/>
    <n v="80"/>
    <n v="1120"/>
  </r>
  <r>
    <n v="270"/>
    <x v="28"/>
    <x v="1"/>
    <x v="5"/>
    <x v="0"/>
    <n v="200"/>
    <x v="6"/>
    <x v="0"/>
    <x v="4"/>
    <x v="0"/>
    <m/>
    <s v="20"/>
    <n v="600"/>
    <n v="60"/>
    <n v="540"/>
  </r>
  <r>
    <n v="271"/>
    <x v="10"/>
    <x v="1"/>
    <x v="1"/>
    <x v="3"/>
    <n v="150"/>
    <x v="2"/>
    <x v="2"/>
    <x v="1"/>
    <x v="1"/>
    <n v="20"/>
    <n v="20"/>
    <n v="300"/>
    <n v="40"/>
    <n v="260"/>
  </r>
  <r>
    <n v="272"/>
    <x v="24"/>
    <x v="0"/>
    <x v="3"/>
    <x v="1"/>
    <n v="90"/>
    <x v="0"/>
    <x v="2"/>
    <x v="6"/>
    <x v="0"/>
    <n v="15"/>
    <n v="15"/>
    <n v="630"/>
    <n v="105"/>
    <n v="525"/>
  </r>
  <r>
    <n v="273"/>
    <x v="5"/>
    <x v="0"/>
    <x v="6"/>
    <x v="0"/>
    <n v="90"/>
    <x v="0"/>
    <x v="0"/>
    <x v="1"/>
    <x v="0"/>
    <m/>
    <s v="20"/>
    <n v="180"/>
    <n v="40"/>
    <n v="140"/>
  </r>
  <r>
    <n v="274"/>
    <x v="9"/>
    <x v="0"/>
    <x v="7"/>
    <x v="1"/>
    <n v="50"/>
    <x v="4"/>
    <x v="1"/>
    <x v="6"/>
    <x v="0"/>
    <m/>
    <s v="20"/>
    <n v="350"/>
    <n v="140"/>
    <n v="210"/>
  </r>
  <r>
    <n v="275"/>
    <x v="63"/>
    <x v="1"/>
    <x v="2"/>
    <x v="3"/>
    <n v="200"/>
    <x v="6"/>
    <x v="2"/>
    <x v="0"/>
    <x v="0"/>
    <m/>
    <s v="20"/>
    <n v="800"/>
    <n v="80"/>
    <n v="720"/>
  </r>
  <r>
    <n v="276"/>
    <x v="30"/>
    <x v="1"/>
    <x v="4"/>
    <x v="1"/>
    <n v="90"/>
    <x v="0"/>
    <x v="3"/>
    <x v="4"/>
    <x v="1"/>
    <m/>
    <s v="20"/>
    <n v="270"/>
    <n v="60"/>
    <n v="210"/>
  </r>
  <r>
    <n v="277"/>
    <x v="20"/>
    <x v="0"/>
    <x v="6"/>
    <x v="3"/>
    <n v="90"/>
    <x v="0"/>
    <x v="0"/>
    <x v="9"/>
    <x v="1"/>
    <n v="10"/>
    <n v="10"/>
    <n v="90"/>
    <n v="10"/>
    <n v="80"/>
  </r>
  <r>
    <n v="278"/>
    <x v="25"/>
    <x v="1"/>
    <x v="5"/>
    <x v="2"/>
    <n v="70"/>
    <x v="3"/>
    <x v="0"/>
    <x v="8"/>
    <x v="0"/>
    <n v="20"/>
    <n v="20"/>
    <n v="630"/>
    <n v="180"/>
    <n v="450"/>
  </r>
  <r>
    <n v="279"/>
    <x v="24"/>
    <x v="1"/>
    <x v="3"/>
    <x v="0"/>
    <n v="200"/>
    <x v="6"/>
    <x v="0"/>
    <x v="2"/>
    <x v="0"/>
    <n v="15"/>
    <n v="15"/>
    <n v="2000"/>
    <n v="150"/>
    <n v="1850"/>
  </r>
  <r>
    <n v="280"/>
    <x v="24"/>
    <x v="1"/>
    <x v="1"/>
    <x v="0"/>
    <n v="120"/>
    <x v="5"/>
    <x v="2"/>
    <x v="4"/>
    <x v="1"/>
    <m/>
    <s v="20"/>
    <n v="360"/>
    <n v="60"/>
    <n v="300"/>
  </r>
  <r>
    <n v="281"/>
    <x v="24"/>
    <x v="0"/>
    <x v="6"/>
    <x v="1"/>
    <n v="120"/>
    <x v="5"/>
    <x v="0"/>
    <x v="3"/>
    <x v="1"/>
    <n v="5"/>
    <n v="5"/>
    <n v="960"/>
    <n v="40"/>
    <n v="920"/>
  </r>
  <r>
    <n v="282"/>
    <x v="67"/>
    <x v="1"/>
    <x v="8"/>
    <x v="0"/>
    <m/>
    <x v="1"/>
    <x v="2"/>
    <x v="9"/>
    <x v="0"/>
    <m/>
    <s v="20"/>
    <n v="100"/>
    <n v="20"/>
    <n v="80"/>
  </r>
  <r>
    <n v="283"/>
    <x v="56"/>
    <x v="1"/>
    <x v="0"/>
    <x v="0"/>
    <n v="70"/>
    <x v="3"/>
    <x v="1"/>
    <x v="8"/>
    <x v="0"/>
    <n v="20"/>
    <n v="20"/>
    <n v="630"/>
    <n v="180"/>
    <n v="450"/>
  </r>
  <r>
    <n v="284"/>
    <x v="2"/>
    <x v="0"/>
    <x v="7"/>
    <x v="1"/>
    <n v="90"/>
    <x v="0"/>
    <x v="2"/>
    <x v="4"/>
    <x v="0"/>
    <n v="15"/>
    <n v="15"/>
    <n v="270"/>
    <n v="45"/>
    <n v="225"/>
  </r>
  <r>
    <n v="285"/>
    <x v="52"/>
    <x v="0"/>
    <x v="5"/>
    <x v="3"/>
    <n v="90"/>
    <x v="0"/>
    <x v="3"/>
    <x v="0"/>
    <x v="1"/>
    <n v="10"/>
    <n v="10"/>
    <n v="360"/>
    <n v="40"/>
    <n v="320"/>
  </r>
  <r>
    <n v="286"/>
    <x v="32"/>
    <x v="0"/>
    <x v="1"/>
    <x v="2"/>
    <n v="50"/>
    <x v="4"/>
    <x v="0"/>
    <x v="8"/>
    <x v="1"/>
    <m/>
    <s v="20"/>
    <n v="450"/>
    <n v="180"/>
    <n v="270"/>
  </r>
  <r>
    <n v="287"/>
    <x v="6"/>
    <x v="0"/>
    <x v="8"/>
    <x v="1"/>
    <n v="150"/>
    <x v="2"/>
    <x v="1"/>
    <x v="0"/>
    <x v="1"/>
    <n v="20"/>
    <n v="20"/>
    <n v="600"/>
    <n v="80"/>
    <n v="520"/>
  </r>
  <r>
    <n v="288"/>
    <x v="70"/>
    <x v="0"/>
    <x v="4"/>
    <x v="1"/>
    <n v="200"/>
    <x v="6"/>
    <x v="0"/>
    <x v="4"/>
    <x v="0"/>
    <n v="20"/>
    <n v="20"/>
    <n v="600"/>
    <n v="60"/>
    <n v="540"/>
  </r>
  <r>
    <n v="289"/>
    <x v="71"/>
    <x v="0"/>
    <x v="2"/>
    <x v="2"/>
    <n v="50"/>
    <x v="4"/>
    <x v="0"/>
    <x v="4"/>
    <x v="1"/>
    <n v="15"/>
    <n v="15"/>
    <n v="150"/>
    <n v="45"/>
    <n v="105"/>
  </r>
  <r>
    <n v="290"/>
    <x v="42"/>
    <x v="0"/>
    <x v="0"/>
    <x v="3"/>
    <n v="120"/>
    <x v="5"/>
    <x v="2"/>
    <x v="8"/>
    <x v="1"/>
    <m/>
    <s v="20"/>
    <n v="1080"/>
    <n v="180"/>
    <n v="900"/>
  </r>
  <r>
    <n v="291"/>
    <x v="63"/>
    <x v="0"/>
    <x v="1"/>
    <x v="1"/>
    <n v="150"/>
    <x v="2"/>
    <x v="2"/>
    <x v="6"/>
    <x v="0"/>
    <n v="20"/>
    <n v="20"/>
    <n v="1050"/>
    <n v="140"/>
    <n v="910"/>
  </r>
  <r>
    <n v="292"/>
    <x v="48"/>
    <x v="1"/>
    <x v="3"/>
    <x v="3"/>
    <n v="150"/>
    <x v="2"/>
    <x v="3"/>
    <x v="1"/>
    <x v="1"/>
    <n v="10"/>
    <n v="10"/>
    <n v="300"/>
    <n v="20"/>
    <n v="280"/>
  </r>
  <r>
    <n v="293"/>
    <x v="29"/>
    <x v="0"/>
    <x v="3"/>
    <x v="2"/>
    <m/>
    <x v="1"/>
    <x v="2"/>
    <x v="1"/>
    <x v="1"/>
    <m/>
    <s v="20"/>
    <n v="200"/>
    <n v="40"/>
    <n v="160"/>
  </r>
  <r>
    <n v="294"/>
    <x v="38"/>
    <x v="0"/>
    <x v="2"/>
    <x v="2"/>
    <n v="70"/>
    <x v="3"/>
    <x v="2"/>
    <x v="6"/>
    <x v="1"/>
    <n v="15"/>
    <n v="15"/>
    <n v="490"/>
    <n v="105"/>
    <n v="385"/>
  </r>
  <r>
    <n v="295"/>
    <x v="59"/>
    <x v="1"/>
    <x v="0"/>
    <x v="1"/>
    <n v="120"/>
    <x v="5"/>
    <x v="0"/>
    <x v="4"/>
    <x v="0"/>
    <n v="5"/>
    <n v="5"/>
    <n v="360"/>
    <n v="15"/>
    <n v="345"/>
  </r>
  <r>
    <n v="296"/>
    <x v="18"/>
    <x v="1"/>
    <x v="1"/>
    <x v="1"/>
    <n v="200"/>
    <x v="6"/>
    <x v="2"/>
    <x v="9"/>
    <x v="0"/>
    <n v="15"/>
    <n v="15"/>
    <n v="200"/>
    <n v="15"/>
    <n v="185"/>
  </r>
  <r>
    <n v="297"/>
    <x v="53"/>
    <x v="1"/>
    <x v="4"/>
    <x v="2"/>
    <n v="70"/>
    <x v="3"/>
    <x v="3"/>
    <x v="2"/>
    <x v="1"/>
    <n v="20"/>
    <n v="20"/>
    <n v="700"/>
    <n v="200"/>
    <n v="500"/>
  </r>
  <r>
    <n v="298"/>
    <x v="3"/>
    <x v="1"/>
    <x v="2"/>
    <x v="2"/>
    <n v="200"/>
    <x v="6"/>
    <x v="2"/>
    <x v="6"/>
    <x v="1"/>
    <n v="10"/>
    <n v="10"/>
    <n v="1400"/>
    <n v="70"/>
    <n v="1330"/>
  </r>
  <r>
    <n v="299"/>
    <x v="36"/>
    <x v="0"/>
    <x v="1"/>
    <x v="3"/>
    <n v="150"/>
    <x v="2"/>
    <x v="2"/>
    <x v="4"/>
    <x v="0"/>
    <n v="20"/>
    <n v="20"/>
    <n v="450"/>
    <n v="60"/>
    <n v="390"/>
  </r>
  <r>
    <n v="300"/>
    <x v="60"/>
    <x v="1"/>
    <x v="3"/>
    <x v="0"/>
    <n v="120"/>
    <x v="5"/>
    <x v="0"/>
    <x v="8"/>
    <x v="0"/>
    <n v="15"/>
    <n v="15"/>
    <n v="1080"/>
    <n v="135"/>
    <n v="945"/>
  </r>
  <r>
    <n v="301"/>
    <x v="39"/>
    <x v="1"/>
    <x v="8"/>
    <x v="3"/>
    <m/>
    <x v="1"/>
    <x v="0"/>
    <x v="3"/>
    <x v="0"/>
    <m/>
    <s v="20"/>
    <n v="800"/>
    <n v="160"/>
    <n v="640"/>
  </r>
  <r>
    <n v="302"/>
    <x v="41"/>
    <x v="1"/>
    <x v="6"/>
    <x v="0"/>
    <n v="120"/>
    <x v="5"/>
    <x v="2"/>
    <x v="7"/>
    <x v="0"/>
    <n v="20"/>
    <n v="20"/>
    <n v="720"/>
    <n v="120"/>
    <n v="600"/>
  </r>
  <r>
    <n v="303"/>
    <x v="63"/>
    <x v="0"/>
    <x v="6"/>
    <x v="3"/>
    <n v="150"/>
    <x v="2"/>
    <x v="3"/>
    <x v="5"/>
    <x v="0"/>
    <n v="5"/>
    <n v="5"/>
    <n v="750"/>
    <n v="25"/>
    <n v="725"/>
  </r>
  <r>
    <n v="304"/>
    <x v="69"/>
    <x v="1"/>
    <x v="0"/>
    <x v="3"/>
    <n v="90"/>
    <x v="0"/>
    <x v="0"/>
    <x v="0"/>
    <x v="1"/>
    <n v="20"/>
    <n v="20"/>
    <n v="360"/>
    <n v="80"/>
    <n v="280"/>
  </r>
  <r>
    <n v="305"/>
    <x v="62"/>
    <x v="1"/>
    <x v="8"/>
    <x v="0"/>
    <n v="70"/>
    <x v="3"/>
    <x v="1"/>
    <x v="7"/>
    <x v="0"/>
    <n v="15"/>
    <n v="15"/>
    <n v="420"/>
    <n v="90"/>
    <n v="330"/>
  </r>
  <r>
    <n v="306"/>
    <x v="9"/>
    <x v="0"/>
    <x v="8"/>
    <x v="0"/>
    <n v="70"/>
    <x v="3"/>
    <x v="2"/>
    <x v="1"/>
    <x v="1"/>
    <m/>
    <s v="20"/>
    <n v="140"/>
    <n v="40"/>
    <n v="100"/>
  </r>
  <r>
    <n v="307"/>
    <x v="19"/>
    <x v="1"/>
    <x v="5"/>
    <x v="3"/>
    <n v="200"/>
    <x v="6"/>
    <x v="2"/>
    <x v="4"/>
    <x v="1"/>
    <n v="15"/>
    <n v="15"/>
    <n v="600"/>
    <n v="45"/>
    <n v="555"/>
  </r>
  <r>
    <n v="308"/>
    <x v="28"/>
    <x v="1"/>
    <x v="8"/>
    <x v="1"/>
    <n v="50"/>
    <x v="4"/>
    <x v="1"/>
    <x v="5"/>
    <x v="0"/>
    <n v="5"/>
    <n v="5"/>
    <n v="250"/>
    <n v="25"/>
    <n v="225"/>
  </r>
  <r>
    <n v="309"/>
    <x v="57"/>
    <x v="1"/>
    <x v="8"/>
    <x v="1"/>
    <n v="150"/>
    <x v="2"/>
    <x v="2"/>
    <x v="9"/>
    <x v="1"/>
    <n v="20"/>
    <n v="20"/>
    <n v="150"/>
    <n v="20"/>
    <n v="130"/>
  </r>
  <r>
    <n v="310"/>
    <x v="30"/>
    <x v="0"/>
    <x v="5"/>
    <x v="2"/>
    <n v="150"/>
    <x v="2"/>
    <x v="3"/>
    <x v="6"/>
    <x v="0"/>
    <n v="15"/>
    <n v="15"/>
    <n v="1050"/>
    <n v="105"/>
    <n v="945"/>
  </r>
  <r>
    <n v="311"/>
    <x v="44"/>
    <x v="0"/>
    <x v="2"/>
    <x v="2"/>
    <n v="120"/>
    <x v="5"/>
    <x v="3"/>
    <x v="9"/>
    <x v="1"/>
    <m/>
    <s v="20"/>
    <n v="120"/>
    <n v="20"/>
    <n v="100"/>
  </r>
  <r>
    <n v="312"/>
    <x v="71"/>
    <x v="0"/>
    <x v="6"/>
    <x v="0"/>
    <n v="50"/>
    <x v="4"/>
    <x v="0"/>
    <x v="0"/>
    <x v="1"/>
    <m/>
    <s v="20"/>
    <n v="200"/>
    <n v="80"/>
    <n v="120"/>
  </r>
  <r>
    <n v="313"/>
    <x v="13"/>
    <x v="0"/>
    <x v="8"/>
    <x v="3"/>
    <n v="200"/>
    <x v="6"/>
    <x v="0"/>
    <x v="0"/>
    <x v="1"/>
    <n v="10"/>
    <n v="10"/>
    <n v="800"/>
    <n v="40"/>
    <n v="760"/>
  </r>
  <r>
    <n v="314"/>
    <x v="27"/>
    <x v="0"/>
    <x v="0"/>
    <x v="0"/>
    <n v="120"/>
    <x v="5"/>
    <x v="0"/>
    <x v="4"/>
    <x v="1"/>
    <n v="5"/>
    <n v="5"/>
    <n v="360"/>
    <n v="15"/>
    <n v="345"/>
  </r>
  <r>
    <n v="315"/>
    <x v="43"/>
    <x v="0"/>
    <x v="1"/>
    <x v="3"/>
    <n v="70"/>
    <x v="3"/>
    <x v="3"/>
    <x v="2"/>
    <x v="1"/>
    <n v="20"/>
    <n v="20"/>
    <n v="700"/>
    <n v="200"/>
    <n v="500"/>
  </r>
  <r>
    <n v="316"/>
    <x v="68"/>
    <x v="1"/>
    <x v="7"/>
    <x v="3"/>
    <n v="70"/>
    <x v="3"/>
    <x v="2"/>
    <x v="0"/>
    <x v="0"/>
    <n v="5"/>
    <n v="5"/>
    <n v="280"/>
    <n v="20"/>
    <n v="260"/>
  </r>
  <r>
    <n v="317"/>
    <x v="33"/>
    <x v="0"/>
    <x v="0"/>
    <x v="0"/>
    <n v="120"/>
    <x v="5"/>
    <x v="0"/>
    <x v="9"/>
    <x v="0"/>
    <n v="10"/>
    <n v="10"/>
    <n v="120"/>
    <n v="10"/>
    <n v="110"/>
  </r>
  <r>
    <n v="318"/>
    <x v="53"/>
    <x v="0"/>
    <x v="6"/>
    <x v="3"/>
    <n v="90"/>
    <x v="0"/>
    <x v="3"/>
    <x v="2"/>
    <x v="1"/>
    <n v="20"/>
    <n v="20"/>
    <n v="900"/>
    <n v="200"/>
    <n v="700"/>
  </r>
  <r>
    <n v="319"/>
    <x v="50"/>
    <x v="1"/>
    <x v="7"/>
    <x v="0"/>
    <n v="200"/>
    <x v="6"/>
    <x v="1"/>
    <x v="0"/>
    <x v="0"/>
    <n v="10"/>
    <n v="10"/>
    <n v="800"/>
    <n v="40"/>
    <n v="760"/>
  </r>
  <r>
    <n v="320"/>
    <x v="4"/>
    <x v="1"/>
    <x v="4"/>
    <x v="1"/>
    <n v="50"/>
    <x v="4"/>
    <x v="2"/>
    <x v="2"/>
    <x v="0"/>
    <n v="10"/>
    <n v="10"/>
    <n v="500"/>
    <n v="100"/>
    <n v="400"/>
  </r>
  <r>
    <n v="321"/>
    <x v="7"/>
    <x v="1"/>
    <x v="2"/>
    <x v="0"/>
    <m/>
    <x v="1"/>
    <x v="1"/>
    <x v="2"/>
    <x v="0"/>
    <n v="20"/>
    <n v="20"/>
    <n v="1000"/>
    <n v="200"/>
    <n v="800"/>
  </r>
  <r>
    <n v="322"/>
    <x v="40"/>
    <x v="1"/>
    <x v="0"/>
    <x v="0"/>
    <n v="200"/>
    <x v="6"/>
    <x v="2"/>
    <x v="2"/>
    <x v="1"/>
    <n v="15"/>
    <n v="15"/>
    <n v="2000"/>
    <n v="150"/>
    <n v="1850"/>
  </r>
  <r>
    <n v="323"/>
    <x v="52"/>
    <x v="0"/>
    <x v="8"/>
    <x v="2"/>
    <n v="90"/>
    <x v="0"/>
    <x v="3"/>
    <x v="7"/>
    <x v="0"/>
    <n v="20"/>
    <n v="20"/>
    <n v="540"/>
    <n v="120"/>
    <n v="420"/>
  </r>
  <r>
    <n v="324"/>
    <x v="32"/>
    <x v="1"/>
    <x v="0"/>
    <x v="1"/>
    <n v="200"/>
    <x v="6"/>
    <x v="2"/>
    <x v="2"/>
    <x v="0"/>
    <n v="5"/>
    <n v="5"/>
    <n v="2000"/>
    <n v="50"/>
    <n v="1950"/>
  </r>
  <r>
    <n v="325"/>
    <x v="41"/>
    <x v="1"/>
    <x v="0"/>
    <x v="3"/>
    <m/>
    <x v="1"/>
    <x v="2"/>
    <x v="2"/>
    <x v="0"/>
    <n v="20"/>
    <n v="20"/>
    <n v="1000"/>
    <n v="200"/>
    <n v="800"/>
  </r>
  <r>
    <n v="326"/>
    <x v="16"/>
    <x v="0"/>
    <x v="8"/>
    <x v="0"/>
    <n v="120"/>
    <x v="5"/>
    <x v="0"/>
    <x v="6"/>
    <x v="0"/>
    <n v="15"/>
    <n v="15"/>
    <n v="840"/>
    <n v="105"/>
    <n v="735"/>
  </r>
  <r>
    <n v="327"/>
    <x v="9"/>
    <x v="0"/>
    <x v="5"/>
    <x v="2"/>
    <m/>
    <x v="1"/>
    <x v="3"/>
    <x v="1"/>
    <x v="0"/>
    <n v="20"/>
    <n v="20"/>
    <n v="200"/>
    <n v="40"/>
    <n v="160"/>
  </r>
  <r>
    <n v="328"/>
    <x v="41"/>
    <x v="1"/>
    <x v="7"/>
    <x v="0"/>
    <n v="120"/>
    <x v="5"/>
    <x v="3"/>
    <x v="2"/>
    <x v="1"/>
    <n v="10"/>
    <n v="10"/>
    <n v="1200"/>
    <n v="100"/>
    <n v="1100"/>
  </r>
  <r>
    <n v="329"/>
    <x v="28"/>
    <x v="1"/>
    <x v="6"/>
    <x v="1"/>
    <n v="120"/>
    <x v="5"/>
    <x v="1"/>
    <x v="2"/>
    <x v="0"/>
    <n v="5"/>
    <n v="5"/>
    <n v="1200"/>
    <n v="50"/>
    <n v="1150"/>
  </r>
  <r>
    <n v="330"/>
    <x v="69"/>
    <x v="0"/>
    <x v="7"/>
    <x v="1"/>
    <n v="90"/>
    <x v="0"/>
    <x v="0"/>
    <x v="6"/>
    <x v="0"/>
    <m/>
    <s v="20"/>
    <n v="630"/>
    <n v="140"/>
    <n v="490"/>
  </r>
  <r>
    <n v="331"/>
    <x v="1"/>
    <x v="1"/>
    <x v="4"/>
    <x v="0"/>
    <n v="90"/>
    <x v="0"/>
    <x v="1"/>
    <x v="5"/>
    <x v="1"/>
    <n v="15"/>
    <n v="15"/>
    <n v="450"/>
    <n v="75"/>
    <n v="375"/>
  </r>
  <r>
    <n v="332"/>
    <x v="70"/>
    <x v="1"/>
    <x v="1"/>
    <x v="3"/>
    <n v="200"/>
    <x v="6"/>
    <x v="2"/>
    <x v="9"/>
    <x v="1"/>
    <n v="15"/>
    <n v="15"/>
    <n v="200"/>
    <n v="15"/>
    <n v="185"/>
  </r>
  <r>
    <n v="333"/>
    <x v="5"/>
    <x v="0"/>
    <x v="0"/>
    <x v="0"/>
    <n v="90"/>
    <x v="0"/>
    <x v="0"/>
    <x v="0"/>
    <x v="0"/>
    <n v="15"/>
    <n v="15"/>
    <n v="360"/>
    <n v="60"/>
    <n v="300"/>
  </r>
  <r>
    <n v="334"/>
    <x v="67"/>
    <x v="1"/>
    <x v="6"/>
    <x v="2"/>
    <n v="120"/>
    <x v="5"/>
    <x v="1"/>
    <x v="3"/>
    <x v="0"/>
    <n v="20"/>
    <n v="20"/>
    <n v="960"/>
    <n v="160"/>
    <n v="800"/>
  </r>
  <r>
    <n v="335"/>
    <x v="15"/>
    <x v="0"/>
    <x v="6"/>
    <x v="0"/>
    <n v="70"/>
    <x v="3"/>
    <x v="1"/>
    <x v="3"/>
    <x v="1"/>
    <m/>
    <s v="20"/>
    <n v="560"/>
    <n v="160"/>
    <n v="400"/>
  </r>
  <r>
    <n v="336"/>
    <x v="10"/>
    <x v="1"/>
    <x v="6"/>
    <x v="0"/>
    <n v="150"/>
    <x v="2"/>
    <x v="3"/>
    <x v="3"/>
    <x v="0"/>
    <n v="10"/>
    <n v="10"/>
    <n v="1200"/>
    <n v="80"/>
    <n v="1120"/>
  </r>
  <r>
    <n v="337"/>
    <x v="24"/>
    <x v="0"/>
    <x v="3"/>
    <x v="1"/>
    <n v="200"/>
    <x v="6"/>
    <x v="2"/>
    <x v="1"/>
    <x v="1"/>
    <n v="15"/>
    <n v="15"/>
    <n v="400"/>
    <n v="30"/>
    <n v="370"/>
  </r>
  <r>
    <n v="338"/>
    <x v="19"/>
    <x v="0"/>
    <x v="4"/>
    <x v="1"/>
    <n v="90"/>
    <x v="0"/>
    <x v="2"/>
    <x v="4"/>
    <x v="1"/>
    <n v="20"/>
    <n v="20"/>
    <n v="270"/>
    <n v="60"/>
    <n v="210"/>
  </r>
  <r>
    <n v="339"/>
    <x v="57"/>
    <x v="0"/>
    <x v="1"/>
    <x v="1"/>
    <n v="120"/>
    <x v="5"/>
    <x v="1"/>
    <x v="6"/>
    <x v="1"/>
    <m/>
    <s v="20"/>
    <n v="840"/>
    <n v="140"/>
    <n v="700"/>
  </r>
  <r>
    <n v="340"/>
    <x v="29"/>
    <x v="1"/>
    <x v="7"/>
    <x v="0"/>
    <m/>
    <x v="1"/>
    <x v="0"/>
    <x v="7"/>
    <x v="1"/>
    <n v="10"/>
    <n v="10"/>
    <n v="600"/>
    <n v="60"/>
    <n v="540"/>
  </r>
  <r>
    <n v="341"/>
    <x v="6"/>
    <x v="1"/>
    <x v="6"/>
    <x v="0"/>
    <n v="70"/>
    <x v="3"/>
    <x v="0"/>
    <x v="3"/>
    <x v="1"/>
    <n v="10"/>
    <n v="10"/>
    <n v="560"/>
    <n v="80"/>
    <n v="480"/>
  </r>
  <r>
    <n v="342"/>
    <x v="68"/>
    <x v="0"/>
    <x v="4"/>
    <x v="0"/>
    <n v="150"/>
    <x v="2"/>
    <x v="0"/>
    <x v="6"/>
    <x v="0"/>
    <n v="20"/>
    <n v="20"/>
    <n v="1050"/>
    <n v="140"/>
    <n v="910"/>
  </r>
  <r>
    <n v="343"/>
    <x v="61"/>
    <x v="1"/>
    <x v="0"/>
    <x v="2"/>
    <n v="70"/>
    <x v="3"/>
    <x v="0"/>
    <x v="8"/>
    <x v="0"/>
    <n v="20"/>
    <n v="20"/>
    <n v="630"/>
    <n v="180"/>
    <n v="450"/>
  </r>
  <r>
    <n v="344"/>
    <x v="4"/>
    <x v="1"/>
    <x v="2"/>
    <x v="1"/>
    <n v="120"/>
    <x v="5"/>
    <x v="0"/>
    <x v="0"/>
    <x v="0"/>
    <n v="10"/>
    <n v="10"/>
    <n v="480"/>
    <n v="40"/>
    <n v="440"/>
  </r>
  <r>
    <n v="345"/>
    <x v="64"/>
    <x v="1"/>
    <x v="1"/>
    <x v="3"/>
    <n v="70"/>
    <x v="3"/>
    <x v="0"/>
    <x v="2"/>
    <x v="0"/>
    <n v="5"/>
    <n v="5"/>
    <n v="700"/>
    <n v="50"/>
    <n v="650"/>
  </r>
  <r>
    <n v="346"/>
    <x v="50"/>
    <x v="1"/>
    <x v="0"/>
    <x v="3"/>
    <n v="50"/>
    <x v="4"/>
    <x v="1"/>
    <x v="9"/>
    <x v="0"/>
    <n v="5"/>
    <n v="5"/>
    <n v="50"/>
    <n v="5"/>
    <n v="45"/>
  </r>
  <r>
    <n v="347"/>
    <x v="42"/>
    <x v="0"/>
    <x v="6"/>
    <x v="3"/>
    <n v="120"/>
    <x v="5"/>
    <x v="3"/>
    <x v="5"/>
    <x v="1"/>
    <n v="15"/>
    <n v="15"/>
    <n v="600"/>
    <n v="75"/>
    <n v="525"/>
  </r>
  <r>
    <n v="348"/>
    <x v="45"/>
    <x v="0"/>
    <x v="3"/>
    <x v="1"/>
    <n v="70"/>
    <x v="3"/>
    <x v="2"/>
    <x v="0"/>
    <x v="1"/>
    <n v="20"/>
    <n v="20"/>
    <n v="280"/>
    <n v="80"/>
    <n v="200"/>
  </r>
  <r>
    <n v="349"/>
    <x v="55"/>
    <x v="0"/>
    <x v="5"/>
    <x v="1"/>
    <m/>
    <x v="1"/>
    <x v="1"/>
    <x v="8"/>
    <x v="1"/>
    <n v="20"/>
    <n v="20"/>
    <n v="900"/>
    <n v="180"/>
    <n v="720"/>
  </r>
  <r>
    <n v="350"/>
    <x v="1"/>
    <x v="1"/>
    <x v="1"/>
    <x v="2"/>
    <n v="120"/>
    <x v="5"/>
    <x v="0"/>
    <x v="0"/>
    <x v="1"/>
    <n v="20"/>
    <n v="20"/>
    <n v="480"/>
    <n v="80"/>
    <n v="400"/>
  </r>
  <r>
    <n v="351"/>
    <x v="64"/>
    <x v="1"/>
    <x v="0"/>
    <x v="3"/>
    <m/>
    <x v="1"/>
    <x v="2"/>
    <x v="4"/>
    <x v="0"/>
    <n v="15"/>
    <n v="15"/>
    <n v="300"/>
    <n v="45"/>
    <n v="255"/>
  </r>
  <r>
    <n v="352"/>
    <x v="1"/>
    <x v="0"/>
    <x v="0"/>
    <x v="0"/>
    <n v="200"/>
    <x v="6"/>
    <x v="1"/>
    <x v="9"/>
    <x v="1"/>
    <n v="10"/>
    <n v="10"/>
    <n v="200"/>
    <n v="10"/>
    <n v="190"/>
  </r>
  <r>
    <n v="353"/>
    <x v="29"/>
    <x v="0"/>
    <x v="8"/>
    <x v="2"/>
    <n v="50"/>
    <x v="4"/>
    <x v="3"/>
    <x v="7"/>
    <x v="1"/>
    <n v="20"/>
    <n v="20"/>
    <n v="300"/>
    <n v="120"/>
    <n v="180"/>
  </r>
  <r>
    <n v="354"/>
    <x v="6"/>
    <x v="1"/>
    <x v="5"/>
    <x v="0"/>
    <n v="70"/>
    <x v="3"/>
    <x v="0"/>
    <x v="4"/>
    <x v="0"/>
    <n v="10"/>
    <n v="10"/>
    <n v="210"/>
    <n v="30"/>
    <n v="180"/>
  </r>
  <r>
    <n v="355"/>
    <x v="8"/>
    <x v="0"/>
    <x v="2"/>
    <x v="2"/>
    <n v="50"/>
    <x v="4"/>
    <x v="2"/>
    <x v="4"/>
    <x v="1"/>
    <n v="15"/>
    <n v="15"/>
    <n v="150"/>
    <n v="45"/>
    <n v="105"/>
  </r>
  <r>
    <n v="356"/>
    <x v="56"/>
    <x v="1"/>
    <x v="1"/>
    <x v="3"/>
    <n v="50"/>
    <x v="4"/>
    <x v="2"/>
    <x v="9"/>
    <x v="1"/>
    <n v="20"/>
    <n v="20"/>
    <n v="50"/>
    <n v="20"/>
    <n v="30"/>
  </r>
  <r>
    <n v="357"/>
    <x v="63"/>
    <x v="1"/>
    <x v="8"/>
    <x v="1"/>
    <m/>
    <x v="1"/>
    <x v="1"/>
    <x v="3"/>
    <x v="0"/>
    <n v="15"/>
    <n v="15"/>
    <n v="800"/>
    <n v="120"/>
    <n v="680"/>
  </r>
  <r>
    <n v="358"/>
    <x v="8"/>
    <x v="1"/>
    <x v="8"/>
    <x v="0"/>
    <n v="70"/>
    <x v="3"/>
    <x v="2"/>
    <x v="0"/>
    <x v="0"/>
    <n v="10"/>
    <n v="10"/>
    <n v="280"/>
    <n v="40"/>
    <n v="240"/>
  </r>
  <r>
    <n v="359"/>
    <x v="43"/>
    <x v="1"/>
    <x v="1"/>
    <x v="1"/>
    <n v="70"/>
    <x v="3"/>
    <x v="2"/>
    <x v="4"/>
    <x v="1"/>
    <m/>
    <s v="20"/>
    <n v="210"/>
    <n v="60"/>
    <n v="150"/>
  </r>
  <r>
    <n v="360"/>
    <x v="55"/>
    <x v="1"/>
    <x v="1"/>
    <x v="0"/>
    <n v="150"/>
    <x v="2"/>
    <x v="3"/>
    <x v="1"/>
    <x v="1"/>
    <n v="15"/>
    <n v="15"/>
    <n v="300"/>
    <n v="30"/>
    <n v="270"/>
  </r>
  <r>
    <n v="361"/>
    <x v="24"/>
    <x v="1"/>
    <x v="3"/>
    <x v="3"/>
    <n v="50"/>
    <x v="4"/>
    <x v="0"/>
    <x v="0"/>
    <x v="0"/>
    <n v="15"/>
    <n v="15"/>
    <n v="200"/>
    <n v="60"/>
    <n v="140"/>
  </r>
  <r>
    <n v="362"/>
    <x v="37"/>
    <x v="1"/>
    <x v="0"/>
    <x v="1"/>
    <n v="90"/>
    <x v="0"/>
    <x v="0"/>
    <x v="1"/>
    <x v="1"/>
    <n v="10"/>
    <n v="10"/>
    <n v="180"/>
    <n v="20"/>
    <n v="160"/>
  </r>
  <r>
    <n v="363"/>
    <x v="19"/>
    <x v="0"/>
    <x v="1"/>
    <x v="1"/>
    <n v="50"/>
    <x v="4"/>
    <x v="2"/>
    <x v="4"/>
    <x v="1"/>
    <n v="15"/>
    <n v="15"/>
    <n v="150"/>
    <n v="45"/>
    <n v="105"/>
  </r>
  <r>
    <n v="364"/>
    <x v="18"/>
    <x v="0"/>
    <x v="3"/>
    <x v="3"/>
    <n v="50"/>
    <x v="4"/>
    <x v="1"/>
    <x v="3"/>
    <x v="1"/>
    <n v="5"/>
    <n v="5"/>
    <n v="400"/>
    <n v="40"/>
    <n v="360"/>
  </r>
  <r>
    <n v="365"/>
    <x v="4"/>
    <x v="1"/>
    <x v="0"/>
    <x v="3"/>
    <m/>
    <x v="1"/>
    <x v="2"/>
    <x v="0"/>
    <x v="0"/>
    <n v="5"/>
    <n v="5"/>
    <n v="400"/>
    <n v="20"/>
    <n v="380"/>
  </r>
  <r>
    <n v="366"/>
    <x v="44"/>
    <x v="0"/>
    <x v="5"/>
    <x v="0"/>
    <m/>
    <x v="1"/>
    <x v="3"/>
    <x v="3"/>
    <x v="1"/>
    <n v="10"/>
    <n v="10"/>
    <n v="800"/>
    <n v="80"/>
    <n v="720"/>
  </r>
  <r>
    <n v="367"/>
    <x v="51"/>
    <x v="1"/>
    <x v="8"/>
    <x v="2"/>
    <n v="120"/>
    <x v="5"/>
    <x v="2"/>
    <x v="8"/>
    <x v="1"/>
    <n v="10"/>
    <n v="10"/>
    <n v="1080"/>
    <n v="90"/>
    <n v="990"/>
  </r>
  <r>
    <n v="368"/>
    <x v="41"/>
    <x v="1"/>
    <x v="5"/>
    <x v="2"/>
    <n v="90"/>
    <x v="0"/>
    <x v="2"/>
    <x v="3"/>
    <x v="0"/>
    <n v="5"/>
    <n v="5"/>
    <n v="720"/>
    <n v="40"/>
    <n v="680"/>
  </r>
  <r>
    <n v="369"/>
    <x v="44"/>
    <x v="1"/>
    <x v="5"/>
    <x v="0"/>
    <n v="150"/>
    <x v="2"/>
    <x v="0"/>
    <x v="4"/>
    <x v="1"/>
    <n v="15"/>
    <n v="15"/>
    <n v="450"/>
    <n v="45"/>
    <n v="405"/>
  </r>
  <r>
    <n v="370"/>
    <x v="29"/>
    <x v="0"/>
    <x v="5"/>
    <x v="2"/>
    <n v="150"/>
    <x v="2"/>
    <x v="3"/>
    <x v="3"/>
    <x v="1"/>
    <n v="5"/>
    <n v="5"/>
    <n v="1200"/>
    <n v="40"/>
    <n v="1160"/>
  </r>
  <r>
    <n v="371"/>
    <x v="40"/>
    <x v="1"/>
    <x v="3"/>
    <x v="2"/>
    <m/>
    <x v="1"/>
    <x v="1"/>
    <x v="5"/>
    <x v="0"/>
    <n v="15"/>
    <n v="15"/>
    <n v="500"/>
    <n v="75"/>
    <n v="425"/>
  </r>
  <r>
    <n v="372"/>
    <x v="7"/>
    <x v="0"/>
    <x v="2"/>
    <x v="3"/>
    <n v="50"/>
    <x v="4"/>
    <x v="0"/>
    <x v="7"/>
    <x v="1"/>
    <n v="20"/>
    <n v="20"/>
    <n v="300"/>
    <n v="120"/>
    <n v="180"/>
  </r>
  <r>
    <n v="373"/>
    <x v="69"/>
    <x v="0"/>
    <x v="8"/>
    <x v="1"/>
    <n v="200"/>
    <x v="6"/>
    <x v="3"/>
    <x v="6"/>
    <x v="1"/>
    <n v="20"/>
    <n v="20"/>
    <n v="1400"/>
    <n v="140"/>
    <n v="1260"/>
  </r>
  <r>
    <n v="374"/>
    <x v="50"/>
    <x v="1"/>
    <x v="2"/>
    <x v="2"/>
    <n v="200"/>
    <x v="6"/>
    <x v="2"/>
    <x v="6"/>
    <x v="0"/>
    <n v="20"/>
    <n v="20"/>
    <n v="1400"/>
    <n v="140"/>
    <n v="1260"/>
  </r>
  <r>
    <n v="375"/>
    <x v="6"/>
    <x v="0"/>
    <x v="3"/>
    <x v="1"/>
    <n v="50"/>
    <x v="4"/>
    <x v="2"/>
    <x v="4"/>
    <x v="1"/>
    <n v="5"/>
    <n v="5"/>
    <n v="150"/>
    <n v="15"/>
    <n v="135"/>
  </r>
  <r>
    <n v="376"/>
    <x v="68"/>
    <x v="1"/>
    <x v="2"/>
    <x v="1"/>
    <n v="200"/>
    <x v="6"/>
    <x v="1"/>
    <x v="8"/>
    <x v="1"/>
    <n v="20"/>
    <n v="20"/>
    <n v="1800"/>
    <n v="180"/>
    <n v="1620"/>
  </r>
  <r>
    <n v="377"/>
    <x v="12"/>
    <x v="0"/>
    <x v="0"/>
    <x v="0"/>
    <n v="90"/>
    <x v="0"/>
    <x v="2"/>
    <x v="5"/>
    <x v="1"/>
    <n v="20"/>
    <n v="20"/>
    <n v="450"/>
    <n v="100"/>
    <n v="350"/>
  </r>
  <r>
    <n v="378"/>
    <x v="37"/>
    <x v="0"/>
    <x v="6"/>
    <x v="0"/>
    <m/>
    <x v="1"/>
    <x v="0"/>
    <x v="9"/>
    <x v="1"/>
    <n v="15"/>
    <n v="15"/>
    <n v="100"/>
    <n v="15"/>
    <n v="85"/>
  </r>
  <r>
    <n v="379"/>
    <x v="72"/>
    <x v="1"/>
    <x v="4"/>
    <x v="2"/>
    <n v="200"/>
    <x v="6"/>
    <x v="3"/>
    <x v="4"/>
    <x v="0"/>
    <m/>
    <s v="20"/>
    <n v="600"/>
    <n v="60"/>
    <n v="540"/>
  </r>
  <r>
    <n v="380"/>
    <x v="56"/>
    <x v="0"/>
    <x v="3"/>
    <x v="2"/>
    <n v="120"/>
    <x v="5"/>
    <x v="1"/>
    <x v="9"/>
    <x v="0"/>
    <n v="5"/>
    <n v="5"/>
    <n v="120"/>
    <n v="5"/>
    <n v="115"/>
  </r>
  <r>
    <n v="381"/>
    <x v="63"/>
    <x v="1"/>
    <x v="8"/>
    <x v="1"/>
    <n v="200"/>
    <x v="6"/>
    <x v="3"/>
    <x v="7"/>
    <x v="1"/>
    <n v="10"/>
    <n v="10"/>
    <n v="1200"/>
    <n v="60"/>
    <n v="1140"/>
  </r>
  <r>
    <n v="382"/>
    <x v="21"/>
    <x v="1"/>
    <x v="2"/>
    <x v="1"/>
    <n v="50"/>
    <x v="4"/>
    <x v="1"/>
    <x v="4"/>
    <x v="0"/>
    <n v="10"/>
    <n v="10"/>
    <n v="150"/>
    <n v="30"/>
    <n v="120"/>
  </r>
  <r>
    <n v="383"/>
    <x v="35"/>
    <x v="1"/>
    <x v="0"/>
    <x v="1"/>
    <m/>
    <x v="1"/>
    <x v="2"/>
    <x v="3"/>
    <x v="0"/>
    <n v="15"/>
    <n v="15"/>
    <n v="800"/>
    <n v="120"/>
    <n v="680"/>
  </r>
  <r>
    <n v="384"/>
    <x v="27"/>
    <x v="0"/>
    <x v="5"/>
    <x v="3"/>
    <n v="120"/>
    <x v="5"/>
    <x v="1"/>
    <x v="8"/>
    <x v="0"/>
    <m/>
    <s v="20"/>
    <n v="1080"/>
    <n v="180"/>
    <n v="900"/>
  </r>
  <r>
    <n v="385"/>
    <x v="53"/>
    <x v="1"/>
    <x v="4"/>
    <x v="3"/>
    <m/>
    <x v="1"/>
    <x v="1"/>
    <x v="8"/>
    <x v="1"/>
    <n v="15"/>
    <n v="15"/>
    <n v="900"/>
    <n v="135"/>
    <n v="765"/>
  </r>
  <r>
    <n v="386"/>
    <x v="43"/>
    <x v="1"/>
    <x v="7"/>
    <x v="0"/>
    <m/>
    <x v="1"/>
    <x v="1"/>
    <x v="7"/>
    <x v="1"/>
    <n v="20"/>
    <n v="20"/>
    <n v="600"/>
    <n v="120"/>
    <n v="480"/>
  </r>
  <r>
    <n v="387"/>
    <x v="54"/>
    <x v="1"/>
    <x v="8"/>
    <x v="1"/>
    <n v="150"/>
    <x v="2"/>
    <x v="1"/>
    <x v="1"/>
    <x v="1"/>
    <m/>
    <s v="20"/>
    <n v="300"/>
    <n v="40"/>
    <n v="260"/>
  </r>
  <r>
    <n v="388"/>
    <x v="31"/>
    <x v="0"/>
    <x v="4"/>
    <x v="1"/>
    <n v="120"/>
    <x v="5"/>
    <x v="1"/>
    <x v="6"/>
    <x v="0"/>
    <n v="5"/>
    <n v="5"/>
    <n v="840"/>
    <n v="35"/>
    <n v="805"/>
  </r>
  <r>
    <n v="389"/>
    <x v="44"/>
    <x v="0"/>
    <x v="5"/>
    <x v="0"/>
    <n v="200"/>
    <x v="6"/>
    <x v="0"/>
    <x v="9"/>
    <x v="1"/>
    <m/>
    <s v="20"/>
    <n v="200"/>
    <n v="20"/>
    <n v="180"/>
  </r>
  <r>
    <n v="390"/>
    <x v="58"/>
    <x v="0"/>
    <x v="3"/>
    <x v="3"/>
    <n v="120"/>
    <x v="5"/>
    <x v="0"/>
    <x v="5"/>
    <x v="0"/>
    <n v="5"/>
    <n v="5"/>
    <n v="600"/>
    <n v="25"/>
    <n v="575"/>
  </r>
  <r>
    <n v="391"/>
    <x v="6"/>
    <x v="0"/>
    <x v="3"/>
    <x v="2"/>
    <n v="90"/>
    <x v="0"/>
    <x v="0"/>
    <x v="1"/>
    <x v="1"/>
    <n v="20"/>
    <n v="20"/>
    <n v="180"/>
    <n v="40"/>
    <n v="140"/>
  </r>
  <r>
    <n v="392"/>
    <x v="25"/>
    <x v="0"/>
    <x v="7"/>
    <x v="0"/>
    <n v="50"/>
    <x v="4"/>
    <x v="2"/>
    <x v="6"/>
    <x v="0"/>
    <n v="5"/>
    <n v="5"/>
    <n v="350"/>
    <n v="35"/>
    <n v="315"/>
  </r>
  <r>
    <n v="393"/>
    <x v="70"/>
    <x v="1"/>
    <x v="3"/>
    <x v="1"/>
    <m/>
    <x v="1"/>
    <x v="0"/>
    <x v="0"/>
    <x v="1"/>
    <n v="20"/>
    <n v="20"/>
    <n v="400"/>
    <n v="80"/>
    <n v="320"/>
  </r>
  <r>
    <n v="394"/>
    <x v="62"/>
    <x v="0"/>
    <x v="1"/>
    <x v="2"/>
    <n v="50"/>
    <x v="4"/>
    <x v="2"/>
    <x v="7"/>
    <x v="1"/>
    <n v="10"/>
    <n v="10"/>
    <n v="300"/>
    <n v="60"/>
    <n v="240"/>
  </r>
  <r>
    <n v="395"/>
    <x v="53"/>
    <x v="0"/>
    <x v="1"/>
    <x v="2"/>
    <n v="50"/>
    <x v="4"/>
    <x v="0"/>
    <x v="8"/>
    <x v="1"/>
    <n v="20"/>
    <n v="20"/>
    <n v="450"/>
    <n v="180"/>
    <n v="270"/>
  </r>
  <r>
    <n v="396"/>
    <x v="15"/>
    <x v="0"/>
    <x v="5"/>
    <x v="2"/>
    <n v="150"/>
    <x v="2"/>
    <x v="1"/>
    <x v="3"/>
    <x v="0"/>
    <n v="20"/>
    <n v="20"/>
    <n v="1200"/>
    <n v="160"/>
    <n v="1040"/>
  </r>
  <r>
    <n v="397"/>
    <x v="14"/>
    <x v="0"/>
    <x v="7"/>
    <x v="0"/>
    <n v="120"/>
    <x v="5"/>
    <x v="0"/>
    <x v="0"/>
    <x v="1"/>
    <m/>
    <s v="20"/>
    <n v="480"/>
    <n v="80"/>
    <n v="400"/>
  </r>
  <r>
    <n v="398"/>
    <x v="0"/>
    <x v="0"/>
    <x v="4"/>
    <x v="3"/>
    <n v="50"/>
    <x v="4"/>
    <x v="0"/>
    <x v="1"/>
    <x v="0"/>
    <m/>
    <s v="20"/>
    <n v="100"/>
    <n v="40"/>
    <n v="60"/>
  </r>
  <r>
    <n v="399"/>
    <x v="38"/>
    <x v="0"/>
    <x v="3"/>
    <x v="0"/>
    <n v="90"/>
    <x v="0"/>
    <x v="0"/>
    <x v="7"/>
    <x v="1"/>
    <m/>
    <s v="20"/>
    <n v="540"/>
    <n v="120"/>
    <n v="420"/>
  </r>
  <r>
    <n v="400"/>
    <x v="14"/>
    <x v="1"/>
    <x v="7"/>
    <x v="3"/>
    <n v="120"/>
    <x v="5"/>
    <x v="0"/>
    <x v="2"/>
    <x v="1"/>
    <n v="5"/>
    <n v="5"/>
    <n v="1200"/>
    <n v="50"/>
    <n v="1150"/>
  </r>
  <r>
    <n v="401"/>
    <x v="38"/>
    <x v="0"/>
    <x v="8"/>
    <x v="1"/>
    <m/>
    <x v="1"/>
    <x v="0"/>
    <x v="9"/>
    <x v="1"/>
    <n v="20"/>
    <n v="20"/>
    <n v="100"/>
    <n v="20"/>
    <n v="80"/>
  </r>
  <r>
    <n v="402"/>
    <x v="35"/>
    <x v="0"/>
    <x v="0"/>
    <x v="3"/>
    <n v="120"/>
    <x v="5"/>
    <x v="3"/>
    <x v="6"/>
    <x v="0"/>
    <n v="5"/>
    <n v="5"/>
    <n v="840"/>
    <n v="35"/>
    <n v="805"/>
  </r>
  <r>
    <n v="403"/>
    <x v="38"/>
    <x v="0"/>
    <x v="3"/>
    <x v="2"/>
    <n v="200"/>
    <x v="6"/>
    <x v="0"/>
    <x v="9"/>
    <x v="0"/>
    <n v="15"/>
    <n v="15"/>
    <n v="200"/>
    <n v="15"/>
    <n v="185"/>
  </r>
  <r>
    <n v="404"/>
    <x v="7"/>
    <x v="1"/>
    <x v="4"/>
    <x v="1"/>
    <n v="150"/>
    <x v="2"/>
    <x v="0"/>
    <x v="8"/>
    <x v="1"/>
    <m/>
    <s v="20"/>
    <n v="1350"/>
    <n v="180"/>
    <n v="1170"/>
  </r>
  <r>
    <n v="405"/>
    <x v="35"/>
    <x v="1"/>
    <x v="8"/>
    <x v="0"/>
    <n v="70"/>
    <x v="3"/>
    <x v="0"/>
    <x v="7"/>
    <x v="1"/>
    <n v="5"/>
    <n v="5"/>
    <n v="420"/>
    <n v="30"/>
    <n v="390"/>
  </r>
  <r>
    <n v="406"/>
    <x v="56"/>
    <x v="1"/>
    <x v="2"/>
    <x v="3"/>
    <n v="70"/>
    <x v="3"/>
    <x v="1"/>
    <x v="9"/>
    <x v="0"/>
    <n v="10"/>
    <n v="10"/>
    <n v="70"/>
    <n v="10"/>
    <n v="60"/>
  </r>
  <r>
    <n v="407"/>
    <x v="51"/>
    <x v="1"/>
    <x v="3"/>
    <x v="0"/>
    <n v="70"/>
    <x v="3"/>
    <x v="3"/>
    <x v="6"/>
    <x v="0"/>
    <m/>
    <s v="20"/>
    <n v="490"/>
    <n v="140"/>
    <n v="350"/>
  </r>
  <r>
    <n v="408"/>
    <x v="39"/>
    <x v="1"/>
    <x v="4"/>
    <x v="3"/>
    <n v="50"/>
    <x v="4"/>
    <x v="0"/>
    <x v="2"/>
    <x v="0"/>
    <m/>
    <s v="20"/>
    <n v="500"/>
    <n v="200"/>
    <n v="300"/>
  </r>
  <r>
    <n v="409"/>
    <x v="13"/>
    <x v="0"/>
    <x v="1"/>
    <x v="1"/>
    <n v="200"/>
    <x v="6"/>
    <x v="3"/>
    <x v="1"/>
    <x v="0"/>
    <n v="10"/>
    <n v="10"/>
    <n v="400"/>
    <n v="20"/>
    <n v="380"/>
  </r>
  <r>
    <n v="410"/>
    <x v="22"/>
    <x v="0"/>
    <x v="2"/>
    <x v="0"/>
    <n v="90"/>
    <x v="0"/>
    <x v="2"/>
    <x v="3"/>
    <x v="1"/>
    <n v="5"/>
    <n v="5"/>
    <n v="720"/>
    <n v="40"/>
    <n v="680"/>
  </r>
  <r>
    <n v="411"/>
    <x v="51"/>
    <x v="1"/>
    <x v="3"/>
    <x v="2"/>
    <n v="120"/>
    <x v="5"/>
    <x v="1"/>
    <x v="3"/>
    <x v="0"/>
    <n v="5"/>
    <n v="5"/>
    <n v="960"/>
    <n v="40"/>
    <n v="920"/>
  </r>
  <r>
    <n v="412"/>
    <x v="16"/>
    <x v="1"/>
    <x v="6"/>
    <x v="0"/>
    <n v="90"/>
    <x v="0"/>
    <x v="1"/>
    <x v="7"/>
    <x v="0"/>
    <n v="10"/>
    <n v="10"/>
    <n v="540"/>
    <n v="60"/>
    <n v="480"/>
  </r>
  <r>
    <n v="413"/>
    <x v="2"/>
    <x v="1"/>
    <x v="7"/>
    <x v="3"/>
    <n v="50"/>
    <x v="4"/>
    <x v="2"/>
    <x v="8"/>
    <x v="1"/>
    <n v="5"/>
    <n v="5"/>
    <n v="450"/>
    <n v="45"/>
    <n v="405"/>
  </r>
  <r>
    <n v="414"/>
    <x v="61"/>
    <x v="0"/>
    <x v="8"/>
    <x v="0"/>
    <n v="200"/>
    <x v="6"/>
    <x v="2"/>
    <x v="1"/>
    <x v="0"/>
    <n v="15"/>
    <n v="15"/>
    <n v="400"/>
    <n v="30"/>
    <n v="370"/>
  </r>
  <r>
    <n v="415"/>
    <x v="46"/>
    <x v="1"/>
    <x v="8"/>
    <x v="1"/>
    <n v="150"/>
    <x v="2"/>
    <x v="0"/>
    <x v="7"/>
    <x v="0"/>
    <n v="15"/>
    <n v="15"/>
    <n v="900"/>
    <n v="90"/>
    <n v="810"/>
  </r>
  <r>
    <n v="416"/>
    <x v="70"/>
    <x v="0"/>
    <x v="7"/>
    <x v="2"/>
    <n v="150"/>
    <x v="2"/>
    <x v="3"/>
    <x v="1"/>
    <x v="1"/>
    <n v="10"/>
    <n v="10"/>
    <n v="300"/>
    <n v="20"/>
    <n v="280"/>
  </r>
  <r>
    <n v="417"/>
    <x v="58"/>
    <x v="0"/>
    <x v="2"/>
    <x v="3"/>
    <m/>
    <x v="1"/>
    <x v="3"/>
    <x v="3"/>
    <x v="1"/>
    <n v="10"/>
    <n v="10"/>
    <n v="800"/>
    <n v="80"/>
    <n v="720"/>
  </r>
  <r>
    <n v="418"/>
    <x v="4"/>
    <x v="0"/>
    <x v="7"/>
    <x v="0"/>
    <n v="200"/>
    <x v="6"/>
    <x v="1"/>
    <x v="5"/>
    <x v="0"/>
    <m/>
    <s v="20"/>
    <n v="1000"/>
    <n v="100"/>
    <n v="900"/>
  </r>
  <r>
    <n v="419"/>
    <x v="64"/>
    <x v="1"/>
    <x v="3"/>
    <x v="2"/>
    <n v="70"/>
    <x v="3"/>
    <x v="2"/>
    <x v="6"/>
    <x v="1"/>
    <n v="20"/>
    <n v="20"/>
    <n v="490"/>
    <n v="140"/>
    <n v="350"/>
  </r>
  <r>
    <n v="420"/>
    <x v="39"/>
    <x v="0"/>
    <x v="3"/>
    <x v="2"/>
    <n v="150"/>
    <x v="2"/>
    <x v="0"/>
    <x v="6"/>
    <x v="0"/>
    <n v="10"/>
    <n v="10"/>
    <n v="1050"/>
    <n v="70"/>
    <n v="980"/>
  </r>
  <r>
    <n v="421"/>
    <x v="37"/>
    <x v="1"/>
    <x v="0"/>
    <x v="1"/>
    <n v="120"/>
    <x v="5"/>
    <x v="3"/>
    <x v="9"/>
    <x v="1"/>
    <m/>
    <s v="20"/>
    <n v="120"/>
    <n v="20"/>
    <n v="100"/>
  </r>
  <r>
    <n v="422"/>
    <x v="40"/>
    <x v="0"/>
    <x v="2"/>
    <x v="0"/>
    <n v="150"/>
    <x v="2"/>
    <x v="0"/>
    <x v="7"/>
    <x v="1"/>
    <n v="20"/>
    <n v="20"/>
    <n v="900"/>
    <n v="120"/>
    <n v="780"/>
  </r>
  <r>
    <n v="423"/>
    <x v="30"/>
    <x v="1"/>
    <x v="2"/>
    <x v="0"/>
    <n v="200"/>
    <x v="6"/>
    <x v="2"/>
    <x v="0"/>
    <x v="0"/>
    <n v="15"/>
    <n v="15"/>
    <n v="800"/>
    <n v="60"/>
    <n v="740"/>
  </r>
  <r>
    <n v="424"/>
    <x v="32"/>
    <x v="0"/>
    <x v="1"/>
    <x v="2"/>
    <m/>
    <x v="1"/>
    <x v="3"/>
    <x v="8"/>
    <x v="0"/>
    <n v="20"/>
    <n v="20"/>
    <n v="900"/>
    <n v="180"/>
    <n v="720"/>
  </r>
  <r>
    <n v="425"/>
    <x v="10"/>
    <x v="1"/>
    <x v="1"/>
    <x v="1"/>
    <n v="90"/>
    <x v="0"/>
    <x v="3"/>
    <x v="9"/>
    <x v="0"/>
    <n v="5"/>
    <n v="5"/>
    <n v="90"/>
    <n v="5"/>
    <n v="85"/>
  </r>
  <r>
    <n v="426"/>
    <x v="56"/>
    <x v="1"/>
    <x v="8"/>
    <x v="2"/>
    <n v="200"/>
    <x v="6"/>
    <x v="3"/>
    <x v="0"/>
    <x v="0"/>
    <n v="5"/>
    <n v="5"/>
    <n v="800"/>
    <n v="20"/>
    <n v="780"/>
  </r>
  <r>
    <n v="427"/>
    <x v="48"/>
    <x v="1"/>
    <x v="2"/>
    <x v="2"/>
    <n v="150"/>
    <x v="2"/>
    <x v="3"/>
    <x v="1"/>
    <x v="0"/>
    <n v="5"/>
    <n v="5"/>
    <n v="300"/>
    <n v="10"/>
    <n v="290"/>
  </r>
  <r>
    <n v="428"/>
    <x v="8"/>
    <x v="0"/>
    <x v="8"/>
    <x v="3"/>
    <n v="50"/>
    <x v="4"/>
    <x v="3"/>
    <x v="5"/>
    <x v="0"/>
    <n v="15"/>
    <n v="15"/>
    <n v="250"/>
    <n v="75"/>
    <n v="175"/>
  </r>
  <r>
    <n v="429"/>
    <x v="55"/>
    <x v="1"/>
    <x v="3"/>
    <x v="3"/>
    <n v="120"/>
    <x v="5"/>
    <x v="0"/>
    <x v="1"/>
    <x v="1"/>
    <n v="5"/>
    <n v="5"/>
    <n v="240"/>
    <n v="10"/>
    <n v="230"/>
  </r>
  <r>
    <n v="430"/>
    <x v="32"/>
    <x v="1"/>
    <x v="2"/>
    <x v="1"/>
    <n v="120"/>
    <x v="5"/>
    <x v="3"/>
    <x v="2"/>
    <x v="1"/>
    <n v="15"/>
    <n v="15"/>
    <n v="1200"/>
    <n v="150"/>
    <n v="1050"/>
  </r>
  <r>
    <n v="431"/>
    <x v="46"/>
    <x v="0"/>
    <x v="1"/>
    <x v="1"/>
    <n v="120"/>
    <x v="5"/>
    <x v="3"/>
    <x v="2"/>
    <x v="1"/>
    <n v="15"/>
    <n v="15"/>
    <n v="1200"/>
    <n v="150"/>
    <n v="1050"/>
  </r>
  <r>
    <n v="432"/>
    <x v="19"/>
    <x v="1"/>
    <x v="0"/>
    <x v="1"/>
    <n v="70"/>
    <x v="3"/>
    <x v="3"/>
    <x v="2"/>
    <x v="0"/>
    <m/>
    <s v="20"/>
    <n v="700"/>
    <n v="200"/>
    <n v="500"/>
  </r>
  <r>
    <n v="433"/>
    <x v="40"/>
    <x v="0"/>
    <x v="0"/>
    <x v="2"/>
    <n v="120"/>
    <x v="5"/>
    <x v="1"/>
    <x v="1"/>
    <x v="1"/>
    <m/>
    <s v="20"/>
    <n v="240"/>
    <n v="40"/>
    <n v="200"/>
  </r>
  <r>
    <n v="434"/>
    <x v="57"/>
    <x v="1"/>
    <x v="3"/>
    <x v="0"/>
    <n v="150"/>
    <x v="2"/>
    <x v="0"/>
    <x v="3"/>
    <x v="0"/>
    <n v="15"/>
    <n v="15"/>
    <n v="1200"/>
    <n v="120"/>
    <n v="1080"/>
  </r>
  <r>
    <n v="435"/>
    <x v="10"/>
    <x v="0"/>
    <x v="5"/>
    <x v="1"/>
    <n v="120"/>
    <x v="5"/>
    <x v="0"/>
    <x v="2"/>
    <x v="0"/>
    <n v="20"/>
    <n v="20"/>
    <n v="1200"/>
    <n v="200"/>
    <n v="1000"/>
  </r>
  <r>
    <n v="436"/>
    <x v="59"/>
    <x v="0"/>
    <x v="8"/>
    <x v="3"/>
    <n v="120"/>
    <x v="5"/>
    <x v="2"/>
    <x v="7"/>
    <x v="1"/>
    <n v="20"/>
    <n v="20"/>
    <n v="720"/>
    <n v="120"/>
    <n v="600"/>
  </r>
  <r>
    <n v="437"/>
    <x v="51"/>
    <x v="1"/>
    <x v="1"/>
    <x v="1"/>
    <n v="90"/>
    <x v="0"/>
    <x v="3"/>
    <x v="5"/>
    <x v="1"/>
    <n v="10"/>
    <n v="10"/>
    <n v="450"/>
    <n v="50"/>
    <n v="400"/>
  </r>
  <r>
    <n v="438"/>
    <x v="7"/>
    <x v="0"/>
    <x v="0"/>
    <x v="1"/>
    <n v="120"/>
    <x v="5"/>
    <x v="0"/>
    <x v="2"/>
    <x v="1"/>
    <n v="15"/>
    <n v="15"/>
    <n v="1200"/>
    <n v="150"/>
    <n v="1050"/>
  </r>
  <r>
    <n v="439"/>
    <x v="11"/>
    <x v="1"/>
    <x v="1"/>
    <x v="1"/>
    <n v="200"/>
    <x v="6"/>
    <x v="1"/>
    <x v="1"/>
    <x v="1"/>
    <m/>
    <s v="20"/>
    <n v="400"/>
    <n v="40"/>
    <n v="360"/>
  </r>
  <r>
    <n v="440"/>
    <x v="47"/>
    <x v="0"/>
    <x v="5"/>
    <x v="2"/>
    <n v="150"/>
    <x v="2"/>
    <x v="2"/>
    <x v="7"/>
    <x v="0"/>
    <n v="15"/>
    <n v="15"/>
    <n v="900"/>
    <n v="90"/>
    <n v="810"/>
  </r>
  <r>
    <n v="441"/>
    <x v="8"/>
    <x v="0"/>
    <x v="8"/>
    <x v="2"/>
    <m/>
    <x v="1"/>
    <x v="3"/>
    <x v="2"/>
    <x v="1"/>
    <m/>
    <s v="20"/>
    <n v="1000"/>
    <n v="200"/>
    <n v="800"/>
  </r>
  <r>
    <n v="442"/>
    <x v="22"/>
    <x v="1"/>
    <x v="8"/>
    <x v="2"/>
    <n v="150"/>
    <x v="2"/>
    <x v="2"/>
    <x v="9"/>
    <x v="0"/>
    <m/>
    <s v="20"/>
    <n v="150"/>
    <n v="20"/>
    <n v="130"/>
  </r>
  <r>
    <n v="443"/>
    <x v="28"/>
    <x v="1"/>
    <x v="7"/>
    <x v="3"/>
    <n v="50"/>
    <x v="4"/>
    <x v="2"/>
    <x v="1"/>
    <x v="0"/>
    <n v="20"/>
    <n v="20"/>
    <n v="100"/>
    <n v="40"/>
    <n v="60"/>
  </r>
  <r>
    <n v="444"/>
    <x v="63"/>
    <x v="1"/>
    <x v="3"/>
    <x v="3"/>
    <n v="120"/>
    <x v="5"/>
    <x v="1"/>
    <x v="5"/>
    <x v="0"/>
    <n v="5"/>
    <n v="5"/>
    <n v="600"/>
    <n v="25"/>
    <n v="575"/>
  </r>
  <r>
    <n v="445"/>
    <x v="71"/>
    <x v="1"/>
    <x v="6"/>
    <x v="1"/>
    <n v="50"/>
    <x v="4"/>
    <x v="1"/>
    <x v="7"/>
    <x v="1"/>
    <m/>
    <s v="20"/>
    <n v="300"/>
    <n v="120"/>
    <n v="180"/>
  </r>
  <r>
    <n v="446"/>
    <x v="17"/>
    <x v="0"/>
    <x v="5"/>
    <x v="0"/>
    <n v="120"/>
    <x v="5"/>
    <x v="2"/>
    <x v="1"/>
    <x v="0"/>
    <m/>
    <s v="20"/>
    <n v="240"/>
    <n v="40"/>
    <n v="200"/>
  </r>
  <r>
    <n v="447"/>
    <x v="49"/>
    <x v="0"/>
    <x v="0"/>
    <x v="3"/>
    <m/>
    <x v="1"/>
    <x v="1"/>
    <x v="7"/>
    <x v="1"/>
    <n v="15"/>
    <n v="15"/>
    <n v="600"/>
    <n v="90"/>
    <n v="510"/>
  </r>
  <r>
    <n v="448"/>
    <x v="18"/>
    <x v="1"/>
    <x v="3"/>
    <x v="0"/>
    <n v="120"/>
    <x v="5"/>
    <x v="1"/>
    <x v="5"/>
    <x v="1"/>
    <n v="15"/>
    <n v="15"/>
    <n v="600"/>
    <n v="75"/>
    <n v="525"/>
  </r>
  <r>
    <n v="449"/>
    <x v="24"/>
    <x v="0"/>
    <x v="4"/>
    <x v="1"/>
    <n v="150"/>
    <x v="2"/>
    <x v="3"/>
    <x v="4"/>
    <x v="1"/>
    <n v="10"/>
    <n v="10"/>
    <n v="450"/>
    <n v="30"/>
    <n v="420"/>
  </r>
  <r>
    <n v="450"/>
    <x v="15"/>
    <x v="1"/>
    <x v="1"/>
    <x v="0"/>
    <n v="120"/>
    <x v="5"/>
    <x v="2"/>
    <x v="2"/>
    <x v="0"/>
    <n v="5"/>
    <n v="5"/>
    <n v="1200"/>
    <n v="50"/>
    <n v="1150"/>
  </r>
  <r>
    <n v="451"/>
    <x v="54"/>
    <x v="1"/>
    <x v="1"/>
    <x v="3"/>
    <n v="70"/>
    <x v="3"/>
    <x v="0"/>
    <x v="9"/>
    <x v="0"/>
    <n v="5"/>
    <n v="5"/>
    <n v="70"/>
    <n v="5"/>
    <n v="65"/>
  </r>
  <r>
    <n v="452"/>
    <x v="61"/>
    <x v="1"/>
    <x v="3"/>
    <x v="3"/>
    <n v="90"/>
    <x v="0"/>
    <x v="2"/>
    <x v="2"/>
    <x v="1"/>
    <n v="5"/>
    <n v="5"/>
    <n v="900"/>
    <n v="50"/>
    <n v="850"/>
  </r>
  <r>
    <n v="453"/>
    <x v="42"/>
    <x v="0"/>
    <x v="0"/>
    <x v="1"/>
    <n v="70"/>
    <x v="3"/>
    <x v="2"/>
    <x v="9"/>
    <x v="0"/>
    <n v="5"/>
    <n v="5"/>
    <n v="70"/>
    <n v="5"/>
    <n v="65"/>
  </r>
  <r>
    <n v="454"/>
    <x v="52"/>
    <x v="1"/>
    <x v="1"/>
    <x v="0"/>
    <n v="200"/>
    <x v="6"/>
    <x v="0"/>
    <x v="9"/>
    <x v="1"/>
    <n v="15"/>
    <n v="15"/>
    <n v="200"/>
    <n v="15"/>
    <n v="185"/>
  </r>
  <r>
    <n v="455"/>
    <x v="10"/>
    <x v="1"/>
    <x v="4"/>
    <x v="2"/>
    <n v="120"/>
    <x v="5"/>
    <x v="2"/>
    <x v="3"/>
    <x v="1"/>
    <m/>
    <s v="20"/>
    <n v="960"/>
    <n v="160"/>
    <n v="800"/>
  </r>
  <r>
    <n v="456"/>
    <x v="40"/>
    <x v="1"/>
    <x v="3"/>
    <x v="0"/>
    <n v="150"/>
    <x v="2"/>
    <x v="1"/>
    <x v="6"/>
    <x v="1"/>
    <n v="10"/>
    <n v="10"/>
    <n v="1050"/>
    <n v="70"/>
    <n v="980"/>
  </r>
  <r>
    <n v="457"/>
    <x v="54"/>
    <x v="1"/>
    <x v="3"/>
    <x v="2"/>
    <n v="50"/>
    <x v="4"/>
    <x v="2"/>
    <x v="5"/>
    <x v="0"/>
    <n v="5"/>
    <n v="5"/>
    <n v="250"/>
    <n v="25"/>
    <n v="225"/>
  </r>
  <r>
    <n v="458"/>
    <x v="21"/>
    <x v="1"/>
    <x v="4"/>
    <x v="1"/>
    <m/>
    <x v="1"/>
    <x v="2"/>
    <x v="7"/>
    <x v="0"/>
    <n v="10"/>
    <n v="10"/>
    <n v="600"/>
    <n v="60"/>
    <n v="540"/>
  </r>
  <r>
    <n v="459"/>
    <x v="64"/>
    <x v="0"/>
    <x v="7"/>
    <x v="2"/>
    <n v="50"/>
    <x v="4"/>
    <x v="2"/>
    <x v="7"/>
    <x v="1"/>
    <n v="20"/>
    <n v="20"/>
    <n v="300"/>
    <n v="120"/>
    <n v="180"/>
  </r>
  <r>
    <n v="460"/>
    <x v="24"/>
    <x v="0"/>
    <x v="8"/>
    <x v="1"/>
    <n v="70"/>
    <x v="3"/>
    <x v="0"/>
    <x v="3"/>
    <x v="0"/>
    <n v="15"/>
    <n v="15"/>
    <n v="560"/>
    <n v="120"/>
    <n v="440"/>
  </r>
  <r>
    <n v="461"/>
    <x v="63"/>
    <x v="1"/>
    <x v="2"/>
    <x v="3"/>
    <n v="200"/>
    <x v="6"/>
    <x v="2"/>
    <x v="0"/>
    <x v="0"/>
    <n v="5"/>
    <n v="5"/>
    <n v="800"/>
    <n v="20"/>
    <n v="780"/>
  </r>
  <r>
    <n v="462"/>
    <x v="35"/>
    <x v="1"/>
    <x v="0"/>
    <x v="1"/>
    <n v="200"/>
    <x v="6"/>
    <x v="0"/>
    <x v="0"/>
    <x v="0"/>
    <m/>
    <s v="20"/>
    <n v="800"/>
    <n v="80"/>
    <n v="720"/>
  </r>
  <r>
    <n v="463"/>
    <x v="42"/>
    <x v="1"/>
    <x v="5"/>
    <x v="0"/>
    <n v="50"/>
    <x v="4"/>
    <x v="3"/>
    <x v="5"/>
    <x v="1"/>
    <n v="5"/>
    <n v="5"/>
    <n v="250"/>
    <n v="25"/>
    <n v="225"/>
  </r>
  <r>
    <n v="464"/>
    <x v="18"/>
    <x v="0"/>
    <x v="4"/>
    <x v="0"/>
    <n v="70"/>
    <x v="3"/>
    <x v="3"/>
    <x v="6"/>
    <x v="0"/>
    <n v="20"/>
    <n v="20"/>
    <n v="490"/>
    <n v="140"/>
    <n v="350"/>
  </r>
  <r>
    <n v="465"/>
    <x v="3"/>
    <x v="1"/>
    <x v="5"/>
    <x v="1"/>
    <m/>
    <x v="1"/>
    <x v="1"/>
    <x v="9"/>
    <x v="1"/>
    <n v="5"/>
    <n v="5"/>
    <n v="100"/>
    <n v="5"/>
    <n v="95"/>
  </r>
  <r>
    <n v="466"/>
    <x v="61"/>
    <x v="0"/>
    <x v="1"/>
    <x v="2"/>
    <n v="150"/>
    <x v="2"/>
    <x v="1"/>
    <x v="3"/>
    <x v="0"/>
    <n v="15"/>
    <n v="15"/>
    <n v="1200"/>
    <n v="120"/>
    <n v="1080"/>
  </r>
  <r>
    <n v="467"/>
    <x v="20"/>
    <x v="1"/>
    <x v="4"/>
    <x v="3"/>
    <n v="120"/>
    <x v="5"/>
    <x v="3"/>
    <x v="4"/>
    <x v="1"/>
    <n v="5"/>
    <n v="5"/>
    <n v="360"/>
    <n v="15"/>
    <n v="345"/>
  </r>
  <r>
    <n v="468"/>
    <x v="1"/>
    <x v="0"/>
    <x v="7"/>
    <x v="3"/>
    <n v="90"/>
    <x v="0"/>
    <x v="2"/>
    <x v="9"/>
    <x v="1"/>
    <n v="10"/>
    <n v="10"/>
    <n v="90"/>
    <n v="10"/>
    <n v="80"/>
  </r>
  <r>
    <n v="469"/>
    <x v="19"/>
    <x v="0"/>
    <x v="0"/>
    <x v="0"/>
    <n v="50"/>
    <x v="4"/>
    <x v="0"/>
    <x v="3"/>
    <x v="1"/>
    <m/>
    <s v="20"/>
    <n v="400"/>
    <n v="160"/>
    <n v="240"/>
  </r>
  <r>
    <n v="470"/>
    <x v="8"/>
    <x v="1"/>
    <x v="7"/>
    <x v="1"/>
    <n v="150"/>
    <x v="2"/>
    <x v="1"/>
    <x v="9"/>
    <x v="1"/>
    <n v="15"/>
    <n v="15"/>
    <n v="150"/>
    <n v="15"/>
    <n v="135"/>
  </r>
  <r>
    <n v="471"/>
    <x v="21"/>
    <x v="0"/>
    <x v="3"/>
    <x v="2"/>
    <n v="50"/>
    <x v="4"/>
    <x v="2"/>
    <x v="7"/>
    <x v="1"/>
    <n v="15"/>
    <n v="15"/>
    <n v="300"/>
    <n v="90"/>
    <n v="210"/>
  </r>
  <r>
    <n v="472"/>
    <x v="56"/>
    <x v="1"/>
    <x v="1"/>
    <x v="0"/>
    <n v="50"/>
    <x v="4"/>
    <x v="2"/>
    <x v="2"/>
    <x v="1"/>
    <n v="5"/>
    <n v="5"/>
    <n v="500"/>
    <n v="50"/>
    <n v="450"/>
  </r>
  <r>
    <n v="473"/>
    <x v="50"/>
    <x v="0"/>
    <x v="7"/>
    <x v="2"/>
    <n v="150"/>
    <x v="2"/>
    <x v="2"/>
    <x v="3"/>
    <x v="1"/>
    <n v="10"/>
    <n v="10"/>
    <n v="1200"/>
    <n v="80"/>
    <n v="1120"/>
  </r>
  <r>
    <n v="474"/>
    <x v="63"/>
    <x v="1"/>
    <x v="0"/>
    <x v="1"/>
    <n v="50"/>
    <x v="4"/>
    <x v="0"/>
    <x v="2"/>
    <x v="1"/>
    <n v="15"/>
    <n v="15"/>
    <n v="500"/>
    <n v="150"/>
    <n v="350"/>
  </r>
  <r>
    <n v="475"/>
    <x v="24"/>
    <x v="1"/>
    <x v="8"/>
    <x v="3"/>
    <n v="70"/>
    <x v="3"/>
    <x v="2"/>
    <x v="1"/>
    <x v="1"/>
    <n v="15"/>
    <n v="15"/>
    <n v="140"/>
    <n v="30"/>
    <n v="110"/>
  </r>
  <r>
    <n v="476"/>
    <x v="11"/>
    <x v="0"/>
    <x v="3"/>
    <x v="2"/>
    <m/>
    <x v="1"/>
    <x v="1"/>
    <x v="0"/>
    <x v="1"/>
    <n v="20"/>
    <n v="20"/>
    <n v="400"/>
    <n v="80"/>
    <n v="320"/>
  </r>
  <r>
    <n v="477"/>
    <x v="47"/>
    <x v="1"/>
    <x v="1"/>
    <x v="2"/>
    <n v="150"/>
    <x v="2"/>
    <x v="1"/>
    <x v="7"/>
    <x v="0"/>
    <n v="15"/>
    <n v="15"/>
    <n v="900"/>
    <n v="90"/>
    <n v="810"/>
  </r>
  <r>
    <n v="478"/>
    <x v="44"/>
    <x v="1"/>
    <x v="7"/>
    <x v="2"/>
    <m/>
    <x v="1"/>
    <x v="3"/>
    <x v="8"/>
    <x v="1"/>
    <n v="20"/>
    <n v="20"/>
    <n v="900"/>
    <n v="180"/>
    <n v="720"/>
  </r>
  <r>
    <n v="479"/>
    <x v="69"/>
    <x v="0"/>
    <x v="6"/>
    <x v="0"/>
    <n v="150"/>
    <x v="2"/>
    <x v="0"/>
    <x v="1"/>
    <x v="0"/>
    <n v="5"/>
    <n v="5"/>
    <n v="300"/>
    <n v="10"/>
    <n v="290"/>
  </r>
  <r>
    <n v="480"/>
    <x v="14"/>
    <x v="1"/>
    <x v="3"/>
    <x v="0"/>
    <n v="120"/>
    <x v="5"/>
    <x v="1"/>
    <x v="6"/>
    <x v="1"/>
    <n v="20"/>
    <n v="20"/>
    <n v="840"/>
    <n v="140"/>
    <n v="700"/>
  </r>
  <r>
    <n v="481"/>
    <x v="46"/>
    <x v="1"/>
    <x v="5"/>
    <x v="3"/>
    <n v="90"/>
    <x v="0"/>
    <x v="1"/>
    <x v="7"/>
    <x v="1"/>
    <n v="5"/>
    <n v="5"/>
    <n v="540"/>
    <n v="30"/>
    <n v="510"/>
  </r>
  <r>
    <n v="482"/>
    <x v="39"/>
    <x v="1"/>
    <x v="6"/>
    <x v="3"/>
    <m/>
    <x v="1"/>
    <x v="2"/>
    <x v="8"/>
    <x v="0"/>
    <n v="20"/>
    <n v="20"/>
    <n v="900"/>
    <n v="180"/>
    <n v="720"/>
  </r>
  <r>
    <n v="483"/>
    <x v="56"/>
    <x v="0"/>
    <x v="5"/>
    <x v="0"/>
    <n v="200"/>
    <x v="6"/>
    <x v="0"/>
    <x v="2"/>
    <x v="0"/>
    <n v="15"/>
    <n v="15"/>
    <n v="2000"/>
    <n v="150"/>
    <n v="1850"/>
  </r>
  <r>
    <n v="484"/>
    <x v="56"/>
    <x v="0"/>
    <x v="6"/>
    <x v="0"/>
    <n v="120"/>
    <x v="5"/>
    <x v="3"/>
    <x v="3"/>
    <x v="1"/>
    <n v="5"/>
    <n v="5"/>
    <n v="960"/>
    <n v="40"/>
    <n v="920"/>
  </r>
  <r>
    <n v="485"/>
    <x v="15"/>
    <x v="1"/>
    <x v="4"/>
    <x v="3"/>
    <n v="50"/>
    <x v="4"/>
    <x v="2"/>
    <x v="2"/>
    <x v="0"/>
    <n v="10"/>
    <n v="10"/>
    <n v="500"/>
    <n v="100"/>
    <n v="400"/>
  </r>
  <r>
    <n v="486"/>
    <x v="50"/>
    <x v="1"/>
    <x v="5"/>
    <x v="2"/>
    <n v="150"/>
    <x v="2"/>
    <x v="1"/>
    <x v="5"/>
    <x v="1"/>
    <n v="5"/>
    <n v="5"/>
    <n v="750"/>
    <n v="25"/>
    <n v="725"/>
  </r>
  <r>
    <n v="487"/>
    <x v="43"/>
    <x v="1"/>
    <x v="3"/>
    <x v="1"/>
    <n v="70"/>
    <x v="3"/>
    <x v="0"/>
    <x v="2"/>
    <x v="0"/>
    <n v="10"/>
    <n v="10"/>
    <n v="700"/>
    <n v="100"/>
    <n v="600"/>
  </r>
  <r>
    <n v="488"/>
    <x v="23"/>
    <x v="0"/>
    <x v="5"/>
    <x v="1"/>
    <n v="90"/>
    <x v="0"/>
    <x v="3"/>
    <x v="6"/>
    <x v="0"/>
    <n v="10"/>
    <n v="10"/>
    <n v="630"/>
    <n v="70"/>
    <n v="560"/>
  </r>
  <r>
    <n v="489"/>
    <x v="12"/>
    <x v="1"/>
    <x v="8"/>
    <x v="0"/>
    <m/>
    <x v="1"/>
    <x v="2"/>
    <x v="4"/>
    <x v="1"/>
    <m/>
    <s v="20"/>
    <n v="300"/>
    <n v="60"/>
    <n v="240"/>
  </r>
  <r>
    <n v="490"/>
    <x v="27"/>
    <x v="1"/>
    <x v="6"/>
    <x v="0"/>
    <n v="50"/>
    <x v="4"/>
    <x v="1"/>
    <x v="9"/>
    <x v="1"/>
    <n v="20"/>
    <n v="20"/>
    <n v="50"/>
    <n v="20"/>
    <n v="30"/>
  </r>
  <r>
    <n v="491"/>
    <x v="21"/>
    <x v="1"/>
    <x v="0"/>
    <x v="0"/>
    <n v="90"/>
    <x v="0"/>
    <x v="2"/>
    <x v="1"/>
    <x v="0"/>
    <m/>
    <s v="20"/>
    <n v="180"/>
    <n v="40"/>
    <n v="140"/>
  </r>
  <r>
    <n v="492"/>
    <x v="6"/>
    <x v="0"/>
    <x v="0"/>
    <x v="0"/>
    <m/>
    <x v="1"/>
    <x v="3"/>
    <x v="0"/>
    <x v="0"/>
    <m/>
    <s v="20"/>
    <n v="400"/>
    <n v="80"/>
    <n v="320"/>
  </r>
  <r>
    <n v="493"/>
    <x v="45"/>
    <x v="1"/>
    <x v="2"/>
    <x v="2"/>
    <n v="200"/>
    <x v="6"/>
    <x v="2"/>
    <x v="9"/>
    <x v="0"/>
    <n v="20"/>
    <n v="20"/>
    <n v="200"/>
    <n v="20"/>
    <n v="180"/>
  </r>
  <r>
    <n v="494"/>
    <x v="33"/>
    <x v="1"/>
    <x v="2"/>
    <x v="0"/>
    <n v="150"/>
    <x v="2"/>
    <x v="2"/>
    <x v="7"/>
    <x v="1"/>
    <n v="5"/>
    <n v="5"/>
    <n v="900"/>
    <n v="30"/>
    <n v="870"/>
  </r>
  <r>
    <n v="495"/>
    <x v="7"/>
    <x v="0"/>
    <x v="5"/>
    <x v="0"/>
    <n v="120"/>
    <x v="5"/>
    <x v="3"/>
    <x v="8"/>
    <x v="0"/>
    <n v="10"/>
    <n v="10"/>
    <n v="1080"/>
    <n v="90"/>
    <n v="990"/>
  </r>
  <r>
    <n v="496"/>
    <x v="11"/>
    <x v="0"/>
    <x v="5"/>
    <x v="3"/>
    <n v="120"/>
    <x v="5"/>
    <x v="2"/>
    <x v="2"/>
    <x v="1"/>
    <n v="5"/>
    <n v="5"/>
    <n v="1200"/>
    <n v="50"/>
    <n v="1150"/>
  </r>
  <r>
    <n v="497"/>
    <x v="48"/>
    <x v="1"/>
    <x v="7"/>
    <x v="2"/>
    <m/>
    <x v="1"/>
    <x v="3"/>
    <x v="5"/>
    <x v="0"/>
    <m/>
    <s v="20"/>
    <n v="500"/>
    <n v="100"/>
    <n v="400"/>
  </r>
  <r>
    <n v="498"/>
    <x v="39"/>
    <x v="0"/>
    <x v="5"/>
    <x v="1"/>
    <n v="120"/>
    <x v="5"/>
    <x v="1"/>
    <x v="7"/>
    <x v="0"/>
    <n v="5"/>
    <n v="5"/>
    <n v="720"/>
    <n v="30"/>
    <n v="690"/>
  </r>
  <r>
    <n v="499"/>
    <x v="1"/>
    <x v="0"/>
    <x v="6"/>
    <x v="0"/>
    <n v="200"/>
    <x v="6"/>
    <x v="1"/>
    <x v="1"/>
    <x v="1"/>
    <m/>
    <s v="20"/>
    <n v="400"/>
    <n v="40"/>
    <n v="360"/>
  </r>
  <r>
    <n v="500"/>
    <x v="40"/>
    <x v="1"/>
    <x v="0"/>
    <x v="2"/>
    <n v="90"/>
    <x v="0"/>
    <x v="1"/>
    <x v="4"/>
    <x v="0"/>
    <n v="15"/>
    <n v="15"/>
    <n v="270"/>
    <n v="45"/>
    <n v="225"/>
  </r>
  <r>
    <n v="501"/>
    <x v="49"/>
    <x v="1"/>
    <x v="1"/>
    <x v="1"/>
    <n v="120"/>
    <x v="5"/>
    <x v="0"/>
    <x v="7"/>
    <x v="1"/>
    <n v="10"/>
    <n v="10"/>
    <n v="720"/>
    <n v="60"/>
    <n v="660"/>
  </r>
  <r>
    <n v="502"/>
    <x v="63"/>
    <x v="1"/>
    <x v="0"/>
    <x v="3"/>
    <n v="200"/>
    <x v="6"/>
    <x v="1"/>
    <x v="3"/>
    <x v="0"/>
    <m/>
    <s v="20"/>
    <n v="1600"/>
    <n v="160"/>
    <n v="1440"/>
  </r>
  <r>
    <n v="503"/>
    <x v="23"/>
    <x v="0"/>
    <x v="6"/>
    <x v="2"/>
    <m/>
    <x v="1"/>
    <x v="0"/>
    <x v="2"/>
    <x v="0"/>
    <n v="20"/>
    <n v="20"/>
    <n v="1000"/>
    <n v="200"/>
    <n v="800"/>
  </r>
  <r>
    <n v="504"/>
    <x v="22"/>
    <x v="0"/>
    <x v="4"/>
    <x v="3"/>
    <n v="70"/>
    <x v="3"/>
    <x v="0"/>
    <x v="7"/>
    <x v="0"/>
    <n v="20"/>
    <n v="20"/>
    <n v="420"/>
    <n v="120"/>
    <n v="300"/>
  </r>
  <r>
    <n v="505"/>
    <x v="40"/>
    <x v="0"/>
    <x v="5"/>
    <x v="0"/>
    <n v="50"/>
    <x v="4"/>
    <x v="0"/>
    <x v="3"/>
    <x v="1"/>
    <n v="10"/>
    <n v="10"/>
    <n v="400"/>
    <n v="80"/>
    <n v="320"/>
  </r>
  <r>
    <n v="506"/>
    <x v="62"/>
    <x v="1"/>
    <x v="0"/>
    <x v="3"/>
    <m/>
    <x v="1"/>
    <x v="2"/>
    <x v="0"/>
    <x v="0"/>
    <n v="5"/>
    <n v="5"/>
    <n v="400"/>
    <n v="20"/>
    <n v="380"/>
  </r>
  <r>
    <n v="507"/>
    <x v="40"/>
    <x v="0"/>
    <x v="1"/>
    <x v="2"/>
    <m/>
    <x v="1"/>
    <x v="1"/>
    <x v="1"/>
    <x v="1"/>
    <n v="20"/>
    <n v="20"/>
    <n v="200"/>
    <n v="40"/>
    <n v="160"/>
  </r>
  <r>
    <n v="508"/>
    <x v="26"/>
    <x v="0"/>
    <x v="6"/>
    <x v="3"/>
    <m/>
    <x v="1"/>
    <x v="3"/>
    <x v="0"/>
    <x v="1"/>
    <n v="10"/>
    <n v="10"/>
    <n v="400"/>
    <n v="40"/>
    <n v="360"/>
  </r>
  <r>
    <n v="509"/>
    <x v="36"/>
    <x v="0"/>
    <x v="4"/>
    <x v="2"/>
    <n v="50"/>
    <x v="4"/>
    <x v="0"/>
    <x v="2"/>
    <x v="1"/>
    <n v="5"/>
    <n v="5"/>
    <n v="500"/>
    <n v="50"/>
    <n v="450"/>
  </r>
  <r>
    <n v="510"/>
    <x v="21"/>
    <x v="1"/>
    <x v="5"/>
    <x v="0"/>
    <n v="70"/>
    <x v="3"/>
    <x v="2"/>
    <x v="1"/>
    <x v="0"/>
    <m/>
    <s v="20"/>
    <n v="140"/>
    <n v="40"/>
    <n v="100"/>
  </r>
  <r>
    <n v="511"/>
    <x v="45"/>
    <x v="0"/>
    <x v="1"/>
    <x v="1"/>
    <n v="200"/>
    <x v="6"/>
    <x v="0"/>
    <x v="8"/>
    <x v="0"/>
    <n v="20"/>
    <n v="20"/>
    <n v="1800"/>
    <n v="180"/>
    <n v="1620"/>
  </r>
  <r>
    <n v="512"/>
    <x v="69"/>
    <x v="1"/>
    <x v="2"/>
    <x v="3"/>
    <n v="70"/>
    <x v="3"/>
    <x v="2"/>
    <x v="2"/>
    <x v="0"/>
    <n v="5"/>
    <n v="5"/>
    <n v="700"/>
    <n v="50"/>
    <n v="650"/>
  </r>
  <r>
    <n v="513"/>
    <x v="14"/>
    <x v="0"/>
    <x v="7"/>
    <x v="0"/>
    <n v="70"/>
    <x v="3"/>
    <x v="2"/>
    <x v="3"/>
    <x v="0"/>
    <n v="5"/>
    <n v="5"/>
    <n v="560"/>
    <n v="40"/>
    <n v="520"/>
  </r>
  <r>
    <n v="514"/>
    <x v="9"/>
    <x v="0"/>
    <x v="7"/>
    <x v="3"/>
    <n v="120"/>
    <x v="5"/>
    <x v="1"/>
    <x v="1"/>
    <x v="0"/>
    <n v="20"/>
    <n v="20"/>
    <n v="240"/>
    <n v="40"/>
    <n v="200"/>
  </r>
  <r>
    <n v="515"/>
    <x v="20"/>
    <x v="0"/>
    <x v="7"/>
    <x v="1"/>
    <n v="70"/>
    <x v="3"/>
    <x v="0"/>
    <x v="1"/>
    <x v="0"/>
    <n v="20"/>
    <n v="20"/>
    <n v="140"/>
    <n v="40"/>
    <n v="100"/>
  </r>
  <r>
    <n v="516"/>
    <x v="25"/>
    <x v="0"/>
    <x v="5"/>
    <x v="1"/>
    <n v="150"/>
    <x v="2"/>
    <x v="0"/>
    <x v="6"/>
    <x v="0"/>
    <n v="15"/>
    <n v="15"/>
    <n v="1050"/>
    <n v="105"/>
    <n v="945"/>
  </r>
  <r>
    <n v="517"/>
    <x v="52"/>
    <x v="0"/>
    <x v="2"/>
    <x v="2"/>
    <n v="70"/>
    <x v="3"/>
    <x v="1"/>
    <x v="9"/>
    <x v="1"/>
    <n v="15"/>
    <n v="15"/>
    <n v="70"/>
    <n v="15"/>
    <n v="55"/>
  </r>
  <r>
    <n v="518"/>
    <x v="34"/>
    <x v="0"/>
    <x v="5"/>
    <x v="3"/>
    <n v="90"/>
    <x v="0"/>
    <x v="3"/>
    <x v="7"/>
    <x v="0"/>
    <n v="15"/>
    <n v="15"/>
    <n v="540"/>
    <n v="90"/>
    <n v="450"/>
  </r>
  <r>
    <n v="519"/>
    <x v="52"/>
    <x v="0"/>
    <x v="7"/>
    <x v="0"/>
    <n v="120"/>
    <x v="5"/>
    <x v="1"/>
    <x v="7"/>
    <x v="0"/>
    <n v="20"/>
    <n v="20"/>
    <n v="720"/>
    <n v="120"/>
    <n v="600"/>
  </r>
  <r>
    <n v="520"/>
    <x v="51"/>
    <x v="1"/>
    <x v="1"/>
    <x v="2"/>
    <n v="50"/>
    <x v="4"/>
    <x v="2"/>
    <x v="4"/>
    <x v="1"/>
    <n v="20"/>
    <n v="20"/>
    <n v="150"/>
    <n v="60"/>
    <n v="90"/>
  </r>
  <r>
    <n v="521"/>
    <x v="61"/>
    <x v="1"/>
    <x v="0"/>
    <x v="1"/>
    <m/>
    <x v="1"/>
    <x v="1"/>
    <x v="8"/>
    <x v="1"/>
    <n v="20"/>
    <n v="20"/>
    <n v="900"/>
    <n v="180"/>
    <n v="720"/>
  </r>
  <r>
    <n v="522"/>
    <x v="48"/>
    <x v="1"/>
    <x v="3"/>
    <x v="1"/>
    <n v="50"/>
    <x v="4"/>
    <x v="2"/>
    <x v="6"/>
    <x v="0"/>
    <n v="20"/>
    <n v="20"/>
    <n v="350"/>
    <n v="140"/>
    <n v="210"/>
  </r>
  <r>
    <n v="523"/>
    <x v="43"/>
    <x v="1"/>
    <x v="6"/>
    <x v="0"/>
    <n v="70"/>
    <x v="3"/>
    <x v="0"/>
    <x v="1"/>
    <x v="1"/>
    <m/>
    <s v="20"/>
    <n v="140"/>
    <n v="40"/>
    <n v="100"/>
  </r>
  <r>
    <n v="524"/>
    <x v="43"/>
    <x v="0"/>
    <x v="8"/>
    <x v="0"/>
    <n v="70"/>
    <x v="3"/>
    <x v="0"/>
    <x v="6"/>
    <x v="0"/>
    <n v="5"/>
    <n v="5"/>
    <n v="490"/>
    <n v="35"/>
    <n v="455"/>
  </r>
  <r>
    <n v="525"/>
    <x v="4"/>
    <x v="0"/>
    <x v="4"/>
    <x v="3"/>
    <n v="90"/>
    <x v="0"/>
    <x v="1"/>
    <x v="8"/>
    <x v="1"/>
    <n v="20"/>
    <n v="20"/>
    <n v="810"/>
    <n v="180"/>
    <n v="630"/>
  </r>
  <r>
    <n v="526"/>
    <x v="20"/>
    <x v="1"/>
    <x v="4"/>
    <x v="0"/>
    <n v="50"/>
    <x v="4"/>
    <x v="0"/>
    <x v="0"/>
    <x v="1"/>
    <n v="5"/>
    <n v="5"/>
    <n v="200"/>
    <n v="20"/>
    <n v="180"/>
  </r>
  <r>
    <n v="527"/>
    <x v="72"/>
    <x v="1"/>
    <x v="7"/>
    <x v="3"/>
    <n v="150"/>
    <x v="2"/>
    <x v="1"/>
    <x v="8"/>
    <x v="1"/>
    <m/>
    <s v="20"/>
    <n v="1350"/>
    <n v="180"/>
    <n v="1170"/>
  </r>
  <r>
    <n v="528"/>
    <x v="17"/>
    <x v="0"/>
    <x v="3"/>
    <x v="3"/>
    <n v="200"/>
    <x v="6"/>
    <x v="2"/>
    <x v="7"/>
    <x v="1"/>
    <m/>
    <s v="20"/>
    <n v="1200"/>
    <n v="120"/>
    <n v="1080"/>
  </r>
  <r>
    <n v="529"/>
    <x v="69"/>
    <x v="1"/>
    <x v="8"/>
    <x v="3"/>
    <n v="70"/>
    <x v="3"/>
    <x v="1"/>
    <x v="4"/>
    <x v="0"/>
    <n v="15"/>
    <n v="15"/>
    <n v="210"/>
    <n v="45"/>
    <n v="165"/>
  </r>
  <r>
    <n v="530"/>
    <x v="62"/>
    <x v="1"/>
    <x v="8"/>
    <x v="3"/>
    <n v="120"/>
    <x v="5"/>
    <x v="3"/>
    <x v="1"/>
    <x v="0"/>
    <n v="5"/>
    <n v="5"/>
    <n v="240"/>
    <n v="10"/>
    <n v="230"/>
  </r>
  <r>
    <n v="531"/>
    <x v="29"/>
    <x v="0"/>
    <x v="4"/>
    <x v="1"/>
    <n v="50"/>
    <x v="4"/>
    <x v="2"/>
    <x v="1"/>
    <x v="1"/>
    <n v="20"/>
    <n v="20"/>
    <n v="100"/>
    <n v="40"/>
    <n v="60"/>
  </r>
  <r>
    <n v="532"/>
    <x v="61"/>
    <x v="1"/>
    <x v="2"/>
    <x v="3"/>
    <n v="200"/>
    <x v="6"/>
    <x v="0"/>
    <x v="8"/>
    <x v="1"/>
    <n v="10"/>
    <n v="10"/>
    <n v="1800"/>
    <n v="90"/>
    <n v="1710"/>
  </r>
  <r>
    <n v="533"/>
    <x v="15"/>
    <x v="1"/>
    <x v="1"/>
    <x v="1"/>
    <n v="70"/>
    <x v="3"/>
    <x v="3"/>
    <x v="3"/>
    <x v="1"/>
    <m/>
    <s v="20"/>
    <n v="560"/>
    <n v="160"/>
    <n v="400"/>
  </r>
  <r>
    <n v="534"/>
    <x v="24"/>
    <x v="0"/>
    <x v="4"/>
    <x v="2"/>
    <n v="50"/>
    <x v="4"/>
    <x v="1"/>
    <x v="6"/>
    <x v="0"/>
    <n v="15"/>
    <n v="15"/>
    <n v="350"/>
    <n v="105"/>
    <n v="245"/>
  </r>
  <r>
    <n v="535"/>
    <x v="50"/>
    <x v="0"/>
    <x v="4"/>
    <x v="1"/>
    <n v="50"/>
    <x v="4"/>
    <x v="0"/>
    <x v="6"/>
    <x v="0"/>
    <n v="20"/>
    <n v="20"/>
    <n v="350"/>
    <n v="140"/>
    <n v="210"/>
  </r>
  <r>
    <n v="536"/>
    <x v="3"/>
    <x v="0"/>
    <x v="7"/>
    <x v="0"/>
    <m/>
    <x v="1"/>
    <x v="3"/>
    <x v="2"/>
    <x v="1"/>
    <n v="5"/>
    <n v="5"/>
    <n v="1000"/>
    <n v="50"/>
    <n v="950"/>
  </r>
  <r>
    <n v="537"/>
    <x v="16"/>
    <x v="0"/>
    <x v="1"/>
    <x v="2"/>
    <n v="90"/>
    <x v="0"/>
    <x v="3"/>
    <x v="2"/>
    <x v="1"/>
    <n v="5"/>
    <n v="5"/>
    <n v="900"/>
    <n v="50"/>
    <n v="850"/>
  </r>
  <r>
    <n v="538"/>
    <x v="69"/>
    <x v="0"/>
    <x v="8"/>
    <x v="1"/>
    <n v="90"/>
    <x v="0"/>
    <x v="2"/>
    <x v="3"/>
    <x v="0"/>
    <n v="15"/>
    <n v="15"/>
    <n v="720"/>
    <n v="120"/>
    <n v="600"/>
  </r>
  <r>
    <n v="539"/>
    <x v="31"/>
    <x v="1"/>
    <x v="5"/>
    <x v="3"/>
    <n v="90"/>
    <x v="0"/>
    <x v="3"/>
    <x v="9"/>
    <x v="1"/>
    <n v="5"/>
    <n v="5"/>
    <n v="90"/>
    <n v="5"/>
    <n v="85"/>
  </r>
  <r>
    <n v="540"/>
    <x v="50"/>
    <x v="0"/>
    <x v="6"/>
    <x v="1"/>
    <n v="90"/>
    <x v="0"/>
    <x v="1"/>
    <x v="7"/>
    <x v="1"/>
    <n v="5"/>
    <n v="5"/>
    <n v="540"/>
    <n v="30"/>
    <n v="510"/>
  </r>
  <r>
    <n v="541"/>
    <x v="46"/>
    <x v="0"/>
    <x v="1"/>
    <x v="2"/>
    <n v="90"/>
    <x v="0"/>
    <x v="0"/>
    <x v="8"/>
    <x v="0"/>
    <n v="15"/>
    <n v="15"/>
    <n v="810"/>
    <n v="135"/>
    <n v="675"/>
  </r>
  <r>
    <n v="542"/>
    <x v="15"/>
    <x v="1"/>
    <x v="0"/>
    <x v="2"/>
    <n v="50"/>
    <x v="4"/>
    <x v="1"/>
    <x v="7"/>
    <x v="1"/>
    <n v="5"/>
    <n v="5"/>
    <n v="300"/>
    <n v="30"/>
    <n v="270"/>
  </r>
  <r>
    <n v="543"/>
    <x v="8"/>
    <x v="1"/>
    <x v="2"/>
    <x v="3"/>
    <n v="150"/>
    <x v="2"/>
    <x v="3"/>
    <x v="2"/>
    <x v="0"/>
    <n v="20"/>
    <n v="20"/>
    <n v="1500"/>
    <n v="200"/>
    <n v="1300"/>
  </r>
  <r>
    <n v="544"/>
    <x v="38"/>
    <x v="0"/>
    <x v="1"/>
    <x v="3"/>
    <n v="90"/>
    <x v="0"/>
    <x v="0"/>
    <x v="5"/>
    <x v="0"/>
    <n v="20"/>
    <n v="20"/>
    <n v="450"/>
    <n v="100"/>
    <n v="350"/>
  </r>
  <r>
    <n v="545"/>
    <x v="1"/>
    <x v="0"/>
    <x v="8"/>
    <x v="2"/>
    <n v="150"/>
    <x v="2"/>
    <x v="0"/>
    <x v="2"/>
    <x v="1"/>
    <m/>
    <s v="20"/>
    <n v="1500"/>
    <n v="200"/>
    <n v="1300"/>
  </r>
  <r>
    <n v="546"/>
    <x v="1"/>
    <x v="0"/>
    <x v="3"/>
    <x v="3"/>
    <n v="90"/>
    <x v="0"/>
    <x v="0"/>
    <x v="4"/>
    <x v="0"/>
    <n v="15"/>
    <n v="15"/>
    <n v="270"/>
    <n v="45"/>
    <n v="225"/>
  </r>
  <r>
    <n v="547"/>
    <x v="52"/>
    <x v="0"/>
    <x v="5"/>
    <x v="1"/>
    <n v="120"/>
    <x v="5"/>
    <x v="2"/>
    <x v="8"/>
    <x v="1"/>
    <n v="20"/>
    <n v="20"/>
    <n v="1080"/>
    <n v="180"/>
    <n v="900"/>
  </r>
  <r>
    <n v="548"/>
    <x v="4"/>
    <x v="1"/>
    <x v="0"/>
    <x v="0"/>
    <m/>
    <x v="1"/>
    <x v="1"/>
    <x v="3"/>
    <x v="0"/>
    <n v="15"/>
    <n v="15"/>
    <n v="800"/>
    <n v="120"/>
    <n v="680"/>
  </r>
  <r>
    <n v="549"/>
    <x v="60"/>
    <x v="1"/>
    <x v="5"/>
    <x v="3"/>
    <n v="150"/>
    <x v="2"/>
    <x v="1"/>
    <x v="7"/>
    <x v="1"/>
    <m/>
    <s v="20"/>
    <n v="900"/>
    <n v="120"/>
    <n v="780"/>
  </r>
  <r>
    <n v="550"/>
    <x v="63"/>
    <x v="1"/>
    <x v="0"/>
    <x v="2"/>
    <n v="120"/>
    <x v="5"/>
    <x v="0"/>
    <x v="8"/>
    <x v="1"/>
    <n v="20"/>
    <n v="20"/>
    <n v="1080"/>
    <n v="180"/>
    <n v="900"/>
  </r>
  <r>
    <n v="551"/>
    <x v="15"/>
    <x v="1"/>
    <x v="2"/>
    <x v="1"/>
    <n v="50"/>
    <x v="4"/>
    <x v="3"/>
    <x v="8"/>
    <x v="1"/>
    <n v="10"/>
    <n v="10"/>
    <n v="450"/>
    <n v="90"/>
    <n v="360"/>
  </r>
  <r>
    <n v="552"/>
    <x v="46"/>
    <x v="0"/>
    <x v="6"/>
    <x v="0"/>
    <n v="70"/>
    <x v="3"/>
    <x v="0"/>
    <x v="1"/>
    <x v="1"/>
    <n v="10"/>
    <n v="10"/>
    <n v="140"/>
    <n v="20"/>
    <n v="120"/>
  </r>
  <r>
    <n v="553"/>
    <x v="46"/>
    <x v="1"/>
    <x v="4"/>
    <x v="1"/>
    <n v="70"/>
    <x v="3"/>
    <x v="2"/>
    <x v="8"/>
    <x v="1"/>
    <n v="15"/>
    <n v="15"/>
    <n v="630"/>
    <n v="135"/>
    <n v="495"/>
  </r>
  <r>
    <n v="554"/>
    <x v="0"/>
    <x v="0"/>
    <x v="5"/>
    <x v="3"/>
    <n v="200"/>
    <x v="6"/>
    <x v="0"/>
    <x v="7"/>
    <x v="0"/>
    <n v="5"/>
    <n v="5"/>
    <n v="1200"/>
    <n v="30"/>
    <n v="1170"/>
  </r>
  <r>
    <n v="555"/>
    <x v="4"/>
    <x v="1"/>
    <x v="1"/>
    <x v="3"/>
    <n v="120"/>
    <x v="5"/>
    <x v="2"/>
    <x v="6"/>
    <x v="0"/>
    <n v="15"/>
    <n v="15"/>
    <n v="840"/>
    <n v="105"/>
    <n v="735"/>
  </r>
  <r>
    <n v="556"/>
    <x v="50"/>
    <x v="1"/>
    <x v="5"/>
    <x v="2"/>
    <n v="120"/>
    <x v="5"/>
    <x v="0"/>
    <x v="5"/>
    <x v="1"/>
    <n v="20"/>
    <n v="20"/>
    <n v="600"/>
    <n v="100"/>
    <n v="500"/>
  </r>
  <r>
    <n v="557"/>
    <x v="19"/>
    <x v="1"/>
    <x v="7"/>
    <x v="0"/>
    <n v="200"/>
    <x v="6"/>
    <x v="3"/>
    <x v="8"/>
    <x v="0"/>
    <n v="5"/>
    <n v="5"/>
    <n v="1800"/>
    <n v="45"/>
    <n v="1755"/>
  </r>
  <r>
    <n v="558"/>
    <x v="25"/>
    <x v="1"/>
    <x v="4"/>
    <x v="2"/>
    <n v="200"/>
    <x v="6"/>
    <x v="3"/>
    <x v="9"/>
    <x v="1"/>
    <n v="20"/>
    <n v="20"/>
    <n v="200"/>
    <n v="20"/>
    <n v="180"/>
  </r>
  <r>
    <n v="559"/>
    <x v="15"/>
    <x v="1"/>
    <x v="1"/>
    <x v="3"/>
    <n v="150"/>
    <x v="2"/>
    <x v="1"/>
    <x v="6"/>
    <x v="1"/>
    <n v="20"/>
    <n v="20"/>
    <n v="1050"/>
    <n v="140"/>
    <n v="910"/>
  </r>
  <r>
    <n v="560"/>
    <x v="13"/>
    <x v="0"/>
    <x v="6"/>
    <x v="1"/>
    <n v="120"/>
    <x v="5"/>
    <x v="1"/>
    <x v="3"/>
    <x v="1"/>
    <n v="20"/>
    <n v="20"/>
    <n v="960"/>
    <n v="160"/>
    <n v="800"/>
  </r>
  <r>
    <n v="561"/>
    <x v="62"/>
    <x v="1"/>
    <x v="4"/>
    <x v="3"/>
    <n v="150"/>
    <x v="2"/>
    <x v="3"/>
    <x v="6"/>
    <x v="0"/>
    <m/>
    <s v="20"/>
    <n v="1050"/>
    <n v="140"/>
    <n v="910"/>
  </r>
  <r>
    <n v="562"/>
    <x v="58"/>
    <x v="0"/>
    <x v="0"/>
    <x v="0"/>
    <n v="120"/>
    <x v="5"/>
    <x v="2"/>
    <x v="9"/>
    <x v="0"/>
    <n v="15"/>
    <n v="15"/>
    <n v="120"/>
    <n v="15"/>
    <n v="105"/>
  </r>
  <r>
    <n v="563"/>
    <x v="8"/>
    <x v="1"/>
    <x v="6"/>
    <x v="2"/>
    <m/>
    <x v="1"/>
    <x v="1"/>
    <x v="3"/>
    <x v="1"/>
    <m/>
    <s v="20"/>
    <n v="800"/>
    <n v="160"/>
    <n v="640"/>
  </r>
  <r>
    <n v="564"/>
    <x v="9"/>
    <x v="1"/>
    <x v="4"/>
    <x v="1"/>
    <n v="200"/>
    <x v="6"/>
    <x v="2"/>
    <x v="6"/>
    <x v="0"/>
    <m/>
    <s v="20"/>
    <n v="1400"/>
    <n v="140"/>
    <n v="1260"/>
  </r>
  <r>
    <n v="565"/>
    <x v="49"/>
    <x v="1"/>
    <x v="4"/>
    <x v="3"/>
    <n v="150"/>
    <x v="2"/>
    <x v="0"/>
    <x v="8"/>
    <x v="0"/>
    <m/>
    <s v="20"/>
    <n v="1350"/>
    <n v="180"/>
    <n v="1170"/>
  </r>
  <r>
    <n v="566"/>
    <x v="53"/>
    <x v="0"/>
    <x v="6"/>
    <x v="2"/>
    <m/>
    <x v="1"/>
    <x v="0"/>
    <x v="6"/>
    <x v="1"/>
    <m/>
    <s v="20"/>
    <n v="700"/>
    <n v="140"/>
    <n v="560"/>
  </r>
  <r>
    <n v="567"/>
    <x v="7"/>
    <x v="1"/>
    <x v="1"/>
    <x v="0"/>
    <n v="120"/>
    <x v="5"/>
    <x v="1"/>
    <x v="1"/>
    <x v="1"/>
    <n v="20"/>
    <n v="20"/>
    <n v="240"/>
    <n v="40"/>
    <n v="200"/>
  </r>
  <r>
    <n v="568"/>
    <x v="52"/>
    <x v="1"/>
    <x v="0"/>
    <x v="2"/>
    <n v="50"/>
    <x v="4"/>
    <x v="2"/>
    <x v="5"/>
    <x v="0"/>
    <n v="10"/>
    <n v="10"/>
    <n v="250"/>
    <n v="50"/>
    <n v="200"/>
  </r>
  <r>
    <n v="569"/>
    <x v="39"/>
    <x v="0"/>
    <x v="4"/>
    <x v="2"/>
    <n v="120"/>
    <x v="5"/>
    <x v="2"/>
    <x v="4"/>
    <x v="1"/>
    <n v="5"/>
    <n v="5"/>
    <n v="360"/>
    <n v="15"/>
    <n v="345"/>
  </r>
  <r>
    <n v="570"/>
    <x v="61"/>
    <x v="1"/>
    <x v="3"/>
    <x v="3"/>
    <n v="90"/>
    <x v="0"/>
    <x v="3"/>
    <x v="8"/>
    <x v="0"/>
    <n v="20"/>
    <n v="20"/>
    <n v="810"/>
    <n v="180"/>
    <n v="630"/>
  </r>
  <r>
    <n v="571"/>
    <x v="46"/>
    <x v="0"/>
    <x v="7"/>
    <x v="0"/>
    <n v="70"/>
    <x v="3"/>
    <x v="3"/>
    <x v="8"/>
    <x v="1"/>
    <n v="15"/>
    <n v="15"/>
    <n v="630"/>
    <n v="135"/>
    <n v="495"/>
  </r>
  <r>
    <n v="572"/>
    <x v="6"/>
    <x v="1"/>
    <x v="8"/>
    <x v="1"/>
    <n v="120"/>
    <x v="5"/>
    <x v="1"/>
    <x v="8"/>
    <x v="0"/>
    <m/>
    <s v="20"/>
    <n v="1080"/>
    <n v="180"/>
    <n v="900"/>
  </r>
  <r>
    <n v="573"/>
    <x v="22"/>
    <x v="0"/>
    <x v="5"/>
    <x v="3"/>
    <n v="200"/>
    <x v="6"/>
    <x v="1"/>
    <x v="8"/>
    <x v="1"/>
    <n v="20"/>
    <n v="20"/>
    <n v="1800"/>
    <n v="180"/>
    <n v="1620"/>
  </r>
  <r>
    <n v="574"/>
    <x v="52"/>
    <x v="1"/>
    <x v="7"/>
    <x v="1"/>
    <m/>
    <x v="1"/>
    <x v="1"/>
    <x v="4"/>
    <x v="1"/>
    <n v="15"/>
    <n v="15"/>
    <n v="300"/>
    <n v="45"/>
    <n v="255"/>
  </r>
  <r>
    <n v="575"/>
    <x v="52"/>
    <x v="1"/>
    <x v="5"/>
    <x v="3"/>
    <n v="120"/>
    <x v="5"/>
    <x v="3"/>
    <x v="2"/>
    <x v="0"/>
    <n v="5"/>
    <n v="5"/>
    <n v="1200"/>
    <n v="50"/>
    <n v="1150"/>
  </r>
  <r>
    <n v="576"/>
    <x v="67"/>
    <x v="1"/>
    <x v="5"/>
    <x v="0"/>
    <n v="120"/>
    <x v="5"/>
    <x v="0"/>
    <x v="1"/>
    <x v="0"/>
    <n v="5"/>
    <n v="5"/>
    <n v="240"/>
    <n v="10"/>
    <n v="230"/>
  </r>
  <r>
    <n v="577"/>
    <x v="4"/>
    <x v="0"/>
    <x v="5"/>
    <x v="2"/>
    <n v="150"/>
    <x v="2"/>
    <x v="0"/>
    <x v="4"/>
    <x v="0"/>
    <n v="15"/>
    <n v="15"/>
    <n v="450"/>
    <n v="45"/>
    <n v="405"/>
  </r>
  <r>
    <n v="578"/>
    <x v="27"/>
    <x v="0"/>
    <x v="2"/>
    <x v="0"/>
    <n v="200"/>
    <x v="6"/>
    <x v="0"/>
    <x v="2"/>
    <x v="0"/>
    <n v="15"/>
    <n v="15"/>
    <n v="2000"/>
    <n v="150"/>
    <n v="1850"/>
  </r>
  <r>
    <n v="579"/>
    <x v="27"/>
    <x v="1"/>
    <x v="1"/>
    <x v="0"/>
    <n v="90"/>
    <x v="0"/>
    <x v="3"/>
    <x v="3"/>
    <x v="0"/>
    <n v="10"/>
    <n v="10"/>
    <n v="720"/>
    <n v="80"/>
    <n v="640"/>
  </r>
  <r>
    <n v="580"/>
    <x v="27"/>
    <x v="1"/>
    <x v="0"/>
    <x v="3"/>
    <n v="200"/>
    <x v="6"/>
    <x v="1"/>
    <x v="7"/>
    <x v="1"/>
    <n v="15"/>
    <n v="15"/>
    <n v="1200"/>
    <n v="90"/>
    <n v="1110"/>
  </r>
  <r>
    <n v="581"/>
    <x v="33"/>
    <x v="1"/>
    <x v="0"/>
    <x v="3"/>
    <n v="50"/>
    <x v="4"/>
    <x v="2"/>
    <x v="4"/>
    <x v="1"/>
    <n v="15"/>
    <n v="15"/>
    <n v="150"/>
    <n v="45"/>
    <n v="105"/>
  </r>
  <r>
    <n v="582"/>
    <x v="47"/>
    <x v="1"/>
    <x v="0"/>
    <x v="0"/>
    <n v="50"/>
    <x v="4"/>
    <x v="0"/>
    <x v="8"/>
    <x v="1"/>
    <m/>
    <s v="20"/>
    <n v="450"/>
    <n v="180"/>
    <n v="270"/>
  </r>
  <r>
    <n v="583"/>
    <x v="19"/>
    <x v="0"/>
    <x v="0"/>
    <x v="1"/>
    <n v="70"/>
    <x v="3"/>
    <x v="2"/>
    <x v="0"/>
    <x v="1"/>
    <n v="15"/>
    <n v="15"/>
    <n v="280"/>
    <n v="60"/>
    <n v="220"/>
  </r>
  <r>
    <n v="584"/>
    <x v="25"/>
    <x v="0"/>
    <x v="3"/>
    <x v="3"/>
    <n v="70"/>
    <x v="3"/>
    <x v="3"/>
    <x v="4"/>
    <x v="1"/>
    <n v="20"/>
    <n v="20"/>
    <n v="210"/>
    <n v="60"/>
    <n v="150"/>
  </r>
  <r>
    <n v="585"/>
    <x v="65"/>
    <x v="0"/>
    <x v="6"/>
    <x v="2"/>
    <n v="70"/>
    <x v="3"/>
    <x v="1"/>
    <x v="5"/>
    <x v="0"/>
    <n v="15"/>
    <n v="15"/>
    <n v="350"/>
    <n v="75"/>
    <n v="275"/>
  </r>
  <r>
    <n v="586"/>
    <x v="20"/>
    <x v="0"/>
    <x v="6"/>
    <x v="2"/>
    <n v="150"/>
    <x v="2"/>
    <x v="2"/>
    <x v="2"/>
    <x v="0"/>
    <n v="15"/>
    <n v="15"/>
    <n v="1500"/>
    <n v="150"/>
    <n v="1350"/>
  </r>
  <r>
    <n v="587"/>
    <x v="1"/>
    <x v="0"/>
    <x v="8"/>
    <x v="0"/>
    <n v="150"/>
    <x v="2"/>
    <x v="0"/>
    <x v="1"/>
    <x v="0"/>
    <n v="5"/>
    <n v="5"/>
    <n v="300"/>
    <n v="10"/>
    <n v="290"/>
  </r>
  <r>
    <n v="588"/>
    <x v="65"/>
    <x v="1"/>
    <x v="5"/>
    <x v="0"/>
    <n v="50"/>
    <x v="4"/>
    <x v="1"/>
    <x v="0"/>
    <x v="0"/>
    <n v="5"/>
    <n v="5"/>
    <n v="200"/>
    <n v="20"/>
    <n v="180"/>
  </r>
  <r>
    <n v="589"/>
    <x v="62"/>
    <x v="0"/>
    <x v="2"/>
    <x v="3"/>
    <n v="120"/>
    <x v="5"/>
    <x v="1"/>
    <x v="9"/>
    <x v="1"/>
    <n v="20"/>
    <n v="20"/>
    <n v="120"/>
    <n v="20"/>
    <n v="100"/>
  </r>
  <r>
    <n v="590"/>
    <x v="59"/>
    <x v="0"/>
    <x v="7"/>
    <x v="3"/>
    <n v="120"/>
    <x v="5"/>
    <x v="2"/>
    <x v="8"/>
    <x v="0"/>
    <n v="10"/>
    <n v="10"/>
    <n v="1080"/>
    <n v="90"/>
    <n v="990"/>
  </r>
  <r>
    <n v="591"/>
    <x v="20"/>
    <x v="0"/>
    <x v="2"/>
    <x v="1"/>
    <n v="90"/>
    <x v="0"/>
    <x v="2"/>
    <x v="7"/>
    <x v="0"/>
    <n v="15"/>
    <n v="15"/>
    <n v="540"/>
    <n v="90"/>
    <n v="450"/>
  </r>
  <r>
    <n v="592"/>
    <x v="65"/>
    <x v="1"/>
    <x v="0"/>
    <x v="2"/>
    <m/>
    <x v="1"/>
    <x v="3"/>
    <x v="1"/>
    <x v="1"/>
    <n v="15"/>
    <n v="15"/>
    <n v="200"/>
    <n v="30"/>
    <n v="170"/>
  </r>
  <r>
    <n v="593"/>
    <x v="71"/>
    <x v="0"/>
    <x v="5"/>
    <x v="3"/>
    <n v="200"/>
    <x v="6"/>
    <x v="1"/>
    <x v="0"/>
    <x v="0"/>
    <m/>
    <s v="20"/>
    <n v="800"/>
    <n v="80"/>
    <n v="720"/>
  </r>
  <r>
    <n v="594"/>
    <x v="45"/>
    <x v="0"/>
    <x v="8"/>
    <x v="0"/>
    <n v="200"/>
    <x v="6"/>
    <x v="3"/>
    <x v="3"/>
    <x v="1"/>
    <n v="20"/>
    <n v="20"/>
    <n v="1600"/>
    <n v="160"/>
    <n v="1440"/>
  </r>
  <r>
    <n v="595"/>
    <x v="52"/>
    <x v="0"/>
    <x v="4"/>
    <x v="2"/>
    <n v="70"/>
    <x v="3"/>
    <x v="0"/>
    <x v="9"/>
    <x v="0"/>
    <m/>
    <s v="20"/>
    <n v="70"/>
    <n v="20"/>
    <n v="50"/>
  </r>
  <r>
    <n v="596"/>
    <x v="2"/>
    <x v="1"/>
    <x v="3"/>
    <x v="1"/>
    <n v="200"/>
    <x v="6"/>
    <x v="0"/>
    <x v="8"/>
    <x v="1"/>
    <m/>
    <s v="20"/>
    <n v="1800"/>
    <n v="180"/>
    <n v="1620"/>
  </r>
  <r>
    <n v="597"/>
    <x v="27"/>
    <x v="0"/>
    <x v="7"/>
    <x v="2"/>
    <n v="150"/>
    <x v="2"/>
    <x v="1"/>
    <x v="7"/>
    <x v="1"/>
    <n v="20"/>
    <n v="20"/>
    <n v="900"/>
    <n v="120"/>
    <n v="780"/>
  </r>
  <r>
    <n v="598"/>
    <x v="13"/>
    <x v="0"/>
    <x v="1"/>
    <x v="0"/>
    <n v="50"/>
    <x v="4"/>
    <x v="3"/>
    <x v="1"/>
    <x v="1"/>
    <n v="15"/>
    <n v="15"/>
    <n v="100"/>
    <n v="30"/>
    <n v="70"/>
  </r>
  <r>
    <n v="599"/>
    <x v="25"/>
    <x v="1"/>
    <x v="6"/>
    <x v="2"/>
    <m/>
    <x v="1"/>
    <x v="2"/>
    <x v="3"/>
    <x v="1"/>
    <n v="10"/>
    <n v="10"/>
    <n v="800"/>
    <n v="80"/>
    <n v="720"/>
  </r>
  <r>
    <n v="600"/>
    <x v="61"/>
    <x v="0"/>
    <x v="0"/>
    <x v="3"/>
    <m/>
    <x v="1"/>
    <x v="2"/>
    <x v="8"/>
    <x v="1"/>
    <n v="15"/>
    <n v="15"/>
    <n v="900"/>
    <n v="135"/>
    <n v="765"/>
  </r>
  <r>
    <n v="601"/>
    <x v="17"/>
    <x v="0"/>
    <x v="8"/>
    <x v="3"/>
    <n v="150"/>
    <x v="2"/>
    <x v="0"/>
    <x v="8"/>
    <x v="0"/>
    <m/>
    <s v="20"/>
    <n v="1350"/>
    <n v="180"/>
    <n v="1170"/>
  </r>
  <r>
    <n v="602"/>
    <x v="68"/>
    <x v="1"/>
    <x v="1"/>
    <x v="0"/>
    <n v="200"/>
    <x v="6"/>
    <x v="2"/>
    <x v="6"/>
    <x v="0"/>
    <n v="20"/>
    <n v="20"/>
    <n v="1400"/>
    <n v="140"/>
    <n v="1260"/>
  </r>
  <r>
    <n v="603"/>
    <x v="49"/>
    <x v="0"/>
    <x v="8"/>
    <x v="1"/>
    <m/>
    <x v="1"/>
    <x v="3"/>
    <x v="2"/>
    <x v="0"/>
    <n v="10"/>
    <n v="10"/>
    <n v="1000"/>
    <n v="100"/>
    <n v="900"/>
  </r>
  <r>
    <n v="604"/>
    <x v="46"/>
    <x v="0"/>
    <x v="7"/>
    <x v="0"/>
    <n v="50"/>
    <x v="4"/>
    <x v="1"/>
    <x v="2"/>
    <x v="1"/>
    <n v="5"/>
    <n v="5"/>
    <n v="500"/>
    <n v="50"/>
    <n v="450"/>
  </r>
  <r>
    <n v="605"/>
    <x v="65"/>
    <x v="1"/>
    <x v="0"/>
    <x v="1"/>
    <n v="70"/>
    <x v="3"/>
    <x v="0"/>
    <x v="7"/>
    <x v="0"/>
    <m/>
    <s v="20"/>
    <n v="420"/>
    <n v="120"/>
    <n v="300"/>
  </r>
  <r>
    <n v="606"/>
    <x v="52"/>
    <x v="0"/>
    <x v="7"/>
    <x v="0"/>
    <n v="150"/>
    <x v="2"/>
    <x v="0"/>
    <x v="6"/>
    <x v="0"/>
    <n v="5"/>
    <n v="5"/>
    <n v="1050"/>
    <n v="35"/>
    <n v="1015"/>
  </r>
  <r>
    <n v="607"/>
    <x v="53"/>
    <x v="0"/>
    <x v="1"/>
    <x v="3"/>
    <n v="150"/>
    <x v="2"/>
    <x v="0"/>
    <x v="3"/>
    <x v="1"/>
    <n v="10"/>
    <n v="10"/>
    <n v="1200"/>
    <n v="80"/>
    <n v="1120"/>
  </r>
  <r>
    <n v="608"/>
    <x v="15"/>
    <x v="0"/>
    <x v="2"/>
    <x v="3"/>
    <m/>
    <x v="1"/>
    <x v="2"/>
    <x v="9"/>
    <x v="1"/>
    <n v="15"/>
    <n v="15"/>
    <n v="100"/>
    <n v="15"/>
    <n v="85"/>
  </r>
  <r>
    <n v="609"/>
    <x v="32"/>
    <x v="0"/>
    <x v="8"/>
    <x v="2"/>
    <n v="200"/>
    <x v="6"/>
    <x v="2"/>
    <x v="4"/>
    <x v="0"/>
    <n v="5"/>
    <n v="5"/>
    <n v="600"/>
    <n v="15"/>
    <n v="585"/>
  </r>
  <r>
    <n v="610"/>
    <x v="20"/>
    <x v="0"/>
    <x v="1"/>
    <x v="3"/>
    <n v="50"/>
    <x v="4"/>
    <x v="2"/>
    <x v="9"/>
    <x v="1"/>
    <n v="10"/>
    <n v="10"/>
    <n v="50"/>
    <n v="10"/>
    <n v="40"/>
  </r>
  <r>
    <n v="611"/>
    <x v="25"/>
    <x v="1"/>
    <x v="3"/>
    <x v="0"/>
    <n v="200"/>
    <x v="6"/>
    <x v="1"/>
    <x v="2"/>
    <x v="1"/>
    <n v="15"/>
    <n v="15"/>
    <n v="2000"/>
    <n v="150"/>
    <n v="1850"/>
  </r>
  <r>
    <n v="612"/>
    <x v="31"/>
    <x v="0"/>
    <x v="0"/>
    <x v="3"/>
    <n v="70"/>
    <x v="3"/>
    <x v="2"/>
    <x v="8"/>
    <x v="1"/>
    <n v="15"/>
    <n v="15"/>
    <n v="630"/>
    <n v="135"/>
    <n v="495"/>
  </r>
  <r>
    <n v="613"/>
    <x v="4"/>
    <x v="1"/>
    <x v="5"/>
    <x v="3"/>
    <n v="70"/>
    <x v="3"/>
    <x v="0"/>
    <x v="8"/>
    <x v="1"/>
    <n v="15"/>
    <n v="15"/>
    <n v="630"/>
    <n v="135"/>
    <n v="495"/>
  </r>
  <r>
    <n v="614"/>
    <x v="31"/>
    <x v="0"/>
    <x v="6"/>
    <x v="0"/>
    <n v="200"/>
    <x v="6"/>
    <x v="0"/>
    <x v="5"/>
    <x v="1"/>
    <m/>
    <s v="20"/>
    <n v="1000"/>
    <n v="100"/>
    <n v="900"/>
  </r>
  <r>
    <n v="615"/>
    <x v="18"/>
    <x v="0"/>
    <x v="2"/>
    <x v="3"/>
    <n v="200"/>
    <x v="6"/>
    <x v="1"/>
    <x v="6"/>
    <x v="1"/>
    <n v="10"/>
    <n v="10"/>
    <n v="1400"/>
    <n v="70"/>
    <n v="1330"/>
  </r>
  <r>
    <n v="616"/>
    <x v="42"/>
    <x v="1"/>
    <x v="3"/>
    <x v="3"/>
    <m/>
    <x v="1"/>
    <x v="2"/>
    <x v="8"/>
    <x v="1"/>
    <n v="20"/>
    <n v="20"/>
    <n v="900"/>
    <n v="180"/>
    <n v="720"/>
  </r>
  <r>
    <n v="617"/>
    <x v="28"/>
    <x v="0"/>
    <x v="8"/>
    <x v="3"/>
    <n v="50"/>
    <x v="4"/>
    <x v="2"/>
    <x v="8"/>
    <x v="1"/>
    <n v="5"/>
    <n v="5"/>
    <n v="450"/>
    <n v="45"/>
    <n v="405"/>
  </r>
  <r>
    <n v="618"/>
    <x v="58"/>
    <x v="0"/>
    <x v="3"/>
    <x v="1"/>
    <n v="120"/>
    <x v="5"/>
    <x v="2"/>
    <x v="0"/>
    <x v="0"/>
    <n v="5"/>
    <n v="5"/>
    <n v="480"/>
    <n v="20"/>
    <n v="460"/>
  </r>
  <r>
    <n v="619"/>
    <x v="58"/>
    <x v="1"/>
    <x v="3"/>
    <x v="1"/>
    <n v="90"/>
    <x v="0"/>
    <x v="3"/>
    <x v="4"/>
    <x v="0"/>
    <n v="20"/>
    <n v="20"/>
    <n v="270"/>
    <n v="60"/>
    <n v="210"/>
  </r>
  <r>
    <n v="620"/>
    <x v="10"/>
    <x v="1"/>
    <x v="3"/>
    <x v="1"/>
    <n v="200"/>
    <x v="6"/>
    <x v="0"/>
    <x v="8"/>
    <x v="1"/>
    <n v="15"/>
    <n v="15"/>
    <n v="1800"/>
    <n v="135"/>
    <n v="1665"/>
  </r>
  <r>
    <n v="621"/>
    <x v="27"/>
    <x v="0"/>
    <x v="6"/>
    <x v="0"/>
    <n v="50"/>
    <x v="4"/>
    <x v="3"/>
    <x v="3"/>
    <x v="1"/>
    <n v="10"/>
    <n v="10"/>
    <n v="400"/>
    <n v="80"/>
    <n v="320"/>
  </r>
  <r>
    <n v="622"/>
    <x v="56"/>
    <x v="0"/>
    <x v="4"/>
    <x v="3"/>
    <n v="150"/>
    <x v="2"/>
    <x v="0"/>
    <x v="4"/>
    <x v="0"/>
    <n v="5"/>
    <n v="5"/>
    <n v="450"/>
    <n v="15"/>
    <n v="435"/>
  </r>
  <r>
    <n v="623"/>
    <x v="8"/>
    <x v="0"/>
    <x v="6"/>
    <x v="3"/>
    <n v="90"/>
    <x v="0"/>
    <x v="3"/>
    <x v="8"/>
    <x v="1"/>
    <n v="20"/>
    <n v="20"/>
    <n v="810"/>
    <n v="180"/>
    <n v="630"/>
  </r>
  <r>
    <n v="624"/>
    <x v="67"/>
    <x v="0"/>
    <x v="4"/>
    <x v="3"/>
    <m/>
    <x v="1"/>
    <x v="2"/>
    <x v="1"/>
    <x v="0"/>
    <n v="5"/>
    <n v="5"/>
    <n v="200"/>
    <n v="10"/>
    <n v="190"/>
  </r>
  <r>
    <n v="625"/>
    <x v="14"/>
    <x v="1"/>
    <x v="5"/>
    <x v="3"/>
    <n v="90"/>
    <x v="0"/>
    <x v="2"/>
    <x v="2"/>
    <x v="0"/>
    <m/>
    <s v="20"/>
    <n v="900"/>
    <n v="200"/>
    <n v="700"/>
  </r>
  <r>
    <n v="626"/>
    <x v="35"/>
    <x v="0"/>
    <x v="7"/>
    <x v="2"/>
    <n v="50"/>
    <x v="4"/>
    <x v="1"/>
    <x v="9"/>
    <x v="1"/>
    <m/>
    <s v="20"/>
    <n v="50"/>
    <n v="20"/>
    <n v="30"/>
  </r>
  <r>
    <n v="627"/>
    <x v="6"/>
    <x v="1"/>
    <x v="8"/>
    <x v="3"/>
    <n v="70"/>
    <x v="3"/>
    <x v="1"/>
    <x v="2"/>
    <x v="0"/>
    <n v="10"/>
    <n v="10"/>
    <n v="700"/>
    <n v="100"/>
    <n v="600"/>
  </r>
  <r>
    <n v="628"/>
    <x v="44"/>
    <x v="0"/>
    <x v="7"/>
    <x v="3"/>
    <n v="120"/>
    <x v="5"/>
    <x v="3"/>
    <x v="8"/>
    <x v="0"/>
    <n v="5"/>
    <n v="5"/>
    <n v="1080"/>
    <n v="45"/>
    <n v="1035"/>
  </r>
  <r>
    <n v="629"/>
    <x v="15"/>
    <x v="0"/>
    <x v="0"/>
    <x v="2"/>
    <m/>
    <x v="1"/>
    <x v="1"/>
    <x v="2"/>
    <x v="0"/>
    <m/>
    <s v="20"/>
    <n v="1000"/>
    <n v="200"/>
    <n v="800"/>
  </r>
  <r>
    <n v="630"/>
    <x v="6"/>
    <x v="0"/>
    <x v="0"/>
    <x v="3"/>
    <n v="120"/>
    <x v="5"/>
    <x v="1"/>
    <x v="5"/>
    <x v="1"/>
    <n v="15"/>
    <n v="15"/>
    <n v="600"/>
    <n v="75"/>
    <n v="525"/>
  </r>
  <r>
    <n v="631"/>
    <x v="62"/>
    <x v="1"/>
    <x v="8"/>
    <x v="2"/>
    <n v="70"/>
    <x v="3"/>
    <x v="2"/>
    <x v="2"/>
    <x v="1"/>
    <n v="15"/>
    <n v="15"/>
    <n v="700"/>
    <n v="150"/>
    <n v="550"/>
  </r>
  <r>
    <n v="632"/>
    <x v="9"/>
    <x v="0"/>
    <x v="0"/>
    <x v="0"/>
    <n v="200"/>
    <x v="6"/>
    <x v="1"/>
    <x v="1"/>
    <x v="0"/>
    <m/>
    <s v="20"/>
    <n v="400"/>
    <n v="40"/>
    <n v="360"/>
  </r>
  <r>
    <n v="633"/>
    <x v="7"/>
    <x v="1"/>
    <x v="0"/>
    <x v="3"/>
    <n v="150"/>
    <x v="2"/>
    <x v="0"/>
    <x v="1"/>
    <x v="1"/>
    <n v="20"/>
    <n v="20"/>
    <n v="300"/>
    <n v="40"/>
    <n v="260"/>
  </r>
  <r>
    <n v="634"/>
    <x v="43"/>
    <x v="1"/>
    <x v="1"/>
    <x v="3"/>
    <n v="120"/>
    <x v="5"/>
    <x v="2"/>
    <x v="8"/>
    <x v="1"/>
    <m/>
    <s v="20"/>
    <n v="1080"/>
    <n v="180"/>
    <n v="900"/>
  </r>
  <r>
    <n v="635"/>
    <x v="23"/>
    <x v="1"/>
    <x v="7"/>
    <x v="3"/>
    <n v="70"/>
    <x v="3"/>
    <x v="0"/>
    <x v="7"/>
    <x v="1"/>
    <n v="15"/>
    <n v="15"/>
    <n v="420"/>
    <n v="90"/>
    <n v="330"/>
  </r>
  <r>
    <n v="636"/>
    <x v="7"/>
    <x v="0"/>
    <x v="8"/>
    <x v="0"/>
    <n v="70"/>
    <x v="3"/>
    <x v="0"/>
    <x v="5"/>
    <x v="1"/>
    <m/>
    <s v="20"/>
    <n v="350"/>
    <n v="100"/>
    <n v="250"/>
  </r>
  <r>
    <n v="637"/>
    <x v="33"/>
    <x v="0"/>
    <x v="0"/>
    <x v="0"/>
    <n v="200"/>
    <x v="6"/>
    <x v="1"/>
    <x v="5"/>
    <x v="0"/>
    <n v="5"/>
    <n v="5"/>
    <n v="1000"/>
    <n v="25"/>
    <n v="975"/>
  </r>
  <r>
    <n v="638"/>
    <x v="25"/>
    <x v="0"/>
    <x v="6"/>
    <x v="1"/>
    <n v="150"/>
    <x v="2"/>
    <x v="2"/>
    <x v="9"/>
    <x v="0"/>
    <n v="10"/>
    <n v="10"/>
    <n v="150"/>
    <n v="10"/>
    <n v="140"/>
  </r>
  <r>
    <n v="639"/>
    <x v="52"/>
    <x v="1"/>
    <x v="2"/>
    <x v="1"/>
    <n v="90"/>
    <x v="0"/>
    <x v="0"/>
    <x v="0"/>
    <x v="0"/>
    <n v="20"/>
    <n v="20"/>
    <n v="360"/>
    <n v="80"/>
    <n v="280"/>
  </r>
  <r>
    <n v="640"/>
    <x v="51"/>
    <x v="1"/>
    <x v="6"/>
    <x v="1"/>
    <n v="150"/>
    <x v="2"/>
    <x v="1"/>
    <x v="8"/>
    <x v="1"/>
    <n v="20"/>
    <n v="20"/>
    <n v="1350"/>
    <n v="180"/>
    <n v="1170"/>
  </r>
  <r>
    <n v="641"/>
    <x v="71"/>
    <x v="0"/>
    <x v="2"/>
    <x v="1"/>
    <n v="50"/>
    <x v="4"/>
    <x v="1"/>
    <x v="3"/>
    <x v="0"/>
    <m/>
    <s v="20"/>
    <n v="400"/>
    <n v="160"/>
    <n v="240"/>
  </r>
  <r>
    <n v="642"/>
    <x v="51"/>
    <x v="1"/>
    <x v="0"/>
    <x v="2"/>
    <n v="90"/>
    <x v="0"/>
    <x v="2"/>
    <x v="2"/>
    <x v="1"/>
    <n v="15"/>
    <n v="15"/>
    <n v="900"/>
    <n v="150"/>
    <n v="750"/>
  </r>
  <r>
    <n v="643"/>
    <x v="22"/>
    <x v="0"/>
    <x v="7"/>
    <x v="1"/>
    <n v="200"/>
    <x v="6"/>
    <x v="3"/>
    <x v="9"/>
    <x v="1"/>
    <n v="5"/>
    <n v="5"/>
    <n v="200"/>
    <n v="5"/>
    <n v="195"/>
  </r>
  <r>
    <n v="644"/>
    <x v="45"/>
    <x v="0"/>
    <x v="8"/>
    <x v="2"/>
    <n v="50"/>
    <x v="4"/>
    <x v="3"/>
    <x v="3"/>
    <x v="0"/>
    <m/>
    <s v="20"/>
    <n v="400"/>
    <n v="160"/>
    <n v="240"/>
  </r>
  <r>
    <n v="645"/>
    <x v="70"/>
    <x v="0"/>
    <x v="1"/>
    <x v="3"/>
    <n v="150"/>
    <x v="2"/>
    <x v="0"/>
    <x v="0"/>
    <x v="0"/>
    <n v="15"/>
    <n v="15"/>
    <n v="600"/>
    <n v="60"/>
    <n v="540"/>
  </r>
  <r>
    <n v="646"/>
    <x v="30"/>
    <x v="1"/>
    <x v="0"/>
    <x v="2"/>
    <n v="200"/>
    <x v="6"/>
    <x v="0"/>
    <x v="5"/>
    <x v="0"/>
    <n v="15"/>
    <n v="15"/>
    <n v="1000"/>
    <n v="75"/>
    <n v="925"/>
  </r>
  <r>
    <n v="647"/>
    <x v="20"/>
    <x v="1"/>
    <x v="5"/>
    <x v="3"/>
    <n v="90"/>
    <x v="0"/>
    <x v="0"/>
    <x v="2"/>
    <x v="1"/>
    <n v="20"/>
    <n v="20"/>
    <n v="900"/>
    <n v="200"/>
    <n v="700"/>
  </r>
  <r>
    <n v="648"/>
    <x v="10"/>
    <x v="0"/>
    <x v="8"/>
    <x v="0"/>
    <n v="120"/>
    <x v="5"/>
    <x v="2"/>
    <x v="2"/>
    <x v="1"/>
    <n v="5"/>
    <n v="5"/>
    <n v="1200"/>
    <n v="50"/>
    <n v="1150"/>
  </r>
  <r>
    <n v="649"/>
    <x v="38"/>
    <x v="1"/>
    <x v="8"/>
    <x v="3"/>
    <n v="150"/>
    <x v="2"/>
    <x v="2"/>
    <x v="3"/>
    <x v="1"/>
    <m/>
    <s v="20"/>
    <n v="1200"/>
    <n v="160"/>
    <n v="1040"/>
  </r>
  <r>
    <n v="650"/>
    <x v="15"/>
    <x v="1"/>
    <x v="3"/>
    <x v="2"/>
    <n v="200"/>
    <x v="6"/>
    <x v="2"/>
    <x v="7"/>
    <x v="1"/>
    <n v="5"/>
    <n v="5"/>
    <n v="1200"/>
    <n v="30"/>
    <n v="1170"/>
  </r>
  <r>
    <n v="651"/>
    <x v="3"/>
    <x v="1"/>
    <x v="6"/>
    <x v="2"/>
    <n v="150"/>
    <x v="2"/>
    <x v="0"/>
    <x v="7"/>
    <x v="0"/>
    <n v="20"/>
    <n v="20"/>
    <n v="900"/>
    <n v="120"/>
    <n v="780"/>
  </r>
  <r>
    <n v="652"/>
    <x v="17"/>
    <x v="0"/>
    <x v="2"/>
    <x v="2"/>
    <n v="70"/>
    <x v="3"/>
    <x v="3"/>
    <x v="6"/>
    <x v="0"/>
    <n v="10"/>
    <n v="10"/>
    <n v="490"/>
    <n v="70"/>
    <n v="420"/>
  </r>
  <r>
    <n v="653"/>
    <x v="52"/>
    <x v="1"/>
    <x v="8"/>
    <x v="3"/>
    <m/>
    <x v="1"/>
    <x v="0"/>
    <x v="6"/>
    <x v="0"/>
    <m/>
    <s v="20"/>
    <n v="700"/>
    <n v="140"/>
    <n v="560"/>
  </r>
  <r>
    <n v="654"/>
    <x v="23"/>
    <x v="0"/>
    <x v="8"/>
    <x v="3"/>
    <n v="70"/>
    <x v="3"/>
    <x v="2"/>
    <x v="5"/>
    <x v="0"/>
    <n v="20"/>
    <n v="20"/>
    <n v="350"/>
    <n v="100"/>
    <n v="250"/>
  </r>
  <r>
    <n v="655"/>
    <x v="11"/>
    <x v="1"/>
    <x v="5"/>
    <x v="1"/>
    <m/>
    <x v="1"/>
    <x v="1"/>
    <x v="5"/>
    <x v="0"/>
    <n v="5"/>
    <n v="5"/>
    <n v="500"/>
    <n v="25"/>
    <n v="475"/>
  </r>
  <r>
    <n v="656"/>
    <x v="44"/>
    <x v="1"/>
    <x v="2"/>
    <x v="0"/>
    <n v="70"/>
    <x v="3"/>
    <x v="1"/>
    <x v="4"/>
    <x v="1"/>
    <m/>
    <s v="20"/>
    <n v="210"/>
    <n v="60"/>
    <n v="150"/>
  </r>
  <r>
    <n v="657"/>
    <x v="36"/>
    <x v="0"/>
    <x v="0"/>
    <x v="0"/>
    <m/>
    <x v="1"/>
    <x v="2"/>
    <x v="8"/>
    <x v="0"/>
    <n v="20"/>
    <n v="20"/>
    <n v="900"/>
    <n v="180"/>
    <n v="720"/>
  </r>
  <r>
    <n v="658"/>
    <x v="5"/>
    <x v="1"/>
    <x v="1"/>
    <x v="1"/>
    <n v="200"/>
    <x v="6"/>
    <x v="1"/>
    <x v="4"/>
    <x v="1"/>
    <n v="20"/>
    <n v="20"/>
    <n v="600"/>
    <n v="60"/>
    <n v="540"/>
  </r>
  <r>
    <n v="659"/>
    <x v="41"/>
    <x v="0"/>
    <x v="7"/>
    <x v="0"/>
    <n v="200"/>
    <x v="6"/>
    <x v="2"/>
    <x v="7"/>
    <x v="1"/>
    <n v="15"/>
    <n v="15"/>
    <n v="1200"/>
    <n v="90"/>
    <n v="1110"/>
  </r>
  <r>
    <n v="660"/>
    <x v="66"/>
    <x v="0"/>
    <x v="7"/>
    <x v="1"/>
    <n v="200"/>
    <x v="6"/>
    <x v="0"/>
    <x v="5"/>
    <x v="1"/>
    <m/>
    <s v="20"/>
    <n v="1000"/>
    <n v="100"/>
    <n v="900"/>
  </r>
  <r>
    <n v="661"/>
    <x v="45"/>
    <x v="1"/>
    <x v="5"/>
    <x v="0"/>
    <m/>
    <x v="1"/>
    <x v="3"/>
    <x v="4"/>
    <x v="0"/>
    <m/>
    <s v="20"/>
    <n v="300"/>
    <n v="60"/>
    <n v="240"/>
  </r>
  <r>
    <n v="662"/>
    <x v="20"/>
    <x v="1"/>
    <x v="7"/>
    <x v="2"/>
    <n v="50"/>
    <x v="4"/>
    <x v="0"/>
    <x v="0"/>
    <x v="0"/>
    <n v="10"/>
    <n v="10"/>
    <n v="200"/>
    <n v="40"/>
    <n v="160"/>
  </r>
  <r>
    <n v="663"/>
    <x v="25"/>
    <x v="0"/>
    <x v="1"/>
    <x v="1"/>
    <n v="150"/>
    <x v="2"/>
    <x v="2"/>
    <x v="1"/>
    <x v="1"/>
    <n v="5"/>
    <n v="5"/>
    <n v="300"/>
    <n v="10"/>
    <n v="290"/>
  </r>
  <r>
    <n v="664"/>
    <x v="34"/>
    <x v="0"/>
    <x v="4"/>
    <x v="3"/>
    <m/>
    <x v="1"/>
    <x v="2"/>
    <x v="8"/>
    <x v="1"/>
    <n v="5"/>
    <n v="5"/>
    <n v="900"/>
    <n v="45"/>
    <n v="855"/>
  </r>
  <r>
    <n v="665"/>
    <x v="24"/>
    <x v="1"/>
    <x v="6"/>
    <x v="3"/>
    <n v="120"/>
    <x v="5"/>
    <x v="0"/>
    <x v="4"/>
    <x v="0"/>
    <n v="10"/>
    <n v="10"/>
    <n v="360"/>
    <n v="30"/>
    <n v="330"/>
  </r>
  <r>
    <n v="666"/>
    <x v="11"/>
    <x v="0"/>
    <x v="7"/>
    <x v="3"/>
    <n v="120"/>
    <x v="5"/>
    <x v="3"/>
    <x v="4"/>
    <x v="1"/>
    <m/>
    <s v="20"/>
    <n v="360"/>
    <n v="60"/>
    <n v="300"/>
  </r>
  <r>
    <n v="667"/>
    <x v="25"/>
    <x v="0"/>
    <x v="6"/>
    <x v="1"/>
    <n v="70"/>
    <x v="3"/>
    <x v="3"/>
    <x v="3"/>
    <x v="1"/>
    <n v="10"/>
    <n v="10"/>
    <n v="560"/>
    <n v="80"/>
    <n v="480"/>
  </r>
  <r>
    <n v="668"/>
    <x v="59"/>
    <x v="1"/>
    <x v="7"/>
    <x v="3"/>
    <n v="200"/>
    <x v="6"/>
    <x v="0"/>
    <x v="6"/>
    <x v="1"/>
    <n v="20"/>
    <n v="20"/>
    <n v="1400"/>
    <n v="140"/>
    <n v="1260"/>
  </r>
  <r>
    <n v="669"/>
    <x v="6"/>
    <x v="0"/>
    <x v="4"/>
    <x v="3"/>
    <n v="150"/>
    <x v="2"/>
    <x v="2"/>
    <x v="3"/>
    <x v="1"/>
    <n v="5"/>
    <n v="5"/>
    <n v="1200"/>
    <n v="40"/>
    <n v="1160"/>
  </r>
  <r>
    <n v="670"/>
    <x v="18"/>
    <x v="0"/>
    <x v="3"/>
    <x v="0"/>
    <m/>
    <x v="1"/>
    <x v="1"/>
    <x v="9"/>
    <x v="0"/>
    <n v="5"/>
    <n v="5"/>
    <n v="100"/>
    <n v="5"/>
    <n v="95"/>
  </r>
  <r>
    <n v="671"/>
    <x v="41"/>
    <x v="0"/>
    <x v="2"/>
    <x v="2"/>
    <n v="50"/>
    <x v="4"/>
    <x v="1"/>
    <x v="8"/>
    <x v="1"/>
    <n v="15"/>
    <n v="15"/>
    <n v="450"/>
    <n v="135"/>
    <n v="315"/>
  </r>
  <r>
    <n v="672"/>
    <x v="1"/>
    <x v="0"/>
    <x v="7"/>
    <x v="3"/>
    <n v="70"/>
    <x v="3"/>
    <x v="1"/>
    <x v="0"/>
    <x v="0"/>
    <n v="5"/>
    <n v="5"/>
    <n v="280"/>
    <n v="20"/>
    <n v="260"/>
  </r>
  <r>
    <n v="673"/>
    <x v="9"/>
    <x v="0"/>
    <x v="8"/>
    <x v="0"/>
    <n v="150"/>
    <x v="2"/>
    <x v="2"/>
    <x v="5"/>
    <x v="0"/>
    <n v="15"/>
    <n v="15"/>
    <n v="750"/>
    <n v="75"/>
    <n v="675"/>
  </r>
  <r>
    <n v="674"/>
    <x v="32"/>
    <x v="0"/>
    <x v="6"/>
    <x v="2"/>
    <n v="200"/>
    <x v="6"/>
    <x v="3"/>
    <x v="1"/>
    <x v="1"/>
    <n v="20"/>
    <n v="20"/>
    <n v="400"/>
    <n v="40"/>
    <n v="360"/>
  </r>
  <r>
    <n v="675"/>
    <x v="9"/>
    <x v="1"/>
    <x v="3"/>
    <x v="3"/>
    <n v="120"/>
    <x v="5"/>
    <x v="3"/>
    <x v="9"/>
    <x v="0"/>
    <n v="5"/>
    <n v="5"/>
    <n v="120"/>
    <n v="5"/>
    <n v="115"/>
  </r>
  <r>
    <n v="676"/>
    <x v="33"/>
    <x v="0"/>
    <x v="1"/>
    <x v="3"/>
    <n v="70"/>
    <x v="3"/>
    <x v="2"/>
    <x v="1"/>
    <x v="1"/>
    <n v="15"/>
    <n v="15"/>
    <n v="140"/>
    <n v="30"/>
    <n v="110"/>
  </r>
  <r>
    <n v="677"/>
    <x v="13"/>
    <x v="0"/>
    <x v="6"/>
    <x v="2"/>
    <n v="120"/>
    <x v="5"/>
    <x v="2"/>
    <x v="4"/>
    <x v="0"/>
    <n v="15"/>
    <n v="15"/>
    <n v="360"/>
    <n v="45"/>
    <n v="315"/>
  </r>
  <r>
    <n v="678"/>
    <x v="60"/>
    <x v="0"/>
    <x v="0"/>
    <x v="2"/>
    <m/>
    <x v="1"/>
    <x v="2"/>
    <x v="6"/>
    <x v="0"/>
    <n v="5"/>
    <n v="5"/>
    <n v="700"/>
    <n v="35"/>
    <n v="665"/>
  </r>
  <r>
    <n v="679"/>
    <x v="17"/>
    <x v="0"/>
    <x v="0"/>
    <x v="3"/>
    <m/>
    <x v="1"/>
    <x v="3"/>
    <x v="5"/>
    <x v="0"/>
    <n v="5"/>
    <n v="5"/>
    <n v="500"/>
    <n v="25"/>
    <n v="475"/>
  </r>
  <r>
    <n v="680"/>
    <x v="65"/>
    <x v="1"/>
    <x v="4"/>
    <x v="1"/>
    <n v="120"/>
    <x v="5"/>
    <x v="0"/>
    <x v="7"/>
    <x v="1"/>
    <n v="5"/>
    <n v="5"/>
    <n v="720"/>
    <n v="30"/>
    <n v="690"/>
  </r>
  <r>
    <n v="681"/>
    <x v="3"/>
    <x v="0"/>
    <x v="1"/>
    <x v="2"/>
    <n v="90"/>
    <x v="0"/>
    <x v="2"/>
    <x v="1"/>
    <x v="1"/>
    <n v="15"/>
    <n v="15"/>
    <n v="180"/>
    <n v="30"/>
    <n v="150"/>
  </r>
  <r>
    <n v="682"/>
    <x v="41"/>
    <x v="0"/>
    <x v="6"/>
    <x v="1"/>
    <n v="90"/>
    <x v="0"/>
    <x v="3"/>
    <x v="1"/>
    <x v="0"/>
    <n v="10"/>
    <n v="10"/>
    <n v="180"/>
    <n v="20"/>
    <n v="160"/>
  </r>
  <r>
    <n v="683"/>
    <x v="8"/>
    <x v="1"/>
    <x v="6"/>
    <x v="0"/>
    <n v="50"/>
    <x v="4"/>
    <x v="2"/>
    <x v="5"/>
    <x v="0"/>
    <n v="15"/>
    <n v="15"/>
    <n v="250"/>
    <n v="75"/>
    <n v="175"/>
  </r>
  <r>
    <n v="684"/>
    <x v="2"/>
    <x v="1"/>
    <x v="2"/>
    <x v="3"/>
    <n v="70"/>
    <x v="3"/>
    <x v="3"/>
    <x v="3"/>
    <x v="0"/>
    <n v="10"/>
    <n v="10"/>
    <n v="560"/>
    <n v="80"/>
    <n v="480"/>
  </r>
  <r>
    <n v="685"/>
    <x v="63"/>
    <x v="1"/>
    <x v="6"/>
    <x v="0"/>
    <n v="50"/>
    <x v="4"/>
    <x v="3"/>
    <x v="5"/>
    <x v="0"/>
    <n v="20"/>
    <n v="20"/>
    <n v="250"/>
    <n v="100"/>
    <n v="150"/>
  </r>
  <r>
    <n v="686"/>
    <x v="72"/>
    <x v="0"/>
    <x v="8"/>
    <x v="1"/>
    <m/>
    <x v="1"/>
    <x v="0"/>
    <x v="9"/>
    <x v="1"/>
    <n v="5"/>
    <n v="5"/>
    <n v="100"/>
    <n v="5"/>
    <n v="95"/>
  </r>
  <r>
    <n v="687"/>
    <x v="71"/>
    <x v="0"/>
    <x v="5"/>
    <x v="2"/>
    <n v="150"/>
    <x v="2"/>
    <x v="3"/>
    <x v="3"/>
    <x v="0"/>
    <m/>
    <s v="20"/>
    <n v="1200"/>
    <n v="160"/>
    <n v="1040"/>
  </r>
  <r>
    <n v="688"/>
    <x v="15"/>
    <x v="0"/>
    <x v="8"/>
    <x v="3"/>
    <m/>
    <x v="1"/>
    <x v="0"/>
    <x v="9"/>
    <x v="1"/>
    <n v="20"/>
    <n v="20"/>
    <n v="100"/>
    <n v="20"/>
    <n v="80"/>
  </r>
  <r>
    <n v="689"/>
    <x v="51"/>
    <x v="1"/>
    <x v="5"/>
    <x v="1"/>
    <n v="90"/>
    <x v="0"/>
    <x v="3"/>
    <x v="1"/>
    <x v="1"/>
    <n v="5"/>
    <n v="5"/>
    <n v="180"/>
    <n v="10"/>
    <n v="170"/>
  </r>
  <r>
    <n v="690"/>
    <x v="53"/>
    <x v="0"/>
    <x v="1"/>
    <x v="0"/>
    <n v="120"/>
    <x v="5"/>
    <x v="1"/>
    <x v="2"/>
    <x v="0"/>
    <n v="20"/>
    <n v="20"/>
    <n v="1200"/>
    <n v="200"/>
    <n v="1000"/>
  </r>
  <r>
    <n v="691"/>
    <x v="20"/>
    <x v="1"/>
    <x v="5"/>
    <x v="1"/>
    <n v="90"/>
    <x v="0"/>
    <x v="0"/>
    <x v="8"/>
    <x v="0"/>
    <n v="15"/>
    <n v="15"/>
    <n v="810"/>
    <n v="135"/>
    <n v="675"/>
  </r>
  <r>
    <n v="692"/>
    <x v="15"/>
    <x v="0"/>
    <x v="7"/>
    <x v="3"/>
    <n v="70"/>
    <x v="3"/>
    <x v="3"/>
    <x v="2"/>
    <x v="1"/>
    <n v="15"/>
    <n v="15"/>
    <n v="700"/>
    <n v="150"/>
    <n v="550"/>
  </r>
  <r>
    <n v="693"/>
    <x v="47"/>
    <x v="0"/>
    <x v="2"/>
    <x v="2"/>
    <n v="70"/>
    <x v="3"/>
    <x v="0"/>
    <x v="6"/>
    <x v="0"/>
    <n v="20"/>
    <n v="20"/>
    <n v="490"/>
    <n v="140"/>
    <n v="350"/>
  </r>
  <r>
    <n v="694"/>
    <x v="1"/>
    <x v="1"/>
    <x v="0"/>
    <x v="3"/>
    <n v="50"/>
    <x v="4"/>
    <x v="1"/>
    <x v="3"/>
    <x v="1"/>
    <n v="5"/>
    <n v="5"/>
    <n v="400"/>
    <n v="40"/>
    <n v="360"/>
  </r>
  <r>
    <n v="695"/>
    <x v="41"/>
    <x v="1"/>
    <x v="7"/>
    <x v="3"/>
    <n v="50"/>
    <x v="4"/>
    <x v="1"/>
    <x v="6"/>
    <x v="1"/>
    <m/>
    <s v="20"/>
    <n v="350"/>
    <n v="140"/>
    <n v="210"/>
  </r>
  <r>
    <n v="696"/>
    <x v="20"/>
    <x v="1"/>
    <x v="5"/>
    <x v="3"/>
    <n v="200"/>
    <x v="6"/>
    <x v="2"/>
    <x v="6"/>
    <x v="1"/>
    <n v="5"/>
    <n v="5"/>
    <n v="1400"/>
    <n v="35"/>
    <n v="1365"/>
  </r>
  <r>
    <n v="697"/>
    <x v="15"/>
    <x v="1"/>
    <x v="6"/>
    <x v="3"/>
    <n v="150"/>
    <x v="2"/>
    <x v="0"/>
    <x v="9"/>
    <x v="1"/>
    <n v="15"/>
    <n v="15"/>
    <n v="150"/>
    <n v="15"/>
    <n v="135"/>
  </r>
  <r>
    <n v="698"/>
    <x v="62"/>
    <x v="1"/>
    <x v="8"/>
    <x v="3"/>
    <n v="90"/>
    <x v="0"/>
    <x v="3"/>
    <x v="8"/>
    <x v="0"/>
    <n v="15"/>
    <n v="15"/>
    <n v="810"/>
    <n v="135"/>
    <n v="675"/>
  </r>
  <r>
    <n v="699"/>
    <x v="27"/>
    <x v="1"/>
    <x v="0"/>
    <x v="0"/>
    <m/>
    <x v="1"/>
    <x v="2"/>
    <x v="0"/>
    <x v="0"/>
    <n v="15"/>
    <n v="15"/>
    <n v="400"/>
    <n v="60"/>
    <n v="340"/>
  </r>
  <r>
    <n v="700"/>
    <x v="17"/>
    <x v="1"/>
    <x v="2"/>
    <x v="1"/>
    <n v="120"/>
    <x v="5"/>
    <x v="1"/>
    <x v="5"/>
    <x v="0"/>
    <n v="20"/>
    <n v="20"/>
    <n v="600"/>
    <n v="100"/>
    <n v="500"/>
  </r>
  <r>
    <n v="701"/>
    <x v="12"/>
    <x v="0"/>
    <x v="7"/>
    <x v="1"/>
    <m/>
    <x v="1"/>
    <x v="1"/>
    <x v="1"/>
    <x v="1"/>
    <n v="10"/>
    <n v="10"/>
    <n v="200"/>
    <n v="20"/>
    <n v="180"/>
  </r>
  <r>
    <n v="702"/>
    <x v="38"/>
    <x v="0"/>
    <x v="2"/>
    <x v="2"/>
    <n v="90"/>
    <x v="0"/>
    <x v="0"/>
    <x v="9"/>
    <x v="0"/>
    <n v="10"/>
    <n v="10"/>
    <n v="90"/>
    <n v="10"/>
    <n v="80"/>
  </r>
  <r>
    <n v="703"/>
    <x v="25"/>
    <x v="0"/>
    <x v="7"/>
    <x v="0"/>
    <n v="150"/>
    <x v="2"/>
    <x v="0"/>
    <x v="1"/>
    <x v="0"/>
    <n v="10"/>
    <n v="10"/>
    <n v="300"/>
    <n v="20"/>
    <n v="280"/>
  </r>
  <r>
    <n v="704"/>
    <x v="13"/>
    <x v="1"/>
    <x v="2"/>
    <x v="2"/>
    <n v="120"/>
    <x v="5"/>
    <x v="1"/>
    <x v="8"/>
    <x v="1"/>
    <n v="20"/>
    <n v="20"/>
    <n v="1080"/>
    <n v="180"/>
    <n v="900"/>
  </r>
  <r>
    <n v="705"/>
    <x v="14"/>
    <x v="0"/>
    <x v="7"/>
    <x v="1"/>
    <n v="200"/>
    <x v="6"/>
    <x v="2"/>
    <x v="1"/>
    <x v="0"/>
    <n v="5"/>
    <n v="5"/>
    <n v="400"/>
    <n v="10"/>
    <n v="390"/>
  </r>
  <r>
    <n v="706"/>
    <x v="11"/>
    <x v="0"/>
    <x v="8"/>
    <x v="2"/>
    <n v="90"/>
    <x v="0"/>
    <x v="0"/>
    <x v="1"/>
    <x v="0"/>
    <n v="10"/>
    <n v="10"/>
    <n v="180"/>
    <n v="20"/>
    <n v="160"/>
  </r>
  <r>
    <n v="707"/>
    <x v="19"/>
    <x v="0"/>
    <x v="6"/>
    <x v="3"/>
    <n v="70"/>
    <x v="3"/>
    <x v="3"/>
    <x v="7"/>
    <x v="1"/>
    <n v="15"/>
    <n v="15"/>
    <n v="420"/>
    <n v="90"/>
    <n v="330"/>
  </r>
  <r>
    <n v="708"/>
    <x v="50"/>
    <x v="0"/>
    <x v="0"/>
    <x v="2"/>
    <n v="200"/>
    <x v="6"/>
    <x v="1"/>
    <x v="2"/>
    <x v="1"/>
    <n v="10"/>
    <n v="10"/>
    <n v="2000"/>
    <n v="100"/>
    <n v="1900"/>
  </r>
  <r>
    <n v="709"/>
    <x v="7"/>
    <x v="0"/>
    <x v="0"/>
    <x v="1"/>
    <n v="200"/>
    <x v="6"/>
    <x v="0"/>
    <x v="0"/>
    <x v="1"/>
    <m/>
    <s v="20"/>
    <n v="800"/>
    <n v="80"/>
    <n v="720"/>
  </r>
  <r>
    <n v="710"/>
    <x v="20"/>
    <x v="0"/>
    <x v="7"/>
    <x v="2"/>
    <n v="90"/>
    <x v="0"/>
    <x v="3"/>
    <x v="5"/>
    <x v="0"/>
    <m/>
    <s v="20"/>
    <n v="450"/>
    <n v="100"/>
    <n v="350"/>
  </r>
  <r>
    <n v="711"/>
    <x v="10"/>
    <x v="1"/>
    <x v="6"/>
    <x v="3"/>
    <n v="200"/>
    <x v="6"/>
    <x v="2"/>
    <x v="6"/>
    <x v="1"/>
    <n v="20"/>
    <n v="20"/>
    <n v="1400"/>
    <n v="140"/>
    <n v="1260"/>
  </r>
  <r>
    <n v="712"/>
    <x v="16"/>
    <x v="0"/>
    <x v="6"/>
    <x v="3"/>
    <n v="200"/>
    <x v="6"/>
    <x v="3"/>
    <x v="0"/>
    <x v="1"/>
    <n v="20"/>
    <n v="20"/>
    <n v="800"/>
    <n v="80"/>
    <n v="720"/>
  </r>
  <r>
    <n v="713"/>
    <x v="29"/>
    <x v="1"/>
    <x v="7"/>
    <x v="1"/>
    <n v="70"/>
    <x v="3"/>
    <x v="1"/>
    <x v="0"/>
    <x v="1"/>
    <n v="5"/>
    <n v="5"/>
    <n v="280"/>
    <n v="20"/>
    <n v="260"/>
  </r>
  <r>
    <n v="714"/>
    <x v="53"/>
    <x v="0"/>
    <x v="4"/>
    <x v="0"/>
    <n v="50"/>
    <x v="4"/>
    <x v="1"/>
    <x v="2"/>
    <x v="1"/>
    <n v="5"/>
    <n v="5"/>
    <n v="500"/>
    <n v="50"/>
    <n v="450"/>
  </r>
  <r>
    <n v="715"/>
    <x v="63"/>
    <x v="1"/>
    <x v="0"/>
    <x v="2"/>
    <n v="70"/>
    <x v="3"/>
    <x v="0"/>
    <x v="1"/>
    <x v="1"/>
    <n v="15"/>
    <n v="15"/>
    <n v="140"/>
    <n v="30"/>
    <n v="110"/>
  </r>
  <r>
    <n v="716"/>
    <x v="0"/>
    <x v="1"/>
    <x v="7"/>
    <x v="1"/>
    <n v="70"/>
    <x v="3"/>
    <x v="3"/>
    <x v="3"/>
    <x v="0"/>
    <n v="20"/>
    <n v="20"/>
    <n v="560"/>
    <n v="160"/>
    <n v="400"/>
  </r>
  <r>
    <n v="717"/>
    <x v="61"/>
    <x v="0"/>
    <x v="1"/>
    <x v="2"/>
    <n v="200"/>
    <x v="6"/>
    <x v="1"/>
    <x v="3"/>
    <x v="0"/>
    <m/>
    <s v="20"/>
    <n v="1600"/>
    <n v="160"/>
    <n v="1440"/>
  </r>
  <r>
    <n v="718"/>
    <x v="55"/>
    <x v="1"/>
    <x v="0"/>
    <x v="0"/>
    <n v="200"/>
    <x v="6"/>
    <x v="3"/>
    <x v="5"/>
    <x v="0"/>
    <n v="15"/>
    <n v="15"/>
    <n v="1000"/>
    <n v="75"/>
    <n v="925"/>
  </r>
  <r>
    <n v="719"/>
    <x v="8"/>
    <x v="1"/>
    <x v="7"/>
    <x v="1"/>
    <n v="50"/>
    <x v="4"/>
    <x v="1"/>
    <x v="4"/>
    <x v="0"/>
    <m/>
    <s v="20"/>
    <n v="150"/>
    <n v="60"/>
    <n v="90"/>
  </r>
  <r>
    <n v="720"/>
    <x v="64"/>
    <x v="1"/>
    <x v="4"/>
    <x v="1"/>
    <n v="150"/>
    <x v="2"/>
    <x v="2"/>
    <x v="0"/>
    <x v="1"/>
    <n v="20"/>
    <n v="20"/>
    <n v="600"/>
    <n v="80"/>
    <n v="520"/>
  </r>
  <r>
    <n v="721"/>
    <x v="59"/>
    <x v="1"/>
    <x v="7"/>
    <x v="3"/>
    <n v="50"/>
    <x v="4"/>
    <x v="1"/>
    <x v="0"/>
    <x v="1"/>
    <n v="20"/>
    <n v="20"/>
    <n v="200"/>
    <n v="80"/>
    <n v="120"/>
  </r>
  <r>
    <n v="722"/>
    <x v="47"/>
    <x v="1"/>
    <x v="4"/>
    <x v="1"/>
    <n v="200"/>
    <x v="6"/>
    <x v="1"/>
    <x v="3"/>
    <x v="0"/>
    <n v="15"/>
    <n v="15"/>
    <n v="1600"/>
    <n v="120"/>
    <n v="1480"/>
  </r>
  <r>
    <n v="723"/>
    <x v="70"/>
    <x v="0"/>
    <x v="7"/>
    <x v="3"/>
    <n v="50"/>
    <x v="4"/>
    <x v="1"/>
    <x v="7"/>
    <x v="1"/>
    <n v="5"/>
    <n v="5"/>
    <n v="300"/>
    <n v="30"/>
    <n v="270"/>
  </r>
  <r>
    <n v="724"/>
    <x v="15"/>
    <x v="0"/>
    <x v="0"/>
    <x v="3"/>
    <n v="50"/>
    <x v="4"/>
    <x v="1"/>
    <x v="7"/>
    <x v="0"/>
    <n v="10"/>
    <n v="10"/>
    <n v="300"/>
    <n v="60"/>
    <n v="240"/>
  </r>
  <r>
    <n v="725"/>
    <x v="9"/>
    <x v="1"/>
    <x v="8"/>
    <x v="3"/>
    <n v="50"/>
    <x v="4"/>
    <x v="2"/>
    <x v="2"/>
    <x v="0"/>
    <n v="20"/>
    <n v="20"/>
    <n v="500"/>
    <n v="200"/>
    <n v="300"/>
  </r>
  <r>
    <n v="726"/>
    <x v="71"/>
    <x v="0"/>
    <x v="7"/>
    <x v="1"/>
    <n v="90"/>
    <x v="0"/>
    <x v="1"/>
    <x v="0"/>
    <x v="1"/>
    <n v="5"/>
    <n v="5"/>
    <n v="360"/>
    <n v="20"/>
    <n v="340"/>
  </r>
  <r>
    <n v="727"/>
    <x v="66"/>
    <x v="1"/>
    <x v="0"/>
    <x v="1"/>
    <n v="50"/>
    <x v="4"/>
    <x v="3"/>
    <x v="2"/>
    <x v="0"/>
    <n v="5"/>
    <n v="5"/>
    <n v="500"/>
    <n v="50"/>
    <n v="450"/>
  </r>
  <r>
    <n v="728"/>
    <x v="16"/>
    <x v="1"/>
    <x v="7"/>
    <x v="1"/>
    <n v="50"/>
    <x v="4"/>
    <x v="2"/>
    <x v="9"/>
    <x v="0"/>
    <n v="10"/>
    <n v="10"/>
    <n v="50"/>
    <n v="10"/>
    <n v="40"/>
  </r>
  <r>
    <n v="729"/>
    <x v="67"/>
    <x v="0"/>
    <x v="0"/>
    <x v="2"/>
    <n v="200"/>
    <x v="6"/>
    <x v="1"/>
    <x v="6"/>
    <x v="1"/>
    <n v="10"/>
    <n v="10"/>
    <n v="1400"/>
    <n v="70"/>
    <n v="1330"/>
  </r>
  <r>
    <n v="730"/>
    <x v="46"/>
    <x v="0"/>
    <x v="6"/>
    <x v="3"/>
    <n v="200"/>
    <x v="6"/>
    <x v="0"/>
    <x v="6"/>
    <x v="0"/>
    <n v="10"/>
    <n v="10"/>
    <n v="1400"/>
    <n v="70"/>
    <n v="1330"/>
  </r>
  <r>
    <n v="731"/>
    <x v="36"/>
    <x v="1"/>
    <x v="0"/>
    <x v="2"/>
    <n v="120"/>
    <x v="5"/>
    <x v="2"/>
    <x v="7"/>
    <x v="0"/>
    <n v="10"/>
    <n v="10"/>
    <n v="720"/>
    <n v="60"/>
    <n v="660"/>
  </r>
  <r>
    <n v="732"/>
    <x v="38"/>
    <x v="0"/>
    <x v="2"/>
    <x v="3"/>
    <n v="150"/>
    <x v="2"/>
    <x v="0"/>
    <x v="8"/>
    <x v="0"/>
    <n v="15"/>
    <n v="15"/>
    <n v="1350"/>
    <n v="135"/>
    <n v="1215"/>
  </r>
  <r>
    <n v="733"/>
    <x v="36"/>
    <x v="1"/>
    <x v="3"/>
    <x v="0"/>
    <n v="150"/>
    <x v="2"/>
    <x v="3"/>
    <x v="2"/>
    <x v="1"/>
    <n v="15"/>
    <n v="15"/>
    <n v="1500"/>
    <n v="150"/>
    <n v="1350"/>
  </r>
  <r>
    <n v="734"/>
    <x v="27"/>
    <x v="1"/>
    <x v="2"/>
    <x v="2"/>
    <n v="70"/>
    <x v="3"/>
    <x v="3"/>
    <x v="1"/>
    <x v="1"/>
    <m/>
    <s v="20"/>
    <n v="140"/>
    <n v="40"/>
    <n v="100"/>
  </r>
  <r>
    <n v="735"/>
    <x v="32"/>
    <x v="0"/>
    <x v="4"/>
    <x v="0"/>
    <n v="150"/>
    <x v="2"/>
    <x v="1"/>
    <x v="9"/>
    <x v="0"/>
    <n v="10"/>
    <n v="10"/>
    <n v="150"/>
    <n v="10"/>
    <n v="140"/>
  </r>
  <r>
    <n v="736"/>
    <x v="62"/>
    <x v="0"/>
    <x v="1"/>
    <x v="0"/>
    <n v="50"/>
    <x v="4"/>
    <x v="0"/>
    <x v="8"/>
    <x v="0"/>
    <n v="15"/>
    <n v="15"/>
    <n v="450"/>
    <n v="135"/>
    <n v="315"/>
  </r>
  <r>
    <n v="737"/>
    <x v="48"/>
    <x v="0"/>
    <x v="1"/>
    <x v="0"/>
    <n v="90"/>
    <x v="0"/>
    <x v="1"/>
    <x v="8"/>
    <x v="0"/>
    <m/>
    <s v="20"/>
    <n v="810"/>
    <n v="180"/>
    <n v="630"/>
  </r>
  <r>
    <n v="738"/>
    <x v="6"/>
    <x v="1"/>
    <x v="6"/>
    <x v="1"/>
    <n v="150"/>
    <x v="2"/>
    <x v="0"/>
    <x v="5"/>
    <x v="1"/>
    <n v="10"/>
    <n v="10"/>
    <n v="750"/>
    <n v="50"/>
    <n v="700"/>
  </r>
  <r>
    <n v="739"/>
    <x v="67"/>
    <x v="0"/>
    <x v="3"/>
    <x v="2"/>
    <n v="120"/>
    <x v="5"/>
    <x v="1"/>
    <x v="3"/>
    <x v="1"/>
    <n v="20"/>
    <n v="20"/>
    <n v="960"/>
    <n v="160"/>
    <n v="800"/>
  </r>
  <r>
    <n v="740"/>
    <x v="25"/>
    <x v="0"/>
    <x v="4"/>
    <x v="0"/>
    <n v="90"/>
    <x v="0"/>
    <x v="1"/>
    <x v="3"/>
    <x v="0"/>
    <n v="10"/>
    <n v="10"/>
    <n v="720"/>
    <n v="80"/>
    <n v="640"/>
  </r>
  <r>
    <n v="741"/>
    <x v="18"/>
    <x v="1"/>
    <x v="6"/>
    <x v="0"/>
    <n v="150"/>
    <x v="2"/>
    <x v="3"/>
    <x v="1"/>
    <x v="0"/>
    <n v="15"/>
    <n v="15"/>
    <n v="300"/>
    <n v="30"/>
    <n v="270"/>
  </r>
  <r>
    <n v="742"/>
    <x v="23"/>
    <x v="0"/>
    <x v="5"/>
    <x v="3"/>
    <n v="200"/>
    <x v="6"/>
    <x v="1"/>
    <x v="7"/>
    <x v="0"/>
    <m/>
    <s v="20"/>
    <n v="1200"/>
    <n v="120"/>
    <n v="1080"/>
  </r>
  <r>
    <n v="743"/>
    <x v="44"/>
    <x v="0"/>
    <x v="8"/>
    <x v="1"/>
    <n v="150"/>
    <x v="2"/>
    <x v="2"/>
    <x v="5"/>
    <x v="0"/>
    <n v="10"/>
    <n v="10"/>
    <n v="750"/>
    <n v="50"/>
    <n v="700"/>
  </r>
  <r>
    <n v="744"/>
    <x v="3"/>
    <x v="0"/>
    <x v="2"/>
    <x v="3"/>
    <n v="50"/>
    <x v="4"/>
    <x v="3"/>
    <x v="3"/>
    <x v="0"/>
    <n v="15"/>
    <n v="15"/>
    <n v="400"/>
    <n v="120"/>
    <n v="280"/>
  </r>
  <r>
    <n v="745"/>
    <x v="10"/>
    <x v="1"/>
    <x v="4"/>
    <x v="3"/>
    <n v="120"/>
    <x v="5"/>
    <x v="0"/>
    <x v="5"/>
    <x v="0"/>
    <n v="15"/>
    <n v="15"/>
    <n v="600"/>
    <n v="75"/>
    <n v="525"/>
  </r>
  <r>
    <n v="746"/>
    <x v="49"/>
    <x v="0"/>
    <x v="8"/>
    <x v="3"/>
    <n v="90"/>
    <x v="0"/>
    <x v="2"/>
    <x v="8"/>
    <x v="1"/>
    <n v="15"/>
    <n v="15"/>
    <n v="810"/>
    <n v="135"/>
    <n v="675"/>
  </r>
  <r>
    <n v="747"/>
    <x v="14"/>
    <x v="0"/>
    <x v="4"/>
    <x v="1"/>
    <n v="120"/>
    <x v="5"/>
    <x v="0"/>
    <x v="6"/>
    <x v="0"/>
    <n v="10"/>
    <n v="10"/>
    <n v="840"/>
    <n v="70"/>
    <n v="770"/>
  </r>
  <r>
    <n v="748"/>
    <x v="47"/>
    <x v="0"/>
    <x v="7"/>
    <x v="2"/>
    <n v="70"/>
    <x v="3"/>
    <x v="1"/>
    <x v="5"/>
    <x v="0"/>
    <n v="5"/>
    <n v="5"/>
    <n v="350"/>
    <n v="25"/>
    <n v="325"/>
  </r>
  <r>
    <n v="749"/>
    <x v="6"/>
    <x v="0"/>
    <x v="4"/>
    <x v="2"/>
    <n v="90"/>
    <x v="0"/>
    <x v="2"/>
    <x v="7"/>
    <x v="0"/>
    <n v="15"/>
    <n v="15"/>
    <n v="540"/>
    <n v="90"/>
    <n v="450"/>
  </r>
  <r>
    <n v="750"/>
    <x v="34"/>
    <x v="1"/>
    <x v="3"/>
    <x v="3"/>
    <n v="70"/>
    <x v="3"/>
    <x v="3"/>
    <x v="1"/>
    <x v="0"/>
    <n v="20"/>
    <n v="20"/>
    <n v="140"/>
    <n v="40"/>
    <n v="100"/>
  </r>
  <r>
    <n v="751"/>
    <x v="18"/>
    <x v="0"/>
    <x v="5"/>
    <x v="2"/>
    <n v="200"/>
    <x v="6"/>
    <x v="2"/>
    <x v="9"/>
    <x v="1"/>
    <m/>
    <s v="20"/>
    <n v="200"/>
    <n v="20"/>
    <n v="180"/>
  </r>
  <r>
    <n v="752"/>
    <x v="0"/>
    <x v="1"/>
    <x v="6"/>
    <x v="0"/>
    <n v="120"/>
    <x v="5"/>
    <x v="1"/>
    <x v="9"/>
    <x v="1"/>
    <n v="5"/>
    <n v="5"/>
    <n v="120"/>
    <n v="5"/>
    <n v="115"/>
  </r>
  <r>
    <n v="753"/>
    <x v="29"/>
    <x v="1"/>
    <x v="5"/>
    <x v="1"/>
    <n v="150"/>
    <x v="2"/>
    <x v="0"/>
    <x v="0"/>
    <x v="1"/>
    <n v="5"/>
    <n v="5"/>
    <n v="600"/>
    <n v="20"/>
    <n v="580"/>
  </r>
  <r>
    <n v="754"/>
    <x v="72"/>
    <x v="0"/>
    <x v="2"/>
    <x v="3"/>
    <n v="200"/>
    <x v="6"/>
    <x v="3"/>
    <x v="8"/>
    <x v="1"/>
    <n v="10"/>
    <n v="10"/>
    <n v="1800"/>
    <n v="90"/>
    <n v="1710"/>
  </r>
  <r>
    <n v="755"/>
    <x v="0"/>
    <x v="1"/>
    <x v="2"/>
    <x v="2"/>
    <n v="120"/>
    <x v="5"/>
    <x v="1"/>
    <x v="5"/>
    <x v="1"/>
    <n v="15"/>
    <n v="15"/>
    <n v="600"/>
    <n v="75"/>
    <n v="525"/>
  </r>
  <r>
    <n v="756"/>
    <x v="6"/>
    <x v="0"/>
    <x v="0"/>
    <x v="0"/>
    <n v="150"/>
    <x v="2"/>
    <x v="3"/>
    <x v="1"/>
    <x v="1"/>
    <m/>
    <s v="20"/>
    <n v="300"/>
    <n v="40"/>
    <n v="260"/>
  </r>
  <r>
    <n v="757"/>
    <x v="58"/>
    <x v="1"/>
    <x v="8"/>
    <x v="3"/>
    <n v="120"/>
    <x v="5"/>
    <x v="0"/>
    <x v="3"/>
    <x v="1"/>
    <n v="15"/>
    <n v="15"/>
    <n v="960"/>
    <n v="120"/>
    <n v="840"/>
  </r>
  <r>
    <n v="758"/>
    <x v="63"/>
    <x v="1"/>
    <x v="1"/>
    <x v="2"/>
    <n v="150"/>
    <x v="2"/>
    <x v="1"/>
    <x v="3"/>
    <x v="1"/>
    <n v="20"/>
    <n v="20"/>
    <n v="1200"/>
    <n v="160"/>
    <n v="1040"/>
  </r>
  <r>
    <n v="759"/>
    <x v="21"/>
    <x v="1"/>
    <x v="4"/>
    <x v="2"/>
    <n v="150"/>
    <x v="2"/>
    <x v="0"/>
    <x v="1"/>
    <x v="1"/>
    <n v="5"/>
    <n v="5"/>
    <n v="300"/>
    <n v="10"/>
    <n v="290"/>
  </r>
  <r>
    <n v="760"/>
    <x v="4"/>
    <x v="1"/>
    <x v="5"/>
    <x v="1"/>
    <n v="150"/>
    <x v="2"/>
    <x v="1"/>
    <x v="3"/>
    <x v="0"/>
    <n v="20"/>
    <n v="20"/>
    <n v="1200"/>
    <n v="160"/>
    <n v="1040"/>
  </r>
  <r>
    <n v="761"/>
    <x v="9"/>
    <x v="1"/>
    <x v="0"/>
    <x v="0"/>
    <n v="200"/>
    <x v="6"/>
    <x v="0"/>
    <x v="4"/>
    <x v="0"/>
    <n v="15"/>
    <n v="15"/>
    <n v="600"/>
    <n v="45"/>
    <n v="555"/>
  </r>
  <r>
    <n v="762"/>
    <x v="3"/>
    <x v="1"/>
    <x v="4"/>
    <x v="3"/>
    <m/>
    <x v="1"/>
    <x v="1"/>
    <x v="0"/>
    <x v="1"/>
    <n v="10"/>
    <n v="10"/>
    <n v="400"/>
    <n v="40"/>
    <n v="360"/>
  </r>
  <r>
    <n v="763"/>
    <x v="37"/>
    <x v="0"/>
    <x v="5"/>
    <x v="2"/>
    <n v="70"/>
    <x v="3"/>
    <x v="2"/>
    <x v="2"/>
    <x v="0"/>
    <n v="20"/>
    <n v="20"/>
    <n v="700"/>
    <n v="200"/>
    <n v="500"/>
  </r>
  <r>
    <n v="764"/>
    <x v="18"/>
    <x v="0"/>
    <x v="6"/>
    <x v="3"/>
    <n v="200"/>
    <x v="6"/>
    <x v="1"/>
    <x v="0"/>
    <x v="1"/>
    <n v="20"/>
    <n v="20"/>
    <n v="800"/>
    <n v="80"/>
    <n v="720"/>
  </r>
  <r>
    <n v="765"/>
    <x v="37"/>
    <x v="1"/>
    <x v="6"/>
    <x v="2"/>
    <n v="200"/>
    <x v="6"/>
    <x v="0"/>
    <x v="7"/>
    <x v="0"/>
    <m/>
    <s v="20"/>
    <n v="1200"/>
    <n v="120"/>
    <n v="1080"/>
  </r>
  <r>
    <n v="766"/>
    <x v="12"/>
    <x v="1"/>
    <x v="1"/>
    <x v="3"/>
    <n v="50"/>
    <x v="4"/>
    <x v="2"/>
    <x v="7"/>
    <x v="1"/>
    <n v="20"/>
    <n v="20"/>
    <n v="300"/>
    <n v="120"/>
    <n v="180"/>
  </r>
  <r>
    <n v="767"/>
    <x v="21"/>
    <x v="1"/>
    <x v="7"/>
    <x v="1"/>
    <m/>
    <x v="1"/>
    <x v="2"/>
    <x v="5"/>
    <x v="1"/>
    <m/>
    <s v="20"/>
    <n v="500"/>
    <n v="100"/>
    <n v="400"/>
  </r>
  <r>
    <n v="768"/>
    <x v="26"/>
    <x v="0"/>
    <x v="8"/>
    <x v="1"/>
    <n v="90"/>
    <x v="0"/>
    <x v="3"/>
    <x v="4"/>
    <x v="1"/>
    <n v="15"/>
    <n v="15"/>
    <n v="270"/>
    <n v="45"/>
    <n v="225"/>
  </r>
  <r>
    <n v="769"/>
    <x v="27"/>
    <x v="0"/>
    <x v="6"/>
    <x v="3"/>
    <n v="150"/>
    <x v="2"/>
    <x v="0"/>
    <x v="6"/>
    <x v="1"/>
    <n v="10"/>
    <n v="10"/>
    <n v="1050"/>
    <n v="70"/>
    <n v="980"/>
  </r>
  <r>
    <n v="770"/>
    <x v="28"/>
    <x v="1"/>
    <x v="2"/>
    <x v="2"/>
    <n v="120"/>
    <x v="5"/>
    <x v="2"/>
    <x v="5"/>
    <x v="1"/>
    <m/>
    <s v="20"/>
    <n v="600"/>
    <n v="100"/>
    <n v="500"/>
  </r>
  <r>
    <n v="771"/>
    <x v="19"/>
    <x v="1"/>
    <x v="6"/>
    <x v="0"/>
    <n v="150"/>
    <x v="2"/>
    <x v="0"/>
    <x v="3"/>
    <x v="0"/>
    <n v="15"/>
    <n v="15"/>
    <n v="1200"/>
    <n v="120"/>
    <n v="1080"/>
  </r>
  <r>
    <n v="772"/>
    <x v="61"/>
    <x v="1"/>
    <x v="4"/>
    <x v="0"/>
    <m/>
    <x v="1"/>
    <x v="0"/>
    <x v="6"/>
    <x v="0"/>
    <n v="20"/>
    <n v="20"/>
    <n v="700"/>
    <n v="140"/>
    <n v="560"/>
  </r>
  <r>
    <n v="773"/>
    <x v="6"/>
    <x v="1"/>
    <x v="5"/>
    <x v="1"/>
    <n v="120"/>
    <x v="5"/>
    <x v="0"/>
    <x v="3"/>
    <x v="1"/>
    <n v="15"/>
    <n v="15"/>
    <n v="960"/>
    <n v="120"/>
    <n v="840"/>
  </r>
  <r>
    <n v="774"/>
    <x v="47"/>
    <x v="1"/>
    <x v="3"/>
    <x v="2"/>
    <n v="120"/>
    <x v="5"/>
    <x v="3"/>
    <x v="2"/>
    <x v="0"/>
    <n v="10"/>
    <n v="10"/>
    <n v="1200"/>
    <n v="100"/>
    <n v="1100"/>
  </r>
  <r>
    <n v="775"/>
    <x v="19"/>
    <x v="0"/>
    <x v="7"/>
    <x v="2"/>
    <n v="50"/>
    <x v="4"/>
    <x v="3"/>
    <x v="4"/>
    <x v="1"/>
    <m/>
    <s v="20"/>
    <n v="150"/>
    <n v="60"/>
    <n v="90"/>
  </r>
  <r>
    <n v="776"/>
    <x v="26"/>
    <x v="0"/>
    <x v="3"/>
    <x v="0"/>
    <n v="50"/>
    <x v="4"/>
    <x v="2"/>
    <x v="9"/>
    <x v="1"/>
    <n v="15"/>
    <n v="15"/>
    <n v="50"/>
    <n v="15"/>
    <n v="35"/>
  </r>
  <r>
    <n v="777"/>
    <x v="68"/>
    <x v="1"/>
    <x v="4"/>
    <x v="2"/>
    <n v="90"/>
    <x v="0"/>
    <x v="3"/>
    <x v="0"/>
    <x v="1"/>
    <m/>
    <s v="20"/>
    <n v="360"/>
    <n v="80"/>
    <n v="280"/>
  </r>
  <r>
    <n v="778"/>
    <x v="52"/>
    <x v="0"/>
    <x v="4"/>
    <x v="0"/>
    <n v="150"/>
    <x v="2"/>
    <x v="1"/>
    <x v="0"/>
    <x v="1"/>
    <n v="10"/>
    <n v="10"/>
    <n v="600"/>
    <n v="40"/>
    <n v="560"/>
  </r>
  <r>
    <n v="779"/>
    <x v="7"/>
    <x v="0"/>
    <x v="1"/>
    <x v="0"/>
    <n v="90"/>
    <x v="0"/>
    <x v="0"/>
    <x v="8"/>
    <x v="1"/>
    <n v="10"/>
    <n v="10"/>
    <n v="810"/>
    <n v="90"/>
    <n v="720"/>
  </r>
  <r>
    <n v="780"/>
    <x v="32"/>
    <x v="1"/>
    <x v="1"/>
    <x v="3"/>
    <n v="90"/>
    <x v="0"/>
    <x v="1"/>
    <x v="9"/>
    <x v="1"/>
    <n v="10"/>
    <n v="10"/>
    <n v="90"/>
    <n v="10"/>
    <n v="80"/>
  </r>
  <r>
    <n v="781"/>
    <x v="47"/>
    <x v="1"/>
    <x v="5"/>
    <x v="2"/>
    <n v="120"/>
    <x v="5"/>
    <x v="3"/>
    <x v="3"/>
    <x v="1"/>
    <n v="20"/>
    <n v="20"/>
    <n v="960"/>
    <n v="160"/>
    <n v="800"/>
  </r>
  <r>
    <n v="782"/>
    <x v="33"/>
    <x v="0"/>
    <x v="6"/>
    <x v="3"/>
    <n v="200"/>
    <x v="6"/>
    <x v="2"/>
    <x v="2"/>
    <x v="0"/>
    <n v="15"/>
    <n v="15"/>
    <n v="2000"/>
    <n v="150"/>
    <n v="1850"/>
  </r>
  <r>
    <n v="783"/>
    <x v="9"/>
    <x v="0"/>
    <x v="1"/>
    <x v="0"/>
    <n v="50"/>
    <x v="4"/>
    <x v="1"/>
    <x v="5"/>
    <x v="0"/>
    <n v="5"/>
    <n v="5"/>
    <n v="250"/>
    <n v="25"/>
    <n v="225"/>
  </r>
  <r>
    <n v="784"/>
    <x v="30"/>
    <x v="1"/>
    <x v="7"/>
    <x v="1"/>
    <n v="90"/>
    <x v="0"/>
    <x v="0"/>
    <x v="9"/>
    <x v="1"/>
    <n v="5"/>
    <n v="5"/>
    <n v="90"/>
    <n v="5"/>
    <n v="85"/>
  </r>
  <r>
    <n v="785"/>
    <x v="7"/>
    <x v="1"/>
    <x v="2"/>
    <x v="2"/>
    <m/>
    <x v="1"/>
    <x v="1"/>
    <x v="5"/>
    <x v="0"/>
    <n v="10"/>
    <n v="10"/>
    <n v="500"/>
    <n v="50"/>
    <n v="450"/>
  </r>
  <r>
    <n v="786"/>
    <x v="7"/>
    <x v="0"/>
    <x v="8"/>
    <x v="0"/>
    <n v="200"/>
    <x v="6"/>
    <x v="0"/>
    <x v="6"/>
    <x v="1"/>
    <n v="5"/>
    <n v="5"/>
    <n v="1400"/>
    <n v="35"/>
    <n v="1365"/>
  </r>
  <r>
    <n v="787"/>
    <x v="61"/>
    <x v="0"/>
    <x v="6"/>
    <x v="2"/>
    <n v="150"/>
    <x v="2"/>
    <x v="1"/>
    <x v="1"/>
    <x v="0"/>
    <n v="10"/>
    <n v="10"/>
    <n v="300"/>
    <n v="20"/>
    <n v="280"/>
  </r>
  <r>
    <n v="788"/>
    <x v="45"/>
    <x v="0"/>
    <x v="4"/>
    <x v="1"/>
    <n v="50"/>
    <x v="4"/>
    <x v="0"/>
    <x v="0"/>
    <x v="0"/>
    <n v="10"/>
    <n v="10"/>
    <n v="200"/>
    <n v="40"/>
    <n v="160"/>
  </r>
  <r>
    <n v="789"/>
    <x v="31"/>
    <x v="1"/>
    <x v="2"/>
    <x v="2"/>
    <n v="50"/>
    <x v="4"/>
    <x v="1"/>
    <x v="4"/>
    <x v="1"/>
    <m/>
    <s v="20"/>
    <n v="150"/>
    <n v="60"/>
    <n v="90"/>
  </r>
  <r>
    <n v="790"/>
    <x v="61"/>
    <x v="1"/>
    <x v="0"/>
    <x v="1"/>
    <n v="200"/>
    <x v="6"/>
    <x v="0"/>
    <x v="9"/>
    <x v="1"/>
    <n v="5"/>
    <n v="5"/>
    <n v="200"/>
    <n v="5"/>
    <n v="195"/>
  </r>
  <r>
    <n v="791"/>
    <x v="39"/>
    <x v="0"/>
    <x v="2"/>
    <x v="3"/>
    <n v="50"/>
    <x v="4"/>
    <x v="0"/>
    <x v="2"/>
    <x v="1"/>
    <n v="5"/>
    <n v="5"/>
    <n v="500"/>
    <n v="50"/>
    <n v="450"/>
  </r>
  <r>
    <n v="792"/>
    <x v="24"/>
    <x v="0"/>
    <x v="0"/>
    <x v="2"/>
    <n v="150"/>
    <x v="2"/>
    <x v="1"/>
    <x v="6"/>
    <x v="0"/>
    <n v="20"/>
    <n v="20"/>
    <n v="1050"/>
    <n v="140"/>
    <n v="910"/>
  </r>
  <r>
    <n v="793"/>
    <x v="50"/>
    <x v="1"/>
    <x v="4"/>
    <x v="2"/>
    <n v="150"/>
    <x v="2"/>
    <x v="0"/>
    <x v="0"/>
    <x v="0"/>
    <n v="5"/>
    <n v="5"/>
    <n v="600"/>
    <n v="20"/>
    <n v="580"/>
  </r>
  <r>
    <n v="794"/>
    <x v="61"/>
    <x v="1"/>
    <x v="2"/>
    <x v="1"/>
    <n v="120"/>
    <x v="5"/>
    <x v="0"/>
    <x v="7"/>
    <x v="1"/>
    <n v="20"/>
    <n v="20"/>
    <n v="720"/>
    <n v="120"/>
    <n v="600"/>
  </r>
  <r>
    <n v="795"/>
    <x v="14"/>
    <x v="1"/>
    <x v="7"/>
    <x v="0"/>
    <n v="120"/>
    <x v="5"/>
    <x v="3"/>
    <x v="3"/>
    <x v="1"/>
    <n v="10"/>
    <n v="10"/>
    <n v="960"/>
    <n v="80"/>
    <n v="880"/>
  </r>
  <r>
    <n v="796"/>
    <x v="71"/>
    <x v="1"/>
    <x v="1"/>
    <x v="0"/>
    <n v="150"/>
    <x v="2"/>
    <x v="3"/>
    <x v="4"/>
    <x v="0"/>
    <n v="10"/>
    <n v="10"/>
    <n v="450"/>
    <n v="30"/>
    <n v="420"/>
  </r>
  <r>
    <n v="797"/>
    <x v="71"/>
    <x v="1"/>
    <x v="6"/>
    <x v="0"/>
    <n v="200"/>
    <x v="6"/>
    <x v="3"/>
    <x v="4"/>
    <x v="0"/>
    <n v="10"/>
    <n v="10"/>
    <n v="600"/>
    <n v="30"/>
    <n v="570"/>
  </r>
  <r>
    <n v="798"/>
    <x v="47"/>
    <x v="0"/>
    <x v="7"/>
    <x v="3"/>
    <m/>
    <x v="1"/>
    <x v="3"/>
    <x v="7"/>
    <x v="1"/>
    <n v="20"/>
    <n v="20"/>
    <n v="600"/>
    <n v="120"/>
    <n v="480"/>
  </r>
  <r>
    <n v="799"/>
    <x v="3"/>
    <x v="0"/>
    <x v="6"/>
    <x v="1"/>
    <m/>
    <x v="1"/>
    <x v="2"/>
    <x v="8"/>
    <x v="0"/>
    <n v="5"/>
    <n v="5"/>
    <n v="900"/>
    <n v="45"/>
    <n v="855"/>
  </r>
  <r>
    <n v="800"/>
    <x v="14"/>
    <x v="1"/>
    <x v="2"/>
    <x v="1"/>
    <m/>
    <x v="1"/>
    <x v="1"/>
    <x v="9"/>
    <x v="1"/>
    <n v="20"/>
    <n v="20"/>
    <n v="100"/>
    <n v="20"/>
    <n v="80"/>
  </r>
  <r>
    <n v="801"/>
    <x v="25"/>
    <x v="0"/>
    <x v="1"/>
    <x v="0"/>
    <n v="70"/>
    <x v="3"/>
    <x v="2"/>
    <x v="0"/>
    <x v="0"/>
    <n v="10"/>
    <n v="10"/>
    <n v="280"/>
    <n v="40"/>
    <n v="240"/>
  </r>
  <r>
    <n v="802"/>
    <x v="29"/>
    <x v="1"/>
    <x v="6"/>
    <x v="0"/>
    <n v="70"/>
    <x v="3"/>
    <x v="2"/>
    <x v="2"/>
    <x v="1"/>
    <n v="10"/>
    <n v="10"/>
    <n v="700"/>
    <n v="100"/>
    <n v="600"/>
  </r>
  <r>
    <n v="803"/>
    <x v="69"/>
    <x v="0"/>
    <x v="5"/>
    <x v="0"/>
    <n v="50"/>
    <x v="4"/>
    <x v="1"/>
    <x v="7"/>
    <x v="1"/>
    <n v="15"/>
    <n v="15"/>
    <n v="300"/>
    <n v="90"/>
    <n v="210"/>
  </r>
  <r>
    <n v="804"/>
    <x v="31"/>
    <x v="1"/>
    <x v="8"/>
    <x v="1"/>
    <m/>
    <x v="1"/>
    <x v="1"/>
    <x v="2"/>
    <x v="0"/>
    <n v="15"/>
    <n v="15"/>
    <n v="1000"/>
    <n v="150"/>
    <n v="850"/>
  </r>
  <r>
    <n v="805"/>
    <x v="71"/>
    <x v="1"/>
    <x v="2"/>
    <x v="1"/>
    <n v="50"/>
    <x v="4"/>
    <x v="2"/>
    <x v="2"/>
    <x v="0"/>
    <m/>
    <s v="20"/>
    <n v="500"/>
    <n v="200"/>
    <n v="300"/>
  </r>
  <r>
    <n v="806"/>
    <x v="8"/>
    <x v="0"/>
    <x v="2"/>
    <x v="3"/>
    <n v="70"/>
    <x v="3"/>
    <x v="0"/>
    <x v="8"/>
    <x v="0"/>
    <m/>
    <s v="20"/>
    <n v="630"/>
    <n v="180"/>
    <n v="450"/>
  </r>
  <r>
    <n v="807"/>
    <x v="14"/>
    <x v="1"/>
    <x v="6"/>
    <x v="1"/>
    <n v="70"/>
    <x v="3"/>
    <x v="1"/>
    <x v="0"/>
    <x v="0"/>
    <n v="5"/>
    <n v="5"/>
    <n v="280"/>
    <n v="20"/>
    <n v="260"/>
  </r>
  <r>
    <n v="808"/>
    <x v="22"/>
    <x v="0"/>
    <x v="8"/>
    <x v="3"/>
    <n v="50"/>
    <x v="4"/>
    <x v="3"/>
    <x v="1"/>
    <x v="1"/>
    <n v="10"/>
    <n v="10"/>
    <n v="100"/>
    <n v="20"/>
    <n v="80"/>
  </r>
  <r>
    <n v="809"/>
    <x v="5"/>
    <x v="0"/>
    <x v="5"/>
    <x v="1"/>
    <n v="90"/>
    <x v="0"/>
    <x v="2"/>
    <x v="1"/>
    <x v="1"/>
    <n v="20"/>
    <n v="20"/>
    <n v="180"/>
    <n v="40"/>
    <n v="140"/>
  </r>
  <r>
    <n v="810"/>
    <x v="9"/>
    <x v="0"/>
    <x v="2"/>
    <x v="1"/>
    <m/>
    <x v="1"/>
    <x v="1"/>
    <x v="9"/>
    <x v="0"/>
    <m/>
    <s v="20"/>
    <n v="100"/>
    <n v="20"/>
    <n v="80"/>
  </r>
  <r>
    <n v="811"/>
    <x v="2"/>
    <x v="0"/>
    <x v="5"/>
    <x v="2"/>
    <n v="150"/>
    <x v="2"/>
    <x v="2"/>
    <x v="3"/>
    <x v="0"/>
    <n v="20"/>
    <n v="20"/>
    <n v="1200"/>
    <n v="160"/>
    <n v="1040"/>
  </r>
  <r>
    <n v="812"/>
    <x v="41"/>
    <x v="1"/>
    <x v="0"/>
    <x v="2"/>
    <n v="90"/>
    <x v="0"/>
    <x v="1"/>
    <x v="9"/>
    <x v="1"/>
    <n v="20"/>
    <n v="20"/>
    <n v="90"/>
    <n v="20"/>
    <n v="70"/>
  </r>
  <r>
    <n v="813"/>
    <x v="71"/>
    <x v="0"/>
    <x v="8"/>
    <x v="1"/>
    <m/>
    <x v="1"/>
    <x v="2"/>
    <x v="9"/>
    <x v="0"/>
    <n v="20"/>
    <n v="20"/>
    <n v="100"/>
    <n v="20"/>
    <n v="80"/>
  </r>
  <r>
    <n v="814"/>
    <x v="30"/>
    <x v="1"/>
    <x v="0"/>
    <x v="3"/>
    <n v="200"/>
    <x v="6"/>
    <x v="2"/>
    <x v="3"/>
    <x v="0"/>
    <n v="15"/>
    <n v="15"/>
    <n v="1600"/>
    <n v="120"/>
    <n v="1480"/>
  </r>
  <r>
    <n v="815"/>
    <x v="46"/>
    <x v="1"/>
    <x v="3"/>
    <x v="2"/>
    <m/>
    <x v="1"/>
    <x v="2"/>
    <x v="2"/>
    <x v="1"/>
    <n v="20"/>
    <n v="20"/>
    <n v="1000"/>
    <n v="200"/>
    <n v="800"/>
  </r>
  <r>
    <n v="816"/>
    <x v="20"/>
    <x v="1"/>
    <x v="1"/>
    <x v="2"/>
    <n v="70"/>
    <x v="3"/>
    <x v="3"/>
    <x v="0"/>
    <x v="1"/>
    <n v="5"/>
    <n v="5"/>
    <n v="280"/>
    <n v="20"/>
    <n v="260"/>
  </r>
  <r>
    <n v="817"/>
    <x v="71"/>
    <x v="0"/>
    <x v="3"/>
    <x v="0"/>
    <n v="150"/>
    <x v="2"/>
    <x v="1"/>
    <x v="7"/>
    <x v="0"/>
    <n v="10"/>
    <n v="10"/>
    <n v="900"/>
    <n v="60"/>
    <n v="840"/>
  </r>
  <r>
    <n v="818"/>
    <x v="4"/>
    <x v="0"/>
    <x v="1"/>
    <x v="3"/>
    <n v="50"/>
    <x v="4"/>
    <x v="3"/>
    <x v="6"/>
    <x v="0"/>
    <n v="5"/>
    <n v="5"/>
    <n v="350"/>
    <n v="35"/>
    <n v="315"/>
  </r>
  <r>
    <n v="819"/>
    <x v="45"/>
    <x v="1"/>
    <x v="8"/>
    <x v="2"/>
    <n v="200"/>
    <x v="6"/>
    <x v="2"/>
    <x v="6"/>
    <x v="0"/>
    <n v="15"/>
    <n v="15"/>
    <n v="1400"/>
    <n v="105"/>
    <n v="1295"/>
  </r>
  <r>
    <n v="820"/>
    <x v="13"/>
    <x v="0"/>
    <x v="3"/>
    <x v="1"/>
    <n v="90"/>
    <x v="0"/>
    <x v="1"/>
    <x v="4"/>
    <x v="1"/>
    <n v="10"/>
    <n v="10"/>
    <n v="270"/>
    <n v="30"/>
    <n v="240"/>
  </r>
  <r>
    <n v="821"/>
    <x v="36"/>
    <x v="0"/>
    <x v="5"/>
    <x v="3"/>
    <n v="90"/>
    <x v="0"/>
    <x v="0"/>
    <x v="0"/>
    <x v="1"/>
    <n v="10"/>
    <n v="10"/>
    <n v="360"/>
    <n v="40"/>
    <n v="320"/>
  </r>
  <r>
    <n v="822"/>
    <x v="59"/>
    <x v="1"/>
    <x v="8"/>
    <x v="2"/>
    <n v="150"/>
    <x v="2"/>
    <x v="0"/>
    <x v="6"/>
    <x v="0"/>
    <n v="10"/>
    <n v="10"/>
    <n v="1050"/>
    <n v="70"/>
    <n v="980"/>
  </r>
  <r>
    <n v="823"/>
    <x v="65"/>
    <x v="0"/>
    <x v="8"/>
    <x v="3"/>
    <n v="50"/>
    <x v="4"/>
    <x v="0"/>
    <x v="7"/>
    <x v="1"/>
    <n v="15"/>
    <n v="15"/>
    <n v="300"/>
    <n v="90"/>
    <n v="210"/>
  </r>
  <r>
    <n v="824"/>
    <x v="30"/>
    <x v="0"/>
    <x v="5"/>
    <x v="3"/>
    <n v="200"/>
    <x v="6"/>
    <x v="2"/>
    <x v="2"/>
    <x v="1"/>
    <n v="20"/>
    <n v="20"/>
    <n v="2000"/>
    <n v="200"/>
    <n v="1800"/>
  </r>
  <r>
    <n v="825"/>
    <x v="10"/>
    <x v="0"/>
    <x v="6"/>
    <x v="2"/>
    <n v="70"/>
    <x v="3"/>
    <x v="0"/>
    <x v="1"/>
    <x v="0"/>
    <m/>
    <s v="20"/>
    <n v="140"/>
    <n v="40"/>
    <n v="100"/>
  </r>
  <r>
    <n v="826"/>
    <x v="16"/>
    <x v="1"/>
    <x v="6"/>
    <x v="2"/>
    <n v="150"/>
    <x v="2"/>
    <x v="1"/>
    <x v="4"/>
    <x v="1"/>
    <m/>
    <s v="20"/>
    <n v="450"/>
    <n v="60"/>
    <n v="390"/>
  </r>
  <r>
    <n v="827"/>
    <x v="19"/>
    <x v="0"/>
    <x v="7"/>
    <x v="0"/>
    <n v="50"/>
    <x v="4"/>
    <x v="1"/>
    <x v="0"/>
    <x v="0"/>
    <n v="20"/>
    <n v="20"/>
    <n v="200"/>
    <n v="80"/>
    <n v="120"/>
  </r>
  <r>
    <n v="828"/>
    <x v="0"/>
    <x v="1"/>
    <x v="6"/>
    <x v="0"/>
    <n v="50"/>
    <x v="4"/>
    <x v="1"/>
    <x v="5"/>
    <x v="1"/>
    <m/>
    <s v="20"/>
    <n v="250"/>
    <n v="100"/>
    <n v="150"/>
  </r>
  <r>
    <n v="829"/>
    <x v="72"/>
    <x v="1"/>
    <x v="0"/>
    <x v="0"/>
    <n v="200"/>
    <x v="6"/>
    <x v="1"/>
    <x v="1"/>
    <x v="0"/>
    <n v="15"/>
    <n v="15"/>
    <n v="400"/>
    <n v="30"/>
    <n v="370"/>
  </r>
  <r>
    <n v="830"/>
    <x v="52"/>
    <x v="1"/>
    <x v="6"/>
    <x v="3"/>
    <n v="120"/>
    <x v="5"/>
    <x v="0"/>
    <x v="2"/>
    <x v="0"/>
    <m/>
    <s v="20"/>
    <n v="1200"/>
    <n v="200"/>
    <n v="1000"/>
  </r>
  <r>
    <n v="831"/>
    <x v="10"/>
    <x v="1"/>
    <x v="4"/>
    <x v="1"/>
    <m/>
    <x v="1"/>
    <x v="0"/>
    <x v="1"/>
    <x v="1"/>
    <n v="15"/>
    <n v="15"/>
    <n v="200"/>
    <n v="30"/>
    <n v="170"/>
  </r>
  <r>
    <n v="832"/>
    <x v="31"/>
    <x v="0"/>
    <x v="5"/>
    <x v="0"/>
    <n v="70"/>
    <x v="3"/>
    <x v="2"/>
    <x v="8"/>
    <x v="0"/>
    <n v="15"/>
    <n v="15"/>
    <n v="630"/>
    <n v="135"/>
    <n v="495"/>
  </r>
  <r>
    <n v="833"/>
    <x v="39"/>
    <x v="1"/>
    <x v="8"/>
    <x v="0"/>
    <n v="120"/>
    <x v="5"/>
    <x v="3"/>
    <x v="3"/>
    <x v="1"/>
    <n v="15"/>
    <n v="15"/>
    <n v="960"/>
    <n v="120"/>
    <n v="840"/>
  </r>
  <r>
    <n v="834"/>
    <x v="28"/>
    <x v="0"/>
    <x v="4"/>
    <x v="3"/>
    <n v="90"/>
    <x v="0"/>
    <x v="3"/>
    <x v="8"/>
    <x v="1"/>
    <n v="10"/>
    <n v="10"/>
    <n v="810"/>
    <n v="90"/>
    <n v="720"/>
  </r>
  <r>
    <n v="835"/>
    <x v="37"/>
    <x v="0"/>
    <x v="8"/>
    <x v="3"/>
    <n v="90"/>
    <x v="0"/>
    <x v="3"/>
    <x v="2"/>
    <x v="0"/>
    <n v="20"/>
    <n v="20"/>
    <n v="900"/>
    <n v="200"/>
    <n v="700"/>
  </r>
  <r>
    <n v="836"/>
    <x v="34"/>
    <x v="0"/>
    <x v="8"/>
    <x v="0"/>
    <n v="90"/>
    <x v="0"/>
    <x v="2"/>
    <x v="9"/>
    <x v="1"/>
    <n v="20"/>
    <n v="20"/>
    <n v="90"/>
    <n v="20"/>
    <n v="70"/>
  </r>
  <r>
    <n v="837"/>
    <x v="6"/>
    <x v="0"/>
    <x v="8"/>
    <x v="1"/>
    <m/>
    <x v="1"/>
    <x v="2"/>
    <x v="5"/>
    <x v="1"/>
    <n v="15"/>
    <n v="15"/>
    <n v="500"/>
    <n v="75"/>
    <n v="425"/>
  </r>
  <r>
    <n v="838"/>
    <x v="71"/>
    <x v="0"/>
    <x v="7"/>
    <x v="2"/>
    <n v="150"/>
    <x v="2"/>
    <x v="3"/>
    <x v="8"/>
    <x v="0"/>
    <m/>
    <s v="20"/>
    <n v="1350"/>
    <n v="180"/>
    <n v="1170"/>
  </r>
  <r>
    <n v="839"/>
    <x v="18"/>
    <x v="0"/>
    <x v="8"/>
    <x v="2"/>
    <m/>
    <x v="1"/>
    <x v="3"/>
    <x v="1"/>
    <x v="0"/>
    <n v="5"/>
    <n v="5"/>
    <n v="200"/>
    <n v="10"/>
    <n v="190"/>
  </r>
  <r>
    <n v="840"/>
    <x v="70"/>
    <x v="0"/>
    <x v="2"/>
    <x v="2"/>
    <n v="90"/>
    <x v="0"/>
    <x v="1"/>
    <x v="3"/>
    <x v="1"/>
    <n v="10"/>
    <n v="10"/>
    <n v="720"/>
    <n v="80"/>
    <n v="640"/>
  </r>
  <r>
    <n v="841"/>
    <x v="72"/>
    <x v="1"/>
    <x v="6"/>
    <x v="0"/>
    <n v="200"/>
    <x v="6"/>
    <x v="0"/>
    <x v="4"/>
    <x v="1"/>
    <m/>
    <s v="20"/>
    <n v="600"/>
    <n v="60"/>
    <n v="540"/>
  </r>
  <r>
    <n v="842"/>
    <x v="56"/>
    <x v="0"/>
    <x v="2"/>
    <x v="1"/>
    <n v="200"/>
    <x v="6"/>
    <x v="1"/>
    <x v="6"/>
    <x v="1"/>
    <n v="10"/>
    <n v="10"/>
    <n v="1400"/>
    <n v="70"/>
    <n v="1330"/>
  </r>
  <r>
    <n v="843"/>
    <x v="60"/>
    <x v="1"/>
    <x v="1"/>
    <x v="2"/>
    <m/>
    <x v="1"/>
    <x v="2"/>
    <x v="5"/>
    <x v="1"/>
    <n v="10"/>
    <n v="10"/>
    <n v="500"/>
    <n v="50"/>
    <n v="450"/>
  </r>
  <r>
    <n v="844"/>
    <x v="34"/>
    <x v="1"/>
    <x v="3"/>
    <x v="2"/>
    <n v="120"/>
    <x v="5"/>
    <x v="3"/>
    <x v="1"/>
    <x v="1"/>
    <n v="15"/>
    <n v="15"/>
    <n v="240"/>
    <n v="30"/>
    <n v="210"/>
  </r>
  <r>
    <n v="845"/>
    <x v="34"/>
    <x v="1"/>
    <x v="3"/>
    <x v="2"/>
    <n v="120"/>
    <x v="5"/>
    <x v="2"/>
    <x v="3"/>
    <x v="1"/>
    <n v="5"/>
    <n v="5"/>
    <n v="960"/>
    <n v="40"/>
    <n v="920"/>
  </r>
  <r>
    <n v="846"/>
    <x v="34"/>
    <x v="1"/>
    <x v="2"/>
    <x v="1"/>
    <n v="120"/>
    <x v="5"/>
    <x v="0"/>
    <x v="0"/>
    <x v="1"/>
    <n v="15"/>
    <n v="15"/>
    <n v="480"/>
    <n v="60"/>
    <n v="420"/>
  </r>
  <r>
    <n v="847"/>
    <x v="45"/>
    <x v="0"/>
    <x v="4"/>
    <x v="1"/>
    <n v="200"/>
    <x v="6"/>
    <x v="0"/>
    <x v="4"/>
    <x v="0"/>
    <n v="5"/>
    <n v="5"/>
    <n v="600"/>
    <n v="15"/>
    <n v="585"/>
  </r>
  <r>
    <n v="848"/>
    <x v="68"/>
    <x v="0"/>
    <x v="8"/>
    <x v="3"/>
    <n v="90"/>
    <x v="0"/>
    <x v="1"/>
    <x v="8"/>
    <x v="0"/>
    <n v="20"/>
    <n v="20"/>
    <n v="810"/>
    <n v="180"/>
    <n v="630"/>
  </r>
  <r>
    <n v="849"/>
    <x v="72"/>
    <x v="0"/>
    <x v="4"/>
    <x v="1"/>
    <n v="90"/>
    <x v="0"/>
    <x v="1"/>
    <x v="3"/>
    <x v="1"/>
    <n v="10"/>
    <n v="10"/>
    <n v="720"/>
    <n v="80"/>
    <n v="640"/>
  </r>
  <r>
    <n v="850"/>
    <x v="55"/>
    <x v="0"/>
    <x v="5"/>
    <x v="0"/>
    <m/>
    <x v="1"/>
    <x v="2"/>
    <x v="6"/>
    <x v="1"/>
    <n v="20"/>
    <n v="20"/>
    <n v="700"/>
    <n v="140"/>
    <n v="560"/>
  </r>
  <r>
    <n v="851"/>
    <x v="10"/>
    <x v="0"/>
    <x v="6"/>
    <x v="2"/>
    <n v="70"/>
    <x v="3"/>
    <x v="2"/>
    <x v="9"/>
    <x v="1"/>
    <n v="10"/>
    <n v="10"/>
    <n v="70"/>
    <n v="10"/>
    <n v="60"/>
  </r>
  <r>
    <n v="852"/>
    <x v="4"/>
    <x v="1"/>
    <x v="8"/>
    <x v="2"/>
    <m/>
    <x v="1"/>
    <x v="0"/>
    <x v="2"/>
    <x v="1"/>
    <n v="15"/>
    <n v="15"/>
    <n v="1000"/>
    <n v="150"/>
    <n v="850"/>
  </r>
  <r>
    <n v="853"/>
    <x v="4"/>
    <x v="1"/>
    <x v="6"/>
    <x v="0"/>
    <n v="70"/>
    <x v="3"/>
    <x v="0"/>
    <x v="3"/>
    <x v="1"/>
    <n v="15"/>
    <n v="15"/>
    <n v="560"/>
    <n v="120"/>
    <n v="440"/>
  </r>
  <r>
    <n v="854"/>
    <x v="45"/>
    <x v="1"/>
    <x v="4"/>
    <x v="0"/>
    <n v="50"/>
    <x v="4"/>
    <x v="1"/>
    <x v="2"/>
    <x v="0"/>
    <n v="20"/>
    <n v="20"/>
    <n v="500"/>
    <n v="200"/>
    <n v="300"/>
  </r>
  <r>
    <n v="855"/>
    <x v="67"/>
    <x v="1"/>
    <x v="7"/>
    <x v="2"/>
    <m/>
    <x v="1"/>
    <x v="1"/>
    <x v="8"/>
    <x v="0"/>
    <n v="20"/>
    <n v="20"/>
    <n v="900"/>
    <n v="180"/>
    <n v="720"/>
  </r>
  <r>
    <n v="856"/>
    <x v="47"/>
    <x v="1"/>
    <x v="6"/>
    <x v="1"/>
    <m/>
    <x v="1"/>
    <x v="1"/>
    <x v="5"/>
    <x v="0"/>
    <n v="5"/>
    <n v="5"/>
    <n v="500"/>
    <n v="25"/>
    <n v="475"/>
  </r>
  <r>
    <n v="857"/>
    <x v="38"/>
    <x v="1"/>
    <x v="4"/>
    <x v="2"/>
    <n v="200"/>
    <x v="6"/>
    <x v="0"/>
    <x v="4"/>
    <x v="1"/>
    <n v="5"/>
    <n v="5"/>
    <n v="600"/>
    <n v="15"/>
    <n v="585"/>
  </r>
  <r>
    <n v="858"/>
    <x v="1"/>
    <x v="1"/>
    <x v="3"/>
    <x v="2"/>
    <n v="70"/>
    <x v="3"/>
    <x v="2"/>
    <x v="8"/>
    <x v="1"/>
    <n v="15"/>
    <n v="15"/>
    <n v="630"/>
    <n v="135"/>
    <n v="495"/>
  </r>
  <r>
    <n v="859"/>
    <x v="26"/>
    <x v="1"/>
    <x v="1"/>
    <x v="2"/>
    <n v="150"/>
    <x v="2"/>
    <x v="1"/>
    <x v="0"/>
    <x v="1"/>
    <n v="10"/>
    <n v="10"/>
    <n v="600"/>
    <n v="40"/>
    <n v="560"/>
  </r>
  <r>
    <n v="860"/>
    <x v="45"/>
    <x v="1"/>
    <x v="0"/>
    <x v="0"/>
    <n v="90"/>
    <x v="0"/>
    <x v="0"/>
    <x v="2"/>
    <x v="0"/>
    <n v="15"/>
    <n v="15"/>
    <n v="900"/>
    <n v="150"/>
    <n v="750"/>
  </r>
  <r>
    <n v="861"/>
    <x v="13"/>
    <x v="1"/>
    <x v="4"/>
    <x v="3"/>
    <n v="90"/>
    <x v="0"/>
    <x v="3"/>
    <x v="5"/>
    <x v="1"/>
    <n v="10"/>
    <n v="10"/>
    <n v="450"/>
    <n v="50"/>
    <n v="400"/>
  </r>
  <r>
    <n v="862"/>
    <x v="54"/>
    <x v="1"/>
    <x v="0"/>
    <x v="3"/>
    <m/>
    <x v="1"/>
    <x v="0"/>
    <x v="1"/>
    <x v="0"/>
    <n v="15"/>
    <n v="15"/>
    <n v="200"/>
    <n v="30"/>
    <n v="170"/>
  </r>
  <r>
    <n v="863"/>
    <x v="29"/>
    <x v="0"/>
    <x v="3"/>
    <x v="3"/>
    <n v="90"/>
    <x v="0"/>
    <x v="3"/>
    <x v="2"/>
    <x v="1"/>
    <n v="20"/>
    <n v="20"/>
    <n v="900"/>
    <n v="200"/>
    <n v="700"/>
  </r>
  <r>
    <n v="864"/>
    <x v="67"/>
    <x v="0"/>
    <x v="8"/>
    <x v="0"/>
    <m/>
    <x v="1"/>
    <x v="1"/>
    <x v="3"/>
    <x v="0"/>
    <n v="15"/>
    <n v="15"/>
    <n v="800"/>
    <n v="120"/>
    <n v="680"/>
  </r>
  <r>
    <n v="865"/>
    <x v="11"/>
    <x v="0"/>
    <x v="8"/>
    <x v="1"/>
    <n v="150"/>
    <x v="2"/>
    <x v="2"/>
    <x v="3"/>
    <x v="0"/>
    <m/>
    <s v="20"/>
    <n v="1200"/>
    <n v="160"/>
    <n v="1040"/>
  </r>
  <r>
    <n v="866"/>
    <x v="50"/>
    <x v="0"/>
    <x v="3"/>
    <x v="1"/>
    <n v="200"/>
    <x v="6"/>
    <x v="2"/>
    <x v="0"/>
    <x v="0"/>
    <n v="20"/>
    <n v="20"/>
    <n v="800"/>
    <n v="80"/>
    <n v="720"/>
  </r>
  <r>
    <n v="867"/>
    <x v="62"/>
    <x v="1"/>
    <x v="4"/>
    <x v="3"/>
    <n v="70"/>
    <x v="3"/>
    <x v="0"/>
    <x v="5"/>
    <x v="1"/>
    <n v="5"/>
    <n v="5"/>
    <n v="350"/>
    <n v="25"/>
    <n v="325"/>
  </r>
  <r>
    <n v="868"/>
    <x v="5"/>
    <x v="0"/>
    <x v="4"/>
    <x v="3"/>
    <m/>
    <x v="1"/>
    <x v="1"/>
    <x v="6"/>
    <x v="1"/>
    <n v="15"/>
    <n v="15"/>
    <n v="700"/>
    <n v="105"/>
    <n v="595"/>
  </r>
  <r>
    <n v="869"/>
    <x v="71"/>
    <x v="0"/>
    <x v="1"/>
    <x v="2"/>
    <n v="120"/>
    <x v="5"/>
    <x v="3"/>
    <x v="4"/>
    <x v="0"/>
    <m/>
    <s v="20"/>
    <n v="360"/>
    <n v="60"/>
    <n v="300"/>
  </r>
  <r>
    <n v="870"/>
    <x v="64"/>
    <x v="1"/>
    <x v="3"/>
    <x v="3"/>
    <n v="70"/>
    <x v="3"/>
    <x v="3"/>
    <x v="7"/>
    <x v="1"/>
    <n v="5"/>
    <n v="5"/>
    <n v="420"/>
    <n v="30"/>
    <n v="390"/>
  </r>
  <r>
    <n v="871"/>
    <x v="57"/>
    <x v="1"/>
    <x v="1"/>
    <x v="3"/>
    <n v="50"/>
    <x v="4"/>
    <x v="1"/>
    <x v="9"/>
    <x v="1"/>
    <n v="15"/>
    <n v="15"/>
    <n v="50"/>
    <n v="15"/>
    <n v="35"/>
  </r>
  <r>
    <n v="872"/>
    <x v="69"/>
    <x v="1"/>
    <x v="5"/>
    <x v="0"/>
    <m/>
    <x v="1"/>
    <x v="3"/>
    <x v="1"/>
    <x v="0"/>
    <n v="20"/>
    <n v="20"/>
    <n v="200"/>
    <n v="40"/>
    <n v="160"/>
  </r>
  <r>
    <n v="873"/>
    <x v="59"/>
    <x v="1"/>
    <x v="4"/>
    <x v="1"/>
    <m/>
    <x v="1"/>
    <x v="1"/>
    <x v="7"/>
    <x v="1"/>
    <n v="15"/>
    <n v="15"/>
    <n v="600"/>
    <n v="90"/>
    <n v="510"/>
  </r>
  <r>
    <n v="874"/>
    <x v="29"/>
    <x v="0"/>
    <x v="3"/>
    <x v="0"/>
    <n v="50"/>
    <x v="4"/>
    <x v="2"/>
    <x v="0"/>
    <x v="0"/>
    <m/>
    <s v="20"/>
    <n v="200"/>
    <n v="80"/>
    <n v="120"/>
  </r>
  <r>
    <n v="875"/>
    <x v="58"/>
    <x v="1"/>
    <x v="1"/>
    <x v="3"/>
    <m/>
    <x v="1"/>
    <x v="0"/>
    <x v="7"/>
    <x v="1"/>
    <n v="5"/>
    <n v="5"/>
    <n v="600"/>
    <n v="30"/>
    <n v="570"/>
  </r>
  <r>
    <n v="876"/>
    <x v="12"/>
    <x v="1"/>
    <x v="3"/>
    <x v="0"/>
    <n v="150"/>
    <x v="2"/>
    <x v="1"/>
    <x v="1"/>
    <x v="1"/>
    <n v="20"/>
    <n v="20"/>
    <n v="300"/>
    <n v="40"/>
    <n v="260"/>
  </r>
  <r>
    <n v="877"/>
    <x v="31"/>
    <x v="1"/>
    <x v="2"/>
    <x v="2"/>
    <n v="70"/>
    <x v="3"/>
    <x v="1"/>
    <x v="7"/>
    <x v="0"/>
    <n v="10"/>
    <n v="10"/>
    <n v="420"/>
    <n v="60"/>
    <n v="360"/>
  </r>
  <r>
    <n v="878"/>
    <x v="1"/>
    <x v="1"/>
    <x v="7"/>
    <x v="1"/>
    <n v="50"/>
    <x v="4"/>
    <x v="1"/>
    <x v="2"/>
    <x v="1"/>
    <n v="10"/>
    <n v="10"/>
    <n v="500"/>
    <n v="100"/>
    <n v="400"/>
  </r>
  <r>
    <n v="879"/>
    <x v="56"/>
    <x v="0"/>
    <x v="2"/>
    <x v="1"/>
    <n v="120"/>
    <x v="5"/>
    <x v="0"/>
    <x v="7"/>
    <x v="1"/>
    <m/>
    <s v="20"/>
    <n v="720"/>
    <n v="120"/>
    <n v="600"/>
  </r>
  <r>
    <n v="880"/>
    <x v="55"/>
    <x v="0"/>
    <x v="2"/>
    <x v="1"/>
    <n v="150"/>
    <x v="2"/>
    <x v="2"/>
    <x v="6"/>
    <x v="1"/>
    <m/>
    <s v="20"/>
    <n v="1050"/>
    <n v="140"/>
    <n v="910"/>
  </r>
  <r>
    <n v="881"/>
    <x v="60"/>
    <x v="1"/>
    <x v="3"/>
    <x v="0"/>
    <m/>
    <x v="1"/>
    <x v="3"/>
    <x v="8"/>
    <x v="0"/>
    <n v="5"/>
    <n v="5"/>
    <n v="900"/>
    <n v="45"/>
    <n v="855"/>
  </r>
  <r>
    <n v="882"/>
    <x v="12"/>
    <x v="1"/>
    <x v="0"/>
    <x v="1"/>
    <n v="120"/>
    <x v="5"/>
    <x v="2"/>
    <x v="7"/>
    <x v="1"/>
    <n v="10"/>
    <n v="10"/>
    <n v="720"/>
    <n v="60"/>
    <n v="660"/>
  </r>
  <r>
    <n v="883"/>
    <x v="55"/>
    <x v="0"/>
    <x v="3"/>
    <x v="3"/>
    <n v="90"/>
    <x v="0"/>
    <x v="1"/>
    <x v="2"/>
    <x v="1"/>
    <n v="5"/>
    <n v="5"/>
    <n v="900"/>
    <n v="50"/>
    <n v="850"/>
  </r>
  <r>
    <n v="884"/>
    <x v="35"/>
    <x v="0"/>
    <x v="3"/>
    <x v="3"/>
    <n v="70"/>
    <x v="3"/>
    <x v="0"/>
    <x v="5"/>
    <x v="0"/>
    <m/>
    <s v="20"/>
    <n v="350"/>
    <n v="100"/>
    <n v="250"/>
  </r>
  <r>
    <n v="885"/>
    <x v="25"/>
    <x v="1"/>
    <x v="6"/>
    <x v="0"/>
    <n v="120"/>
    <x v="5"/>
    <x v="0"/>
    <x v="7"/>
    <x v="1"/>
    <n v="15"/>
    <n v="15"/>
    <n v="720"/>
    <n v="90"/>
    <n v="630"/>
  </r>
  <r>
    <n v="886"/>
    <x v="51"/>
    <x v="1"/>
    <x v="2"/>
    <x v="3"/>
    <n v="90"/>
    <x v="0"/>
    <x v="1"/>
    <x v="4"/>
    <x v="0"/>
    <m/>
    <s v="20"/>
    <n v="270"/>
    <n v="60"/>
    <n v="210"/>
  </r>
  <r>
    <n v="887"/>
    <x v="67"/>
    <x v="1"/>
    <x v="8"/>
    <x v="3"/>
    <n v="120"/>
    <x v="5"/>
    <x v="2"/>
    <x v="4"/>
    <x v="1"/>
    <n v="15"/>
    <n v="15"/>
    <n v="360"/>
    <n v="45"/>
    <n v="315"/>
  </r>
  <r>
    <n v="888"/>
    <x v="60"/>
    <x v="0"/>
    <x v="5"/>
    <x v="3"/>
    <n v="50"/>
    <x v="4"/>
    <x v="1"/>
    <x v="2"/>
    <x v="1"/>
    <n v="5"/>
    <n v="5"/>
    <n v="500"/>
    <n v="50"/>
    <n v="450"/>
  </r>
  <r>
    <n v="889"/>
    <x v="34"/>
    <x v="0"/>
    <x v="3"/>
    <x v="1"/>
    <n v="120"/>
    <x v="5"/>
    <x v="0"/>
    <x v="6"/>
    <x v="1"/>
    <n v="10"/>
    <n v="10"/>
    <n v="840"/>
    <n v="70"/>
    <n v="770"/>
  </r>
  <r>
    <n v="890"/>
    <x v="35"/>
    <x v="0"/>
    <x v="6"/>
    <x v="0"/>
    <n v="150"/>
    <x v="2"/>
    <x v="0"/>
    <x v="5"/>
    <x v="0"/>
    <n v="20"/>
    <n v="20"/>
    <n v="750"/>
    <n v="100"/>
    <n v="650"/>
  </r>
  <r>
    <n v="891"/>
    <x v="20"/>
    <x v="1"/>
    <x v="4"/>
    <x v="3"/>
    <n v="150"/>
    <x v="2"/>
    <x v="3"/>
    <x v="2"/>
    <x v="1"/>
    <n v="10"/>
    <n v="10"/>
    <n v="1500"/>
    <n v="100"/>
    <n v="1400"/>
  </r>
  <r>
    <n v="892"/>
    <x v="48"/>
    <x v="1"/>
    <x v="1"/>
    <x v="0"/>
    <n v="50"/>
    <x v="4"/>
    <x v="2"/>
    <x v="6"/>
    <x v="0"/>
    <n v="5"/>
    <n v="5"/>
    <n v="350"/>
    <n v="35"/>
    <n v="315"/>
  </r>
  <r>
    <n v="893"/>
    <x v="55"/>
    <x v="1"/>
    <x v="6"/>
    <x v="2"/>
    <n v="50"/>
    <x v="4"/>
    <x v="0"/>
    <x v="0"/>
    <x v="1"/>
    <n v="15"/>
    <n v="15"/>
    <n v="200"/>
    <n v="60"/>
    <n v="140"/>
  </r>
  <r>
    <n v="894"/>
    <x v="20"/>
    <x v="1"/>
    <x v="7"/>
    <x v="2"/>
    <n v="200"/>
    <x v="6"/>
    <x v="2"/>
    <x v="3"/>
    <x v="1"/>
    <m/>
    <s v="20"/>
    <n v="1600"/>
    <n v="160"/>
    <n v="1440"/>
  </r>
  <r>
    <n v="895"/>
    <x v="30"/>
    <x v="1"/>
    <x v="3"/>
    <x v="0"/>
    <n v="90"/>
    <x v="0"/>
    <x v="0"/>
    <x v="3"/>
    <x v="0"/>
    <n v="15"/>
    <n v="15"/>
    <n v="720"/>
    <n v="120"/>
    <n v="600"/>
  </r>
  <r>
    <n v="896"/>
    <x v="3"/>
    <x v="0"/>
    <x v="5"/>
    <x v="2"/>
    <n v="120"/>
    <x v="5"/>
    <x v="2"/>
    <x v="6"/>
    <x v="0"/>
    <m/>
    <s v="20"/>
    <n v="840"/>
    <n v="140"/>
    <n v="700"/>
  </r>
  <r>
    <n v="897"/>
    <x v="33"/>
    <x v="1"/>
    <x v="1"/>
    <x v="2"/>
    <n v="90"/>
    <x v="0"/>
    <x v="1"/>
    <x v="5"/>
    <x v="1"/>
    <n v="10"/>
    <n v="10"/>
    <n v="450"/>
    <n v="50"/>
    <n v="400"/>
  </r>
  <r>
    <n v="898"/>
    <x v="49"/>
    <x v="1"/>
    <x v="5"/>
    <x v="2"/>
    <n v="70"/>
    <x v="3"/>
    <x v="3"/>
    <x v="8"/>
    <x v="1"/>
    <m/>
    <s v="20"/>
    <n v="630"/>
    <n v="180"/>
    <n v="450"/>
  </r>
  <r>
    <n v="899"/>
    <x v="71"/>
    <x v="0"/>
    <x v="5"/>
    <x v="2"/>
    <n v="90"/>
    <x v="0"/>
    <x v="3"/>
    <x v="6"/>
    <x v="1"/>
    <n v="20"/>
    <n v="20"/>
    <n v="630"/>
    <n v="140"/>
    <n v="490"/>
  </r>
  <r>
    <n v="900"/>
    <x v="59"/>
    <x v="0"/>
    <x v="1"/>
    <x v="0"/>
    <n v="150"/>
    <x v="2"/>
    <x v="3"/>
    <x v="0"/>
    <x v="1"/>
    <n v="10"/>
    <n v="10"/>
    <n v="600"/>
    <n v="40"/>
    <n v="560"/>
  </r>
  <r>
    <n v="901"/>
    <x v="52"/>
    <x v="0"/>
    <x v="0"/>
    <x v="1"/>
    <n v="50"/>
    <x v="4"/>
    <x v="3"/>
    <x v="5"/>
    <x v="0"/>
    <n v="10"/>
    <n v="10"/>
    <n v="250"/>
    <n v="50"/>
    <n v="200"/>
  </r>
  <r>
    <n v="902"/>
    <x v="28"/>
    <x v="1"/>
    <x v="8"/>
    <x v="3"/>
    <n v="90"/>
    <x v="0"/>
    <x v="2"/>
    <x v="2"/>
    <x v="1"/>
    <n v="5"/>
    <n v="5"/>
    <n v="900"/>
    <n v="50"/>
    <n v="850"/>
  </r>
  <r>
    <n v="903"/>
    <x v="39"/>
    <x v="0"/>
    <x v="3"/>
    <x v="2"/>
    <n v="90"/>
    <x v="0"/>
    <x v="2"/>
    <x v="7"/>
    <x v="1"/>
    <n v="5"/>
    <n v="5"/>
    <n v="540"/>
    <n v="30"/>
    <n v="510"/>
  </r>
  <r>
    <n v="904"/>
    <x v="54"/>
    <x v="0"/>
    <x v="0"/>
    <x v="0"/>
    <m/>
    <x v="1"/>
    <x v="0"/>
    <x v="8"/>
    <x v="1"/>
    <m/>
    <s v="20"/>
    <n v="900"/>
    <n v="180"/>
    <n v="720"/>
  </r>
  <r>
    <n v="905"/>
    <x v="66"/>
    <x v="0"/>
    <x v="1"/>
    <x v="0"/>
    <n v="200"/>
    <x v="6"/>
    <x v="0"/>
    <x v="6"/>
    <x v="0"/>
    <m/>
    <s v="20"/>
    <n v="1400"/>
    <n v="140"/>
    <n v="1260"/>
  </r>
  <r>
    <n v="906"/>
    <x v="55"/>
    <x v="1"/>
    <x v="3"/>
    <x v="3"/>
    <n v="120"/>
    <x v="5"/>
    <x v="3"/>
    <x v="6"/>
    <x v="1"/>
    <n v="10"/>
    <n v="10"/>
    <n v="840"/>
    <n v="70"/>
    <n v="770"/>
  </r>
  <r>
    <n v="907"/>
    <x v="9"/>
    <x v="0"/>
    <x v="1"/>
    <x v="1"/>
    <n v="70"/>
    <x v="3"/>
    <x v="3"/>
    <x v="7"/>
    <x v="1"/>
    <n v="20"/>
    <n v="20"/>
    <n v="420"/>
    <n v="120"/>
    <n v="300"/>
  </r>
  <r>
    <n v="908"/>
    <x v="61"/>
    <x v="0"/>
    <x v="1"/>
    <x v="0"/>
    <n v="120"/>
    <x v="5"/>
    <x v="3"/>
    <x v="0"/>
    <x v="1"/>
    <n v="10"/>
    <n v="10"/>
    <n v="480"/>
    <n v="40"/>
    <n v="440"/>
  </r>
  <r>
    <n v="909"/>
    <x v="11"/>
    <x v="1"/>
    <x v="4"/>
    <x v="0"/>
    <n v="70"/>
    <x v="3"/>
    <x v="3"/>
    <x v="3"/>
    <x v="0"/>
    <n v="15"/>
    <n v="15"/>
    <n v="560"/>
    <n v="120"/>
    <n v="440"/>
  </r>
  <r>
    <n v="910"/>
    <x v="38"/>
    <x v="1"/>
    <x v="6"/>
    <x v="1"/>
    <n v="150"/>
    <x v="2"/>
    <x v="2"/>
    <x v="4"/>
    <x v="0"/>
    <n v="10"/>
    <n v="10"/>
    <n v="450"/>
    <n v="30"/>
    <n v="420"/>
  </r>
  <r>
    <n v="911"/>
    <x v="44"/>
    <x v="1"/>
    <x v="0"/>
    <x v="3"/>
    <n v="120"/>
    <x v="5"/>
    <x v="1"/>
    <x v="7"/>
    <x v="0"/>
    <n v="20"/>
    <n v="20"/>
    <n v="720"/>
    <n v="120"/>
    <n v="600"/>
  </r>
  <r>
    <n v="912"/>
    <x v="18"/>
    <x v="0"/>
    <x v="4"/>
    <x v="3"/>
    <n v="70"/>
    <x v="3"/>
    <x v="2"/>
    <x v="1"/>
    <x v="1"/>
    <n v="5"/>
    <n v="5"/>
    <n v="140"/>
    <n v="10"/>
    <n v="130"/>
  </r>
  <r>
    <n v="913"/>
    <x v="54"/>
    <x v="0"/>
    <x v="0"/>
    <x v="2"/>
    <n v="120"/>
    <x v="5"/>
    <x v="1"/>
    <x v="5"/>
    <x v="1"/>
    <m/>
    <s v="20"/>
    <n v="600"/>
    <n v="100"/>
    <n v="500"/>
  </r>
  <r>
    <n v="914"/>
    <x v="66"/>
    <x v="1"/>
    <x v="6"/>
    <x v="1"/>
    <m/>
    <x v="1"/>
    <x v="0"/>
    <x v="6"/>
    <x v="0"/>
    <n v="20"/>
    <n v="20"/>
    <n v="700"/>
    <n v="140"/>
    <n v="560"/>
  </r>
  <r>
    <n v="915"/>
    <x v="2"/>
    <x v="0"/>
    <x v="8"/>
    <x v="3"/>
    <n v="50"/>
    <x v="4"/>
    <x v="2"/>
    <x v="0"/>
    <x v="1"/>
    <n v="10"/>
    <n v="10"/>
    <n v="200"/>
    <n v="40"/>
    <n v="160"/>
  </r>
  <r>
    <n v="916"/>
    <x v="44"/>
    <x v="1"/>
    <x v="8"/>
    <x v="2"/>
    <n v="90"/>
    <x v="0"/>
    <x v="2"/>
    <x v="1"/>
    <x v="0"/>
    <n v="5"/>
    <n v="5"/>
    <n v="180"/>
    <n v="10"/>
    <n v="170"/>
  </r>
  <r>
    <n v="917"/>
    <x v="15"/>
    <x v="0"/>
    <x v="4"/>
    <x v="0"/>
    <n v="150"/>
    <x v="2"/>
    <x v="3"/>
    <x v="5"/>
    <x v="0"/>
    <n v="5"/>
    <n v="5"/>
    <n v="750"/>
    <n v="25"/>
    <n v="725"/>
  </r>
  <r>
    <n v="918"/>
    <x v="62"/>
    <x v="0"/>
    <x v="6"/>
    <x v="1"/>
    <n v="50"/>
    <x v="4"/>
    <x v="3"/>
    <x v="4"/>
    <x v="1"/>
    <m/>
    <s v="20"/>
    <n v="150"/>
    <n v="60"/>
    <n v="90"/>
  </r>
  <r>
    <n v="919"/>
    <x v="52"/>
    <x v="1"/>
    <x v="8"/>
    <x v="2"/>
    <n v="70"/>
    <x v="3"/>
    <x v="2"/>
    <x v="3"/>
    <x v="1"/>
    <n v="10"/>
    <n v="10"/>
    <n v="560"/>
    <n v="80"/>
    <n v="480"/>
  </r>
  <r>
    <n v="920"/>
    <x v="42"/>
    <x v="0"/>
    <x v="2"/>
    <x v="0"/>
    <n v="150"/>
    <x v="2"/>
    <x v="1"/>
    <x v="9"/>
    <x v="0"/>
    <n v="15"/>
    <n v="15"/>
    <n v="150"/>
    <n v="15"/>
    <n v="135"/>
  </r>
  <r>
    <n v="921"/>
    <x v="67"/>
    <x v="0"/>
    <x v="1"/>
    <x v="3"/>
    <n v="90"/>
    <x v="0"/>
    <x v="0"/>
    <x v="7"/>
    <x v="0"/>
    <n v="10"/>
    <n v="10"/>
    <n v="540"/>
    <n v="60"/>
    <n v="480"/>
  </r>
  <r>
    <n v="922"/>
    <x v="44"/>
    <x v="0"/>
    <x v="5"/>
    <x v="3"/>
    <n v="50"/>
    <x v="4"/>
    <x v="2"/>
    <x v="0"/>
    <x v="0"/>
    <n v="15"/>
    <n v="15"/>
    <n v="200"/>
    <n v="60"/>
    <n v="140"/>
  </r>
  <r>
    <n v="923"/>
    <x v="48"/>
    <x v="0"/>
    <x v="0"/>
    <x v="0"/>
    <m/>
    <x v="1"/>
    <x v="0"/>
    <x v="1"/>
    <x v="1"/>
    <m/>
    <s v="20"/>
    <n v="200"/>
    <n v="40"/>
    <n v="160"/>
  </r>
  <r>
    <n v="924"/>
    <x v="17"/>
    <x v="0"/>
    <x v="4"/>
    <x v="0"/>
    <n v="70"/>
    <x v="3"/>
    <x v="3"/>
    <x v="7"/>
    <x v="0"/>
    <n v="15"/>
    <n v="15"/>
    <n v="420"/>
    <n v="90"/>
    <n v="330"/>
  </r>
  <r>
    <n v="925"/>
    <x v="57"/>
    <x v="1"/>
    <x v="4"/>
    <x v="0"/>
    <n v="70"/>
    <x v="3"/>
    <x v="2"/>
    <x v="9"/>
    <x v="0"/>
    <n v="5"/>
    <n v="5"/>
    <n v="70"/>
    <n v="5"/>
    <n v="65"/>
  </r>
  <r>
    <n v="926"/>
    <x v="49"/>
    <x v="1"/>
    <x v="4"/>
    <x v="1"/>
    <n v="90"/>
    <x v="0"/>
    <x v="2"/>
    <x v="1"/>
    <x v="0"/>
    <n v="5"/>
    <n v="5"/>
    <n v="180"/>
    <n v="10"/>
    <n v="170"/>
  </r>
  <r>
    <n v="927"/>
    <x v="41"/>
    <x v="0"/>
    <x v="2"/>
    <x v="0"/>
    <n v="150"/>
    <x v="2"/>
    <x v="3"/>
    <x v="0"/>
    <x v="0"/>
    <n v="15"/>
    <n v="15"/>
    <n v="600"/>
    <n v="60"/>
    <n v="540"/>
  </r>
  <r>
    <n v="928"/>
    <x v="33"/>
    <x v="0"/>
    <x v="5"/>
    <x v="3"/>
    <m/>
    <x v="1"/>
    <x v="0"/>
    <x v="2"/>
    <x v="0"/>
    <n v="20"/>
    <n v="20"/>
    <n v="1000"/>
    <n v="200"/>
    <n v="800"/>
  </r>
  <r>
    <n v="929"/>
    <x v="30"/>
    <x v="1"/>
    <x v="1"/>
    <x v="0"/>
    <n v="200"/>
    <x v="6"/>
    <x v="0"/>
    <x v="8"/>
    <x v="1"/>
    <n v="15"/>
    <n v="15"/>
    <n v="1800"/>
    <n v="135"/>
    <n v="1665"/>
  </r>
  <r>
    <n v="930"/>
    <x v="12"/>
    <x v="1"/>
    <x v="7"/>
    <x v="3"/>
    <n v="200"/>
    <x v="6"/>
    <x v="2"/>
    <x v="3"/>
    <x v="0"/>
    <n v="15"/>
    <n v="15"/>
    <n v="1600"/>
    <n v="120"/>
    <n v="1480"/>
  </r>
  <r>
    <n v="931"/>
    <x v="31"/>
    <x v="0"/>
    <x v="0"/>
    <x v="2"/>
    <n v="200"/>
    <x v="6"/>
    <x v="0"/>
    <x v="5"/>
    <x v="1"/>
    <n v="15"/>
    <n v="15"/>
    <n v="1000"/>
    <n v="75"/>
    <n v="925"/>
  </r>
  <r>
    <n v="932"/>
    <x v="33"/>
    <x v="1"/>
    <x v="2"/>
    <x v="3"/>
    <n v="150"/>
    <x v="2"/>
    <x v="2"/>
    <x v="5"/>
    <x v="0"/>
    <n v="10"/>
    <n v="10"/>
    <n v="750"/>
    <n v="50"/>
    <n v="700"/>
  </r>
  <r>
    <n v="933"/>
    <x v="59"/>
    <x v="0"/>
    <x v="0"/>
    <x v="1"/>
    <n v="120"/>
    <x v="5"/>
    <x v="1"/>
    <x v="5"/>
    <x v="1"/>
    <n v="15"/>
    <n v="15"/>
    <n v="600"/>
    <n v="75"/>
    <n v="525"/>
  </r>
  <r>
    <n v="934"/>
    <x v="5"/>
    <x v="0"/>
    <x v="3"/>
    <x v="0"/>
    <n v="50"/>
    <x v="4"/>
    <x v="0"/>
    <x v="0"/>
    <x v="0"/>
    <m/>
    <s v="20"/>
    <n v="200"/>
    <n v="80"/>
    <n v="120"/>
  </r>
  <r>
    <n v="935"/>
    <x v="49"/>
    <x v="0"/>
    <x v="6"/>
    <x v="2"/>
    <n v="120"/>
    <x v="5"/>
    <x v="1"/>
    <x v="0"/>
    <x v="1"/>
    <n v="20"/>
    <n v="20"/>
    <n v="480"/>
    <n v="80"/>
    <n v="400"/>
  </r>
  <r>
    <n v="936"/>
    <x v="23"/>
    <x v="1"/>
    <x v="5"/>
    <x v="3"/>
    <m/>
    <x v="1"/>
    <x v="0"/>
    <x v="2"/>
    <x v="1"/>
    <m/>
    <s v="20"/>
    <n v="1000"/>
    <n v="200"/>
    <n v="800"/>
  </r>
  <r>
    <n v="937"/>
    <x v="38"/>
    <x v="0"/>
    <x v="5"/>
    <x v="3"/>
    <n v="200"/>
    <x v="6"/>
    <x v="3"/>
    <x v="5"/>
    <x v="0"/>
    <n v="15"/>
    <n v="15"/>
    <n v="1000"/>
    <n v="75"/>
    <n v="925"/>
  </r>
  <r>
    <n v="938"/>
    <x v="1"/>
    <x v="1"/>
    <x v="3"/>
    <x v="0"/>
    <n v="150"/>
    <x v="2"/>
    <x v="0"/>
    <x v="7"/>
    <x v="0"/>
    <m/>
    <s v="20"/>
    <n v="900"/>
    <n v="120"/>
    <n v="780"/>
  </r>
  <r>
    <n v="939"/>
    <x v="24"/>
    <x v="0"/>
    <x v="7"/>
    <x v="3"/>
    <m/>
    <x v="1"/>
    <x v="0"/>
    <x v="8"/>
    <x v="0"/>
    <n v="10"/>
    <n v="10"/>
    <n v="900"/>
    <n v="90"/>
    <n v="810"/>
  </r>
  <r>
    <n v="940"/>
    <x v="18"/>
    <x v="1"/>
    <x v="4"/>
    <x v="2"/>
    <n v="150"/>
    <x v="2"/>
    <x v="2"/>
    <x v="4"/>
    <x v="0"/>
    <n v="5"/>
    <n v="5"/>
    <n v="450"/>
    <n v="15"/>
    <n v="435"/>
  </r>
  <r>
    <n v="941"/>
    <x v="31"/>
    <x v="0"/>
    <x v="1"/>
    <x v="3"/>
    <n v="120"/>
    <x v="5"/>
    <x v="3"/>
    <x v="2"/>
    <x v="1"/>
    <n v="15"/>
    <n v="15"/>
    <n v="1200"/>
    <n v="150"/>
    <n v="1050"/>
  </r>
  <r>
    <n v="942"/>
    <x v="72"/>
    <x v="0"/>
    <x v="6"/>
    <x v="0"/>
    <n v="120"/>
    <x v="5"/>
    <x v="1"/>
    <x v="1"/>
    <x v="0"/>
    <n v="15"/>
    <n v="15"/>
    <n v="240"/>
    <n v="30"/>
    <n v="210"/>
  </r>
  <r>
    <n v="943"/>
    <x v="72"/>
    <x v="1"/>
    <x v="7"/>
    <x v="2"/>
    <n v="50"/>
    <x v="4"/>
    <x v="1"/>
    <x v="5"/>
    <x v="1"/>
    <n v="5"/>
    <n v="5"/>
    <n v="250"/>
    <n v="25"/>
    <n v="225"/>
  </r>
  <r>
    <n v="944"/>
    <x v="11"/>
    <x v="1"/>
    <x v="5"/>
    <x v="0"/>
    <n v="50"/>
    <x v="4"/>
    <x v="3"/>
    <x v="3"/>
    <x v="1"/>
    <n v="10"/>
    <n v="10"/>
    <n v="400"/>
    <n v="80"/>
    <n v="320"/>
  </r>
  <r>
    <n v="945"/>
    <x v="21"/>
    <x v="0"/>
    <x v="5"/>
    <x v="0"/>
    <n v="70"/>
    <x v="3"/>
    <x v="2"/>
    <x v="4"/>
    <x v="1"/>
    <n v="15"/>
    <n v="15"/>
    <n v="210"/>
    <n v="45"/>
    <n v="165"/>
  </r>
  <r>
    <n v="946"/>
    <x v="46"/>
    <x v="0"/>
    <x v="6"/>
    <x v="2"/>
    <n v="70"/>
    <x v="3"/>
    <x v="1"/>
    <x v="5"/>
    <x v="1"/>
    <n v="10"/>
    <n v="10"/>
    <n v="350"/>
    <n v="50"/>
    <n v="300"/>
  </r>
  <r>
    <n v="947"/>
    <x v="30"/>
    <x v="1"/>
    <x v="4"/>
    <x v="2"/>
    <n v="150"/>
    <x v="2"/>
    <x v="0"/>
    <x v="0"/>
    <x v="0"/>
    <n v="5"/>
    <n v="5"/>
    <n v="600"/>
    <n v="20"/>
    <n v="580"/>
  </r>
  <r>
    <n v="948"/>
    <x v="47"/>
    <x v="0"/>
    <x v="8"/>
    <x v="2"/>
    <m/>
    <x v="1"/>
    <x v="3"/>
    <x v="4"/>
    <x v="1"/>
    <m/>
    <s v="20"/>
    <n v="300"/>
    <n v="60"/>
    <n v="240"/>
  </r>
  <r>
    <n v="949"/>
    <x v="2"/>
    <x v="1"/>
    <x v="1"/>
    <x v="3"/>
    <n v="70"/>
    <x v="3"/>
    <x v="3"/>
    <x v="2"/>
    <x v="1"/>
    <n v="20"/>
    <n v="20"/>
    <n v="700"/>
    <n v="200"/>
    <n v="500"/>
  </r>
  <r>
    <n v="950"/>
    <x v="40"/>
    <x v="1"/>
    <x v="5"/>
    <x v="0"/>
    <m/>
    <x v="1"/>
    <x v="0"/>
    <x v="9"/>
    <x v="0"/>
    <n v="15"/>
    <n v="15"/>
    <n v="100"/>
    <n v="15"/>
    <n v="85"/>
  </r>
  <r>
    <n v="951"/>
    <x v="55"/>
    <x v="1"/>
    <x v="5"/>
    <x v="0"/>
    <n v="150"/>
    <x v="2"/>
    <x v="1"/>
    <x v="4"/>
    <x v="1"/>
    <n v="5"/>
    <n v="5"/>
    <n v="450"/>
    <n v="15"/>
    <n v="435"/>
  </r>
  <r>
    <n v="952"/>
    <x v="43"/>
    <x v="0"/>
    <x v="0"/>
    <x v="0"/>
    <n v="150"/>
    <x v="2"/>
    <x v="0"/>
    <x v="1"/>
    <x v="1"/>
    <n v="20"/>
    <n v="20"/>
    <n v="300"/>
    <n v="40"/>
    <n v="260"/>
  </r>
  <r>
    <n v="953"/>
    <x v="26"/>
    <x v="0"/>
    <x v="7"/>
    <x v="0"/>
    <n v="70"/>
    <x v="3"/>
    <x v="1"/>
    <x v="5"/>
    <x v="1"/>
    <m/>
    <s v="20"/>
    <n v="350"/>
    <n v="100"/>
    <n v="250"/>
  </r>
  <r>
    <n v="954"/>
    <x v="1"/>
    <x v="1"/>
    <x v="6"/>
    <x v="2"/>
    <n v="70"/>
    <x v="3"/>
    <x v="1"/>
    <x v="2"/>
    <x v="1"/>
    <n v="10"/>
    <n v="10"/>
    <n v="700"/>
    <n v="100"/>
    <n v="600"/>
  </r>
  <r>
    <n v="955"/>
    <x v="40"/>
    <x v="1"/>
    <x v="1"/>
    <x v="1"/>
    <n v="90"/>
    <x v="0"/>
    <x v="0"/>
    <x v="4"/>
    <x v="0"/>
    <m/>
    <s v="20"/>
    <n v="270"/>
    <n v="60"/>
    <n v="210"/>
  </r>
  <r>
    <n v="956"/>
    <x v="30"/>
    <x v="1"/>
    <x v="6"/>
    <x v="3"/>
    <n v="90"/>
    <x v="0"/>
    <x v="2"/>
    <x v="4"/>
    <x v="1"/>
    <n v="20"/>
    <n v="20"/>
    <n v="270"/>
    <n v="60"/>
    <n v="210"/>
  </r>
  <r>
    <n v="957"/>
    <x v="59"/>
    <x v="1"/>
    <x v="7"/>
    <x v="1"/>
    <m/>
    <x v="1"/>
    <x v="3"/>
    <x v="1"/>
    <x v="1"/>
    <n v="5"/>
    <n v="5"/>
    <n v="200"/>
    <n v="10"/>
    <n v="190"/>
  </r>
  <r>
    <n v="958"/>
    <x v="16"/>
    <x v="1"/>
    <x v="8"/>
    <x v="1"/>
    <m/>
    <x v="1"/>
    <x v="3"/>
    <x v="1"/>
    <x v="0"/>
    <m/>
    <s v="20"/>
    <n v="200"/>
    <n v="40"/>
    <n v="160"/>
  </r>
  <r>
    <n v="959"/>
    <x v="35"/>
    <x v="0"/>
    <x v="6"/>
    <x v="1"/>
    <n v="120"/>
    <x v="5"/>
    <x v="2"/>
    <x v="6"/>
    <x v="0"/>
    <n v="15"/>
    <n v="15"/>
    <n v="840"/>
    <n v="105"/>
    <n v="735"/>
  </r>
  <r>
    <n v="960"/>
    <x v="66"/>
    <x v="0"/>
    <x v="5"/>
    <x v="3"/>
    <n v="70"/>
    <x v="3"/>
    <x v="0"/>
    <x v="0"/>
    <x v="1"/>
    <n v="10"/>
    <n v="10"/>
    <n v="280"/>
    <n v="40"/>
    <n v="240"/>
  </r>
  <r>
    <n v="961"/>
    <x v="27"/>
    <x v="1"/>
    <x v="3"/>
    <x v="3"/>
    <n v="90"/>
    <x v="0"/>
    <x v="0"/>
    <x v="9"/>
    <x v="0"/>
    <n v="20"/>
    <n v="20"/>
    <n v="90"/>
    <n v="20"/>
    <n v="70"/>
  </r>
  <r>
    <n v="962"/>
    <x v="22"/>
    <x v="1"/>
    <x v="2"/>
    <x v="2"/>
    <n v="120"/>
    <x v="5"/>
    <x v="2"/>
    <x v="6"/>
    <x v="1"/>
    <n v="15"/>
    <n v="15"/>
    <n v="840"/>
    <n v="105"/>
    <n v="735"/>
  </r>
  <r>
    <n v="963"/>
    <x v="28"/>
    <x v="1"/>
    <x v="1"/>
    <x v="2"/>
    <n v="150"/>
    <x v="2"/>
    <x v="2"/>
    <x v="0"/>
    <x v="0"/>
    <n v="5"/>
    <n v="5"/>
    <n v="600"/>
    <n v="20"/>
    <n v="580"/>
  </r>
  <r>
    <n v="964"/>
    <x v="25"/>
    <x v="1"/>
    <x v="7"/>
    <x v="2"/>
    <n v="200"/>
    <x v="6"/>
    <x v="0"/>
    <x v="3"/>
    <x v="0"/>
    <n v="20"/>
    <n v="20"/>
    <n v="1600"/>
    <n v="160"/>
    <n v="1440"/>
  </r>
  <r>
    <n v="965"/>
    <x v="6"/>
    <x v="0"/>
    <x v="5"/>
    <x v="3"/>
    <n v="50"/>
    <x v="4"/>
    <x v="1"/>
    <x v="2"/>
    <x v="0"/>
    <n v="5"/>
    <n v="5"/>
    <n v="500"/>
    <n v="50"/>
    <n v="450"/>
  </r>
  <r>
    <n v="966"/>
    <x v="71"/>
    <x v="0"/>
    <x v="2"/>
    <x v="2"/>
    <n v="150"/>
    <x v="2"/>
    <x v="0"/>
    <x v="1"/>
    <x v="1"/>
    <n v="15"/>
    <n v="15"/>
    <n v="300"/>
    <n v="30"/>
    <n v="270"/>
  </r>
  <r>
    <n v="967"/>
    <x v="38"/>
    <x v="0"/>
    <x v="2"/>
    <x v="0"/>
    <n v="70"/>
    <x v="3"/>
    <x v="2"/>
    <x v="4"/>
    <x v="0"/>
    <n v="20"/>
    <n v="20"/>
    <n v="210"/>
    <n v="60"/>
    <n v="150"/>
  </r>
  <r>
    <n v="968"/>
    <x v="65"/>
    <x v="0"/>
    <x v="5"/>
    <x v="3"/>
    <n v="90"/>
    <x v="0"/>
    <x v="3"/>
    <x v="6"/>
    <x v="0"/>
    <m/>
    <s v="20"/>
    <n v="630"/>
    <n v="140"/>
    <n v="490"/>
  </r>
  <r>
    <n v="969"/>
    <x v="26"/>
    <x v="0"/>
    <x v="0"/>
    <x v="3"/>
    <n v="200"/>
    <x v="6"/>
    <x v="3"/>
    <x v="9"/>
    <x v="0"/>
    <n v="20"/>
    <n v="20"/>
    <n v="200"/>
    <n v="20"/>
    <n v="180"/>
  </r>
  <r>
    <n v="970"/>
    <x v="67"/>
    <x v="0"/>
    <x v="2"/>
    <x v="1"/>
    <n v="70"/>
    <x v="3"/>
    <x v="2"/>
    <x v="7"/>
    <x v="0"/>
    <m/>
    <s v="20"/>
    <n v="420"/>
    <n v="120"/>
    <n v="300"/>
  </r>
  <r>
    <n v="971"/>
    <x v="6"/>
    <x v="0"/>
    <x v="1"/>
    <x v="0"/>
    <n v="120"/>
    <x v="5"/>
    <x v="2"/>
    <x v="9"/>
    <x v="0"/>
    <m/>
    <s v="20"/>
    <n v="120"/>
    <n v="20"/>
    <n v="100"/>
  </r>
  <r>
    <n v="972"/>
    <x v="65"/>
    <x v="1"/>
    <x v="5"/>
    <x v="0"/>
    <n v="120"/>
    <x v="5"/>
    <x v="2"/>
    <x v="2"/>
    <x v="0"/>
    <n v="10"/>
    <n v="10"/>
    <n v="1200"/>
    <n v="100"/>
    <n v="1100"/>
  </r>
  <r>
    <n v="973"/>
    <x v="3"/>
    <x v="0"/>
    <x v="5"/>
    <x v="2"/>
    <m/>
    <x v="1"/>
    <x v="1"/>
    <x v="5"/>
    <x v="0"/>
    <n v="20"/>
    <n v="20"/>
    <n v="500"/>
    <n v="100"/>
    <n v="400"/>
  </r>
  <r>
    <n v="974"/>
    <x v="7"/>
    <x v="1"/>
    <x v="3"/>
    <x v="0"/>
    <n v="70"/>
    <x v="3"/>
    <x v="2"/>
    <x v="0"/>
    <x v="1"/>
    <n v="15"/>
    <n v="15"/>
    <n v="280"/>
    <n v="60"/>
    <n v="220"/>
  </r>
  <r>
    <n v="975"/>
    <x v="18"/>
    <x v="0"/>
    <x v="8"/>
    <x v="2"/>
    <n v="90"/>
    <x v="0"/>
    <x v="2"/>
    <x v="2"/>
    <x v="0"/>
    <n v="5"/>
    <n v="5"/>
    <n v="900"/>
    <n v="50"/>
    <n v="850"/>
  </r>
  <r>
    <n v="976"/>
    <x v="27"/>
    <x v="0"/>
    <x v="0"/>
    <x v="0"/>
    <n v="150"/>
    <x v="2"/>
    <x v="1"/>
    <x v="5"/>
    <x v="0"/>
    <m/>
    <s v="20"/>
    <n v="750"/>
    <n v="100"/>
    <n v="650"/>
  </r>
  <r>
    <n v="977"/>
    <x v="22"/>
    <x v="1"/>
    <x v="2"/>
    <x v="2"/>
    <n v="120"/>
    <x v="5"/>
    <x v="1"/>
    <x v="9"/>
    <x v="0"/>
    <m/>
    <s v="20"/>
    <n v="120"/>
    <n v="20"/>
    <n v="100"/>
  </r>
  <r>
    <n v="978"/>
    <x v="17"/>
    <x v="0"/>
    <x v="4"/>
    <x v="2"/>
    <n v="50"/>
    <x v="4"/>
    <x v="2"/>
    <x v="7"/>
    <x v="0"/>
    <n v="20"/>
    <n v="20"/>
    <n v="300"/>
    <n v="120"/>
    <n v="180"/>
  </r>
  <r>
    <n v="979"/>
    <x v="45"/>
    <x v="1"/>
    <x v="1"/>
    <x v="1"/>
    <n v="150"/>
    <x v="2"/>
    <x v="0"/>
    <x v="7"/>
    <x v="1"/>
    <n v="5"/>
    <n v="5"/>
    <n v="900"/>
    <n v="30"/>
    <n v="870"/>
  </r>
  <r>
    <n v="980"/>
    <x v="51"/>
    <x v="0"/>
    <x v="6"/>
    <x v="3"/>
    <n v="200"/>
    <x v="6"/>
    <x v="0"/>
    <x v="0"/>
    <x v="0"/>
    <n v="5"/>
    <n v="5"/>
    <n v="800"/>
    <n v="20"/>
    <n v="780"/>
  </r>
  <r>
    <n v="981"/>
    <x v="58"/>
    <x v="1"/>
    <x v="6"/>
    <x v="1"/>
    <n v="120"/>
    <x v="5"/>
    <x v="1"/>
    <x v="0"/>
    <x v="1"/>
    <n v="10"/>
    <n v="10"/>
    <n v="480"/>
    <n v="40"/>
    <n v="440"/>
  </r>
  <r>
    <n v="982"/>
    <x v="20"/>
    <x v="0"/>
    <x v="0"/>
    <x v="1"/>
    <n v="70"/>
    <x v="3"/>
    <x v="0"/>
    <x v="9"/>
    <x v="0"/>
    <n v="5"/>
    <n v="5"/>
    <n v="70"/>
    <n v="5"/>
    <n v="65"/>
  </r>
  <r>
    <n v="983"/>
    <x v="50"/>
    <x v="0"/>
    <x v="0"/>
    <x v="2"/>
    <n v="90"/>
    <x v="0"/>
    <x v="0"/>
    <x v="4"/>
    <x v="0"/>
    <m/>
    <s v="20"/>
    <n v="270"/>
    <n v="60"/>
    <n v="210"/>
  </r>
  <r>
    <n v="984"/>
    <x v="22"/>
    <x v="0"/>
    <x v="7"/>
    <x v="0"/>
    <n v="70"/>
    <x v="3"/>
    <x v="1"/>
    <x v="0"/>
    <x v="0"/>
    <n v="5"/>
    <n v="5"/>
    <n v="280"/>
    <n v="20"/>
    <n v="260"/>
  </r>
  <r>
    <n v="985"/>
    <x v="49"/>
    <x v="1"/>
    <x v="0"/>
    <x v="0"/>
    <n v="150"/>
    <x v="2"/>
    <x v="2"/>
    <x v="0"/>
    <x v="0"/>
    <n v="15"/>
    <n v="15"/>
    <n v="600"/>
    <n v="60"/>
    <n v="540"/>
  </r>
  <r>
    <n v="986"/>
    <x v="23"/>
    <x v="1"/>
    <x v="6"/>
    <x v="1"/>
    <n v="90"/>
    <x v="0"/>
    <x v="1"/>
    <x v="4"/>
    <x v="1"/>
    <m/>
    <s v="20"/>
    <n v="270"/>
    <n v="60"/>
    <n v="210"/>
  </r>
  <r>
    <n v="987"/>
    <x v="8"/>
    <x v="1"/>
    <x v="2"/>
    <x v="3"/>
    <n v="50"/>
    <x v="4"/>
    <x v="0"/>
    <x v="4"/>
    <x v="1"/>
    <n v="10"/>
    <n v="10"/>
    <n v="150"/>
    <n v="30"/>
    <n v="120"/>
  </r>
  <r>
    <n v="988"/>
    <x v="71"/>
    <x v="1"/>
    <x v="3"/>
    <x v="2"/>
    <m/>
    <x v="1"/>
    <x v="2"/>
    <x v="7"/>
    <x v="0"/>
    <n v="10"/>
    <n v="10"/>
    <n v="600"/>
    <n v="60"/>
    <n v="540"/>
  </r>
  <r>
    <n v="989"/>
    <x v="31"/>
    <x v="1"/>
    <x v="2"/>
    <x v="0"/>
    <n v="70"/>
    <x v="3"/>
    <x v="0"/>
    <x v="8"/>
    <x v="1"/>
    <m/>
    <s v="20"/>
    <n v="630"/>
    <n v="180"/>
    <n v="450"/>
  </r>
  <r>
    <n v="990"/>
    <x v="23"/>
    <x v="0"/>
    <x v="8"/>
    <x v="3"/>
    <n v="90"/>
    <x v="0"/>
    <x v="1"/>
    <x v="6"/>
    <x v="0"/>
    <n v="10"/>
    <n v="10"/>
    <n v="630"/>
    <n v="70"/>
    <n v="560"/>
  </r>
  <r>
    <n v="991"/>
    <x v="9"/>
    <x v="0"/>
    <x v="6"/>
    <x v="3"/>
    <n v="70"/>
    <x v="3"/>
    <x v="0"/>
    <x v="1"/>
    <x v="1"/>
    <n v="10"/>
    <n v="10"/>
    <n v="140"/>
    <n v="20"/>
    <n v="120"/>
  </r>
  <r>
    <n v="992"/>
    <x v="28"/>
    <x v="0"/>
    <x v="3"/>
    <x v="1"/>
    <n v="120"/>
    <x v="5"/>
    <x v="0"/>
    <x v="7"/>
    <x v="0"/>
    <n v="20"/>
    <n v="20"/>
    <n v="720"/>
    <n v="120"/>
    <n v="600"/>
  </r>
  <r>
    <n v="993"/>
    <x v="56"/>
    <x v="0"/>
    <x v="1"/>
    <x v="0"/>
    <n v="200"/>
    <x v="6"/>
    <x v="3"/>
    <x v="0"/>
    <x v="0"/>
    <n v="5"/>
    <n v="5"/>
    <n v="800"/>
    <n v="20"/>
    <n v="780"/>
  </r>
  <r>
    <n v="994"/>
    <x v="24"/>
    <x v="1"/>
    <x v="0"/>
    <x v="3"/>
    <n v="90"/>
    <x v="0"/>
    <x v="1"/>
    <x v="4"/>
    <x v="1"/>
    <n v="5"/>
    <n v="5"/>
    <n v="270"/>
    <n v="15"/>
    <n v="255"/>
  </r>
  <r>
    <n v="995"/>
    <x v="9"/>
    <x v="0"/>
    <x v="3"/>
    <x v="1"/>
    <n v="200"/>
    <x v="6"/>
    <x v="2"/>
    <x v="2"/>
    <x v="0"/>
    <n v="5"/>
    <n v="5"/>
    <n v="2000"/>
    <n v="50"/>
    <n v="1950"/>
  </r>
  <r>
    <n v="996"/>
    <x v="70"/>
    <x v="0"/>
    <x v="4"/>
    <x v="2"/>
    <n v="70"/>
    <x v="3"/>
    <x v="0"/>
    <x v="8"/>
    <x v="1"/>
    <n v="20"/>
    <n v="20"/>
    <n v="630"/>
    <n v="180"/>
    <n v="450"/>
  </r>
  <r>
    <n v="997"/>
    <x v="8"/>
    <x v="0"/>
    <x v="2"/>
    <x v="1"/>
    <n v="200"/>
    <x v="6"/>
    <x v="0"/>
    <x v="2"/>
    <x v="1"/>
    <n v="10"/>
    <n v="10"/>
    <n v="2000"/>
    <n v="100"/>
    <n v="1900"/>
  </r>
  <r>
    <n v="998"/>
    <x v="44"/>
    <x v="0"/>
    <x v="4"/>
    <x v="3"/>
    <n v="70"/>
    <x v="3"/>
    <x v="2"/>
    <x v="0"/>
    <x v="1"/>
    <n v="5"/>
    <n v="5"/>
    <n v="280"/>
    <n v="20"/>
    <n v="260"/>
  </r>
  <r>
    <n v="999"/>
    <x v="43"/>
    <x v="0"/>
    <x v="4"/>
    <x v="2"/>
    <n v="90"/>
    <x v="0"/>
    <x v="3"/>
    <x v="0"/>
    <x v="1"/>
    <m/>
    <s v="20"/>
    <n v="360"/>
    <n v="80"/>
    <n v="280"/>
  </r>
  <r>
    <n v="1000"/>
    <x v="7"/>
    <x v="0"/>
    <x v="7"/>
    <x v="0"/>
    <n v="90"/>
    <x v="0"/>
    <x v="2"/>
    <x v="0"/>
    <x v="1"/>
    <n v="5"/>
    <n v="5"/>
    <n v="360"/>
    <n v="20"/>
    <n v="340"/>
  </r>
  <r>
    <n v="1001"/>
    <x v="15"/>
    <x v="1"/>
    <x v="1"/>
    <x v="0"/>
    <n v="150"/>
    <x v="2"/>
    <x v="2"/>
    <x v="1"/>
    <x v="0"/>
    <n v="10"/>
    <n v="10"/>
    <n v="300"/>
    <n v="20"/>
    <n v="280"/>
  </r>
  <r>
    <n v="1002"/>
    <x v="52"/>
    <x v="1"/>
    <x v="5"/>
    <x v="3"/>
    <n v="70"/>
    <x v="3"/>
    <x v="3"/>
    <x v="8"/>
    <x v="0"/>
    <n v="15"/>
    <n v="15"/>
    <n v="630"/>
    <n v="135"/>
    <n v="495"/>
  </r>
  <r>
    <n v="1003"/>
    <x v="10"/>
    <x v="1"/>
    <x v="8"/>
    <x v="2"/>
    <n v="120"/>
    <x v="5"/>
    <x v="0"/>
    <x v="1"/>
    <x v="0"/>
    <n v="15"/>
    <n v="15"/>
    <n v="240"/>
    <n v="30"/>
    <n v="210"/>
  </r>
  <r>
    <n v="1004"/>
    <x v="71"/>
    <x v="0"/>
    <x v="2"/>
    <x v="2"/>
    <n v="200"/>
    <x v="6"/>
    <x v="3"/>
    <x v="1"/>
    <x v="1"/>
    <m/>
    <s v="20"/>
    <n v="400"/>
    <n v="40"/>
    <n v="360"/>
  </r>
  <r>
    <n v="1005"/>
    <x v="35"/>
    <x v="0"/>
    <x v="7"/>
    <x v="2"/>
    <n v="150"/>
    <x v="2"/>
    <x v="3"/>
    <x v="2"/>
    <x v="1"/>
    <n v="10"/>
    <n v="10"/>
    <n v="1500"/>
    <n v="100"/>
    <n v="1400"/>
  </r>
  <r>
    <n v="1006"/>
    <x v="58"/>
    <x v="0"/>
    <x v="8"/>
    <x v="1"/>
    <n v="150"/>
    <x v="2"/>
    <x v="0"/>
    <x v="0"/>
    <x v="1"/>
    <n v="10"/>
    <n v="10"/>
    <n v="600"/>
    <n v="40"/>
    <n v="560"/>
  </r>
  <r>
    <n v="1007"/>
    <x v="65"/>
    <x v="1"/>
    <x v="5"/>
    <x v="2"/>
    <n v="200"/>
    <x v="6"/>
    <x v="1"/>
    <x v="6"/>
    <x v="1"/>
    <n v="20"/>
    <n v="20"/>
    <n v="1400"/>
    <n v="140"/>
    <n v="1260"/>
  </r>
  <r>
    <n v="1008"/>
    <x v="50"/>
    <x v="0"/>
    <x v="4"/>
    <x v="0"/>
    <n v="50"/>
    <x v="4"/>
    <x v="1"/>
    <x v="4"/>
    <x v="1"/>
    <n v="20"/>
    <n v="20"/>
    <n v="150"/>
    <n v="60"/>
    <n v="90"/>
  </r>
  <r>
    <n v="1009"/>
    <x v="1"/>
    <x v="1"/>
    <x v="6"/>
    <x v="3"/>
    <m/>
    <x v="1"/>
    <x v="0"/>
    <x v="5"/>
    <x v="0"/>
    <n v="5"/>
    <n v="5"/>
    <n v="500"/>
    <n v="25"/>
    <n v="475"/>
  </r>
  <r>
    <n v="1010"/>
    <x v="22"/>
    <x v="1"/>
    <x v="1"/>
    <x v="0"/>
    <n v="200"/>
    <x v="6"/>
    <x v="0"/>
    <x v="8"/>
    <x v="0"/>
    <n v="15"/>
    <n v="15"/>
    <n v="1800"/>
    <n v="135"/>
    <n v="1665"/>
  </r>
  <r>
    <n v="1011"/>
    <x v="66"/>
    <x v="1"/>
    <x v="5"/>
    <x v="1"/>
    <n v="200"/>
    <x v="6"/>
    <x v="2"/>
    <x v="5"/>
    <x v="1"/>
    <n v="5"/>
    <n v="5"/>
    <n v="1000"/>
    <n v="25"/>
    <n v="975"/>
  </r>
  <r>
    <n v="1012"/>
    <x v="59"/>
    <x v="0"/>
    <x v="7"/>
    <x v="2"/>
    <n v="70"/>
    <x v="3"/>
    <x v="3"/>
    <x v="7"/>
    <x v="1"/>
    <n v="10"/>
    <n v="10"/>
    <n v="420"/>
    <n v="60"/>
    <n v="360"/>
  </r>
  <r>
    <n v="1013"/>
    <x v="16"/>
    <x v="1"/>
    <x v="5"/>
    <x v="1"/>
    <n v="70"/>
    <x v="3"/>
    <x v="1"/>
    <x v="9"/>
    <x v="1"/>
    <m/>
    <s v="20"/>
    <n v="70"/>
    <n v="20"/>
    <n v="50"/>
  </r>
  <r>
    <n v="1014"/>
    <x v="34"/>
    <x v="1"/>
    <x v="1"/>
    <x v="1"/>
    <n v="120"/>
    <x v="5"/>
    <x v="2"/>
    <x v="7"/>
    <x v="0"/>
    <n v="10"/>
    <n v="10"/>
    <n v="720"/>
    <n v="60"/>
    <n v="660"/>
  </r>
  <r>
    <n v="1015"/>
    <x v="61"/>
    <x v="0"/>
    <x v="1"/>
    <x v="1"/>
    <n v="150"/>
    <x v="2"/>
    <x v="1"/>
    <x v="2"/>
    <x v="0"/>
    <n v="15"/>
    <n v="15"/>
    <n v="1500"/>
    <n v="150"/>
    <n v="1350"/>
  </r>
  <r>
    <n v="1016"/>
    <x v="46"/>
    <x v="1"/>
    <x v="7"/>
    <x v="3"/>
    <n v="90"/>
    <x v="0"/>
    <x v="2"/>
    <x v="0"/>
    <x v="1"/>
    <n v="10"/>
    <n v="10"/>
    <n v="360"/>
    <n v="40"/>
    <n v="320"/>
  </r>
  <r>
    <n v="1017"/>
    <x v="52"/>
    <x v="0"/>
    <x v="0"/>
    <x v="0"/>
    <n v="90"/>
    <x v="0"/>
    <x v="2"/>
    <x v="7"/>
    <x v="0"/>
    <n v="5"/>
    <n v="5"/>
    <n v="540"/>
    <n v="30"/>
    <n v="510"/>
  </r>
  <r>
    <n v="1018"/>
    <x v="65"/>
    <x v="1"/>
    <x v="3"/>
    <x v="0"/>
    <m/>
    <x v="1"/>
    <x v="0"/>
    <x v="2"/>
    <x v="1"/>
    <n v="15"/>
    <n v="15"/>
    <n v="1000"/>
    <n v="150"/>
    <n v="850"/>
  </r>
  <r>
    <n v="1019"/>
    <x v="7"/>
    <x v="0"/>
    <x v="6"/>
    <x v="2"/>
    <n v="150"/>
    <x v="2"/>
    <x v="0"/>
    <x v="7"/>
    <x v="1"/>
    <n v="20"/>
    <n v="20"/>
    <n v="900"/>
    <n v="120"/>
    <n v="780"/>
  </r>
  <r>
    <n v="1020"/>
    <x v="64"/>
    <x v="1"/>
    <x v="4"/>
    <x v="0"/>
    <n v="120"/>
    <x v="5"/>
    <x v="0"/>
    <x v="4"/>
    <x v="1"/>
    <n v="20"/>
    <n v="20"/>
    <n v="360"/>
    <n v="60"/>
    <n v="300"/>
  </r>
  <r>
    <n v="1021"/>
    <x v="59"/>
    <x v="0"/>
    <x v="4"/>
    <x v="3"/>
    <m/>
    <x v="1"/>
    <x v="1"/>
    <x v="0"/>
    <x v="0"/>
    <m/>
    <s v="20"/>
    <n v="400"/>
    <n v="80"/>
    <n v="320"/>
  </r>
  <r>
    <n v="1022"/>
    <x v="29"/>
    <x v="1"/>
    <x v="8"/>
    <x v="0"/>
    <n v="70"/>
    <x v="3"/>
    <x v="3"/>
    <x v="9"/>
    <x v="1"/>
    <n v="5"/>
    <n v="5"/>
    <n v="70"/>
    <n v="5"/>
    <n v="65"/>
  </r>
  <r>
    <n v="1023"/>
    <x v="23"/>
    <x v="0"/>
    <x v="1"/>
    <x v="2"/>
    <n v="90"/>
    <x v="0"/>
    <x v="3"/>
    <x v="8"/>
    <x v="1"/>
    <n v="5"/>
    <n v="5"/>
    <n v="810"/>
    <n v="45"/>
    <n v="765"/>
  </r>
  <r>
    <n v="1024"/>
    <x v="35"/>
    <x v="0"/>
    <x v="1"/>
    <x v="2"/>
    <n v="120"/>
    <x v="5"/>
    <x v="3"/>
    <x v="3"/>
    <x v="1"/>
    <n v="5"/>
    <n v="5"/>
    <n v="960"/>
    <n v="40"/>
    <n v="920"/>
  </r>
  <r>
    <n v="1025"/>
    <x v="17"/>
    <x v="0"/>
    <x v="6"/>
    <x v="0"/>
    <n v="50"/>
    <x v="4"/>
    <x v="1"/>
    <x v="5"/>
    <x v="1"/>
    <n v="15"/>
    <n v="15"/>
    <n v="250"/>
    <n v="75"/>
    <n v="175"/>
  </r>
  <r>
    <n v="1026"/>
    <x v="6"/>
    <x v="0"/>
    <x v="1"/>
    <x v="1"/>
    <n v="90"/>
    <x v="0"/>
    <x v="2"/>
    <x v="0"/>
    <x v="1"/>
    <m/>
    <s v="20"/>
    <n v="360"/>
    <n v="80"/>
    <n v="280"/>
  </r>
  <r>
    <n v="1027"/>
    <x v="18"/>
    <x v="0"/>
    <x v="1"/>
    <x v="1"/>
    <n v="120"/>
    <x v="5"/>
    <x v="3"/>
    <x v="7"/>
    <x v="0"/>
    <n v="20"/>
    <n v="20"/>
    <n v="720"/>
    <n v="120"/>
    <n v="600"/>
  </r>
  <r>
    <n v="1028"/>
    <x v="59"/>
    <x v="1"/>
    <x v="6"/>
    <x v="0"/>
    <n v="50"/>
    <x v="4"/>
    <x v="2"/>
    <x v="1"/>
    <x v="0"/>
    <n v="10"/>
    <n v="10"/>
    <n v="100"/>
    <n v="20"/>
    <n v="80"/>
  </r>
  <r>
    <n v="1029"/>
    <x v="45"/>
    <x v="1"/>
    <x v="4"/>
    <x v="3"/>
    <n v="70"/>
    <x v="3"/>
    <x v="3"/>
    <x v="9"/>
    <x v="0"/>
    <n v="20"/>
    <n v="20"/>
    <n v="70"/>
    <n v="20"/>
    <n v="50"/>
  </r>
  <r>
    <n v="1030"/>
    <x v="69"/>
    <x v="0"/>
    <x v="3"/>
    <x v="3"/>
    <m/>
    <x v="1"/>
    <x v="0"/>
    <x v="4"/>
    <x v="0"/>
    <n v="15"/>
    <n v="15"/>
    <n v="300"/>
    <n v="45"/>
    <n v="255"/>
  </r>
  <r>
    <n v="1031"/>
    <x v="32"/>
    <x v="1"/>
    <x v="2"/>
    <x v="2"/>
    <n v="150"/>
    <x v="2"/>
    <x v="2"/>
    <x v="6"/>
    <x v="1"/>
    <n v="15"/>
    <n v="15"/>
    <n v="1050"/>
    <n v="105"/>
    <n v="945"/>
  </r>
  <r>
    <n v="1032"/>
    <x v="15"/>
    <x v="1"/>
    <x v="5"/>
    <x v="2"/>
    <n v="150"/>
    <x v="2"/>
    <x v="2"/>
    <x v="7"/>
    <x v="1"/>
    <m/>
    <s v="20"/>
    <n v="900"/>
    <n v="120"/>
    <n v="780"/>
  </r>
  <r>
    <n v="1033"/>
    <x v="66"/>
    <x v="0"/>
    <x v="2"/>
    <x v="2"/>
    <m/>
    <x v="1"/>
    <x v="0"/>
    <x v="2"/>
    <x v="1"/>
    <n v="5"/>
    <n v="5"/>
    <n v="1000"/>
    <n v="50"/>
    <n v="950"/>
  </r>
  <r>
    <n v="1034"/>
    <x v="22"/>
    <x v="0"/>
    <x v="8"/>
    <x v="1"/>
    <m/>
    <x v="1"/>
    <x v="1"/>
    <x v="8"/>
    <x v="1"/>
    <n v="5"/>
    <n v="5"/>
    <n v="900"/>
    <n v="45"/>
    <n v="855"/>
  </r>
  <r>
    <n v="1035"/>
    <x v="17"/>
    <x v="0"/>
    <x v="1"/>
    <x v="0"/>
    <n v="120"/>
    <x v="5"/>
    <x v="3"/>
    <x v="4"/>
    <x v="1"/>
    <m/>
    <s v="20"/>
    <n v="360"/>
    <n v="60"/>
    <n v="300"/>
  </r>
  <r>
    <n v="1036"/>
    <x v="19"/>
    <x v="0"/>
    <x v="7"/>
    <x v="1"/>
    <n v="90"/>
    <x v="0"/>
    <x v="0"/>
    <x v="1"/>
    <x v="0"/>
    <n v="10"/>
    <n v="10"/>
    <n v="180"/>
    <n v="20"/>
    <n v="160"/>
  </r>
  <r>
    <n v="1037"/>
    <x v="42"/>
    <x v="1"/>
    <x v="2"/>
    <x v="1"/>
    <n v="70"/>
    <x v="3"/>
    <x v="0"/>
    <x v="6"/>
    <x v="0"/>
    <n v="15"/>
    <n v="15"/>
    <n v="490"/>
    <n v="105"/>
    <n v="385"/>
  </r>
  <r>
    <n v="1038"/>
    <x v="5"/>
    <x v="0"/>
    <x v="8"/>
    <x v="0"/>
    <n v="90"/>
    <x v="0"/>
    <x v="1"/>
    <x v="3"/>
    <x v="1"/>
    <n v="10"/>
    <n v="10"/>
    <n v="720"/>
    <n v="80"/>
    <n v="640"/>
  </r>
  <r>
    <n v="1039"/>
    <x v="27"/>
    <x v="0"/>
    <x v="8"/>
    <x v="0"/>
    <n v="120"/>
    <x v="5"/>
    <x v="0"/>
    <x v="3"/>
    <x v="1"/>
    <n v="10"/>
    <n v="10"/>
    <n v="960"/>
    <n v="80"/>
    <n v="880"/>
  </r>
  <r>
    <n v="1040"/>
    <x v="36"/>
    <x v="0"/>
    <x v="4"/>
    <x v="1"/>
    <n v="200"/>
    <x v="6"/>
    <x v="0"/>
    <x v="1"/>
    <x v="1"/>
    <n v="10"/>
    <n v="10"/>
    <n v="400"/>
    <n v="20"/>
    <n v="380"/>
  </r>
  <r>
    <n v="1041"/>
    <x v="56"/>
    <x v="1"/>
    <x v="6"/>
    <x v="3"/>
    <n v="90"/>
    <x v="0"/>
    <x v="0"/>
    <x v="8"/>
    <x v="0"/>
    <n v="20"/>
    <n v="20"/>
    <n v="810"/>
    <n v="180"/>
    <n v="630"/>
  </r>
  <r>
    <n v="1042"/>
    <x v="38"/>
    <x v="1"/>
    <x v="3"/>
    <x v="3"/>
    <n v="150"/>
    <x v="2"/>
    <x v="1"/>
    <x v="9"/>
    <x v="0"/>
    <n v="15"/>
    <n v="15"/>
    <n v="150"/>
    <n v="15"/>
    <n v="135"/>
  </r>
  <r>
    <n v="1043"/>
    <x v="50"/>
    <x v="0"/>
    <x v="0"/>
    <x v="0"/>
    <n v="120"/>
    <x v="5"/>
    <x v="2"/>
    <x v="9"/>
    <x v="1"/>
    <n v="5"/>
    <n v="5"/>
    <n v="120"/>
    <n v="5"/>
    <n v="115"/>
  </r>
  <r>
    <n v="1044"/>
    <x v="52"/>
    <x v="1"/>
    <x v="5"/>
    <x v="0"/>
    <n v="70"/>
    <x v="3"/>
    <x v="3"/>
    <x v="5"/>
    <x v="0"/>
    <n v="15"/>
    <n v="15"/>
    <n v="350"/>
    <n v="75"/>
    <n v="275"/>
  </r>
  <r>
    <n v="1045"/>
    <x v="49"/>
    <x v="1"/>
    <x v="8"/>
    <x v="3"/>
    <n v="120"/>
    <x v="5"/>
    <x v="1"/>
    <x v="6"/>
    <x v="1"/>
    <n v="15"/>
    <n v="15"/>
    <n v="840"/>
    <n v="105"/>
    <n v="735"/>
  </r>
  <r>
    <n v="1046"/>
    <x v="29"/>
    <x v="1"/>
    <x v="0"/>
    <x v="2"/>
    <n v="50"/>
    <x v="4"/>
    <x v="2"/>
    <x v="5"/>
    <x v="0"/>
    <m/>
    <s v="20"/>
    <n v="250"/>
    <n v="100"/>
    <n v="150"/>
  </r>
  <r>
    <n v="1047"/>
    <x v="37"/>
    <x v="1"/>
    <x v="8"/>
    <x v="3"/>
    <m/>
    <x v="1"/>
    <x v="1"/>
    <x v="7"/>
    <x v="1"/>
    <n v="15"/>
    <n v="15"/>
    <n v="600"/>
    <n v="90"/>
    <n v="510"/>
  </r>
  <r>
    <n v="1048"/>
    <x v="0"/>
    <x v="1"/>
    <x v="4"/>
    <x v="1"/>
    <m/>
    <x v="1"/>
    <x v="0"/>
    <x v="0"/>
    <x v="0"/>
    <m/>
    <s v="20"/>
    <n v="400"/>
    <n v="80"/>
    <n v="320"/>
  </r>
  <r>
    <n v="1049"/>
    <x v="29"/>
    <x v="0"/>
    <x v="8"/>
    <x v="1"/>
    <n v="90"/>
    <x v="0"/>
    <x v="1"/>
    <x v="7"/>
    <x v="1"/>
    <n v="5"/>
    <n v="5"/>
    <n v="540"/>
    <n v="30"/>
    <n v="510"/>
  </r>
  <r>
    <n v="1050"/>
    <x v="19"/>
    <x v="0"/>
    <x v="3"/>
    <x v="3"/>
    <n v="90"/>
    <x v="0"/>
    <x v="1"/>
    <x v="8"/>
    <x v="1"/>
    <n v="5"/>
    <n v="5"/>
    <n v="810"/>
    <n v="45"/>
    <n v="765"/>
  </r>
  <r>
    <n v="1051"/>
    <x v="16"/>
    <x v="0"/>
    <x v="1"/>
    <x v="2"/>
    <n v="120"/>
    <x v="5"/>
    <x v="1"/>
    <x v="8"/>
    <x v="0"/>
    <n v="10"/>
    <n v="10"/>
    <n v="1080"/>
    <n v="90"/>
    <n v="990"/>
  </r>
  <r>
    <n v="1052"/>
    <x v="54"/>
    <x v="0"/>
    <x v="4"/>
    <x v="1"/>
    <n v="50"/>
    <x v="4"/>
    <x v="3"/>
    <x v="2"/>
    <x v="0"/>
    <m/>
    <s v="20"/>
    <n v="500"/>
    <n v="200"/>
    <n v="300"/>
  </r>
  <r>
    <n v="1053"/>
    <x v="38"/>
    <x v="0"/>
    <x v="4"/>
    <x v="1"/>
    <n v="120"/>
    <x v="5"/>
    <x v="1"/>
    <x v="9"/>
    <x v="1"/>
    <n v="15"/>
    <n v="15"/>
    <n v="120"/>
    <n v="15"/>
    <n v="105"/>
  </r>
  <r>
    <n v="1054"/>
    <x v="38"/>
    <x v="1"/>
    <x v="1"/>
    <x v="3"/>
    <n v="50"/>
    <x v="4"/>
    <x v="3"/>
    <x v="8"/>
    <x v="1"/>
    <n v="10"/>
    <n v="10"/>
    <n v="450"/>
    <n v="90"/>
    <n v="360"/>
  </r>
  <r>
    <n v="1055"/>
    <x v="17"/>
    <x v="0"/>
    <x v="5"/>
    <x v="3"/>
    <n v="200"/>
    <x v="6"/>
    <x v="0"/>
    <x v="0"/>
    <x v="1"/>
    <n v="10"/>
    <n v="10"/>
    <n v="800"/>
    <n v="40"/>
    <n v="760"/>
  </r>
  <r>
    <n v="1056"/>
    <x v="7"/>
    <x v="0"/>
    <x v="4"/>
    <x v="3"/>
    <n v="150"/>
    <x v="2"/>
    <x v="2"/>
    <x v="4"/>
    <x v="0"/>
    <n v="15"/>
    <n v="15"/>
    <n v="450"/>
    <n v="45"/>
    <n v="405"/>
  </r>
  <r>
    <n v="1057"/>
    <x v="40"/>
    <x v="0"/>
    <x v="1"/>
    <x v="3"/>
    <n v="200"/>
    <x v="6"/>
    <x v="3"/>
    <x v="8"/>
    <x v="1"/>
    <n v="15"/>
    <n v="15"/>
    <n v="1800"/>
    <n v="135"/>
    <n v="1665"/>
  </r>
  <r>
    <n v="1058"/>
    <x v="64"/>
    <x v="0"/>
    <x v="1"/>
    <x v="0"/>
    <n v="150"/>
    <x v="2"/>
    <x v="3"/>
    <x v="1"/>
    <x v="0"/>
    <n v="20"/>
    <n v="20"/>
    <n v="300"/>
    <n v="40"/>
    <n v="260"/>
  </r>
  <r>
    <n v="1059"/>
    <x v="32"/>
    <x v="0"/>
    <x v="7"/>
    <x v="2"/>
    <n v="120"/>
    <x v="5"/>
    <x v="0"/>
    <x v="0"/>
    <x v="1"/>
    <m/>
    <s v="20"/>
    <n v="480"/>
    <n v="80"/>
    <n v="400"/>
  </r>
  <r>
    <n v="1060"/>
    <x v="29"/>
    <x v="0"/>
    <x v="1"/>
    <x v="1"/>
    <n v="150"/>
    <x v="2"/>
    <x v="3"/>
    <x v="7"/>
    <x v="0"/>
    <m/>
    <s v="20"/>
    <n v="900"/>
    <n v="120"/>
    <n v="780"/>
  </r>
  <r>
    <n v="1061"/>
    <x v="13"/>
    <x v="1"/>
    <x v="3"/>
    <x v="0"/>
    <n v="70"/>
    <x v="3"/>
    <x v="0"/>
    <x v="6"/>
    <x v="0"/>
    <n v="5"/>
    <n v="5"/>
    <n v="490"/>
    <n v="35"/>
    <n v="455"/>
  </r>
  <r>
    <n v="1062"/>
    <x v="0"/>
    <x v="0"/>
    <x v="8"/>
    <x v="2"/>
    <n v="200"/>
    <x v="6"/>
    <x v="2"/>
    <x v="8"/>
    <x v="0"/>
    <n v="15"/>
    <n v="15"/>
    <n v="1800"/>
    <n v="135"/>
    <n v="1665"/>
  </r>
  <r>
    <n v="1063"/>
    <x v="24"/>
    <x v="1"/>
    <x v="2"/>
    <x v="3"/>
    <n v="150"/>
    <x v="2"/>
    <x v="3"/>
    <x v="5"/>
    <x v="1"/>
    <n v="5"/>
    <n v="5"/>
    <n v="750"/>
    <n v="25"/>
    <n v="725"/>
  </r>
  <r>
    <n v="1064"/>
    <x v="40"/>
    <x v="0"/>
    <x v="6"/>
    <x v="0"/>
    <n v="200"/>
    <x v="6"/>
    <x v="2"/>
    <x v="6"/>
    <x v="0"/>
    <m/>
    <s v="20"/>
    <n v="1400"/>
    <n v="140"/>
    <n v="1260"/>
  </r>
  <r>
    <n v="1065"/>
    <x v="7"/>
    <x v="0"/>
    <x v="3"/>
    <x v="0"/>
    <n v="150"/>
    <x v="2"/>
    <x v="3"/>
    <x v="5"/>
    <x v="1"/>
    <n v="10"/>
    <n v="10"/>
    <n v="750"/>
    <n v="50"/>
    <n v="700"/>
  </r>
  <r>
    <n v="1066"/>
    <x v="56"/>
    <x v="0"/>
    <x v="8"/>
    <x v="1"/>
    <n v="70"/>
    <x v="3"/>
    <x v="1"/>
    <x v="6"/>
    <x v="0"/>
    <m/>
    <s v="20"/>
    <n v="490"/>
    <n v="140"/>
    <n v="350"/>
  </r>
  <r>
    <n v="1067"/>
    <x v="0"/>
    <x v="1"/>
    <x v="1"/>
    <x v="3"/>
    <n v="90"/>
    <x v="0"/>
    <x v="1"/>
    <x v="4"/>
    <x v="1"/>
    <n v="20"/>
    <n v="20"/>
    <n v="270"/>
    <n v="60"/>
    <n v="210"/>
  </r>
  <r>
    <n v="1068"/>
    <x v="37"/>
    <x v="0"/>
    <x v="7"/>
    <x v="3"/>
    <n v="50"/>
    <x v="4"/>
    <x v="1"/>
    <x v="7"/>
    <x v="0"/>
    <m/>
    <s v="20"/>
    <n v="300"/>
    <n v="120"/>
    <n v="180"/>
  </r>
  <r>
    <n v="1069"/>
    <x v="38"/>
    <x v="0"/>
    <x v="3"/>
    <x v="2"/>
    <n v="50"/>
    <x v="4"/>
    <x v="3"/>
    <x v="1"/>
    <x v="0"/>
    <n v="20"/>
    <n v="20"/>
    <n v="100"/>
    <n v="40"/>
    <n v="60"/>
  </r>
  <r>
    <n v="1070"/>
    <x v="3"/>
    <x v="1"/>
    <x v="3"/>
    <x v="0"/>
    <n v="70"/>
    <x v="3"/>
    <x v="0"/>
    <x v="5"/>
    <x v="1"/>
    <n v="10"/>
    <n v="10"/>
    <n v="350"/>
    <n v="50"/>
    <n v="300"/>
  </r>
  <r>
    <n v="1071"/>
    <x v="45"/>
    <x v="1"/>
    <x v="2"/>
    <x v="0"/>
    <m/>
    <x v="1"/>
    <x v="2"/>
    <x v="7"/>
    <x v="1"/>
    <n v="20"/>
    <n v="20"/>
    <n v="600"/>
    <n v="120"/>
    <n v="480"/>
  </r>
  <r>
    <n v="1072"/>
    <x v="11"/>
    <x v="1"/>
    <x v="0"/>
    <x v="1"/>
    <n v="200"/>
    <x v="6"/>
    <x v="2"/>
    <x v="2"/>
    <x v="1"/>
    <n v="5"/>
    <n v="5"/>
    <n v="2000"/>
    <n v="50"/>
    <n v="1950"/>
  </r>
  <r>
    <n v="1073"/>
    <x v="15"/>
    <x v="1"/>
    <x v="1"/>
    <x v="3"/>
    <m/>
    <x v="1"/>
    <x v="3"/>
    <x v="4"/>
    <x v="1"/>
    <n v="20"/>
    <n v="20"/>
    <n v="300"/>
    <n v="60"/>
    <n v="240"/>
  </r>
  <r>
    <n v="1074"/>
    <x v="50"/>
    <x v="1"/>
    <x v="3"/>
    <x v="0"/>
    <m/>
    <x v="1"/>
    <x v="0"/>
    <x v="8"/>
    <x v="1"/>
    <n v="20"/>
    <n v="20"/>
    <n v="900"/>
    <n v="180"/>
    <n v="720"/>
  </r>
  <r>
    <n v="1075"/>
    <x v="48"/>
    <x v="0"/>
    <x v="0"/>
    <x v="0"/>
    <n v="70"/>
    <x v="3"/>
    <x v="0"/>
    <x v="0"/>
    <x v="0"/>
    <n v="15"/>
    <n v="15"/>
    <n v="280"/>
    <n v="60"/>
    <n v="220"/>
  </r>
  <r>
    <n v="1076"/>
    <x v="66"/>
    <x v="0"/>
    <x v="7"/>
    <x v="2"/>
    <n v="90"/>
    <x v="0"/>
    <x v="1"/>
    <x v="1"/>
    <x v="1"/>
    <n v="20"/>
    <n v="20"/>
    <n v="180"/>
    <n v="40"/>
    <n v="140"/>
  </r>
  <r>
    <n v="1077"/>
    <x v="59"/>
    <x v="0"/>
    <x v="0"/>
    <x v="2"/>
    <n v="90"/>
    <x v="0"/>
    <x v="1"/>
    <x v="9"/>
    <x v="0"/>
    <n v="5"/>
    <n v="5"/>
    <n v="90"/>
    <n v="5"/>
    <n v="85"/>
  </r>
  <r>
    <n v="1078"/>
    <x v="6"/>
    <x v="1"/>
    <x v="0"/>
    <x v="2"/>
    <n v="200"/>
    <x v="6"/>
    <x v="0"/>
    <x v="5"/>
    <x v="1"/>
    <n v="15"/>
    <n v="15"/>
    <n v="1000"/>
    <n v="75"/>
    <n v="925"/>
  </r>
  <r>
    <n v="1079"/>
    <x v="57"/>
    <x v="1"/>
    <x v="6"/>
    <x v="2"/>
    <m/>
    <x v="1"/>
    <x v="0"/>
    <x v="2"/>
    <x v="0"/>
    <n v="15"/>
    <n v="15"/>
    <n v="1000"/>
    <n v="150"/>
    <n v="850"/>
  </r>
  <r>
    <n v="1080"/>
    <x v="9"/>
    <x v="0"/>
    <x v="2"/>
    <x v="1"/>
    <n v="90"/>
    <x v="0"/>
    <x v="3"/>
    <x v="5"/>
    <x v="0"/>
    <n v="15"/>
    <n v="15"/>
    <n v="450"/>
    <n v="75"/>
    <n v="375"/>
  </r>
  <r>
    <n v="1081"/>
    <x v="15"/>
    <x v="1"/>
    <x v="8"/>
    <x v="1"/>
    <n v="90"/>
    <x v="0"/>
    <x v="1"/>
    <x v="1"/>
    <x v="1"/>
    <n v="10"/>
    <n v="10"/>
    <n v="180"/>
    <n v="20"/>
    <n v="160"/>
  </r>
  <r>
    <n v="1082"/>
    <x v="65"/>
    <x v="1"/>
    <x v="6"/>
    <x v="0"/>
    <m/>
    <x v="1"/>
    <x v="3"/>
    <x v="9"/>
    <x v="0"/>
    <n v="5"/>
    <n v="5"/>
    <n v="100"/>
    <n v="5"/>
    <n v="95"/>
  </r>
  <r>
    <n v="1083"/>
    <x v="51"/>
    <x v="0"/>
    <x v="2"/>
    <x v="0"/>
    <n v="200"/>
    <x v="6"/>
    <x v="0"/>
    <x v="8"/>
    <x v="0"/>
    <n v="10"/>
    <n v="10"/>
    <n v="1800"/>
    <n v="90"/>
    <n v="1710"/>
  </r>
  <r>
    <n v="1084"/>
    <x v="16"/>
    <x v="1"/>
    <x v="6"/>
    <x v="2"/>
    <n v="120"/>
    <x v="5"/>
    <x v="3"/>
    <x v="7"/>
    <x v="0"/>
    <m/>
    <s v="20"/>
    <n v="720"/>
    <n v="120"/>
    <n v="600"/>
  </r>
  <r>
    <n v="1085"/>
    <x v="6"/>
    <x v="0"/>
    <x v="8"/>
    <x v="0"/>
    <n v="120"/>
    <x v="5"/>
    <x v="3"/>
    <x v="2"/>
    <x v="1"/>
    <n v="15"/>
    <n v="15"/>
    <n v="1200"/>
    <n v="150"/>
    <n v="1050"/>
  </r>
  <r>
    <n v="1086"/>
    <x v="41"/>
    <x v="0"/>
    <x v="8"/>
    <x v="1"/>
    <n v="200"/>
    <x v="6"/>
    <x v="1"/>
    <x v="9"/>
    <x v="1"/>
    <n v="20"/>
    <n v="20"/>
    <n v="200"/>
    <n v="20"/>
    <n v="180"/>
  </r>
  <r>
    <n v="1087"/>
    <x v="56"/>
    <x v="1"/>
    <x v="1"/>
    <x v="2"/>
    <n v="200"/>
    <x v="6"/>
    <x v="3"/>
    <x v="9"/>
    <x v="1"/>
    <n v="15"/>
    <n v="15"/>
    <n v="200"/>
    <n v="15"/>
    <n v="185"/>
  </r>
  <r>
    <n v="1088"/>
    <x v="1"/>
    <x v="1"/>
    <x v="0"/>
    <x v="1"/>
    <n v="150"/>
    <x v="2"/>
    <x v="1"/>
    <x v="7"/>
    <x v="1"/>
    <n v="15"/>
    <n v="15"/>
    <n v="900"/>
    <n v="90"/>
    <n v="810"/>
  </r>
  <r>
    <n v="1089"/>
    <x v="46"/>
    <x v="0"/>
    <x v="1"/>
    <x v="2"/>
    <n v="50"/>
    <x v="4"/>
    <x v="1"/>
    <x v="4"/>
    <x v="0"/>
    <n v="20"/>
    <n v="20"/>
    <n v="150"/>
    <n v="60"/>
    <n v="90"/>
  </r>
  <r>
    <n v="1090"/>
    <x v="72"/>
    <x v="1"/>
    <x v="6"/>
    <x v="0"/>
    <n v="120"/>
    <x v="5"/>
    <x v="3"/>
    <x v="1"/>
    <x v="0"/>
    <n v="5"/>
    <n v="5"/>
    <n v="240"/>
    <n v="10"/>
    <n v="230"/>
  </r>
  <r>
    <n v="1091"/>
    <x v="38"/>
    <x v="1"/>
    <x v="2"/>
    <x v="0"/>
    <n v="150"/>
    <x v="2"/>
    <x v="1"/>
    <x v="7"/>
    <x v="0"/>
    <m/>
    <s v="20"/>
    <n v="900"/>
    <n v="120"/>
    <n v="780"/>
  </r>
  <r>
    <n v="1092"/>
    <x v="1"/>
    <x v="1"/>
    <x v="6"/>
    <x v="1"/>
    <n v="90"/>
    <x v="0"/>
    <x v="0"/>
    <x v="9"/>
    <x v="1"/>
    <n v="10"/>
    <n v="10"/>
    <n v="90"/>
    <n v="10"/>
    <n v="80"/>
  </r>
  <r>
    <n v="1093"/>
    <x v="42"/>
    <x v="1"/>
    <x v="6"/>
    <x v="0"/>
    <m/>
    <x v="1"/>
    <x v="2"/>
    <x v="1"/>
    <x v="1"/>
    <n v="15"/>
    <n v="15"/>
    <n v="200"/>
    <n v="30"/>
    <n v="170"/>
  </r>
  <r>
    <n v="1094"/>
    <x v="43"/>
    <x v="1"/>
    <x v="4"/>
    <x v="3"/>
    <n v="120"/>
    <x v="5"/>
    <x v="3"/>
    <x v="0"/>
    <x v="0"/>
    <n v="5"/>
    <n v="5"/>
    <n v="480"/>
    <n v="20"/>
    <n v="460"/>
  </r>
  <r>
    <n v="1095"/>
    <x v="53"/>
    <x v="1"/>
    <x v="3"/>
    <x v="0"/>
    <m/>
    <x v="1"/>
    <x v="0"/>
    <x v="1"/>
    <x v="0"/>
    <n v="15"/>
    <n v="15"/>
    <n v="200"/>
    <n v="30"/>
    <n v="170"/>
  </r>
  <r>
    <n v="1096"/>
    <x v="55"/>
    <x v="0"/>
    <x v="7"/>
    <x v="1"/>
    <n v="70"/>
    <x v="3"/>
    <x v="1"/>
    <x v="7"/>
    <x v="0"/>
    <n v="5"/>
    <n v="5"/>
    <n v="420"/>
    <n v="30"/>
    <n v="390"/>
  </r>
  <r>
    <n v="1097"/>
    <x v="3"/>
    <x v="1"/>
    <x v="0"/>
    <x v="1"/>
    <n v="70"/>
    <x v="3"/>
    <x v="0"/>
    <x v="2"/>
    <x v="1"/>
    <n v="20"/>
    <n v="20"/>
    <n v="700"/>
    <n v="200"/>
    <n v="500"/>
  </r>
  <r>
    <n v="1098"/>
    <x v="26"/>
    <x v="1"/>
    <x v="2"/>
    <x v="2"/>
    <m/>
    <x v="1"/>
    <x v="0"/>
    <x v="5"/>
    <x v="0"/>
    <n v="10"/>
    <n v="10"/>
    <n v="500"/>
    <n v="50"/>
    <n v="450"/>
  </r>
  <r>
    <n v="1099"/>
    <x v="10"/>
    <x v="1"/>
    <x v="7"/>
    <x v="3"/>
    <m/>
    <x v="1"/>
    <x v="1"/>
    <x v="4"/>
    <x v="1"/>
    <m/>
    <s v="20"/>
    <n v="300"/>
    <n v="60"/>
    <n v="240"/>
  </r>
  <r>
    <n v="1100"/>
    <x v="1"/>
    <x v="0"/>
    <x v="6"/>
    <x v="0"/>
    <n v="50"/>
    <x v="4"/>
    <x v="1"/>
    <x v="9"/>
    <x v="1"/>
    <n v="20"/>
    <n v="20"/>
    <n v="50"/>
    <n v="20"/>
    <n v="30"/>
  </r>
  <r>
    <n v="1101"/>
    <x v="27"/>
    <x v="0"/>
    <x v="0"/>
    <x v="2"/>
    <n v="50"/>
    <x v="4"/>
    <x v="3"/>
    <x v="3"/>
    <x v="1"/>
    <n v="15"/>
    <n v="15"/>
    <n v="400"/>
    <n v="120"/>
    <n v="280"/>
  </r>
  <r>
    <n v="1102"/>
    <x v="71"/>
    <x v="0"/>
    <x v="0"/>
    <x v="1"/>
    <n v="120"/>
    <x v="5"/>
    <x v="3"/>
    <x v="7"/>
    <x v="1"/>
    <n v="5"/>
    <n v="5"/>
    <n v="720"/>
    <n v="30"/>
    <n v="690"/>
  </r>
  <r>
    <n v="1103"/>
    <x v="23"/>
    <x v="0"/>
    <x v="4"/>
    <x v="1"/>
    <n v="120"/>
    <x v="5"/>
    <x v="3"/>
    <x v="5"/>
    <x v="0"/>
    <m/>
    <s v="20"/>
    <n v="600"/>
    <n v="100"/>
    <n v="500"/>
  </r>
  <r>
    <n v="1104"/>
    <x v="57"/>
    <x v="0"/>
    <x v="5"/>
    <x v="3"/>
    <n v="70"/>
    <x v="3"/>
    <x v="1"/>
    <x v="5"/>
    <x v="1"/>
    <n v="15"/>
    <n v="15"/>
    <n v="350"/>
    <n v="75"/>
    <n v="275"/>
  </r>
  <r>
    <n v="1105"/>
    <x v="2"/>
    <x v="0"/>
    <x v="7"/>
    <x v="2"/>
    <n v="200"/>
    <x v="6"/>
    <x v="2"/>
    <x v="2"/>
    <x v="0"/>
    <m/>
    <s v="20"/>
    <n v="2000"/>
    <n v="200"/>
    <n v="1800"/>
  </r>
  <r>
    <n v="1106"/>
    <x v="49"/>
    <x v="0"/>
    <x v="3"/>
    <x v="3"/>
    <m/>
    <x v="1"/>
    <x v="1"/>
    <x v="8"/>
    <x v="1"/>
    <m/>
    <s v="20"/>
    <n v="900"/>
    <n v="180"/>
    <n v="720"/>
  </r>
  <r>
    <n v="1107"/>
    <x v="6"/>
    <x v="0"/>
    <x v="4"/>
    <x v="2"/>
    <n v="120"/>
    <x v="5"/>
    <x v="2"/>
    <x v="1"/>
    <x v="0"/>
    <n v="20"/>
    <n v="20"/>
    <n v="240"/>
    <n v="40"/>
    <n v="200"/>
  </r>
  <r>
    <n v="1108"/>
    <x v="48"/>
    <x v="1"/>
    <x v="0"/>
    <x v="2"/>
    <n v="120"/>
    <x v="5"/>
    <x v="0"/>
    <x v="7"/>
    <x v="1"/>
    <m/>
    <s v="20"/>
    <n v="720"/>
    <n v="120"/>
    <n v="600"/>
  </r>
  <r>
    <n v="1109"/>
    <x v="48"/>
    <x v="0"/>
    <x v="7"/>
    <x v="0"/>
    <n v="120"/>
    <x v="5"/>
    <x v="3"/>
    <x v="3"/>
    <x v="0"/>
    <n v="10"/>
    <n v="10"/>
    <n v="960"/>
    <n v="80"/>
    <n v="880"/>
  </r>
  <r>
    <n v="1110"/>
    <x v="66"/>
    <x v="0"/>
    <x v="7"/>
    <x v="3"/>
    <n v="120"/>
    <x v="5"/>
    <x v="2"/>
    <x v="6"/>
    <x v="0"/>
    <n v="10"/>
    <n v="10"/>
    <n v="840"/>
    <n v="70"/>
    <n v="770"/>
  </r>
  <r>
    <n v="1111"/>
    <x v="37"/>
    <x v="0"/>
    <x v="3"/>
    <x v="1"/>
    <n v="50"/>
    <x v="4"/>
    <x v="3"/>
    <x v="0"/>
    <x v="1"/>
    <n v="20"/>
    <n v="20"/>
    <n v="200"/>
    <n v="80"/>
    <n v="120"/>
  </r>
  <r>
    <n v="1112"/>
    <x v="45"/>
    <x v="1"/>
    <x v="1"/>
    <x v="0"/>
    <m/>
    <x v="1"/>
    <x v="1"/>
    <x v="9"/>
    <x v="1"/>
    <n v="20"/>
    <n v="20"/>
    <n v="100"/>
    <n v="20"/>
    <n v="80"/>
  </r>
  <r>
    <n v="1113"/>
    <x v="0"/>
    <x v="0"/>
    <x v="1"/>
    <x v="0"/>
    <n v="200"/>
    <x v="6"/>
    <x v="3"/>
    <x v="6"/>
    <x v="1"/>
    <n v="10"/>
    <n v="10"/>
    <n v="1400"/>
    <n v="70"/>
    <n v="1330"/>
  </r>
  <r>
    <n v="1114"/>
    <x v="20"/>
    <x v="1"/>
    <x v="5"/>
    <x v="0"/>
    <m/>
    <x v="1"/>
    <x v="1"/>
    <x v="2"/>
    <x v="0"/>
    <n v="5"/>
    <n v="5"/>
    <n v="1000"/>
    <n v="50"/>
    <n v="950"/>
  </r>
  <r>
    <n v="1115"/>
    <x v="6"/>
    <x v="1"/>
    <x v="0"/>
    <x v="0"/>
    <n v="50"/>
    <x v="4"/>
    <x v="0"/>
    <x v="9"/>
    <x v="1"/>
    <n v="15"/>
    <n v="15"/>
    <n v="50"/>
    <n v="15"/>
    <n v="35"/>
  </r>
  <r>
    <n v="1116"/>
    <x v="4"/>
    <x v="0"/>
    <x v="7"/>
    <x v="1"/>
    <n v="200"/>
    <x v="6"/>
    <x v="0"/>
    <x v="6"/>
    <x v="1"/>
    <m/>
    <s v="20"/>
    <n v="1400"/>
    <n v="140"/>
    <n v="1260"/>
  </r>
  <r>
    <n v="1117"/>
    <x v="17"/>
    <x v="1"/>
    <x v="3"/>
    <x v="0"/>
    <n v="90"/>
    <x v="0"/>
    <x v="0"/>
    <x v="7"/>
    <x v="1"/>
    <m/>
    <s v="20"/>
    <n v="540"/>
    <n v="120"/>
    <n v="420"/>
  </r>
  <r>
    <n v="1118"/>
    <x v="2"/>
    <x v="1"/>
    <x v="7"/>
    <x v="0"/>
    <n v="200"/>
    <x v="6"/>
    <x v="0"/>
    <x v="7"/>
    <x v="0"/>
    <n v="10"/>
    <n v="10"/>
    <n v="1200"/>
    <n v="60"/>
    <n v="1140"/>
  </r>
  <r>
    <n v="1119"/>
    <x v="45"/>
    <x v="1"/>
    <x v="8"/>
    <x v="2"/>
    <m/>
    <x v="1"/>
    <x v="2"/>
    <x v="5"/>
    <x v="0"/>
    <n v="20"/>
    <n v="20"/>
    <n v="500"/>
    <n v="100"/>
    <n v="400"/>
  </r>
  <r>
    <n v="1120"/>
    <x v="36"/>
    <x v="0"/>
    <x v="6"/>
    <x v="3"/>
    <n v="90"/>
    <x v="0"/>
    <x v="3"/>
    <x v="4"/>
    <x v="0"/>
    <n v="10"/>
    <n v="10"/>
    <n v="270"/>
    <n v="30"/>
    <n v="240"/>
  </r>
  <r>
    <n v="1121"/>
    <x v="61"/>
    <x v="1"/>
    <x v="4"/>
    <x v="0"/>
    <n v="70"/>
    <x v="3"/>
    <x v="1"/>
    <x v="6"/>
    <x v="1"/>
    <n v="10"/>
    <n v="10"/>
    <n v="490"/>
    <n v="70"/>
    <n v="420"/>
  </r>
  <r>
    <n v="1122"/>
    <x v="20"/>
    <x v="0"/>
    <x v="8"/>
    <x v="0"/>
    <n v="90"/>
    <x v="0"/>
    <x v="1"/>
    <x v="1"/>
    <x v="0"/>
    <m/>
    <s v="20"/>
    <n v="180"/>
    <n v="40"/>
    <n v="140"/>
  </r>
  <r>
    <n v="1123"/>
    <x v="32"/>
    <x v="0"/>
    <x v="3"/>
    <x v="3"/>
    <n v="200"/>
    <x v="6"/>
    <x v="2"/>
    <x v="8"/>
    <x v="0"/>
    <n v="15"/>
    <n v="15"/>
    <n v="1800"/>
    <n v="135"/>
    <n v="1665"/>
  </r>
  <r>
    <n v="1124"/>
    <x v="56"/>
    <x v="1"/>
    <x v="5"/>
    <x v="0"/>
    <m/>
    <x v="1"/>
    <x v="2"/>
    <x v="9"/>
    <x v="1"/>
    <n v="5"/>
    <n v="5"/>
    <n v="100"/>
    <n v="5"/>
    <n v="95"/>
  </r>
  <r>
    <n v="1125"/>
    <x v="37"/>
    <x v="0"/>
    <x v="1"/>
    <x v="2"/>
    <n v="200"/>
    <x v="6"/>
    <x v="1"/>
    <x v="9"/>
    <x v="0"/>
    <n v="20"/>
    <n v="20"/>
    <n v="200"/>
    <n v="20"/>
    <n v="180"/>
  </r>
  <r>
    <n v="1126"/>
    <x v="35"/>
    <x v="1"/>
    <x v="8"/>
    <x v="2"/>
    <n v="120"/>
    <x v="5"/>
    <x v="3"/>
    <x v="3"/>
    <x v="1"/>
    <n v="5"/>
    <n v="5"/>
    <n v="960"/>
    <n v="40"/>
    <n v="920"/>
  </r>
  <r>
    <n v="1127"/>
    <x v="39"/>
    <x v="0"/>
    <x v="4"/>
    <x v="0"/>
    <m/>
    <x v="1"/>
    <x v="3"/>
    <x v="7"/>
    <x v="0"/>
    <n v="10"/>
    <n v="10"/>
    <n v="600"/>
    <n v="60"/>
    <n v="540"/>
  </r>
  <r>
    <n v="1128"/>
    <x v="32"/>
    <x v="0"/>
    <x v="3"/>
    <x v="3"/>
    <n v="200"/>
    <x v="6"/>
    <x v="0"/>
    <x v="5"/>
    <x v="0"/>
    <m/>
    <s v="20"/>
    <n v="1000"/>
    <n v="100"/>
    <n v="900"/>
  </r>
  <r>
    <n v="1129"/>
    <x v="69"/>
    <x v="0"/>
    <x v="8"/>
    <x v="0"/>
    <m/>
    <x v="1"/>
    <x v="3"/>
    <x v="7"/>
    <x v="1"/>
    <n v="20"/>
    <n v="20"/>
    <n v="600"/>
    <n v="120"/>
    <n v="480"/>
  </r>
  <r>
    <n v="1130"/>
    <x v="52"/>
    <x v="0"/>
    <x v="7"/>
    <x v="1"/>
    <n v="90"/>
    <x v="0"/>
    <x v="2"/>
    <x v="6"/>
    <x v="1"/>
    <n v="5"/>
    <n v="5"/>
    <n v="630"/>
    <n v="35"/>
    <n v="595"/>
  </r>
  <r>
    <n v="1131"/>
    <x v="36"/>
    <x v="1"/>
    <x v="5"/>
    <x v="2"/>
    <n v="120"/>
    <x v="5"/>
    <x v="0"/>
    <x v="0"/>
    <x v="1"/>
    <n v="5"/>
    <n v="5"/>
    <n v="480"/>
    <n v="20"/>
    <n v="460"/>
  </r>
  <r>
    <n v="1132"/>
    <x v="69"/>
    <x v="0"/>
    <x v="7"/>
    <x v="1"/>
    <n v="150"/>
    <x v="2"/>
    <x v="2"/>
    <x v="8"/>
    <x v="1"/>
    <n v="15"/>
    <n v="15"/>
    <n v="1350"/>
    <n v="135"/>
    <n v="1215"/>
  </r>
  <r>
    <n v="1133"/>
    <x v="62"/>
    <x v="1"/>
    <x v="1"/>
    <x v="1"/>
    <n v="150"/>
    <x v="2"/>
    <x v="2"/>
    <x v="1"/>
    <x v="1"/>
    <n v="5"/>
    <n v="5"/>
    <n v="300"/>
    <n v="10"/>
    <n v="290"/>
  </r>
  <r>
    <n v="1134"/>
    <x v="22"/>
    <x v="0"/>
    <x v="4"/>
    <x v="0"/>
    <n v="90"/>
    <x v="0"/>
    <x v="2"/>
    <x v="3"/>
    <x v="1"/>
    <n v="15"/>
    <n v="15"/>
    <n v="720"/>
    <n v="120"/>
    <n v="600"/>
  </r>
  <r>
    <n v="1135"/>
    <x v="59"/>
    <x v="0"/>
    <x v="0"/>
    <x v="3"/>
    <n v="70"/>
    <x v="3"/>
    <x v="0"/>
    <x v="2"/>
    <x v="1"/>
    <n v="20"/>
    <n v="20"/>
    <n v="700"/>
    <n v="200"/>
    <n v="500"/>
  </r>
  <r>
    <n v="1136"/>
    <x v="21"/>
    <x v="1"/>
    <x v="7"/>
    <x v="3"/>
    <n v="120"/>
    <x v="5"/>
    <x v="3"/>
    <x v="9"/>
    <x v="0"/>
    <n v="20"/>
    <n v="20"/>
    <n v="120"/>
    <n v="20"/>
    <n v="100"/>
  </r>
  <r>
    <n v="1137"/>
    <x v="40"/>
    <x v="0"/>
    <x v="2"/>
    <x v="3"/>
    <n v="50"/>
    <x v="4"/>
    <x v="2"/>
    <x v="4"/>
    <x v="0"/>
    <n v="20"/>
    <n v="20"/>
    <n v="150"/>
    <n v="60"/>
    <n v="90"/>
  </r>
  <r>
    <n v="1138"/>
    <x v="8"/>
    <x v="0"/>
    <x v="8"/>
    <x v="3"/>
    <n v="200"/>
    <x v="6"/>
    <x v="1"/>
    <x v="0"/>
    <x v="0"/>
    <n v="15"/>
    <n v="15"/>
    <n v="800"/>
    <n v="60"/>
    <n v="740"/>
  </r>
  <r>
    <n v="1139"/>
    <x v="67"/>
    <x v="0"/>
    <x v="7"/>
    <x v="3"/>
    <n v="120"/>
    <x v="5"/>
    <x v="0"/>
    <x v="6"/>
    <x v="0"/>
    <n v="5"/>
    <n v="5"/>
    <n v="840"/>
    <n v="35"/>
    <n v="805"/>
  </r>
  <r>
    <n v="1140"/>
    <x v="20"/>
    <x v="0"/>
    <x v="7"/>
    <x v="0"/>
    <n v="150"/>
    <x v="2"/>
    <x v="0"/>
    <x v="6"/>
    <x v="1"/>
    <n v="15"/>
    <n v="15"/>
    <n v="1050"/>
    <n v="105"/>
    <n v="945"/>
  </r>
  <r>
    <n v="1141"/>
    <x v="32"/>
    <x v="0"/>
    <x v="7"/>
    <x v="1"/>
    <n v="50"/>
    <x v="4"/>
    <x v="2"/>
    <x v="7"/>
    <x v="0"/>
    <n v="10"/>
    <n v="10"/>
    <n v="300"/>
    <n v="60"/>
    <n v="240"/>
  </r>
  <r>
    <n v="1142"/>
    <x v="12"/>
    <x v="1"/>
    <x v="6"/>
    <x v="1"/>
    <m/>
    <x v="1"/>
    <x v="0"/>
    <x v="5"/>
    <x v="1"/>
    <n v="20"/>
    <n v="20"/>
    <n v="500"/>
    <n v="100"/>
    <n v="400"/>
  </r>
  <r>
    <n v="1143"/>
    <x v="47"/>
    <x v="1"/>
    <x v="2"/>
    <x v="3"/>
    <n v="70"/>
    <x v="3"/>
    <x v="0"/>
    <x v="6"/>
    <x v="1"/>
    <n v="15"/>
    <n v="15"/>
    <n v="490"/>
    <n v="105"/>
    <n v="385"/>
  </r>
  <r>
    <n v="1144"/>
    <x v="60"/>
    <x v="0"/>
    <x v="7"/>
    <x v="0"/>
    <n v="70"/>
    <x v="3"/>
    <x v="3"/>
    <x v="3"/>
    <x v="0"/>
    <m/>
    <s v="20"/>
    <n v="560"/>
    <n v="160"/>
    <n v="400"/>
  </r>
  <r>
    <n v="1145"/>
    <x v="62"/>
    <x v="0"/>
    <x v="4"/>
    <x v="1"/>
    <n v="200"/>
    <x v="6"/>
    <x v="0"/>
    <x v="1"/>
    <x v="1"/>
    <n v="20"/>
    <n v="20"/>
    <n v="400"/>
    <n v="40"/>
    <n v="360"/>
  </r>
  <r>
    <n v="1146"/>
    <x v="38"/>
    <x v="1"/>
    <x v="4"/>
    <x v="0"/>
    <n v="200"/>
    <x v="6"/>
    <x v="2"/>
    <x v="9"/>
    <x v="0"/>
    <n v="15"/>
    <n v="15"/>
    <n v="200"/>
    <n v="15"/>
    <n v="185"/>
  </r>
  <r>
    <n v="1147"/>
    <x v="37"/>
    <x v="1"/>
    <x v="4"/>
    <x v="1"/>
    <m/>
    <x v="1"/>
    <x v="0"/>
    <x v="8"/>
    <x v="1"/>
    <n v="20"/>
    <n v="20"/>
    <n v="900"/>
    <n v="180"/>
    <n v="720"/>
  </r>
  <r>
    <n v="1148"/>
    <x v="57"/>
    <x v="1"/>
    <x v="4"/>
    <x v="0"/>
    <n v="200"/>
    <x v="6"/>
    <x v="3"/>
    <x v="8"/>
    <x v="1"/>
    <n v="10"/>
    <n v="10"/>
    <n v="1800"/>
    <n v="90"/>
    <n v="1710"/>
  </r>
  <r>
    <n v="1149"/>
    <x v="1"/>
    <x v="0"/>
    <x v="6"/>
    <x v="2"/>
    <m/>
    <x v="1"/>
    <x v="3"/>
    <x v="6"/>
    <x v="0"/>
    <n v="10"/>
    <n v="10"/>
    <n v="700"/>
    <n v="70"/>
    <n v="630"/>
  </r>
  <r>
    <n v="1150"/>
    <x v="11"/>
    <x v="0"/>
    <x v="0"/>
    <x v="2"/>
    <n v="150"/>
    <x v="2"/>
    <x v="2"/>
    <x v="1"/>
    <x v="0"/>
    <n v="5"/>
    <n v="5"/>
    <n v="300"/>
    <n v="10"/>
    <n v="290"/>
  </r>
  <r>
    <n v="1151"/>
    <x v="48"/>
    <x v="1"/>
    <x v="6"/>
    <x v="3"/>
    <m/>
    <x v="1"/>
    <x v="0"/>
    <x v="4"/>
    <x v="1"/>
    <m/>
    <s v="20"/>
    <n v="300"/>
    <n v="60"/>
    <n v="240"/>
  </r>
  <r>
    <n v="1152"/>
    <x v="66"/>
    <x v="1"/>
    <x v="3"/>
    <x v="0"/>
    <m/>
    <x v="1"/>
    <x v="2"/>
    <x v="8"/>
    <x v="0"/>
    <n v="10"/>
    <n v="10"/>
    <n v="900"/>
    <n v="90"/>
    <n v="810"/>
  </r>
  <r>
    <n v="1153"/>
    <x v="10"/>
    <x v="1"/>
    <x v="7"/>
    <x v="0"/>
    <m/>
    <x v="1"/>
    <x v="3"/>
    <x v="4"/>
    <x v="0"/>
    <m/>
    <s v="20"/>
    <n v="300"/>
    <n v="60"/>
    <n v="240"/>
  </r>
  <r>
    <n v="1154"/>
    <x v="26"/>
    <x v="1"/>
    <x v="0"/>
    <x v="1"/>
    <n v="120"/>
    <x v="5"/>
    <x v="2"/>
    <x v="2"/>
    <x v="0"/>
    <n v="20"/>
    <n v="20"/>
    <n v="1200"/>
    <n v="200"/>
    <n v="1000"/>
  </r>
  <r>
    <n v="1155"/>
    <x v="45"/>
    <x v="1"/>
    <x v="1"/>
    <x v="1"/>
    <n v="150"/>
    <x v="2"/>
    <x v="0"/>
    <x v="4"/>
    <x v="1"/>
    <n v="15"/>
    <n v="15"/>
    <n v="450"/>
    <n v="45"/>
    <n v="405"/>
  </r>
  <r>
    <n v="1156"/>
    <x v="35"/>
    <x v="0"/>
    <x v="5"/>
    <x v="0"/>
    <n v="200"/>
    <x v="6"/>
    <x v="3"/>
    <x v="4"/>
    <x v="1"/>
    <n v="10"/>
    <n v="10"/>
    <n v="600"/>
    <n v="30"/>
    <n v="570"/>
  </r>
  <r>
    <n v="1157"/>
    <x v="46"/>
    <x v="0"/>
    <x v="3"/>
    <x v="0"/>
    <n v="150"/>
    <x v="2"/>
    <x v="1"/>
    <x v="2"/>
    <x v="1"/>
    <n v="10"/>
    <n v="10"/>
    <n v="1500"/>
    <n v="100"/>
    <n v="1400"/>
  </r>
  <r>
    <n v="1158"/>
    <x v="39"/>
    <x v="1"/>
    <x v="3"/>
    <x v="1"/>
    <m/>
    <x v="1"/>
    <x v="2"/>
    <x v="4"/>
    <x v="0"/>
    <n v="15"/>
    <n v="15"/>
    <n v="300"/>
    <n v="45"/>
    <n v="255"/>
  </r>
  <r>
    <n v="1159"/>
    <x v="20"/>
    <x v="1"/>
    <x v="5"/>
    <x v="1"/>
    <n v="50"/>
    <x v="4"/>
    <x v="0"/>
    <x v="0"/>
    <x v="1"/>
    <m/>
    <s v="20"/>
    <n v="200"/>
    <n v="80"/>
    <n v="120"/>
  </r>
  <r>
    <n v="1160"/>
    <x v="54"/>
    <x v="0"/>
    <x v="8"/>
    <x v="0"/>
    <n v="70"/>
    <x v="3"/>
    <x v="3"/>
    <x v="5"/>
    <x v="1"/>
    <n v="20"/>
    <n v="20"/>
    <n v="350"/>
    <n v="100"/>
    <n v="250"/>
  </r>
  <r>
    <n v="1161"/>
    <x v="4"/>
    <x v="0"/>
    <x v="3"/>
    <x v="1"/>
    <n v="120"/>
    <x v="5"/>
    <x v="3"/>
    <x v="5"/>
    <x v="1"/>
    <n v="5"/>
    <n v="5"/>
    <n v="600"/>
    <n v="25"/>
    <n v="575"/>
  </r>
  <r>
    <n v="1162"/>
    <x v="47"/>
    <x v="0"/>
    <x v="7"/>
    <x v="2"/>
    <n v="70"/>
    <x v="3"/>
    <x v="1"/>
    <x v="5"/>
    <x v="1"/>
    <n v="10"/>
    <n v="10"/>
    <n v="350"/>
    <n v="50"/>
    <n v="300"/>
  </r>
  <r>
    <n v="1163"/>
    <x v="51"/>
    <x v="0"/>
    <x v="5"/>
    <x v="0"/>
    <n v="70"/>
    <x v="3"/>
    <x v="3"/>
    <x v="5"/>
    <x v="1"/>
    <n v="15"/>
    <n v="15"/>
    <n v="350"/>
    <n v="75"/>
    <n v="275"/>
  </r>
  <r>
    <n v="1164"/>
    <x v="62"/>
    <x v="0"/>
    <x v="5"/>
    <x v="2"/>
    <n v="90"/>
    <x v="0"/>
    <x v="1"/>
    <x v="3"/>
    <x v="1"/>
    <n v="10"/>
    <n v="10"/>
    <n v="720"/>
    <n v="80"/>
    <n v="640"/>
  </r>
  <r>
    <n v="1165"/>
    <x v="11"/>
    <x v="1"/>
    <x v="3"/>
    <x v="3"/>
    <m/>
    <x v="1"/>
    <x v="2"/>
    <x v="4"/>
    <x v="1"/>
    <n v="5"/>
    <n v="5"/>
    <n v="300"/>
    <n v="15"/>
    <n v="285"/>
  </r>
  <r>
    <n v="1166"/>
    <x v="44"/>
    <x v="1"/>
    <x v="4"/>
    <x v="1"/>
    <n v="120"/>
    <x v="5"/>
    <x v="3"/>
    <x v="6"/>
    <x v="1"/>
    <n v="5"/>
    <n v="5"/>
    <n v="840"/>
    <n v="35"/>
    <n v="805"/>
  </r>
  <r>
    <n v="1167"/>
    <x v="66"/>
    <x v="0"/>
    <x v="3"/>
    <x v="2"/>
    <n v="120"/>
    <x v="5"/>
    <x v="2"/>
    <x v="1"/>
    <x v="0"/>
    <n v="10"/>
    <n v="10"/>
    <n v="240"/>
    <n v="20"/>
    <n v="220"/>
  </r>
  <r>
    <n v="1168"/>
    <x v="26"/>
    <x v="0"/>
    <x v="2"/>
    <x v="0"/>
    <n v="150"/>
    <x v="2"/>
    <x v="3"/>
    <x v="2"/>
    <x v="1"/>
    <n v="15"/>
    <n v="15"/>
    <n v="1500"/>
    <n v="150"/>
    <n v="1350"/>
  </r>
  <r>
    <n v="1169"/>
    <x v="36"/>
    <x v="1"/>
    <x v="6"/>
    <x v="1"/>
    <m/>
    <x v="1"/>
    <x v="3"/>
    <x v="4"/>
    <x v="1"/>
    <m/>
    <s v="20"/>
    <n v="300"/>
    <n v="60"/>
    <n v="240"/>
  </r>
  <r>
    <n v="1170"/>
    <x v="56"/>
    <x v="0"/>
    <x v="8"/>
    <x v="2"/>
    <n v="200"/>
    <x v="6"/>
    <x v="2"/>
    <x v="2"/>
    <x v="0"/>
    <n v="20"/>
    <n v="20"/>
    <n v="2000"/>
    <n v="200"/>
    <n v="1800"/>
  </r>
  <r>
    <n v="1171"/>
    <x v="61"/>
    <x v="1"/>
    <x v="8"/>
    <x v="3"/>
    <n v="120"/>
    <x v="5"/>
    <x v="3"/>
    <x v="4"/>
    <x v="0"/>
    <n v="15"/>
    <n v="15"/>
    <n v="360"/>
    <n v="45"/>
    <n v="315"/>
  </r>
  <r>
    <n v="1172"/>
    <x v="35"/>
    <x v="1"/>
    <x v="4"/>
    <x v="2"/>
    <n v="50"/>
    <x v="4"/>
    <x v="1"/>
    <x v="2"/>
    <x v="0"/>
    <m/>
    <s v="20"/>
    <n v="500"/>
    <n v="200"/>
    <n v="300"/>
  </r>
  <r>
    <n v="1173"/>
    <x v="60"/>
    <x v="0"/>
    <x v="6"/>
    <x v="2"/>
    <n v="90"/>
    <x v="0"/>
    <x v="3"/>
    <x v="3"/>
    <x v="1"/>
    <n v="20"/>
    <n v="20"/>
    <n v="720"/>
    <n v="160"/>
    <n v="560"/>
  </r>
  <r>
    <n v="1174"/>
    <x v="36"/>
    <x v="1"/>
    <x v="6"/>
    <x v="3"/>
    <n v="70"/>
    <x v="3"/>
    <x v="1"/>
    <x v="8"/>
    <x v="0"/>
    <n v="15"/>
    <n v="15"/>
    <n v="630"/>
    <n v="135"/>
    <n v="495"/>
  </r>
  <r>
    <n v="1175"/>
    <x v="39"/>
    <x v="1"/>
    <x v="5"/>
    <x v="2"/>
    <n v="50"/>
    <x v="4"/>
    <x v="3"/>
    <x v="9"/>
    <x v="0"/>
    <n v="15"/>
    <n v="15"/>
    <n v="50"/>
    <n v="15"/>
    <n v="35"/>
  </r>
  <r>
    <n v="1176"/>
    <x v="33"/>
    <x v="0"/>
    <x v="6"/>
    <x v="0"/>
    <n v="50"/>
    <x v="4"/>
    <x v="1"/>
    <x v="2"/>
    <x v="0"/>
    <n v="5"/>
    <n v="5"/>
    <n v="500"/>
    <n v="50"/>
    <n v="450"/>
  </r>
  <r>
    <n v="1177"/>
    <x v="10"/>
    <x v="1"/>
    <x v="6"/>
    <x v="2"/>
    <n v="70"/>
    <x v="3"/>
    <x v="0"/>
    <x v="8"/>
    <x v="0"/>
    <n v="5"/>
    <n v="5"/>
    <n v="630"/>
    <n v="45"/>
    <n v="585"/>
  </r>
  <r>
    <n v="1178"/>
    <x v="12"/>
    <x v="0"/>
    <x v="4"/>
    <x v="1"/>
    <n v="200"/>
    <x v="6"/>
    <x v="1"/>
    <x v="3"/>
    <x v="0"/>
    <n v="5"/>
    <n v="5"/>
    <n v="1600"/>
    <n v="40"/>
    <n v="1560"/>
  </r>
  <r>
    <n v="1179"/>
    <x v="16"/>
    <x v="0"/>
    <x v="0"/>
    <x v="0"/>
    <n v="200"/>
    <x v="6"/>
    <x v="0"/>
    <x v="0"/>
    <x v="0"/>
    <n v="5"/>
    <n v="5"/>
    <n v="800"/>
    <n v="20"/>
    <n v="780"/>
  </r>
  <r>
    <n v="1180"/>
    <x v="48"/>
    <x v="1"/>
    <x v="4"/>
    <x v="0"/>
    <n v="50"/>
    <x v="4"/>
    <x v="3"/>
    <x v="1"/>
    <x v="1"/>
    <n v="5"/>
    <n v="5"/>
    <n v="100"/>
    <n v="10"/>
    <n v="90"/>
  </r>
  <r>
    <n v="1181"/>
    <x v="45"/>
    <x v="1"/>
    <x v="6"/>
    <x v="3"/>
    <n v="50"/>
    <x v="4"/>
    <x v="1"/>
    <x v="3"/>
    <x v="1"/>
    <n v="15"/>
    <n v="15"/>
    <n v="400"/>
    <n v="120"/>
    <n v="280"/>
  </r>
  <r>
    <n v="1182"/>
    <x v="34"/>
    <x v="1"/>
    <x v="4"/>
    <x v="0"/>
    <n v="50"/>
    <x v="4"/>
    <x v="0"/>
    <x v="9"/>
    <x v="0"/>
    <m/>
    <s v="20"/>
    <n v="50"/>
    <n v="20"/>
    <n v="30"/>
  </r>
  <r>
    <n v="1183"/>
    <x v="14"/>
    <x v="0"/>
    <x v="1"/>
    <x v="3"/>
    <m/>
    <x v="1"/>
    <x v="1"/>
    <x v="3"/>
    <x v="1"/>
    <n v="5"/>
    <n v="5"/>
    <n v="800"/>
    <n v="40"/>
    <n v="760"/>
  </r>
  <r>
    <n v="1184"/>
    <x v="18"/>
    <x v="0"/>
    <x v="7"/>
    <x v="3"/>
    <n v="70"/>
    <x v="3"/>
    <x v="0"/>
    <x v="3"/>
    <x v="0"/>
    <n v="20"/>
    <n v="20"/>
    <n v="560"/>
    <n v="160"/>
    <n v="400"/>
  </r>
  <r>
    <n v="1185"/>
    <x v="48"/>
    <x v="0"/>
    <x v="5"/>
    <x v="2"/>
    <n v="150"/>
    <x v="2"/>
    <x v="3"/>
    <x v="8"/>
    <x v="0"/>
    <n v="15"/>
    <n v="15"/>
    <n v="1350"/>
    <n v="135"/>
    <n v="1215"/>
  </r>
  <r>
    <n v="1186"/>
    <x v="71"/>
    <x v="0"/>
    <x v="0"/>
    <x v="1"/>
    <m/>
    <x v="1"/>
    <x v="2"/>
    <x v="8"/>
    <x v="0"/>
    <n v="10"/>
    <n v="10"/>
    <n v="900"/>
    <n v="90"/>
    <n v="810"/>
  </r>
  <r>
    <n v="1187"/>
    <x v="61"/>
    <x v="1"/>
    <x v="8"/>
    <x v="2"/>
    <n v="200"/>
    <x v="6"/>
    <x v="3"/>
    <x v="6"/>
    <x v="0"/>
    <n v="20"/>
    <n v="20"/>
    <n v="1400"/>
    <n v="140"/>
    <n v="1260"/>
  </r>
  <r>
    <n v="1188"/>
    <x v="41"/>
    <x v="0"/>
    <x v="1"/>
    <x v="0"/>
    <n v="120"/>
    <x v="5"/>
    <x v="0"/>
    <x v="1"/>
    <x v="0"/>
    <n v="20"/>
    <n v="20"/>
    <n v="240"/>
    <n v="40"/>
    <n v="200"/>
  </r>
  <r>
    <n v="1189"/>
    <x v="46"/>
    <x v="1"/>
    <x v="7"/>
    <x v="3"/>
    <m/>
    <x v="1"/>
    <x v="1"/>
    <x v="2"/>
    <x v="0"/>
    <n v="5"/>
    <n v="5"/>
    <n v="1000"/>
    <n v="50"/>
    <n v="950"/>
  </r>
  <r>
    <n v="1190"/>
    <x v="32"/>
    <x v="1"/>
    <x v="5"/>
    <x v="0"/>
    <n v="150"/>
    <x v="2"/>
    <x v="2"/>
    <x v="2"/>
    <x v="1"/>
    <n v="20"/>
    <n v="20"/>
    <n v="1500"/>
    <n v="200"/>
    <n v="1300"/>
  </r>
  <r>
    <n v="1191"/>
    <x v="3"/>
    <x v="1"/>
    <x v="4"/>
    <x v="0"/>
    <n v="50"/>
    <x v="4"/>
    <x v="2"/>
    <x v="4"/>
    <x v="0"/>
    <n v="10"/>
    <n v="10"/>
    <n v="150"/>
    <n v="30"/>
    <n v="120"/>
  </r>
  <r>
    <n v="1192"/>
    <x v="51"/>
    <x v="1"/>
    <x v="0"/>
    <x v="2"/>
    <n v="90"/>
    <x v="0"/>
    <x v="0"/>
    <x v="0"/>
    <x v="0"/>
    <n v="5"/>
    <n v="5"/>
    <n v="360"/>
    <n v="20"/>
    <n v="340"/>
  </r>
  <r>
    <n v="1193"/>
    <x v="66"/>
    <x v="1"/>
    <x v="1"/>
    <x v="3"/>
    <n v="90"/>
    <x v="0"/>
    <x v="0"/>
    <x v="7"/>
    <x v="0"/>
    <n v="15"/>
    <n v="15"/>
    <n v="540"/>
    <n v="90"/>
    <n v="450"/>
  </r>
  <r>
    <n v="1194"/>
    <x v="11"/>
    <x v="0"/>
    <x v="6"/>
    <x v="3"/>
    <n v="150"/>
    <x v="2"/>
    <x v="2"/>
    <x v="4"/>
    <x v="1"/>
    <n v="15"/>
    <n v="15"/>
    <n v="450"/>
    <n v="45"/>
    <n v="405"/>
  </r>
  <r>
    <n v="1195"/>
    <x v="33"/>
    <x v="1"/>
    <x v="5"/>
    <x v="1"/>
    <n v="120"/>
    <x v="5"/>
    <x v="1"/>
    <x v="1"/>
    <x v="1"/>
    <m/>
    <s v="20"/>
    <n v="240"/>
    <n v="40"/>
    <n v="200"/>
  </r>
  <r>
    <n v="1196"/>
    <x v="11"/>
    <x v="1"/>
    <x v="3"/>
    <x v="3"/>
    <n v="150"/>
    <x v="2"/>
    <x v="3"/>
    <x v="7"/>
    <x v="0"/>
    <n v="15"/>
    <n v="15"/>
    <n v="900"/>
    <n v="90"/>
    <n v="810"/>
  </r>
  <r>
    <n v="1197"/>
    <x v="64"/>
    <x v="1"/>
    <x v="1"/>
    <x v="3"/>
    <m/>
    <x v="1"/>
    <x v="1"/>
    <x v="8"/>
    <x v="0"/>
    <m/>
    <s v="20"/>
    <n v="900"/>
    <n v="180"/>
    <n v="720"/>
  </r>
  <r>
    <n v="1198"/>
    <x v="25"/>
    <x v="0"/>
    <x v="0"/>
    <x v="0"/>
    <n v="150"/>
    <x v="2"/>
    <x v="1"/>
    <x v="6"/>
    <x v="0"/>
    <n v="10"/>
    <n v="10"/>
    <n v="1050"/>
    <n v="70"/>
    <n v="980"/>
  </r>
  <r>
    <n v="1199"/>
    <x v="46"/>
    <x v="1"/>
    <x v="8"/>
    <x v="2"/>
    <n v="120"/>
    <x v="5"/>
    <x v="1"/>
    <x v="5"/>
    <x v="1"/>
    <n v="15"/>
    <n v="15"/>
    <n v="600"/>
    <n v="75"/>
    <n v="525"/>
  </r>
  <r>
    <n v="1200"/>
    <x v="34"/>
    <x v="1"/>
    <x v="0"/>
    <x v="3"/>
    <m/>
    <x v="1"/>
    <x v="1"/>
    <x v="2"/>
    <x v="1"/>
    <n v="15"/>
    <n v="15"/>
    <n v="1000"/>
    <n v="150"/>
    <n v="850"/>
  </r>
  <r>
    <n v="1201"/>
    <x v="65"/>
    <x v="1"/>
    <x v="4"/>
    <x v="2"/>
    <m/>
    <x v="1"/>
    <x v="2"/>
    <x v="6"/>
    <x v="0"/>
    <n v="10"/>
    <n v="10"/>
    <n v="700"/>
    <n v="70"/>
    <n v="630"/>
  </r>
  <r>
    <n v="1202"/>
    <x v="11"/>
    <x v="0"/>
    <x v="6"/>
    <x v="1"/>
    <n v="200"/>
    <x v="6"/>
    <x v="1"/>
    <x v="4"/>
    <x v="1"/>
    <n v="15"/>
    <n v="15"/>
    <n v="600"/>
    <n v="45"/>
    <n v="555"/>
  </r>
  <r>
    <n v="1203"/>
    <x v="4"/>
    <x v="1"/>
    <x v="2"/>
    <x v="1"/>
    <n v="90"/>
    <x v="0"/>
    <x v="2"/>
    <x v="7"/>
    <x v="1"/>
    <m/>
    <s v="20"/>
    <n v="540"/>
    <n v="120"/>
    <n v="420"/>
  </r>
  <r>
    <n v="1204"/>
    <x v="26"/>
    <x v="0"/>
    <x v="6"/>
    <x v="3"/>
    <n v="200"/>
    <x v="6"/>
    <x v="2"/>
    <x v="4"/>
    <x v="1"/>
    <n v="15"/>
    <n v="15"/>
    <n v="600"/>
    <n v="45"/>
    <n v="555"/>
  </r>
  <r>
    <n v="1205"/>
    <x v="29"/>
    <x v="0"/>
    <x v="3"/>
    <x v="3"/>
    <n v="70"/>
    <x v="3"/>
    <x v="1"/>
    <x v="0"/>
    <x v="1"/>
    <n v="20"/>
    <n v="20"/>
    <n v="280"/>
    <n v="80"/>
    <n v="200"/>
  </r>
  <r>
    <n v="1206"/>
    <x v="68"/>
    <x v="0"/>
    <x v="4"/>
    <x v="2"/>
    <n v="200"/>
    <x v="6"/>
    <x v="3"/>
    <x v="8"/>
    <x v="0"/>
    <n v="10"/>
    <n v="10"/>
    <n v="1800"/>
    <n v="90"/>
    <n v="1710"/>
  </r>
  <r>
    <n v="1207"/>
    <x v="28"/>
    <x v="0"/>
    <x v="8"/>
    <x v="1"/>
    <n v="120"/>
    <x v="5"/>
    <x v="2"/>
    <x v="0"/>
    <x v="1"/>
    <m/>
    <s v="20"/>
    <n v="480"/>
    <n v="80"/>
    <n v="400"/>
  </r>
  <r>
    <n v="1208"/>
    <x v="33"/>
    <x v="0"/>
    <x v="8"/>
    <x v="1"/>
    <m/>
    <x v="1"/>
    <x v="0"/>
    <x v="7"/>
    <x v="0"/>
    <n v="10"/>
    <n v="10"/>
    <n v="600"/>
    <n v="60"/>
    <n v="540"/>
  </r>
  <r>
    <n v="1209"/>
    <x v="36"/>
    <x v="0"/>
    <x v="1"/>
    <x v="3"/>
    <n v="90"/>
    <x v="0"/>
    <x v="3"/>
    <x v="1"/>
    <x v="1"/>
    <n v="15"/>
    <n v="15"/>
    <n v="180"/>
    <n v="30"/>
    <n v="150"/>
  </r>
  <r>
    <n v="1210"/>
    <x v="24"/>
    <x v="1"/>
    <x v="0"/>
    <x v="2"/>
    <n v="70"/>
    <x v="3"/>
    <x v="0"/>
    <x v="6"/>
    <x v="1"/>
    <n v="5"/>
    <n v="5"/>
    <n v="490"/>
    <n v="35"/>
    <n v="455"/>
  </r>
  <r>
    <n v="1211"/>
    <x v="65"/>
    <x v="1"/>
    <x v="1"/>
    <x v="1"/>
    <m/>
    <x v="1"/>
    <x v="0"/>
    <x v="4"/>
    <x v="1"/>
    <m/>
    <s v="20"/>
    <n v="300"/>
    <n v="60"/>
    <n v="240"/>
  </r>
  <r>
    <n v="1212"/>
    <x v="63"/>
    <x v="0"/>
    <x v="5"/>
    <x v="2"/>
    <n v="150"/>
    <x v="2"/>
    <x v="1"/>
    <x v="1"/>
    <x v="1"/>
    <m/>
    <s v="20"/>
    <n v="300"/>
    <n v="40"/>
    <n v="260"/>
  </r>
  <r>
    <n v="1213"/>
    <x v="52"/>
    <x v="0"/>
    <x v="7"/>
    <x v="3"/>
    <n v="90"/>
    <x v="0"/>
    <x v="3"/>
    <x v="3"/>
    <x v="0"/>
    <m/>
    <s v="20"/>
    <n v="720"/>
    <n v="160"/>
    <n v="560"/>
  </r>
  <r>
    <n v="1214"/>
    <x v="58"/>
    <x v="0"/>
    <x v="2"/>
    <x v="1"/>
    <n v="200"/>
    <x v="6"/>
    <x v="2"/>
    <x v="3"/>
    <x v="0"/>
    <n v="5"/>
    <n v="5"/>
    <n v="1600"/>
    <n v="40"/>
    <n v="1560"/>
  </r>
  <r>
    <n v="1215"/>
    <x v="22"/>
    <x v="0"/>
    <x v="7"/>
    <x v="0"/>
    <n v="200"/>
    <x v="6"/>
    <x v="3"/>
    <x v="4"/>
    <x v="1"/>
    <n v="5"/>
    <n v="5"/>
    <n v="600"/>
    <n v="15"/>
    <n v="585"/>
  </r>
  <r>
    <n v="1216"/>
    <x v="20"/>
    <x v="0"/>
    <x v="0"/>
    <x v="1"/>
    <n v="120"/>
    <x v="5"/>
    <x v="3"/>
    <x v="5"/>
    <x v="0"/>
    <n v="20"/>
    <n v="20"/>
    <n v="600"/>
    <n v="100"/>
    <n v="500"/>
  </r>
  <r>
    <n v="1217"/>
    <x v="3"/>
    <x v="0"/>
    <x v="3"/>
    <x v="2"/>
    <n v="90"/>
    <x v="0"/>
    <x v="0"/>
    <x v="2"/>
    <x v="1"/>
    <n v="15"/>
    <n v="15"/>
    <n v="900"/>
    <n v="150"/>
    <n v="750"/>
  </r>
  <r>
    <n v="1218"/>
    <x v="57"/>
    <x v="1"/>
    <x v="0"/>
    <x v="0"/>
    <n v="90"/>
    <x v="0"/>
    <x v="3"/>
    <x v="8"/>
    <x v="1"/>
    <n v="10"/>
    <n v="10"/>
    <n v="810"/>
    <n v="90"/>
    <n v="720"/>
  </r>
  <r>
    <n v="1219"/>
    <x v="67"/>
    <x v="1"/>
    <x v="5"/>
    <x v="3"/>
    <n v="90"/>
    <x v="0"/>
    <x v="3"/>
    <x v="1"/>
    <x v="0"/>
    <n v="5"/>
    <n v="5"/>
    <n v="180"/>
    <n v="10"/>
    <n v="170"/>
  </r>
  <r>
    <n v="1220"/>
    <x v="5"/>
    <x v="1"/>
    <x v="4"/>
    <x v="3"/>
    <n v="90"/>
    <x v="0"/>
    <x v="2"/>
    <x v="6"/>
    <x v="0"/>
    <n v="15"/>
    <n v="15"/>
    <n v="630"/>
    <n v="105"/>
    <n v="525"/>
  </r>
  <r>
    <n v="1221"/>
    <x v="29"/>
    <x v="1"/>
    <x v="5"/>
    <x v="2"/>
    <n v="70"/>
    <x v="3"/>
    <x v="3"/>
    <x v="6"/>
    <x v="1"/>
    <n v="5"/>
    <n v="5"/>
    <n v="490"/>
    <n v="35"/>
    <n v="455"/>
  </r>
  <r>
    <n v="1222"/>
    <x v="24"/>
    <x v="1"/>
    <x v="3"/>
    <x v="1"/>
    <n v="200"/>
    <x v="6"/>
    <x v="0"/>
    <x v="2"/>
    <x v="1"/>
    <n v="10"/>
    <n v="10"/>
    <n v="2000"/>
    <n v="100"/>
    <n v="1900"/>
  </r>
  <r>
    <n v="1223"/>
    <x v="38"/>
    <x v="0"/>
    <x v="4"/>
    <x v="0"/>
    <n v="120"/>
    <x v="5"/>
    <x v="1"/>
    <x v="1"/>
    <x v="1"/>
    <m/>
    <s v="20"/>
    <n v="240"/>
    <n v="40"/>
    <n v="200"/>
  </r>
  <r>
    <n v="1224"/>
    <x v="11"/>
    <x v="1"/>
    <x v="0"/>
    <x v="3"/>
    <n v="200"/>
    <x v="6"/>
    <x v="0"/>
    <x v="8"/>
    <x v="1"/>
    <m/>
    <s v="20"/>
    <n v="1800"/>
    <n v="180"/>
    <n v="1620"/>
  </r>
  <r>
    <n v="1225"/>
    <x v="20"/>
    <x v="0"/>
    <x v="6"/>
    <x v="3"/>
    <n v="200"/>
    <x v="6"/>
    <x v="3"/>
    <x v="8"/>
    <x v="1"/>
    <n v="5"/>
    <n v="5"/>
    <n v="1800"/>
    <n v="45"/>
    <n v="1755"/>
  </r>
  <r>
    <n v="1226"/>
    <x v="35"/>
    <x v="1"/>
    <x v="0"/>
    <x v="3"/>
    <m/>
    <x v="1"/>
    <x v="3"/>
    <x v="4"/>
    <x v="0"/>
    <n v="20"/>
    <n v="20"/>
    <n v="300"/>
    <n v="60"/>
    <n v="240"/>
  </r>
  <r>
    <n v="1227"/>
    <x v="36"/>
    <x v="0"/>
    <x v="5"/>
    <x v="0"/>
    <n v="200"/>
    <x v="6"/>
    <x v="0"/>
    <x v="1"/>
    <x v="0"/>
    <m/>
    <s v="20"/>
    <n v="400"/>
    <n v="40"/>
    <n v="360"/>
  </r>
  <r>
    <n v="1228"/>
    <x v="4"/>
    <x v="0"/>
    <x v="3"/>
    <x v="3"/>
    <n v="70"/>
    <x v="3"/>
    <x v="2"/>
    <x v="3"/>
    <x v="1"/>
    <m/>
    <s v="20"/>
    <n v="560"/>
    <n v="160"/>
    <n v="400"/>
  </r>
  <r>
    <n v="1229"/>
    <x v="47"/>
    <x v="1"/>
    <x v="5"/>
    <x v="1"/>
    <m/>
    <x v="1"/>
    <x v="1"/>
    <x v="5"/>
    <x v="1"/>
    <n v="20"/>
    <n v="20"/>
    <n v="500"/>
    <n v="100"/>
    <n v="400"/>
  </r>
  <r>
    <n v="1230"/>
    <x v="6"/>
    <x v="1"/>
    <x v="6"/>
    <x v="1"/>
    <n v="120"/>
    <x v="5"/>
    <x v="0"/>
    <x v="2"/>
    <x v="0"/>
    <n v="5"/>
    <n v="5"/>
    <n v="1200"/>
    <n v="50"/>
    <n v="1150"/>
  </r>
  <r>
    <n v="1231"/>
    <x v="20"/>
    <x v="0"/>
    <x v="0"/>
    <x v="0"/>
    <n v="120"/>
    <x v="5"/>
    <x v="2"/>
    <x v="9"/>
    <x v="1"/>
    <n v="20"/>
    <n v="20"/>
    <n v="120"/>
    <n v="20"/>
    <n v="100"/>
  </r>
  <r>
    <n v="1232"/>
    <x v="4"/>
    <x v="1"/>
    <x v="8"/>
    <x v="2"/>
    <n v="120"/>
    <x v="5"/>
    <x v="1"/>
    <x v="5"/>
    <x v="0"/>
    <n v="5"/>
    <n v="5"/>
    <n v="600"/>
    <n v="25"/>
    <n v="575"/>
  </r>
  <r>
    <n v="1233"/>
    <x v="39"/>
    <x v="0"/>
    <x v="2"/>
    <x v="3"/>
    <n v="150"/>
    <x v="2"/>
    <x v="3"/>
    <x v="8"/>
    <x v="1"/>
    <n v="5"/>
    <n v="5"/>
    <n v="1350"/>
    <n v="45"/>
    <n v="1305"/>
  </r>
  <r>
    <n v="1234"/>
    <x v="22"/>
    <x v="1"/>
    <x v="4"/>
    <x v="2"/>
    <n v="150"/>
    <x v="2"/>
    <x v="2"/>
    <x v="3"/>
    <x v="0"/>
    <n v="15"/>
    <n v="15"/>
    <n v="1200"/>
    <n v="120"/>
    <n v="1080"/>
  </r>
  <r>
    <n v="1235"/>
    <x v="8"/>
    <x v="0"/>
    <x v="4"/>
    <x v="3"/>
    <n v="50"/>
    <x v="4"/>
    <x v="3"/>
    <x v="2"/>
    <x v="1"/>
    <m/>
    <s v="20"/>
    <n v="500"/>
    <n v="200"/>
    <n v="300"/>
  </r>
  <r>
    <n v="1236"/>
    <x v="41"/>
    <x v="1"/>
    <x v="3"/>
    <x v="2"/>
    <n v="50"/>
    <x v="4"/>
    <x v="2"/>
    <x v="7"/>
    <x v="0"/>
    <n v="20"/>
    <n v="20"/>
    <n v="300"/>
    <n v="120"/>
    <n v="180"/>
  </r>
  <r>
    <n v="1237"/>
    <x v="22"/>
    <x v="1"/>
    <x v="0"/>
    <x v="0"/>
    <m/>
    <x v="1"/>
    <x v="2"/>
    <x v="0"/>
    <x v="1"/>
    <n v="15"/>
    <n v="15"/>
    <n v="400"/>
    <n v="60"/>
    <n v="340"/>
  </r>
  <r>
    <n v="1238"/>
    <x v="46"/>
    <x v="0"/>
    <x v="6"/>
    <x v="0"/>
    <m/>
    <x v="1"/>
    <x v="0"/>
    <x v="7"/>
    <x v="1"/>
    <n v="5"/>
    <n v="5"/>
    <n v="600"/>
    <n v="30"/>
    <n v="570"/>
  </r>
  <r>
    <n v="1239"/>
    <x v="27"/>
    <x v="0"/>
    <x v="3"/>
    <x v="3"/>
    <n v="200"/>
    <x v="6"/>
    <x v="2"/>
    <x v="7"/>
    <x v="0"/>
    <m/>
    <s v="20"/>
    <n v="1200"/>
    <n v="120"/>
    <n v="1080"/>
  </r>
  <r>
    <n v="1240"/>
    <x v="59"/>
    <x v="0"/>
    <x v="7"/>
    <x v="2"/>
    <n v="70"/>
    <x v="3"/>
    <x v="0"/>
    <x v="9"/>
    <x v="0"/>
    <n v="15"/>
    <n v="15"/>
    <n v="70"/>
    <n v="15"/>
    <n v="55"/>
  </r>
  <r>
    <n v="1241"/>
    <x v="30"/>
    <x v="1"/>
    <x v="7"/>
    <x v="1"/>
    <n v="90"/>
    <x v="0"/>
    <x v="3"/>
    <x v="8"/>
    <x v="1"/>
    <n v="15"/>
    <n v="15"/>
    <n v="810"/>
    <n v="135"/>
    <n v="675"/>
  </r>
  <r>
    <n v="1242"/>
    <x v="70"/>
    <x v="0"/>
    <x v="6"/>
    <x v="2"/>
    <n v="150"/>
    <x v="2"/>
    <x v="2"/>
    <x v="8"/>
    <x v="0"/>
    <n v="20"/>
    <n v="20"/>
    <n v="1350"/>
    <n v="180"/>
    <n v="1170"/>
  </r>
  <r>
    <n v="1243"/>
    <x v="65"/>
    <x v="0"/>
    <x v="5"/>
    <x v="1"/>
    <n v="90"/>
    <x v="0"/>
    <x v="0"/>
    <x v="5"/>
    <x v="1"/>
    <n v="20"/>
    <n v="20"/>
    <n v="450"/>
    <n v="100"/>
    <n v="350"/>
  </r>
  <r>
    <n v="1244"/>
    <x v="72"/>
    <x v="0"/>
    <x v="1"/>
    <x v="2"/>
    <m/>
    <x v="1"/>
    <x v="1"/>
    <x v="4"/>
    <x v="0"/>
    <n v="20"/>
    <n v="20"/>
    <n v="300"/>
    <n v="60"/>
    <n v="240"/>
  </r>
  <r>
    <n v="1245"/>
    <x v="33"/>
    <x v="1"/>
    <x v="0"/>
    <x v="3"/>
    <n v="200"/>
    <x v="6"/>
    <x v="2"/>
    <x v="6"/>
    <x v="0"/>
    <n v="20"/>
    <n v="20"/>
    <n v="1400"/>
    <n v="140"/>
    <n v="1260"/>
  </r>
  <r>
    <n v="1246"/>
    <x v="12"/>
    <x v="0"/>
    <x v="3"/>
    <x v="0"/>
    <n v="90"/>
    <x v="0"/>
    <x v="1"/>
    <x v="1"/>
    <x v="1"/>
    <n v="15"/>
    <n v="15"/>
    <n v="180"/>
    <n v="30"/>
    <n v="150"/>
  </r>
  <r>
    <n v="1247"/>
    <x v="52"/>
    <x v="0"/>
    <x v="4"/>
    <x v="0"/>
    <n v="120"/>
    <x v="5"/>
    <x v="2"/>
    <x v="6"/>
    <x v="1"/>
    <n v="15"/>
    <n v="15"/>
    <n v="840"/>
    <n v="105"/>
    <n v="735"/>
  </r>
  <r>
    <n v="1248"/>
    <x v="69"/>
    <x v="1"/>
    <x v="8"/>
    <x v="1"/>
    <n v="70"/>
    <x v="3"/>
    <x v="3"/>
    <x v="2"/>
    <x v="1"/>
    <n v="5"/>
    <n v="5"/>
    <n v="700"/>
    <n v="50"/>
    <n v="650"/>
  </r>
  <r>
    <n v="1249"/>
    <x v="18"/>
    <x v="1"/>
    <x v="4"/>
    <x v="1"/>
    <m/>
    <x v="1"/>
    <x v="0"/>
    <x v="0"/>
    <x v="1"/>
    <n v="10"/>
    <n v="10"/>
    <n v="400"/>
    <n v="40"/>
    <n v="360"/>
  </r>
  <r>
    <n v="1250"/>
    <x v="24"/>
    <x v="0"/>
    <x v="3"/>
    <x v="2"/>
    <n v="90"/>
    <x v="0"/>
    <x v="0"/>
    <x v="6"/>
    <x v="1"/>
    <n v="15"/>
    <n v="15"/>
    <n v="630"/>
    <n v="105"/>
    <n v="525"/>
  </r>
  <r>
    <n v="1251"/>
    <x v="0"/>
    <x v="1"/>
    <x v="3"/>
    <x v="3"/>
    <m/>
    <x v="1"/>
    <x v="3"/>
    <x v="0"/>
    <x v="0"/>
    <m/>
    <s v="20"/>
    <n v="400"/>
    <n v="80"/>
    <n v="320"/>
  </r>
  <r>
    <n v="1252"/>
    <x v="16"/>
    <x v="1"/>
    <x v="0"/>
    <x v="0"/>
    <n v="200"/>
    <x v="6"/>
    <x v="2"/>
    <x v="5"/>
    <x v="1"/>
    <n v="10"/>
    <n v="10"/>
    <n v="1000"/>
    <n v="50"/>
    <n v="950"/>
  </r>
  <r>
    <n v="1253"/>
    <x v="58"/>
    <x v="1"/>
    <x v="2"/>
    <x v="2"/>
    <m/>
    <x v="1"/>
    <x v="3"/>
    <x v="5"/>
    <x v="0"/>
    <n v="10"/>
    <n v="10"/>
    <n v="500"/>
    <n v="50"/>
    <n v="450"/>
  </r>
  <r>
    <n v="1254"/>
    <x v="29"/>
    <x v="1"/>
    <x v="6"/>
    <x v="0"/>
    <n v="70"/>
    <x v="3"/>
    <x v="1"/>
    <x v="4"/>
    <x v="0"/>
    <n v="15"/>
    <n v="15"/>
    <n v="210"/>
    <n v="45"/>
    <n v="165"/>
  </r>
  <r>
    <n v="1255"/>
    <x v="71"/>
    <x v="0"/>
    <x v="8"/>
    <x v="3"/>
    <n v="200"/>
    <x v="6"/>
    <x v="0"/>
    <x v="6"/>
    <x v="1"/>
    <m/>
    <s v="20"/>
    <n v="1400"/>
    <n v="140"/>
    <n v="1260"/>
  </r>
  <r>
    <n v="1256"/>
    <x v="6"/>
    <x v="1"/>
    <x v="6"/>
    <x v="0"/>
    <n v="50"/>
    <x v="4"/>
    <x v="1"/>
    <x v="1"/>
    <x v="1"/>
    <n v="15"/>
    <n v="15"/>
    <n v="100"/>
    <n v="30"/>
    <n v="70"/>
  </r>
  <r>
    <n v="1257"/>
    <x v="41"/>
    <x v="1"/>
    <x v="2"/>
    <x v="1"/>
    <n v="70"/>
    <x v="3"/>
    <x v="1"/>
    <x v="0"/>
    <x v="1"/>
    <n v="20"/>
    <n v="20"/>
    <n v="280"/>
    <n v="80"/>
    <n v="200"/>
  </r>
  <r>
    <n v="1258"/>
    <x v="32"/>
    <x v="0"/>
    <x v="6"/>
    <x v="2"/>
    <n v="90"/>
    <x v="0"/>
    <x v="1"/>
    <x v="0"/>
    <x v="0"/>
    <m/>
    <s v="20"/>
    <n v="360"/>
    <n v="80"/>
    <n v="280"/>
  </r>
  <r>
    <n v="1259"/>
    <x v="50"/>
    <x v="1"/>
    <x v="4"/>
    <x v="2"/>
    <n v="200"/>
    <x v="6"/>
    <x v="0"/>
    <x v="3"/>
    <x v="1"/>
    <m/>
    <s v="20"/>
    <n v="1600"/>
    <n v="160"/>
    <n v="1440"/>
  </r>
  <r>
    <n v="1260"/>
    <x v="37"/>
    <x v="0"/>
    <x v="0"/>
    <x v="0"/>
    <n v="120"/>
    <x v="5"/>
    <x v="0"/>
    <x v="5"/>
    <x v="0"/>
    <n v="15"/>
    <n v="15"/>
    <n v="600"/>
    <n v="75"/>
    <n v="525"/>
  </r>
  <r>
    <n v="1261"/>
    <x v="36"/>
    <x v="1"/>
    <x v="1"/>
    <x v="2"/>
    <m/>
    <x v="1"/>
    <x v="2"/>
    <x v="4"/>
    <x v="1"/>
    <m/>
    <s v="20"/>
    <n v="300"/>
    <n v="60"/>
    <n v="240"/>
  </r>
  <r>
    <n v="1262"/>
    <x v="41"/>
    <x v="0"/>
    <x v="4"/>
    <x v="3"/>
    <n v="120"/>
    <x v="5"/>
    <x v="0"/>
    <x v="2"/>
    <x v="1"/>
    <n v="10"/>
    <n v="10"/>
    <n v="1200"/>
    <n v="100"/>
    <n v="1100"/>
  </r>
  <r>
    <n v="1263"/>
    <x v="19"/>
    <x v="0"/>
    <x v="3"/>
    <x v="1"/>
    <n v="150"/>
    <x v="2"/>
    <x v="1"/>
    <x v="1"/>
    <x v="0"/>
    <n v="20"/>
    <n v="20"/>
    <n v="300"/>
    <n v="40"/>
    <n v="260"/>
  </r>
  <r>
    <n v="1264"/>
    <x v="5"/>
    <x v="0"/>
    <x v="0"/>
    <x v="1"/>
    <n v="70"/>
    <x v="3"/>
    <x v="3"/>
    <x v="3"/>
    <x v="0"/>
    <n v="10"/>
    <n v="10"/>
    <n v="560"/>
    <n v="80"/>
    <n v="480"/>
  </r>
  <r>
    <n v="1265"/>
    <x v="14"/>
    <x v="0"/>
    <x v="8"/>
    <x v="2"/>
    <n v="120"/>
    <x v="5"/>
    <x v="0"/>
    <x v="2"/>
    <x v="0"/>
    <n v="20"/>
    <n v="20"/>
    <n v="1200"/>
    <n v="200"/>
    <n v="1000"/>
  </r>
  <r>
    <n v="1266"/>
    <x v="48"/>
    <x v="0"/>
    <x v="2"/>
    <x v="0"/>
    <n v="70"/>
    <x v="3"/>
    <x v="1"/>
    <x v="4"/>
    <x v="0"/>
    <n v="15"/>
    <n v="15"/>
    <n v="210"/>
    <n v="45"/>
    <n v="165"/>
  </r>
  <r>
    <n v="1267"/>
    <x v="2"/>
    <x v="1"/>
    <x v="0"/>
    <x v="0"/>
    <n v="70"/>
    <x v="3"/>
    <x v="2"/>
    <x v="3"/>
    <x v="0"/>
    <n v="10"/>
    <n v="10"/>
    <n v="560"/>
    <n v="80"/>
    <n v="480"/>
  </r>
  <r>
    <n v="1268"/>
    <x v="7"/>
    <x v="0"/>
    <x v="2"/>
    <x v="0"/>
    <n v="150"/>
    <x v="2"/>
    <x v="1"/>
    <x v="4"/>
    <x v="1"/>
    <n v="5"/>
    <n v="5"/>
    <n v="450"/>
    <n v="15"/>
    <n v="435"/>
  </r>
  <r>
    <n v="1269"/>
    <x v="17"/>
    <x v="0"/>
    <x v="6"/>
    <x v="2"/>
    <n v="150"/>
    <x v="2"/>
    <x v="1"/>
    <x v="8"/>
    <x v="0"/>
    <n v="20"/>
    <n v="20"/>
    <n v="1350"/>
    <n v="180"/>
    <n v="1170"/>
  </r>
  <r>
    <n v="1270"/>
    <x v="55"/>
    <x v="0"/>
    <x v="8"/>
    <x v="1"/>
    <n v="50"/>
    <x v="4"/>
    <x v="1"/>
    <x v="1"/>
    <x v="1"/>
    <n v="15"/>
    <n v="15"/>
    <n v="100"/>
    <n v="30"/>
    <n v="70"/>
  </r>
  <r>
    <n v="1271"/>
    <x v="59"/>
    <x v="0"/>
    <x v="4"/>
    <x v="3"/>
    <n v="50"/>
    <x v="4"/>
    <x v="3"/>
    <x v="3"/>
    <x v="1"/>
    <n v="5"/>
    <n v="5"/>
    <n v="400"/>
    <n v="40"/>
    <n v="360"/>
  </r>
  <r>
    <n v="1272"/>
    <x v="20"/>
    <x v="1"/>
    <x v="6"/>
    <x v="2"/>
    <n v="200"/>
    <x v="6"/>
    <x v="2"/>
    <x v="5"/>
    <x v="0"/>
    <n v="15"/>
    <n v="15"/>
    <n v="1000"/>
    <n v="75"/>
    <n v="925"/>
  </r>
  <r>
    <n v="1273"/>
    <x v="32"/>
    <x v="0"/>
    <x v="1"/>
    <x v="3"/>
    <n v="120"/>
    <x v="5"/>
    <x v="0"/>
    <x v="4"/>
    <x v="0"/>
    <n v="15"/>
    <n v="15"/>
    <n v="360"/>
    <n v="45"/>
    <n v="315"/>
  </r>
  <r>
    <n v="1274"/>
    <x v="8"/>
    <x v="0"/>
    <x v="4"/>
    <x v="3"/>
    <m/>
    <x v="1"/>
    <x v="2"/>
    <x v="9"/>
    <x v="1"/>
    <n v="15"/>
    <n v="15"/>
    <n v="100"/>
    <n v="15"/>
    <n v="85"/>
  </r>
  <r>
    <n v="1275"/>
    <x v="10"/>
    <x v="1"/>
    <x v="1"/>
    <x v="3"/>
    <n v="120"/>
    <x v="5"/>
    <x v="2"/>
    <x v="2"/>
    <x v="0"/>
    <n v="20"/>
    <n v="20"/>
    <n v="1200"/>
    <n v="200"/>
    <n v="1000"/>
  </r>
  <r>
    <n v="1276"/>
    <x v="23"/>
    <x v="0"/>
    <x v="8"/>
    <x v="0"/>
    <n v="90"/>
    <x v="0"/>
    <x v="0"/>
    <x v="4"/>
    <x v="1"/>
    <m/>
    <s v="20"/>
    <n v="270"/>
    <n v="60"/>
    <n v="210"/>
  </r>
  <r>
    <n v="1277"/>
    <x v="19"/>
    <x v="0"/>
    <x v="6"/>
    <x v="1"/>
    <n v="200"/>
    <x v="6"/>
    <x v="3"/>
    <x v="8"/>
    <x v="1"/>
    <m/>
    <s v="20"/>
    <n v="1800"/>
    <n v="180"/>
    <n v="1620"/>
  </r>
  <r>
    <n v="1278"/>
    <x v="40"/>
    <x v="1"/>
    <x v="1"/>
    <x v="0"/>
    <n v="200"/>
    <x v="6"/>
    <x v="2"/>
    <x v="3"/>
    <x v="0"/>
    <n v="5"/>
    <n v="5"/>
    <n v="1600"/>
    <n v="40"/>
    <n v="1560"/>
  </r>
  <r>
    <n v="1279"/>
    <x v="22"/>
    <x v="1"/>
    <x v="4"/>
    <x v="1"/>
    <n v="200"/>
    <x v="6"/>
    <x v="0"/>
    <x v="5"/>
    <x v="1"/>
    <m/>
    <s v="20"/>
    <n v="1000"/>
    <n v="100"/>
    <n v="900"/>
  </r>
  <r>
    <n v="1280"/>
    <x v="2"/>
    <x v="1"/>
    <x v="5"/>
    <x v="3"/>
    <n v="50"/>
    <x v="4"/>
    <x v="1"/>
    <x v="5"/>
    <x v="0"/>
    <m/>
    <s v="20"/>
    <n v="250"/>
    <n v="100"/>
    <n v="150"/>
  </r>
  <r>
    <n v="1281"/>
    <x v="42"/>
    <x v="1"/>
    <x v="7"/>
    <x v="1"/>
    <n v="50"/>
    <x v="4"/>
    <x v="0"/>
    <x v="5"/>
    <x v="1"/>
    <m/>
    <s v="20"/>
    <n v="250"/>
    <n v="100"/>
    <n v="150"/>
  </r>
  <r>
    <n v="1282"/>
    <x v="27"/>
    <x v="1"/>
    <x v="0"/>
    <x v="2"/>
    <n v="50"/>
    <x v="4"/>
    <x v="1"/>
    <x v="0"/>
    <x v="1"/>
    <n v="15"/>
    <n v="15"/>
    <n v="200"/>
    <n v="60"/>
    <n v="140"/>
  </r>
  <r>
    <n v="1283"/>
    <x v="28"/>
    <x v="0"/>
    <x v="2"/>
    <x v="0"/>
    <n v="90"/>
    <x v="0"/>
    <x v="1"/>
    <x v="0"/>
    <x v="0"/>
    <n v="10"/>
    <n v="10"/>
    <n v="360"/>
    <n v="40"/>
    <n v="320"/>
  </r>
  <r>
    <n v="1284"/>
    <x v="62"/>
    <x v="0"/>
    <x v="1"/>
    <x v="1"/>
    <m/>
    <x v="1"/>
    <x v="3"/>
    <x v="8"/>
    <x v="1"/>
    <n v="15"/>
    <n v="15"/>
    <n v="900"/>
    <n v="135"/>
    <n v="765"/>
  </r>
  <r>
    <n v="1285"/>
    <x v="50"/>
    <x v="0"/>
    <x v="3"/>
    <x v="3"/>
    <m/>
    <x v="1"/>
    <x v="0"/>
    <x v="1"/>
    <x v="0"/>
    <n v="5"/>
    <n v="5"/>
    <n v="200"/>
    <n v="10"/>
    <n v="190"/>
  </r>
  <r>
    <n v="1286"/>
    <x v="7"/>
    <x v="1"/>
    <x v="4"/>
    <x v="0"/>
    <n v="90"/>
    <x v="0"/>
    <x v="3"/>
    <x v="4"/>
    <x v="1"/>
    <n v="20"/>
    <n v="20"/>
    <n v="270"/>
    <n v="60"/>
    <n v="210"/>
  </r>
  <r>
    <n v="1287"/>
    <x v="1"/>
    <x v="1"/>
    <x v="5"/>
    <x v="1"/>
    <n v="200"/>
    <x v="6"/>
    <x v="0"/>
    <x v="5"/>
    <x v="1"/>
    <n v="20"/>
    <n v="20"/>
    <n v="1000"/>
    <n v="100"/>
    <n v="900"/>
  </r>
  <r>
    <n v="1288"/>
    <x v="7"/>
    <x v="0"/>
    <x v="3"/>
    <x v="1"/>
    <n v="200"/>
    <x v="6"/>
    <x v="2"/>
    <x v="1"/>
    <x v="0"/>
    <n v="5"/>
    <n v="5"/>
    <n v="400"/>
    <n v="10"/>
    <n v="390"/>
  </r>
  <r>
    <n v="1289"/>
    <x v="16"/>
    <x v="0"/>
    <x v="8"/>
    <x v="2"/>
    <n v="70"/>
    <x v="3"/>
    <x v="2"/>
    <x v="9"/>
    <x v="0"/>
    <n v="15"/>
    <n v="15"/>
    <n v="70"/>
    <n v="15"/>
    <n v="55"/>
  </r>
  <r>
    <n v="1290"/>
    <x v="64"/>
    <x v="1"/>
    <x v="2"/>
    <x v="3"/>
    <n v="150"/>
    <x v="2"/>
    <x v="1"/>
    <x v="6"/>
    <x v="1"/>
    <m/>
    <s v="20"/>
    <n v="1050"/>
    <n v="140"/>
    <n v="910"/>
  </r>
  <r>
    <n v="1291"/>
    <x v="27"/>
    <x v="1"/>
    <x v="6"/>
    <x v="0"/>
    <n v="90"/>
    <x v="0"/>
    <x v="3"/>
    <x v="1"/>
    <x v="0"/>
    <n v="20"/>
    <n v="20"/>
    <n v="180"/>
    <n v="40"/>
    <n v="140"/>
  </r>
  <r>
    <n v="1292"/>
    <x v="53"/>
    <x v="1"/>
    <x v="1"/>
    <x v="2"/>
    <n v="150"/>
    <x v="2"/>
    <x v="3"/>
    <x v="5"/>
    <x v="1"/>
    <n v="20"/>
    <n v="20"/>
    <n v="750"/>
    <n v="100"/>
    <n v="650"/>
  </r>
  <r>
    <n v="1293"/>
    <x v="19"/>
    <x v="1"/>
    <x v="5"/>
    <x v="1"/>
    <m/>
    <x v="1"/>
    <x v="1"/>
    <x v="4"/>
    <x v="1"/>
    <n v="5"/>
    <n v="5"/>
    <n v="300"/>
    <n v="15"/>
    <n v="285"/>
  </r>
  <r>
    <n v="1294"/>
    <x v="37"/>
    <x v="1"/>
    <x v="7"/>
    <x v="0"/>
    <n v="150"/>
    <x v="2"/>
    <x v="1"/>
    <x v="2"/>
    <x v="0"/>
    <n v="15"/>
    <n v="15"/>
    <n v="1500"/>
    <n v="150"/>
    <n v="1350"/>
  </r>
  <r>
    <n v="1295"/>
    <x v="5"/>
    <x v="0"/>
    <x v="1"/>
    <x v="1"/>
    <n v="200"/>
    <x v="6"/>
    <x v="1"/>
    <x v="9"/>
    <x v="1"/>
    <n v="10"/>
    <n v="10"/>
    <n v="200"/>
    <n v="10"/>
    <n v="190"/>
  </r>
  <r>
    <n v="1296"/>
    <x v="69"/>
    <x v="0"/>
    <x v="2"/>
    <x v="2"/>
    <n v="50"/>
    <x v="4"/>
    <x v="1"/>
    <x v="0"/>
    <x v="0"/>
    <n v="20"/>
    <n v="20"/>
    <n v="200"/>
    <n v="80"/>
    <n v="120"/>
  </r>
  <r>
    <n v="1297"/>
    <x v="42"/>
    <x v="1"/>
    <x v="2"/>
    <x v="2"/>
    <m/>
    <x v="1"/>
    <x v="3"/>
    <x v="0"/>
    <x v="1"/>
    <n v="15"/>
    <n v="15"/>
    <n v="400"/>
    <n v="60"/>
    <n v="340"/>
  </r>
  <r>
    <n v="1298"/>
    <x v="40"/>
    <x v="0"/>
    <x v="8"/>
    <x v="2"/>
    <n v="70"/>
    <x v="3"/>
    <x v="3"/>
    <x v="5"/>
    <x v="1"/>
    <n v="10"/>
    <n v="10"/>
    <n v="350"/>
    <n v="50"/>
    <n v="300"/>
  </r>
  <r>
    <n v="1299"/>
    <x v="69"/>
    <x v="0"/>
    <x v="2"/>
    <x v="2"/>
    <n v="70"/>
    <x v="3"/>
    <x v="2"/>
    <x v="0"/>
    <x v="0"/>
    <n v="10"/>
    <n v="10"/>
    <n v="280"/>
    <n v="40"/>
    <n v="240"/>
  </r>
  <r>
    <n v="1300"/>
    <x v="42"/>
    <x v="0"/>
    <x v="2"/>
    <x v="1"/>
    <n v="50"/>
    <x v="4"/>
    <x v="1"/>
    <x v="6"/>
    <x v="1"/>
    <m/>
    <s v="20"/>
    <n v="350"/>
    <n v="140"/>
    <n v="210"/>
  </r>
  <r>
    <n v="1301"/>
    <x v="12"/>
    <x v="0"/>
    <x v="8"/>
    <x v="0"/>
    <n v="120"/>
    <x v="5"/>
    <x v="1"/>
    <x v="4"/>
    <x v="1"/>
    <n v="15"/>
    <n v="15"/>
    <n v="360"/>
    <n v="45"/>
    <n v="315"/>
  </r>
  <r>
    <n v="1302"/>
    <x v="5"/>
    <x v="0"/>
    <x v="8"/>
    <x v="1"/>
    <n v="200"/>
    <x v="6"/>
    <x v="0"/>
    <x v="0"/>
    <x v="1"/>
    <n v="10"/>
    <n v="10"/>
    <n v="800"/>
    <n v="40"/>
    <n v="760"/>
  </r>
  <r>
    <n v="1303"/>
    <x v="55"/>
    <x v="1"/>
    <x v="3"/>
    <x v="2"/>
    <n v="90"/>
    <x v="0"/>
    <x v="2"/>
    <x v="3"/>
    <x v="1"/>
    <n v="10"/>
    <n v="10"/>
    <n v="720"/>
    <n v="80"/>
    <n v="640"/>
  </r>
  <r>
    <n v="1304"/>
    <x v="64"/>
    <x v="1"/>
    <x v="1"/>
    <x v="3"/>
    <n v="70"/>
    <x v="3"/>
    <x v="0"/>
    <x v="0"/>
    <x v="0"/>
    <n v="10"/>
    <n v="10"/>
    <n v="280"/>
    <n v="40"/>
    <n v="240"/>
  </r>
  <r>
    <n v="1305"/>
    <x v="41"/>
    <x v="1"/>
    <x v="8"/>
    <x v="0"/>
    <n v="90"/>
    <x v="0"/>
    <x v="1"/>
    <x v="0"/>
    <x v="0"/>
    <n v="5"/>
    <n v="5"/>
    <n v="360"/>
    <n v="20"/>
    <n v="340"/>
  </r>
  <r>
    <n v="1306"/>
    <x v="72"/>
    <x v="1"/>
    <x v="7"/>
    <x v="3"/>
    <n v="200"/>
    <x v="6"/>
    <x v="1"/>
    <x v="1"/>
    <x v="1"/>
    <n v="5"/>
    <n v="5"/>
    <n v="400"/>
    <n v="10"/>
    <n v="390"/>
  </r>
  <r>
    <n v="1307"/>
    <x v="52"/>
    <x v="1"/>
    <x v="8"/>
    <x v="2"/>
    <n v="70"/>
    <x v="3"/>
    <x v="1"/>
    <x v="6"/>
    <x v="0"/>
    <m/>
    <s v="20"/>
    <n v="490"/>
    <n v="140"/>
    <n v="350"/>
  </r>
  <r>
    <n v="1308"/>
    <x v="40"/>
    <x v="0"/>
    <x v="3"/>
    <x v="3"/>
    <n v="90"/>
    <x v="0"/>
    <x v="2"/>
    <x v="0"/>
    <x v="0"/>
    <n v="15"/>
    <n v="15"/>
    <n v="360"/>
    <n v="60"/>
    <n v="300"/>
  </r>
  <r>
    <n v="1309"/>
    <x v="33"/>
    <x v="0"/>
    <x v="4"/>
    <x v="0"/>
    <n v="90"/>
    <x v="0"/>
    <x v="1"/>
    <x v="6"/>
    <x v="0"/>
    <n v="20"/>
    <n v="20"/>
    <n v="630"/>
    <n v="140"/>
    <n v="490"/>
  </r>
  <r>
    <n v="1310"/>
    <x v="45"/>
    <x v="0"/>
    <x v="8"/>
    <x v="2"/>
    <n v="90"/>
    <x v="0"/>
    <x v="2"/>
    <x v="2"/>
    <x v="0"/>
    <n v="20"/>
    <n v="20"/>
    <n v="900"/>
    <n v="200"/>
    <n v="700"/>
  </r>
  <r>
    <n v="1311"/>
    <x v="65"/>
    <x v="0"/>
    <x v="7"/>
    <x v="0"/>
    <n v="150"/>
    <x v="2"/>
    <x v="0"/>
    <x v="3"/>
    <x v="1"/>
    <m/>
    <s v="20"/>
    <n v="1200"/>
    <n v="160"/>
    <n v="1040"/>
  </r>
  <r>
    <n v="1312"/>
    <x v="1"/>
    <x v="0"/>
    <x v="2"/>
    <x v="0"/>
    <n v="50"/>
    <x v="4"/>
    <x v="1"/>
    <x v="0"/>
    <x v="1"/>
    <n v="5"/>
    <n v="5"/>
    <n v="200"/>
    <n v="20"/>
    <n v="180"/>
  </r>
  <r>
    <n v="1313"/>
    <x v="64"/>
    <x v="0"/>
    <x v="0"/>
    <x v="3"/>
    <n v="120"/>
    <x v="5"/>
    <x v="1"/>
    <x v="7"/>
    <x v="0"/>
    <n v="15"/>
    <n v="15"/>
    <n v="720"/>
    <n v="90"/>
    <n v="630"/>
  </r>
  <r>
    <n v="1314"/>
    <x v="63"/>
    <x v="1"/>
    <x v="6"/>
    <x v="2"/>
    <m/>
    <x v="1"/>
    <x v="2"/>
    <x v="4"/>
    <x v="0"/>
    <n v="15"/>
    <n v="15"/>
    <n v="300"/>
    <n v="45"/>
    <n v="255"/>
  </r>
  <r>
    <n v="1315"/>
    <x v="52"/>
    <x v="1"/>
    <x v="7"/>
    <x v="2"/>
    <n v="150"/>
    <x v="2"/>
    <x v="2"/>
    <x v="6"/>
    <x v="0"/>
    <n v="5"/>
    <n v="5"/>
    <n v="1050"/>
    <n v="35"/>
    <n v="1015"/>
  </r>
  <r>
    <n v="1316"/>
    <x v="2"/>
    <x v="0"/>
    <x v="4"/>
    <x v="0"/>
    <n v="70"/>
    <x v="3"/>
    <x v="2"/>
    <x v="3"/>
    <x v="0"/>
    <m/>
    <s v="20"/>
    <n v="560"/>
    <n v="160"/>
    <n v="400"/>
  </r>
  <r>
    <n v="1317"/>
    <x v="14"/>
    <x v="1"/>
    <x v="0"/>
    <x v="1"/>
    <m/>
    <x v="1"/>
    <x v="3"/>
    <x v="5"/>
    <x v="1"/>
    <m/>
    <s v="20"/>
    <n v="500"/>
    <n v="100"/>
    <n v="400"/>
  </r>
  <r>
    <n v="1318"/>
    <x v="58"/>
    <x v="1"/>
    <x v="6"/>
    <x v="3"/>
    <n v="120"/>
    <x v="5"/>
    <x v="3"/>
    <x v="3"/>
    <x v="0"/>
    <n v="10"/>
    <n v="10"/>
    <n v="960"/>
    <n v="80"/>
    <n v="880"/>
  </r>
  <r>
    <n v="1319"/>
    <x v="6"/>
    <x v="1"/>
    <x v="1"/>
    <x v="1"/>
    <n v="70"/>
    <x v="3"/>
    <x v="2"/>
    <x v="9"/>
    <x v="0"/>
    <n v="20"/>
    <n v="20"/>
    <n v="70"/>
    <n v="20"/>
    <n v="50"/>
  </r>
  <r>
    <n v="1320"/>
    <x v="60"/>
    <x v="1"/>
    <x v="0"/>
    <x v="2"/>
    <n v="90"/>
    <x v="0"/>
    <x v="2"/>
    <x v="0"/>
    <x v="0"/>
    <m/>
    <s v="20"/>
    <n v="360"/>
    <n v="80"/>
    <n v="280"/>
  </r>
  <r>
    <n v="1321"/>
    <x v="38"/>
    <x v="0"/>
    <x v="4"/>
    <x v="3"/>
    <n v="50"/>
    <x v="4"/>
    <x v="3"/>
    <x v="6"/>
    <x v="1"/>
    <n v="10"/>
    <n v="10"/>
    <n v="350"/>
    <n v="70"/>
    <n v="280"/>
  </r>
  <r>
    <n v="1322"/>
    <x v="45"/>
    <x v="0"/>
    <x v="2"/>
    <x v="3"/>
    <n v="120"/>
    <x v="5"/>
    <x v="3"/>
    <x v="3"/>
    <x v="0"/>
    <n v="5"/>
    <n v="5"/>
    <n v="960"/>
    <n v="40"/>
    <n v="920"/>
  </r>
  <r>
    <n v="1323"/>
    <x v="16"/>
    <x v="1"/>
    <x v="2"/>
    <x v="2"/>
    <n v="90"/>
    <x v="0"/>
    <x v="0"/>
    <x v="0"/>
    <x v="0"/>
    <n v="20"/>
    <n v="20"/>
    <n v="360"/>
    <n v="80"/>
    <n v="280"/>
  </r>
  <r>
    <n v="1324"/>
    <x v="33"/>
    <x v="1"/>
    <x v="7"/>
    <x v="2"/>
    <n v="70"/>
    <x v="3"/>
    <x v="2"/>
    <x v="4"/>
    <x v="1"/>
    <m/>
    <s v="20"/>
    <n v="210"/>
    <n v="60"/>
    <n v="150"/>
  </r>
  <r>
    <n v="1325"/>
    <x v="0"/>
    <x v="0"/>
    <x v="7"/>
    <x v="1"/>
    <n v="50"/>
    <x v="4"/>
    <x v="2"/>
    <x v="7"/>
    <x v="0"/>
    <n v="10"/>
    <n v="10"/>
    <n v="300"/>
    <n v="60"/>
    <n v="240"/>
  </r>
  <r>
    <n v="1326"/>
    <x v="6"/>
    <x v="0"/>
    <x v="2"/>
    <x v="1"/>
    <n v="50"/>
    <x v="4"/>
    <x v="3"/>
    <x v="6"/>
    <x v="0"/>
    <m/>
    <s v="20"/>
    <n v="350"/>
    <n v="140"/>
    <n v="210"/>
  </r>
  <r>
    <n v="1327"/>
    <x v="42"/>
    <x v="1"/>
    <x v="6"/>
    <x v="3"/>
    <m/>
    <x v="1"/>
    <x v="1"/>
    <x v="3"/>
    <x v="1"/>
    <n v="15"/>
    <n v="15"/>
    <n v="800"/>
    <n v="120"/>
    <n v="680"/>
  </r>
  <r>
    <n v="1328"/>
    <x v="43"/>
    <x v="0"/>
    <x v="8"/>
    <x v="0"/>
    <n v="150"/>
    <x v="2"/>
    <x v="0"/>
    <x v="7"/>
    <x v="0"/>
    <n v="20"/>
    <n v="20"/>
    <n v="900"/>
    <n v="120"/>
    <n v="780"/>
  </r>
  <r>
    <n v="1329"/>
    <x v="14"/>
    <x v="1"/>
    <x v="0"/>
    <x v="0"/>
    <n v="70"/>
    <x v="3"/>
    <x v="0"/>
    <x v="9"/>
    <x v="0"/>
    <n v="10"/>
    <n v="10"/>
    <n v="70"/>
    <n v="10"/>
    <n v="60"/>
  </r>
  <r>
    <n v="1330"/>
    <x v="58"/>
    <x v="1"/>
    <x v="5"/>
    <x v="0"/>
    <m/>
    <x v="1"/>
    <x v="0"/>
    <x v="9"/>
    <x v="0"/>
    <n v="15"/>
    <n v="15"/>
    <n v="100"/>
    <n v="15"/>
    <n v="85"/>
  </r>
  <r>
    <n v="1331"/>
    <x v="13"/>
    <x v="0"/>
    <x v="2"/>
    <x v="0"/>
    <n v="200"/>
    <x v="6"/>
    <x v="1"/>
    <x v="3"/>
    <x v="1"/>
    <n v="15"/>
    <n v="15"/>
    <n v="1600"/>
    <n v="120"/>
    <n v="1480"/>
  </r>
  <r>
    <n v="1332"/>
    <x v="6"/>
    <x v="1"/>
    <x v="6"/>
    <x v="3"/>
    <n v="150"/>
    <x v="2"/>
    <x v="1"/>
    <x v="2"/>
    <x v="1"/>
    <n v="20"/>
    <n v="20"/>
    <n v="1500"/>
    <n v="200"/>
    <n v="1300"/>
  </r>
  <r>
    <n v="1333"/>
    <x v="45"/>
    <x v="1"/>
    <x v="6"/>
    <x v="1"/>
    <n v="120"/>
    <x v="5"/>
    <x v="0"/>
    <x v="2"/>
    <x v="1"/>
    <n v="10"/>
    <n v="10"/>
    <n v="1200"/>
    <n v="100"/>
    <n v="1100"/>
  </r>
  <r>
    <n v="1334"/>
    <x v="43"/>
    <x v="0"/>
    <x v="4"/>
    <x v="2"/>
    <n v="150"/>
    <x v="2"/>
    <x v="1"/>
    <x v="1"/>
    <x v="1"/>
    <n v="5"/>
    <n v="5"/>
    <n v="300"/>
    <n v="10"/>
    <n v="290"/>
  </r>
  <r>
    <n v="1335"/>
    <x v="37"/>
    <x v="0"/>
    <x v="0"/>
    <x v="3"/>
    <n v="90"/>
    <x v="0"/>
    <x v="1"/>
    <x v="4"/>
    <x v="1"/>
    <n v="5"/>
    <n v="5"/>
    <n v="270"/>
    <n v="15"/>
    <n v="255"/>
  </r>
  <r>
    <n v="1336"/>
    <x v="13"/>
    <x v="1"/>
    <x v="2"/>
    <x v="1"/>
    <n v="120"/>
    <x v="5"/>
    <x v="2"/>
    <x v="9"/>
    <x v="0"/>
    <n v="10"/>
    <n v="10"/>
    <n v="120"/>
    <n v="10"/>
    <n v="110"/>
  </r>
  <r>
    <n v="1337"/>
    <x v="50"/>
    <x v="0"/>
    <x v="8"/>
    <x v="3"/>
    <n v="50"/>
    <x v="4"/>
    <x v="1"/>
    <x v="4"/>
    <x v="0"/>
    <n v="10"/>
    <n v="10"/>
    <n v="150"/>
    <n v="30"/>
    <n v="120"/>
  </r>
  <r>
    <n v="1338"/>
    <x v="5"/>
    <x v="0"/>
    <x v="1"/>
    <x v="2"/>
    <m/>
    <x v="1"/>
    <x v="1"/>
    <x v="9"/>
    <x v="0"/>
    <n v="15"/>
    <n v="15"/>
    <n v="100"/>
    <n v="15"/>
    <n v="85"/>
  </r>
  <r>
    <n v="1339"/>
    <x v="56"/>
    <x v="1"/>
    <x v="7"/>
    <x v="3"/>
    <n v="200"/>
    <x v="6"/>
    <x v="1"/>
    <x v="7"/>
    <x v="1"/>
    <n v="5"/>
    <n v="5"/>
    <n v="1200"/>
    <n v="30"/>
    <n v="1170"/>
  </r>
  <r>
    <n v="1340"/>
    <x v="12"/>
    <x v="0"/>
    <x v="2"/>
    <x v="0"/>
    <n v="50"/>
    <x v="4"/>
    <x v="2"/>
    <x v="7"/>
    <x v="0"/>
    <m/>
    <s v="20"/>
    <n v="300"/>
    <n v="120"/>
    <n v="180"/>
  </r>
  <r>
    <n v="1341"/>
    <x v="11"/>
    <x v="1"/>
    <x v="6"/>
    <x v="2"/>
    <m/>
    <x v="1"/>
    <x v="0"/>
    <x v="8"/>
    <x v="0"/>
    <m/>
    <s v="20"/>
    <n v="900"/>
    <n v="180"/>
    <n v="720"/>
  </r>
  <r>
    <n v="1342"/>
    <x v="6"/>
    <x v="0"/>
    <x v="6"/>
    <x v="2"/>
    <n v="150"/>
    <x v="2"/>
    <x v="0"/>
    <x v="9"/>
    <x v="1"/>
    <n v="5"/>
    <n v="5"/>
    <n v="150"/>
    <n v="5"/>
    <n v="145"/>
  </r>
  <r>
    <n v="1343"/>
    <x v="63"/>
    <x v="0"/>
    <x v="0"/>
    <x v="3"/>
    <n v="50"/>
    <x v="4"/>
    <x v="1"/>
    <x v="4"/>
    <x v="0"/>
    <n v="20"/>
    <n v="20"/>
    <n v="150"/>
    <n v="60"/>
    <n v="90"/>
  </r>
  <r>
    <n v="1344"/>
    <x v="59"/>
    <x v="0"/>
    <x v="1"/>
    <x v="3"/>
    <m/>
    <x v="1"/>
    <x v="3"/>
    <x v="3"/>
    <x v="1"/>
    <n v="5"/>
    <n v="5"/>
    <n v="800"/>
    <n v="40"/>
    <n v="760"/>
  </r>
  <r>
    <n v="1345"/>
    <x v="34"/>
    <x v="0"/>
    <x v="3"/>
    <x v="3"/>
    <n v="90"/>
    <x v="0"/>
    <x v="3"/>
    <x v="6"/>
    <x v="0"/>
    <n v="10"/>
    <n v="10"/>
    <n v="630"/>
    <n v="70"/>
    <n v="560"/>
  </r>
  <r>
    <n v="1346"/>
    <x v="35"/>
    <x v="1"/>
    <x v="6"/>
    <x v="1"/>
    <n v="90"/>
    <x v="0"/>
    <x v="1"/>
    <x v="8"/>
    <x v="1"/>
    <n v="10"/>
    <n v="10"/>
    <n v="810"/>
    <n v="90"/>
    <n v="720"/>
  </r>
  <r>
    <n v="1347"/>
    <x v="67"/>
    <x v="1"/>
    <x v="7"/>
    <x v="2"/>
    <n v="50"/>
    <x v="4"/>
    <x v="3"/>
    <x v="9"/>
    <x v="1"/>
    <n v="5"/>
    <n v="5"/>
    <n v="50"/>
    <n v="5"/>
    <n v="45"/>
  </r>
  <r>
    <n v="1348"/>
    <x v="28"/>
    <x v="0"/>
    <x v="5"/>
    <x v="0"/>
    <n v="120"/>
    <x v="5"/>
    <x v="3"/>
    <x v="7"/>
    <x v="1"/>
    <n v="5"/>
    <n v="5"/>
    <n v="720"/>
    <n v="30"/>
    <n v="690"/>
  </r>
  <r>
    <n v="1349"/>
    <x v="43"/>
    <x v="0"/>
    <x v="8"/>
    <x v="3"/>
    <n v="70"/>
    <x v="3"/>
    <x v="0"/>
    <x v="7"/>
    <x v="1"/>
    <n v="20"/>
    <n v="20"/>
    <n v="420"/>
    <n v="120"/>
    <n v="300"/>
  </r>
  <r>
    <n v="1350"/>
    <x v="39"/>
    <x v="0"/>
    <x v="5"/>
    <x v="2"/>
    <n v="120"/>
    <x v="5"/>
    <x v="2"/>
    <x v="6"/>
    <x v="1"/>
    <n v="5"/>
    <n v="5"/>
    <n v="840"/>
    <n v="35"/>
    <n v="805"/>
  </r>
  <r>
    <n v="1351"/>
    <x v="40"/>
    <x v="0"/>
    <x v="8"/>
    <x v="0"/>
    <n v="120"/>
    <x v="5"/>
    <x v="1"/>
    <x v="6"/>
    <x v="0"/>
    <n v="5"/>
    <n v="5"/>
    <n v="840"/>
    <n v="35"/>
    <n v="805"/>
  </r>
  <r>
    <n v="1352"/>
    <x v="33"/>
    <x v="0"/>
    <x v="4"/>
    <x v="1"/>
    <n v="200"/>
    <x v="6"/>
    <x v="2"/>
    <x v="6"/>
    <x v="0"/>
    <n v="10"/>
    <n v="10"/>
    <n v="1400"/>
    <n v="70"/>
    <n v="1330"/>
  </r>
  <r>
    <n v="1353"/>
    <x v="8"/>
    <x v="0"/>
    <x v="3"/>
    <x v="2"/>
    <n v="50"/>
    <x v="4"/>
    <x v="1"/>
    <x v="3"/>
    <x v="0"/>
    <n v="15"/>
    <n v="15"/>
    <n v="400"/>
    <n v="120"/>
    <n v="280"/>
  </r>
  <r>
    <n v="1354"/>
    <x v="38"/>
    <x v="0"/>
    <x v="8"/>
    <x v="3"/>
    <n v="50"/>
    <x v="4"/>
    <x v="1"/>
    <x v="8"/>
    <x v="0"/>
    <n v="20"/>
    <n v="20"/>
    <n v="450"/>
    <n v="180"/>
    <n v="270"/>
  </r>
  <r>
    <n v="1355"/>
    <x v="6"/>
    <x v="1"/>
    <x v="8"/>
    <x v="0"/>
    <n v="90"/>
    <x v="0"/>
    <x v="3"/>
    <x v="7"/>
    <x v="1"/>
    <n v="15"/>
    <n v="15"/>
    <n v="540"/>
    <n v="90"/>
    <n v="450"/>
  </r>
  <r>
    <n v="1356"/>
    <x v="50"/>
    <x v="1"/>
    <x v="8"/>
    <x v="3"/>
    <n v="90"/>
    <x v="0"/>
    <x v="3"/>
    <x v="3"/>
    <x v="0"/>
    <n v="20"/>
    <n v="20"/>
    <n v="720"/>
    <n v="160"/>
    <n v="560"/>
  </r>
  <r>
    <n v="1357"/>
    <x v="24"/>
    <x v="0"/>
    <x v="8"/>
    <x v="0"/>
    <n v="150"/>
    <x v="2"/>
    <x v="2"/>
    <x v="4"/>
    <x v="1"/>
    <n v="10"/>
    <n v="10"/>
    <n v="450"/>
    <n v="30"/>
    <n v="420"/>
  </r>
  <r>
    <n v="1358"/>
    <x v="68"/>
    <x v="1"/>
    <x v="2"/>
    <x v="0"/>
    <n v="120"/>
    <x v="5"/>
    <x v="0"/>
    <x v="9"/>
    <x v="1"/>
    <n v="15"/>
    <n v="15"/>
    <n v="120"/>
    <n v="15"/>
    <n v="105"/>
  </r>
  <r>
    <n v="1359"/>
    <x v="26"/>
    <x v="0"/>
    <x v="3"/>
    <x v="2"/>
    <n v="200"/>
    <x v="6"/>
    <x v="0"/>
    <x v="5"/>
    <x v="1"/>
    <n v="20"/>
    <n v="20"/>
    <n v="1000"/>
    <n v="100"/>
    <n v="900"/>
  </r>
  <r>
    <n v="1360"/>
    <x v="58"/>
    <x v="1"/>
    <x v="4"/>
    <x v="1"/>
    <n v="150"/>
    <x v="2"/>
    <x v="3"/>
    <x v="4"/>
    <x v="0"/>
    <n v="15"/>
    <n v="15"/>
    <n v="450"/>
    <n v="45"/>
    <n v="405"/>
  </r>
  <r>
    <n v="1361"/>
    <x v="37"/>
    <x v="1"/>
    <x v="1"/>
    <x v="0"/>
    <n v="70"/>
    <x v="3"/>
    <x v="0"/>
    <x v="9"/>
    <x v="0"/>
    <n v="20"/>
    <n v="20"/>
    <n v="70"/>
    <n v="20"/>
    <n v="50"/>
  </r>
  <r>
    <n v="1362"/>
    <x v="21"/>
    <x v="1"/>
    <x v="5"/>
    <x v="0"/>
    <m/>
    <x v="1"/>
    <x v="0"/>
    <x v="7"/>
    <x v="1"/>
    <n v="10"/>
    <n v="10"/>
    <n v="600"/>
    <n v="60"/>
    <n v="540"/>
  </r>
  <r>
    <n v="1363"/>
    <x v="33"/>
    <x v="1"/>
    <x v="0"/>
    <x v="2"/>
    <n v="200"/>
    <x v="6"/>
    <x v="1"/>
    <x v="8"/>
    <x v="0"/>
    <n v="5"/>
    <n v="5"/>
    <n v="1800"/>
    <n v="45"/>
    <n v="1755"/>
  </r>
  <r>
    <n v="1364"/>
    <x v="21"/>
    <x v="0"/>
    <x v="6"/>
    <x v="0"/>
    <m/>
    <x v="1"/>
    <x v="0"/>
    <x v="6"/>
    <x v="1"/>
    <m/>
    <s v="20"/>
    <n v="700"/>
    <n v="140"/>
    <n v="560"/>
  </r>
  <r>
    <n v="1365"/>
    <x v="56"/>
    <x v="0"/>
    <x v="7"/>
    <x v="1"/>
    <n v="50"/>
    <x v="4"/>
    <x v="1"/>
    <x v="8"/>
    <x v="0"/>
    <n v="20"/>
    <n v="20"/>
    <n v="450"/>
    <n v="180"/>
    <n v="270"/>
  </r>
  <r>
    <n v="1366"/>
    <x v="8"/>
    <x v="1"/>
    <x v="7"/>
    <x v="3"/>
    <n v="90"/>
    <x v="0"/>
    <x v="3"/>
    <x v="3"/>
    <x v="0"/>
    <n v="5"/>
    <n v="5"/>
    <n v="720"/>
    <n v="40"/>
    <n v="680"/>
  </r>
  <r>
    <n v="1367"/>
    <x v="39"/>
    <x v="0"/>
    <x v="6"/>
    <x v="0"/>
    <n v="70"/>
    <x v="3"/>
    <x v="3"/>
    <x v="7"/>
    <x v="0"/>
    <n v="5"/>
    <n v="5"/>
    <n v="420"/>
    <n v="30"/>
    <n v="390"/>
  </r>
  <r>
    <n v="1368"/>
    <x v="71"/>
    <x v="1"/>
    <x v="3"/>
    <x v="1"/>
    <n v="70"/>
    <x v="3"/>
    <x v="0"/>
    <x v="9"/>
    <x v="0"/>
    <n v="5"/>
    <n v="5"/>
    <n v="70"/>
    <n v="5"/>
    <n v="65"/>
  </r>
  <r>
    <n v="1369"/>
    <x v="14"/>
    <x v="0"/>
    <x v="8"/>
    <x v="0"/>
    <m/>
    <x v="1"/>
    <x v="1"/>
    <x v="1"/>
    <x v="0"/>
    <n v="15"/>
    <n v="15"/>
    <n v="200"/>
    <n v="30"/>
    <n v="170"/>
  </r>
  <r>
    <n v="1370"/>
    <x v="36"/>
    <x v="1"/>
    <x v="2"/>
    <x v="2"/>
    <n v="70"/>
    <x v="3"/>
    <x v="0"/>
    <x v="4"/>
    <x v="1"/>
    <n v="20"/>
    <n v="20"/>
    <n v="210"/>
    <n v="60"/>
    <n v="150"/>
  </r>
  <r>
    <n v="1371"/>
    <x v="31"/>
    <x v="1"/>
    <x v="8"/>
    <x v="0"/>
    <n v="50"/>
    <x v="4"/>
    <x v="1"/>
    <x v="6"/>
    <x v="1"/>
    <m/>
    <s v="20"/>
    <n v="350"/>
    <n v="140"/>
    <n v="210"/>
  </r>
  <r>
    <n v="1372"/>
    <x v="3"/>
    <x v="1"/>
    <x v="0"/>
    <x v="3"/>
    <n v="90"/>
    <x v="0"/>
    <x v="2"/>
    <x v="1"/>
    <x v="0"/>
    <n v="10"/>
    <n v="10"/>
    <n v="180"/>
    <n v="20"/>
    <n v="160"/>
  </r>
  <r>
    <n v="1373"/>
    <x v="12"/>
    <x v="1"/>
    <x v="8"/>
    <x v="2"/>
    <n v="50"/>
    <x v="4"/>
    <x v="2"/>
    <x v="5"/>
    <x v="1"/>
    <n v="5"/>
    <n v="5"/>
    <n v="250"/>
    <n v="25"/>
    <n v="225"/>
  </r>
  <r>
    <n v="1374"/>
    <x v="55"/>
    <x v="1"/>
    <x v="5"/>
    <x v="3"/>
    <n v="200"/>
    <x v="6"/>
    <x v="0"/>
    <x v="1"/>
    <x v="1"/>
    <m/>
    <s v="20"/>
    <n v="400"/>
    <n v="40"/>
    <n v="360"/>
  </r>
  <r>
    <n v="1375"/>
    <x v="0"/>
    <x v="0"/>
    <x v="2"/>
    <x v="0"/>
    <n v="70"/>
    <x v="3"/>
    <x v="3"/>
    <x v="3"/>
    <x v="0"/>
    <m/>
    <s v="20"/>
    <n v="560"/>
    <n v="160"/>
    <n v="400"/>
  </r>
  <r>
    <n v="1376"/>
    <x v="25"/>
    <x v="0"/>
    <x v="4"/>
    <x v="1"/>
    <m/>
    <x v="1"/>
    <x v="2"/>
    <x v="8"/>
    <x v="1"/>
    <n v="15"/>
    <n v="15"/>
    <n v="900"/>
    <n v="135"/>
    <n v="765"/>
  </r>
  <r>
    <n v="1377"/>
    <x v="12"/>
    <x v="0"/>
    <x v="2"/>
    <x v="2"/>
    <n v="90"/>
    <x v="0"/>
    <x v="0"/>
    <x v="4"/>
    <x v="1"/>
    <n v="20"/>
    <n v="20"/>
    <n v="270"/>
    <n v="60"/>
    <n v="210"/>
  </r>
  <r>
    <n v="1378"/>
    <x v="20"/>
    <x v="1"/>
    <x v="1"/>
    <x v="0"/>
    <n v="50"/>
    <x v="4"/>
    <x v="3"/>
    <x v="3"/>
    <x v="0"/>
    <n v="5"/>
    <n v="5"/>
    <n v="400"/>
    <n v="40"/>
    <n v="360"/>
  </r>
  <r>
    <n v="1379"/>
    <x v="14"/>
    <x v="0"/>
    <x v="4"/>
    <x v="0"/>
    <n v="90"/>
    <x v="0"/>
    <x v="3"/>
    <x v="0"/>
    <x v="1"/>
    <n v="15"/>
    <n v="15"/>
    <n v="360"/>
    <n v="60"/>
    <n v="300"/>
  </r>
  <r>
    <n v="1380"/>
    <x v="10"/>
    <x v="0"/>
    <x v="8"/>
    <x v="1"/>
    <n v="200"/>
    <x v="6"/>
    <x v="1"/>
    <x v="3"/>
    <x v="1"/>
    <n v="10"/>
    <n v="10"/>
    <n v="1600"/>
    <n v="80"/>
    <n v="1520"/>
  </r>
  <r>
    <n v="1381"/>
    <x v="60"/>
    <x v="1"/>
    <x v="6"/>
    <x v="1"/>
    <n v="120"/>
    <x v="5"/>
    <x v="3"/>
    <x v="0"/>
    <x v="1"/>
    <n v="15"/>
    <n v="15"/>
    <n v="480"/>
    <n v="60"/>
    <n v="420"/>
  </r>
  <r>
    <n v="1382"/>
    <x v="6"/>
    <x v="0"/>
    <x v="0"/>
    <x v="3"/>
    <n v="70"/>
    <x v="3"/>
    <x v="0"/>
    <x v="3"/>
    <x v="1"/>
    <n v="20"/>
    <n v="20"/>
    <n v="560"/>
    <n v="160"/>
    <n v="400"/>
  </r>
  <r>
    <n v="1383"/>
    <x v="0"/>
    <x v="0"/>
    <x v="6"/>
    <x v="2"/>
    <n v="150"/>
    <x v="2"/>
    <x v="2"/>
    <x v="8"/>
    <x v="1"/>
    <n v="10"/>
    <n v="10"/>
    <n v="1350"/>
    <n v="90"/>
    <n v="1260"/>
  </r>
  <r>
    <n v="1384"/>
    <x v="6"/>
    <x v="0"/>
    <x v="5"/>
    <x v="1"/>
    <n v="200"/>
    <x v="6"/>
    <x v="2"/>
    <x v="3"/>
    <x v="0"/>
    <m/>
    <s v="20"/>
    <n v="1600"/>
    <n v="160"/>
    <n v="1440"/>
  </r>
  <r>
    <n v="1385"/>
    <x v="65"/>
    <x v="0"/>
    <x v="0"/>
    <x v="1"/>
    <n v="90"/>
    <x v="0"/>
    <x v="3"/>
    <x v="4"/>
    <x v="0"/>
    <n v="5"/>
    <n v="5"/>
    <n v="270"/>
    <n v="15"/>
    <n v="255"/>
  </r>
  <r>
    <n v="1386"/>
    <x v="68"/>
    <x v="0"/>
    <x v="5"/>
    <x v="2"/>
    <n v="120"/>
    <x v="5"/>
    <x v="1"/>
    <x v="6"/>
    <x v="0"/>
    <n v="20"/>
    <n v="20"/>
    <n v="840"/>
    <n v="140"/>
    <n v="700"/>
  </r>
  <r>
    <n v="1387"/>
    <x v="29"/>
    <x v="0"/>
    <x v="7"/>
    <x v="1"/>
    <m/>
    <x v="1"/>
    <x v="2"/>
    <x v="9"/>
    <x v="0"/>
    <n v="15"/>
    <n v="15"/>
    <n v="100"/>
    <n v="15"/>
    <n v="85"/>
  </r>
  <r>
    <n v="1388"/>
    <x v="30"/>
    <x v="1"/>
    <x v="6"/>
    <x v="1"/>
    <n v="200"/>
    <x v="6"/>
    <x v="3"/>
    <x v="3"/>
    <x v="0"/>
    <m/>
    <s v="20"/>
    <n v="1600"/>
    <n v="160"/>
    <n v="1440"/>
  </r>
  <r>
    <n v="1389"/>
    <x v="51"/>
    <x v="1"/>
    <x v="7"/>
    <x v="2"/>
    <n v="150"/>
    <x v="2"/>
    <x v="0"/>
    <x v="7"/>
    <x v="0"/>
    <m/>
    <s v="20"/>
    <n v="900"/>
    <n v="120"/>
    <n v="780"/>
  </r>
  <r>
    <n v="1390"/>
    <x v="48"/>
    <x v="1"/>
    <x v="1"/>
    <x v="0"/>
    <n v="200"/>
    <x v="6"/>
    <x v="0"/>
    <x v="6"/>
    <x v="0"/>
    <m/>
    <s v="20"/>
    <n v="1400"/>
    <n v="140"/>
    <n v="1260"/>
  </r>
  <r>
    <n v="1391"/>
    <x v="29"/>
    <x v="1"/>
    <x v="2"/>
    <x v="2"/>
    <n v="90"/>
    <x v="0"/>
    <x v="0"/>
    <x v="0"/>
    <x v="0"/>
    <n v="20"/>
    <n v="20"/>
    <n v="360"/>
    <n v="80"/>
    <n v="280"/>
  </r>
  <r>
    <n v="1392"/>
    <x v="29"/>
    <x v="1"/>
    <x v="2"/>
    <x v="1"/>
    <n v="70"/>
    <x v="3"/>
    <x v="3"/>
    <x v="2"/>
    <x v="1"/>
    <n v="5"/>
    <n v="5"/>
    <n v="700"/>
    <n v="50"/>
    <n v="650"/>
  </r>
  <r>
    <n v="1393"/>
    <x v="60"/>
    <x v="0"/>
    <x v="4"/>
    <x v="3"/>
    <n v="90"/>
    <x v="0"/>
    <x v="3"/>
    <x v="4"/>
    <x v="1"/>
    <n v="10"/>
    <n v="10"/>
    <n v="270"/>
    <n v="30"/>
    <n v="240"/>
  </r>
  <r>
    <n v="1394"/>
    <x v="4"/>
    <x v="0"/>
    <x v="3"/>
    <x v="1"/>
    <n v="50"/>
    <x v="4"/>
    <x v="2"/>
    <x v="4"/>
    <x v="1"/>
    <n v="15"/>
    <n v="15"/>
    <n v="150"/>
    <n v="45"/>
    <n v="105"/>
  </r>
  <r>
    <n v="1395"/>
    <x v="30"/>
    <x v="0"/>
    <x v="4"/>
    <x v="1"/>
    <n v="200"/>
    <x v="6"/>
    <x v="3"/>
    <x v="4"/>
    <x v="1"/>
    <n v="20"/>
    <n v="20"/>
    <n v="600"/>
    <n v="60"/>
    <n v="540"/>
  </r>
  <r>
    <n v="1396"/>
    <x v="28"/>
    <x v="0"/>
    <x v="0"/>
    <x v="2"/>
    <n v="150"/>
    <x v="2"/>
    <x v="1"/>
    <x v="6"/>
    <x v="0"/>
    <m/>
    <s v="20"/>
    <n v="1050"/>
    <n v="140"/>
    <n v="910"/>
  </r>
  <r>
    <n v="1397"/>
    <x v="25"/>
    <x v="1"/>
    <x v="6"/>
    <x v="0"/>
    <n v="200"/>
    <x v="6"/>
    <x v="3"/>
    <x v="4"/>
    <x v="1"/>
    <n v="10"/>
    <n v="10"/>
    <n v="600"/>
    <n v="30"/>
    <n v="570"/>
  </r>
  <r>
    <n v="1398"/>
    <x v="5"/>
    <x v="0"/>
    <x v="0"/>
    <x v="3"/>
    <n v="120"/>
    <x v="5"/>
    <x v="0"/>
    <x v="8"/>
    <x v="0"/>
    <n v="15"/>
    <n v="15"/>
    <n v="1080"/>
    <n v="135"/>
    <n v="945"/>
  </r>
  <r>
    <n v="1399"/>
    <x v="47"/>
    <x v="1"/>
    <x v="3"/>
    <x v="2"/>
    <n v="120"/>
    <x v="5"/>
    <x v="3"/>
    <x v="1"/>
    <x v="1"/>
    <m/>
    <s v="20"/>
    <n v="240"/>
    <n v="40"/>
    <n v="200"/>
  </r>
  <r>
    <n v="1400"/>
    <x v="21"/>
    <x v="0"/>
    <x v="3"/>
    <x v="0"/>
    <n v="50"/>
    <x v="4"/>
    <x v="3"/>
    <x v="3"/>
    <x v="1"/>
    <m/>
    <s v="20"/>
    <n v="400"/>
    <n v="160"/>
    <n v="240"/>
  </r>
  <r>
    <n v="1401"/>
    <x v="62"/>
    <x v="1"/>
    <x v="0"/>
    <x v="1"/>
    <m/>
    <x v="1"/>
    <x v="2"/>
    <x v="9"/>
    <x v="0"/>
    <n v="20"/>
    <n v="20"/>
    <n v="100"/>
    <n v="20"/>
    <n v="80"/>
  </r>
  <r>
    <n v="1402"/>
    <x v="56"/>
    <x v="0"/>
    <x v="8"/>
    <x v="2"/>
    <n v="70"/>
    <x v="3"/>
    <x v="0"/>
    <x v="8"/>
    <x v="0"/>
    <n v="20"/>
    <n v="20"/>
    <n v="630"/>
    <n v="180"/>
    <n v="450"/>
  </r>
  <r>
    <n v="1403"/>
    <x v="38"/>
    <x v="1"/>
    <x v="7"/>
    <x v="0"/>
    <m/>
    <x v="1"/>
    <x v="0"/>
    <x v="5"/>
    <x v="1"/>
    <n v="10"/>
    <n v="10"/>
    <n v="500"/>
    <n v="50"/>
    <n v="450"/>
  </r>
  <r>
    <n v="1404"/>
    <x v="1"/>
    <x v="0"/>
    <x v="2"/>
    <x v="2"/>
    <n v="200"/>
    <x v="6"/>
    <x v="3"/>
    <x v="2"/>
    <x v="0"/>
    <n v="5"/>
    <n v="5"/>
    <n v="2000"/>
    <n v="50"/>
    <n v="1950"/>
  </r>
  <r>
    <n v="1405"/>
    <x v="45"/>
    <x v="0"/>
    <x v="1"/>
    <x v="2"/>
    <n v="150"/>
    <x v="2"/>
    <x v="3"/>
    <x v="5"/>
    <x v="0"/>
    <m/>
    <s v="20"/>
    <n v="750"/>
    <n v="100"/>
    <n v="650"/>
  </r>
  <r>
    <n v="1406"/>
    <x v="48"/>
    <x v="0"/>
    <x v="3"/>
    <x v="0"/>
    <n v="150"/>
    <x v="2"/>
    <x v="3"/>
    <x v="6"/>
    <x v="1"/>
    <m/>
    <s v="20"/>
    <n v="1050"/>
    <n v="140"/>
    <n v="910"/>
  </r>
  <r>
    <n v="1407"/>
    <x v="63"/>
    <x v="1"/>
    <x v="3"/>
    <x v="0"/>
    <n v="200"/>
    <x v="6"/>
    <x v="3"/>
    <x v="3"/>
    <x v="1"/>
    <m/>
    <s v="20"/>
    <n v="1600"/>
    <n v="160"/>
    <n v="1440"/>
  </r>
  <r>
    <n v="1408"/>
    <x v="40"/>
    <x v="1"/>
    <x v="6"/>
    <x v="3"/>
    <n v="120"/>
    <x v="5"/>
    <x v="0"/>
    <x v="9"/>
    <x v="1"/>
    <n v="15"/>
    <n v="15"/>
    <n v="120"/>
    <n v="15"/>
    <n v="105"/>
  </r>
  <r>
    <n v="1409"/>
    <x v="47"/>
    <x v="0"/>
    <x v="1"/>
    <x v="2"/>
    <n v="150"/>
    <x v="2"/>
    <x v="0"/>
    <x v="1"/>
    <x v="1"/>
    <n v="10"/>
    <n v="10"/>
    <n v="300"/>
    <n v="20"/>
    <n v="280"/>
  </r>
  <r>
    <n v="1410"/>
    <x v="61"/>
    <x v="1"/>
    <x v="5"/>
    <x v="0"/>
    <n v="150"/>
    <x v="2"/>
    <x v="2"/>
    <x v="4"/>
    <x v="0"/>
    <n v="5"/>
    <n v="5"/>
    <n v="450"/>
    <n v="15"/>
    <n v="435"/>
  </r>
  <r>
    <n v="1411"/>
    <x v="58"/>
    <x v="0"/>
    <x v="5"/>
    <x v="0"/>
    <n v="70"/>
    <x v="3"/>
    <x v="0"/>
    <x v="6"/>
    <x v="0"/>
    <n v="5"/>
    <n v="5"/>
    <n v="490"/>
    <n v="35"/>
    <n v="455"/>
  </r>
  <r>
    <n v="1412"/>
    <x v="16"/>
    <x v="0"/>
    <x v="3"/>
    <x v="0"/>
    <n v="150"/>
    <x v="2"/>
    <x v="3"/>
    <x v="1"/>
    <x v="0"/>
    <m/>
    <s v="20"/>
    <n v="300"/>
    <n v="40"/>
    <n v="260"/>
  </r>
  <r>
    <n v="1413"/>
    <x v="7"/>
    <x v="0"/>
    <x v="4"/>
    <x v="3"/>
    <n v="50"/>
    <x v="4"/>
    <x v="0"/>
    <x v="6"/>
    <x v="1"/>
    <n v="20"/>
    <n v="20"/>
    <n v="350"/>
    <n v="140"/>
    <n v="210"/>
  </r>
  <r>
    <n v="1414"/>
    <x v="24"/>
    <x v="0"/>
    <x v="1"/>
    <x v="2"/>
    <m/>
    <x v="1"/>
    <x v="1"/>
    <x v="0"/>
    <x v="1"/>
    <m/>
    <s v="20"/>
    <n v="400"/>
    <n v="80"/>
    <n v="320"/>
  </r>
  <r>
    <n v="1415"/>
    <x v="21"/>
    <x v="1"/>
    <x v="2"/>
    <x v="2"/>
    <n v="70"/>
    <x v="3"/>
    <x v="0"/>
    <x v="9"/>
    <x v="0"/>
    <n v="15"/>
    <n v="15"/>
    <n v="70"/>
    <n v="15"/>
    <n v="55"/>
  </r>
  <r>
    <n v="1416"/>
    <x v="40"/>
    <x v="1"/>
    <x v="7"/>
    <x v="3"/>
    <m/>
    <x v="1"/>
    <x v="0"/>
    <x v="3"/>
    <x v="1"/>
    <n v="10"/>
    <n v="10"/>
    <n v="800"/>
    <n v="80"/>
    <n v="720"/>
  </r>
  <r>
    <n v="1417"/>
    <x v="57"/>
    <x v="0"/>
    <x v="8"/>
    <x v="0"/>
    <n v="70"/>
    <x v="3"/>
    <x v="1"/>
    <x v="2"/>
    <x v="1"/>
    <n v="10"/>
    <n v="10"/>
    <n v="700"/>
    <n v="100"/>
    <n v="600"/>
  </r>
  <r>
    <n v="1418"/>
    <x v="59"/>
    <x v="1"/>
    <x v="4"/>
    <x v="2"/>
    <n v="200"/>
    <x v="6"/>
    <x v="0"/>
    <x v="3"/>
    <x v="0"/>
    <n v="15"/>
    <n v="15"/>
    <n v="1600"/>
    <n v="120"/>
    <n v="1480"/>
  </r>
  <r>
    <n v="1419"/>
    <x v="0"/>
    <x v="0"/>
    <x v="7"/>
    <x v="2"/>
    <n v="150"/>
    <x v="2"/>
    <x v="3"/>
    <x v="1"/>
    <x v="0"/>
    <n v="20"/>
    <n v="20"/>
    <n v="300"/>
    <n v="40"/>
    <n v="260"/>
  </r>
  <r>
    <n v="1420"/>
    <x v="41"/>
    <x v="0"/>
    <x v="8"/>
    <x v="0"/>
    <n v="150"/>
    <x v="2"/>
    <x v="3"/>
    <x v="8"/>
    <x v="0"/>
    <n v="20"/>
    <n v="20"/>
    <n v="1350"/>
    <n v="180"/>
    <n v="1170"/>
  </r>
  <r>
    <n v="1421"/>
    <x v="18"/>
    <x v="1"/>
    <x v="4"/>
    <x v="3"/>
    <n v="150"/>
    <x v="2"/>
    <x v="3"/>
    <x v="8"/>
    <x v="0"/>
    <m/>
    <s v="20"/>
    <n v="1350"/>
    <n v="180"/>
    <n v="1170"/>
  </r>
  <r>
    <n v="1422"/>
    <x v="62"/>
    <x v="0"/>
    <x v="1"/>
    <x v="1"/>
    <m/>
    <x v="1"/>
    <x v="0"/>
    <x v="3"/>
    <x v="1"/>
    <n v="10"/>
    <n v="10"/>
    <n v="800"/>
    <n v="80"/>
    <n v="720"/>
  </r>
  <r>
    <n v="1423"/>
    <x v="50"/>
    <x v="1"/>
    <x v="2"/>
    <x v="0"/>
    <n v="50"/>
    <x v="4"/>
    <x v="2"/>
    <x v="1"/>
    <x v="1"/>
    <n v="10"/>
    <n v="10"/>
    <n v="100"/>
    <n v="20"/>
    <n v="80"/>
  </r>
  <r>
    <n v="1424"/>
    <x v="56"/>
    <x v="1"/>
    <x v="2"/>
    <x v="2"/>
    <m/>
    <x v="1"/>
    <x v="1"/>
    <x v="6"/>
    <x v="0"/>
    <n v="5"/>
    <n v="5"/>
    <n v="700"/>
    <n v="35"/>
    <n v="665"/>
  </r>
  <r>
    <n v="1425"/>
    <x v="36"/>
    <x v="1"/>
    <x v="2"/>
    <x v="0"/>
    <n v="120"/>
    <x v="5"/>
    <x v="3"/>
    <x v="2"/>
    <x v="1"/>
    <n v="15"/>
    <n v="15"/>
    <n v="1200"/>
    <n v="150"/>
    <n v="1050"/>
  </r>
  <r>
    <n v="1426"/>
    <x v="36"/>
    <x v="0"/>
    <x v="3"/>
    <x v="1"/>
    <n v="90"/>
    <x v="0"/>
    <x v="1"/>
    <x v="4"/>
    <x v="0"/>
    <n v="10"/>
    <n v="10"/>
    <n v="270"/>
    <n v="30"/>
    <n v="240"/>
  </r>
  <r>
    <n v="1427"/>
    <x v="20"/>
    <x v="0"/>
    <x v="2"/>
    <x v="3"/>
    <n v="120"/>
    <x v="5"/>
    <x v="2"/>
    <x v="2"/>
    <x v="0"/>
    <n v="15"/>
    <n v="15"/>
    <n v="1200"/>
    <n v="150"/>
    <n v="1050"/>
  </r>
  <r>
    <n v="1428"/>
    <x v="29"/>
    <x v="1"/>
    <x v="8"/>
    <x v="0"/>
    <n v="150"/>
    <x v="2"/>
    <x v="1"/>
    <x v="4"/>
    <x v="0"/>
    <n v="10"/>
    <n v="10"/>
    <n v="450"/>
    <n v="30"/>
    <n v="420"/>
  </r>
  <r>
    <n v="1429"/>
    <x v="64"/>
    <x v="0"/>
    <x v="8"/>
    <x v="3"/>
    <n v="200"/>
    <x v="6"/>
    <x v="1"/>
    <x v="2"/>
    <x v="0"/>
    <n v="5"/>
    <n v="5"/>
    <n v="2000"/>
    <n v="50"/>
    <n v="1950"/>
  </r>
  <r>
    <n v="1430"/>
    <x v="16"/>
    <x v="1"/>
    <x v="5"/>
    <x v="3"/>
    <m/>
    <x v="1"/>
    <x v="0"/>
    <x v="7"/>
    <x v="1"/>
    <n v="5"/>
    <n v="5"/>
    <n v="600"/>
    <n v="30"/>
    <n v="570"/>
  </r>
  <r>
    <n v="1431"/>
    <x v="28"/>
    <x v="1"/>
    <x v="1"/>
    <x v="1"/>
    <n v="200"/>
    <x v="6"/>
    <x v="2"/>
    <x v="3"/>
    <x v="1"/>
    <n v="15"/>
    <n v="15"/>
    <n v="1600"/>
    <n v="120"/>
    <n v="1480"/>
  </r>
  <r>
    <n v="1432"/>
    <x v="70"/>
    <x v="1"/>
    <x v="3"/>
    <x v="1"/>
    <n v="70"/>
    <x v="3"/>
    <x v="3"/>
    <x v="2"/>
    <x v="0"/>
    <n v="5"/>
    <n v="5"/>
    <n v="700"/>
    <n v="50"/>
    <n v="650"/>
  </r>
  <r>
    <n v="1433"/>
    <x v="20"/>
    <x v="0"/>
    <x v="0"/>
    <x v="2"/>
    <n v="90"/>
    <x v="0"/>
    <x v="3"/>
    <x v="0"/>
    <x v="1"/>
    <m/>
    <s v="20"/>
    <n v="360"/>
    <n v="80"/>
    <n v="280"/>
  </r>
  <r>
    <n v="1434"/>
    <x v="72"/>
    <x v="1"/>
    <x v="4"/>
    <x v="2"/>
    <n v="50"/>
    <x v="4"/>
    <x v="3"/>
    <x v="0"/>
    <x v="0"/>
    <m/>
    <s v="20"/>
    <n v="200"/>
    <n v="80"/>
    <n v="120"/>
  </r>
  <r>
    <n v="1435"/>
    <x v="10"/>
    <x v="1"/>
    <x v="4"/>
    <x v="2"/>
    <m/>
    <x v="1"/>
    <x v="0"/>
    <x v="3"/>
    <x v="0"/>
    <n v="10"/>
    <n v="10"/>
    <n v="800"/>
    <n v="80"/>
    <n v="720"/>
  </r>
  <r>
    <n v="1436"/>
    <x v="44"/>
    <x v="1"/>
    <x v="8"/>
    <x v="0"/>
    <n v="120"/>
    <x v="5"/>
    <x v="3"/>
    <x v="6"/>
    <x v="1"/>
    <m/>
    <s v="20"/>
    <n v="840"/>
    <n v="140"/>
    <n v="700"/>
  </r>
  <r>
    <n v="1437"/>
    <x v="57"/>
    <x v="0"/>
    <x v="2"/>
    <x v="0"/>
    <n v="90"/>
    <x v="0"/>
    <x v="0"/>
    <x v="5"/>
    <x v="0"/>
    <n v="15"/>
    <n v="15"/>
    <n v="450"/>
    <n v="75"/>
    <n v="375"/>
  </r>
  <r>
    <n v="1438"/>
    <x v="30"/>
    <x v="0"/>
    <x v="3"/>
    <x v="2"/>
    <n v="50"/>
    <x v="4"/>
    <x v="0"/>
    <x v="8"/>
    <x v="0"/>
    <m/>
    <s v="20"/>
    <n v="450"/>
    <n v="180"/>
    <n v="270"/>
  </r>
  <r>
    <n v="1439"/>
    <x v="19"/>
    <x v="0"/>
    <x v="1"/>
    <x v="0"/>
    <n v="150"/>
    <x v="2"/>
    <x v="3"/>
    <x v="1"/>
    <x v="0"/>
    <n v="10"/>
    <n v="10"/>
    <n v="300"/>
    <n v="20"/>
    <n v="280"/>
  </r>
  <r>
    <n v="1440"/>
    <x v="37"/>
    <x v="1"/>
    <x v="7"/>
    <x v="0"/>
    <n v="150"/>
    <x v="2"/>
    <x v="1"/>
    <x v="5"/>
    <x v="1"/>
    <n v="20"/>
    <n v="20"/>
    <n v="750"/>
    <n v="100"/>
    <n v="650"/>
  </r>
  <r>
    <n v="1441"/>
    <x v="17"/>
    <x v="1"/>
    <x v="4"/>
    <x v="2"/>
    <n v="50"/>
    <x v="4"/>
    <x v="1"/>
    <x v="2"/>
    <x v="1"/>
    <m/>
    <s v="20"/>
    <n v="500"/>
    <n v="200"/>
    <n v="300"/>
  </r>
  <r>
    <n v="1442"/>
    <x v="58"/>
    <x v="0"/>
    <x v="1"/>
    <x v="3"/>
    <n v="120"/>
    <x v="5"/>
    <x v="3"/>
    <x v="1"/>
    <x v="0"/>
    <n v="20"/>
    <n v="20"/>
    <n v="240"/>
    <n v="40"/>
    <n v="200"/>
  </r>
  <r>
    <n v="1443"/>
    <x v="70"/>
    <x v="1"/>
    <x v="7"/>
    <x v="3"/>
    <n v="200"/>
    <x v="6"/>
    <x v="3"/>
    <x v="4"/>
    <x v="1"/>
    <n v="10"/>
    <n v="10"/>
    <n v="600"/>
    <n v="30"/>
    <n v="570"/>
  </r>
  <r>
    <n v="1444"/>
    <x v="67"/>
    <x v="1"/>
    <x v="7"/>
    <x v="0"/>
    <m/>
    <x v="1"/>
    <x v="1"/>
    <x v="7"/>
    <x v="0"/>
    <n v="10"/>
    <n v="10"/>
    <n v="600"/>
    <n v="60"/>
    <n v="540"/>
  </r>
  <r>
    <n v="1445"/>
    <x v="9"/>
    <x v="1"/>
    <x v="1"/>
    <x v="2"/>
    <n v="90"/>
    <x v="0"/>
    <x v="2"/>
    <x v="7"/>
    <x v="0"/>
    <n v="10"/>
    <n v="10"/>
    <n v="540"/>
    <n v="60"/>
    <n v="480"/>
  </r>
  <r>
    <n v="1446"/>
    <x v="63"/>
    <x v="0"/>
    <x v="2"/>
    <x v="2"/>
    <m/>
    <x v="1"/>
    <x v="3"/>
    <x v="1"/>
    <x v="0"/>
    <n v="5"/>
    <n v="5"/>
    <n v="200"/>
    <n v="10"/>
    <n v="190"/>
  </r>
  <r>
    <n v="1447"/>
    <x v="11"/>
    <x v="1"/>
    <x v="4"/>
    <x v="3"/>
    <n v="150"/>
    <x v="2"/>
    <x v="2"/>
    <x v="0"/>
    <x v="0"/>
    <n v="15"/>
    <n v="15"/>
    <n v="600"/>
    <n v="60"/>
    <n v="540"/>
  </r>
  <r>
    <n v="1448"/>
    <x v="7"/>
    <x v="1"/>
    <x v="7"/>
    <x v="3"/>
    <n v="120"/>
    <x v="5"/>
    <x v="3"/>
    <x v="9"/>
    <x v="0"/>
    <n v="20"/>
    <n v="20"/>
    <n v="120"/>
    <n v="20"/>
    <n v="100"/>
  </r>
  <r>
    <n v="1449"/>
    <x v="68"/>
    <x v="0"/>
    <x v="5"/>
    <x v="1"/>
    <n v="90"/>
    <x v="0"/>
    <x v="3"/>
    <x v="3"/>
    <x v="0"/>
    <n v="10"/>
    <n v="10"/>
    <n v="720"/>
    <n v="80"/>
    <n v="640"/>
  </r>
  <r>
    <n v="1450"/>
    <x v="62"/>
    <x v="0"/>
    <x v="0"/>
    <x v="2"/>
    <m/>
    <x v="1"/>
    <x v="0"/>
    <x v="9"/>
    <x v="1"/>
    <n v="20"/>
    <n v="20"/>
    <n v="100"/>
    <n v="20"/>
    <n v="80"/>
  </r>
  <r>
    <n v="1451"/>
    <x v="1"/>
    <x v="0"/>
    <x v="4"/>
    <x v="1"/>
    <n v="50"/>
    <x v="4"/>
    <x v="0"/>
    <x v="8"/>
    <x v="0"/>
    <n v="5"/>
    <n v="5"/>
    <n v="450"/>
    <n v="45"/>
    <n v="405"/>
  </r>
  <r>
    <n v="1452"/>
    <x v="43"/>
    <x v="1"/>
    <x v="0"/>
    <x v="3"/>
    <n v="200"/>
    <x v="6"/>
    <x v="1"/>
    <x v="7"/>
    <x v="1"/>
    <m/>
    <s v="20"/>
    <n v="1200"/>
    <n v="120"/>
    <n v="1080"/>
  </r>
  <r>
    <n v="1453"/>
    <x v="45"/>
    <x v="1"/>
    <x v="6"/>
    <x v="1"/>
    <m/>
    <x v="1"/>
    <x v="1"/>
    <x v="5"/>
    <x v="0"/>
    <n v="5"/>
    <n v="5"/>
    <n v="500"/>
    <n v="25"/>
    <n v="475"/>
  </r>
  <r>
    <n v="1454"/>
    <x v="26"/>
    <x v="0"/>
    <x v="2"/>
    <x v="0"/>
    <m/>
    <x v="1"/>
    <x v="2"/>
    <x v="3"/>
    <x v="1"/>
    <n v="20"/>
    <n v="20"/>
    <n v="800"/>
    <n v="160"/>
    <n v="640"/>
  </r>
  <r>
    <n v="1455"/>
    <x v="2"/>
    <x v="0"/>
    <x v="7"/>
    <x v="1"/>
    <n v="50"/>
    <x v="4"/>
    <x v="3"/>
    <x v="5"/>
    <x v="1"/>
    <n v="15"/>
    <n v="15"/>
    <n v="250"/>
    <n v="75"/>
    <n v="175"/>
  </r>
  <r>
    <n v="1456"/>
    <x v="58"/>
    <x v="0"/>
    <x v="0"/>
    <x v="3"/>
    <n v="120"/>
    <x v="5"/>
    <x v="1"/>
    <x v="4"/>
    <x v="1"/>
    <n v="20"/>
    <n v="20"/>
    <n v="360"/>
    <n v="60"/>
    <n v="300"/>
  </r>
  <r>
    <n v="1457"/>
    <x v="16"/>
    <x v="0"/>
    <x v="3"/>
    <x v="2"/>
    <n v="90"/>
    <x v="0"/>
    <x v="1"/>
    <x v="7"/>
    <x v="0"/>
    <m/>
    <s v="20"/>
    <n v="540"/>
    <n v="120"/>
    <n v="420"/>
  </r>
  <r>
    <n v="1458"/>
    <x v="47"/>
    <x v="0"/>
    <x v="2"/>
    <x v="1"/>
    <m/>
    <x v="1"/>
    <x v="3"/>
    <x v="4"/>
    <x v="0"/>
    <n v="5"/>
    <n v="5"/>
    <n v="300"/>
    <n v="15"/>
    <n v="285"/>
  </r>
  <r>
    <n v="1459"/>
    <x v="29"/>
    <x v="0"/>
    <x v="7"/>
    <x v="2"/>
    <n v="50"/>
    <x v="4"/>
    <x v="1"/>
    <x v="9"/>
    <x v="1"/>
    <m/>
    <s v="20"/>
    <n v="50"/>
    <n v="20"/>
    <n v="30"/>
  </r>
  <r>
    <n v="1460"/>
    <x v="44"/>
    <x v="0"/>
    <x v="4"/>
    <x v="1"/>
    <n v="120"/>
    <x v="5"/>
    <x v="2"/>
    <x v="0"/>
    <x v="0"/>
    <n v="20"/>
    <n v="20"/>
    <n v="480"/>
    <n v="80"/>
    <n v="400"/>
  </r>
  <r>
    <n v="1461"/>
    <x v="7"/>
    <x v="0"/>
    <x v="4"/>
    <x v="1"/>
    <n v="70"/>
    <x v="3"/>
    <x v="1"/>
    <x v="5"/>
    <x v="1"/>
    <n v="15"/>
    <n v="15"/>
    <n v="350"/>
    <n v="75"/>
    <n v="275"/>
  </r>
  <r>
    <n v="1462"/>
    <x v="3"/>
    <x v="0"/>
    <x v="0"/>
    <x v="0"/>
    <n v="200"/>
    <x v="6"/>
    <x v="3"/>
    <x v="2"/>
    <x v="1"/>
    <n v="10"/>
    <n v="10"/>
    <n v="2000"/>
    <n v="100"/>
    <n v="1900"/>
  </r>
  <r>
    <n v="1463"/>
    <x v="12"/>
    <x v="1"/>
    <x v="0"/>
    <x v="0"/>
    <n v="120"/>
    <x v="5"/>
    <x v="1"/>
    <x v="5"/>
    <x v="0"/>
    <n v="15"/>
    <n v="15"/>
    <n v="600"/>
    <n v="75"/>
    <n v="525"/>
  </r>
  <r>
    <n v="1464"/>
    <x v="37"/>
    <x v="0"/>
    <x v="7"/>
    <x v="2"/>
    <n v="70"/>
    <x v="3"/>
    <x v="1"/>
    <x v="4"/>
    <x v="0"/>
    <n v="10"/>
    <n v="10"/>
    <n v="210"/>
    <n v="30"/>
    <n v="180"/>
  </r>
  <r>
    <n v="1465"/>
    <x v="22"/>
    <x v="0"/>
    <x v="5"/>
    <x v="1"/>
    <n v="150"/>
    <x v="2"/>
    <x v="3"/>
    <x v="6"/>
    <x v="0"/>
    <m/>
    <s v="20"/>
    <n v="1050"/>
    <n v="140"/>
    <n v="910"/>
  </r>
  <r>
    <n v="1466"/>
    <x v="34"/>
    <x v="1"/>
    <x v="3"/>
    <x v="0"/>
    <n v="200"/>
    <x v="6"/>
    <x v="1"/>
    <x v="5"/>
    <x v="1"/>
    <n v="15"/>
    <n v="15"/>
    <n v="1000"/>
    <n v="75"/>
    <n v="925"/>
  </r>
  <r>
    <n v="1467"/>
    <x v="71"/>
    <x v="1"/>
    <x v="0"/>
    <x v="1"/>
    <n v="200"/>
    <x v="6"/>
    <x v="2"/>
    <x v="5"/>
    <x v="0"/>
    <n v="10"/>
    <n v="10"/>
    <n v="1000"/>
    <n v="50"/>
    <n v="950"/>
  </r>
  <r>
    <n v="1468"/>
    <x v="22"/>
    <x v="1"/>
    <x v="6"/>
    <x v="0"/>
    <n v="70"/>
    <x v="3"/>
    <x v="3"/>
    <x v="7"/>
    <x v="0"/>
    <n v="20"/>
    <n v="20"/>
    <n v="420"/>
    <n v="120"/>
    <n v="300"/>
  </r>
  <r>
    <n v="1469"/>
    <x v="64"/>
    <x v="1"/>
    <x v="0"/>
    <x v="2"/>
    <n v="150"/>
    <x v="2"/>
    <x v="1"/>
    <x v="1"/>
    <x v="1"/>
    <m/>
    <s v="20"/>
    <n v="300"/>
    <n v="40"/>
    <n v="260"/>
  </r>
  <r>
    <n v="1470"/>
    <x v="65"/>
    <x v="1"/>
    <x v="6"/>
    <x v="0"/>
    <n v="150"/>
    <x v="2"/>
    <x v="1"/>
    <x v="2"/>
    <x v="0"/>
    <n v="10"/>
    <n v="10"/>
    <n v="1500"/>
    <n v="100"/>
    <n v="1400"/>
  </r>
  <r>
    <n v="1471"/>
    <x v="48"/>
    <x v="0"/>
    <x v="7"/>
    <x v="0"/>
    <n v="90"/>
    <x v="0"/>
    <x v="2"/>
    <x v="7"/>
    <x v="1"/>
    <n v="5"/>
    <n v="5"/>
    <n v="540"/>
    <n v="30"/>
    <n v="510"/>
  </r>
  <r>
    <n v="1472"/>
    <x v="41"/>
    <x v="1"/>
    <x v="8"/>
    <x v="3"/>
    <n v="150"/>
    <x v="2"/>
    <x v="1"/>
    <x v="3"/>
    <x v="0"/>
    <n v="5"/>
    <n v="5"/>
    <n v="1200"/>
    <n v="40"/>
    <n v="1160"/>
  </r>
  <r>
    <n v="1473"/>
    <x v="34"/>
    <x v="0"/>
    <x v="5"/>
    <x v="0"/>
    <m/>
    <x v="1"/>
    <x v="0"/>
    <x v="5"/>
    <x v="1"/>
    <n v="5"/>
    <n v="5"/>
    <n v="500"/>
    <n v="25"/>
    <n v="475"/>
  </r>
  <r>
    <n v="1474"/>
    <x v="33"/>
    <x v="1"/>
    <x v="8"/>
    <x v="2"/>
    <m/>
    <x v="1"/>
    <x v="0"/>
    <x v="5"/>
    <x v="1"/>
    <n v="10"/>
    <n v="10"/>
    <n v="500"/>
    <n v="50"/>
    <n v="450"/>
  </r>
  <r>
    <n v="1475"/>
    <x v="40"/>
    <x v="1"/>
    <x v="5"/>
    <x v="3"/>
    <n v="120"/>
    <x v="5"/>
    <x v="1"/>
    <x v="6"/>
    <x v="0"/>
    <m/>
    <s v="20"/>
    <n v="840"/>
    <n v="140"/>
    <n v="700"/>
  </r>
  <r>
    <n v="1476"/>
    <x v="60"/>
    <x v="1"/>
    <x v="1"/>
    <x v="0"/>
    <m/>
    <x v="1"/>
    <x v="2"/>
    <x v="4"/>
    <x v="0"/>
    <n v="10"/>
    <n v="10"/>
    <n v="300"/>
    <n v="30"/>
    <n v="270"/>
  </r>
  <r>
    <n v="1477"/>
    <x v="0"/>
    <x v="1"/>
    <x v="5"/>
    <x v="1"/>
    <n v="150"/>
    <x v="2"/>
    <x v="0"/>
    <x v="1"/>
    <x v="0"/>
    <n v="20"/>
    <n v="20"/>
    <n v="300"/>
    <n v="40"/>
    <n v="260"/>
  </r>
  <r>
    <n v="1478"/>
    <x v="14"/>
    <x v="0"/>
    <x v="7"/>
    <x v="2"/>
    <n v="150"/>
    <x v="2"/>
    <x v="3"/>
    <x v="2"/>
    <x v="1"/>
    <n v="10"/>
    <n v="10"/>
    <n v="1500"/>
    <n v="100"/>
    <n v="1400"/>
  </r>
  <r>
    <n v="1479"/>
    <x v="38"/>
    <x v="1"/>
    <x v="1"/>
    <x v="0"/>
    <n v="50"/>
    <x v="4"/>
    <x v="0"/>
    <x v="2"/>
    <x v="1"/>
    <n v="15"/>
    <n v="15"/>
    <n v="500"/>
    <n v="150"/>
    <n v="350"/>
  </r>
  <r>
    <n v="1480"/>
    <x v="63"/>
    <x v="0"/>
    <x v="0"/>
    <x v="1"/>
    <n v="90"/>
    <x v="0"/>
    <x v="2"/>
    <x v="2"/>
    <x v="0"/>
    <n v="15"/>
    <n v="15"/>
    <n v="900"/>
    <n v="150"/>
    <n v="750"/>
  </r>
  <r>
    <n v="1481"/>
    <x v="24"/>
    <x v="0"/>
    <x v="6"/>
    <x v="1"/>
    <m/>
    <x v="1"/>
    <x v="0"/>
    <x v="4"/>
    <x v="1"/>
    <m/>
    <s v="20"/>
    <n v="300"/>
    <n v="60"/>
    <n v="240"/>
  </r>
  <r>
    <n v="1482"/>
    <x v="43"/>
    <x v="0"/>
    <x v="7"/>
    <x v="2"/>
    <m/>
    <x v="1"/>
    <x v="1"/>
    <x v="4"/>
    <x v="0"/>
    <n v="10"/>
    <n v="10"/>
    <n v="300"/>
    <n v="30"/>
    <n v="270"/>
  </r>
  <r>
    <n v="1483"/>
    <x v="17"/>
    <x v="1"/>
    <x v="1"/>
    <x v="3"/>
    <m/>
    <x v="1"/>
    <x v="3"/>
    <x v="5"/>
    <x v="0"/>
    <m/>
    <s v="20"/>
    <n v="500"/>
    <n v="100"/>
    <n v="400"/>
  </r>
  <r>
    <n v="1484"/>
    <x v="18"/>
    <x v="1"/>
    <x v="6"/>
    <x v="1"/>
    <n v="90"/>
    <x v="0"/>
    <x v="2"/>
    <x v="7"/>
    <x v="1"/>
    <n v="20"/>
    <n v="20"/>
    <n v="540"/>
    <n v="120"/>
    <n v="420"/>
  </r>
  <r>
    <n v="1485"/>
    <x v="18"/>
    <x v="0"/>
    <x v="7"/>
    <x v="0"/>
    <n v="120"/>
    <x v="5"/>
    <x v="0"/>
    <x v="9"/>
    <x v="1"/>
    <n v="15"/>
    <n v="15"/>
    <n v="120"/>
    <n v="15"/>
    <n v="105"/>
  </r>
  <r>
    <n v="1486"/>
    <x v="3"/>
    <x v="0"/>
    <x v="7"/>
    <x v="1"/>
    <n v="200"/>
    <x v="6"/>
    <x v="0"/>
    <x v="2"/>
    <x v="1"/>
    <m/>
    <s v="20"/>
    <n v="2000"/>
    <n v="200"/>
    <n v="1800"/>
  </r>
  <r>
    <n v="1487"/>
    <x v="16"/>
    <x v="1"/>
    <x v="1"/>
    <x v="3"/>
    <n v="150"/>
    <x v="2"/>
    <x v="3"/>
    <x v="2"/>
    <x v="0"/>
    <n v="20"/>
    <n v="20"/>
    <n v="1500"/>
    <n v="200"/>
    <n v="1300"/>
  </r>
  <r>
    <n v="1488"/>
    <x v="9"/>
    <x v="1"/>
    <x v="2"/>
    <x v="1"/>
    <n v="50"/>
    <x v="4"/>
    <x v="2"/>
    <x v="6"/>
    <x v="0"/>
    <n v="20"/>
    <n v="20"/>
    <n v="350"/>
    <n v="140"/>
    <n v="210"/>
  </r>
  <r>
    <n v="1489"/>
    <x v="3"/>
    <x v="0"/>
    <x v="0"/>
    <x v="2"/>
    <n v="50"/>
    <x v="4"/>
    <x v="3"/>
    <x v="1"/>
    <x v="0"/>
    <n v="20"/>
    <n v="20"/>
    <n v="100"/>
    <n v="40"/>
    <n v="60"/>
  </r>
  <r>
    <n v="1490"/>
    <x v="57"/>
    <x v="1"/>
    <x v="1"/>
    <x v="3"/>
    <n v="150"/>
    <x v="2"/>
    <x v="3"/>
    <x v="3"/>
    <x v="1"/>
    <n v="20"/>
    <n v="20"/>
    <n v="1200"/>
    <n v="160"/>
    <n v="1040"/>
  </r>
  <r>
    <n v="1491"/>
    <x v="63"/>
    <x v="0"/>
    <x v="3"/>
    <x v="1"/>
    <n v="200"/>
    <x v="6"/>
    <x v="0"/>
    <x v="2"/>
    <x v="0"/>
    <n v="5"/>
    <n v="5"/>
    <n v="2000"/>
    <n v="50"/>
    <n v="1950"/>
  </r>
  <r>
    <n v="1492"/>
    <x v="49"/>
    <x v="1"/>
    <x v="2"/>
    <x v="0"/>
    <n v="200"/>
    <x v="6"/>
    <x v="0"/>
    <x v="9"/>
    <x v="1"/>
    <n v="20"/>
    <n v="20"/>
    <n v="200"/>
    <n v="20"/>
    <n v="180"/>
  </r>
  <r>
    <n v="1493"/>
    <x v="5"/>
    <x v="1"/>
    <x v="3"/>
    <x v="3"/>
    <n v="150"/>
    <x v="2"/>
    <x v="0"/>
    <x v="5"/>
    <x v="1"/>
    <m/>
    <s v="20"/>
    <n v="750"/>
    <n v="100"/>
    <n v="650"/>
  </r>
  <r>
    <n v="1494"/>
    <x v="28"/>
    <x v="0"/>
    <x v="4"/>
    <x v="0"/>
    <n v="90"/>
    <x v="0"/>
    <x v="1"/>
    <x v="8"/>
    <x v="1"/>
    <m/>
    <s v="20"/>
    <n v="810"/>
    <n v="180"/>
    <n v="630"/>
  </r>
  <r>
    <n v="1495"/>
    <x v="47"/>
    <x v="1"/>
    <x v="0"/>
    <x v="3"/>
    <m/>
    <x v="1"/>
    <x v="0"/>
    <x v="6"/>
    <x v="0"/>
    <n v="20"/>
    <n v="20"/>
    <n v="700"/>
    <n v="140"/>
    <n v="560"/>
  </r>
  <r>
    <n v="1496"/>
    <x v="62"/>
    <x v="0"/>
    <x v="7"/>
    <x v="2"/>
    <n v="70"/>
    <x v="3"/>
    <x v="0"/>
    <x v="8"/>
    <x v="1"/>
    <m/>
    <s v="20"/>
    <n v="630"/>
    <n v="180"/>
    <n v="450"/>
  </r>
  <r>
    <n v="1497"/>
    <x v="57"/>
    <x v="0"/>
    <x v="1"/>
    <x v="3"/>
    <n v="200"/>
    <x v="6"/>
    <x v="3"/>
    <x v="7"/>
    <x v="1"/>
    <n v="15"/>
    <n v="15"/>
    <n v="1200"/>
    <n v="90"/>
    <n v="1110"/>
  </r>
  <r>
    <n v="1498"/>
    <x v="14"/>
    <x v="1"/>
    <x v="4"/>
    <x v="0"/>
    <n v="200"/>
    <x v="6"/>
    <x v="2"/>
    <x v="2"/>
    <x v="0"/>
    <n v="10"/>
    <n v="10"/>
    <n v="2000"/>
    <n v="100"/>
    <n v="1900"/>
  </r>
  <r>
    <n v="1499"/>
    <x v="29"/>
    <x v="0"/>
    <x v="3"/>
    <x v="3"/>
    <n v="150"/>
    <x v="2"/>
    <x v="1"/>
    <x v="8"/>
    <x v="1"/>
    <n v="20"/>
    <n v="20"/>
    <n v="1350"/>
    <n v="180"/>
    <n v="1170"/>
  </r>
  <r>
    <n v="1500"/>
    <x v="52"/>
    <x v="1"/>
    <x v="5"/>
    <x v="3"/>
    <n v="90"/>
    <x v="0"/>
    <x v="0"/>
    <x v="0"/>
    <x v="1"/>
    <n v="5"/>
    <n v="5"/>
    <n v="360"/>
    <n v="20"/>
    <n v="340"/>
  </r>
  <r>
    <n v="1501"/>
    <x v="32"/>
    <x v="0"/>
    <x v="7"/>
    <x v="1"/>
    <n v="50"/>
    <x v="4"/>
    <x v="1"/>
    <x v="9"/>
    <x v="1"/>
    <m/>
    <s v="20"/>
    <n v="50"/>
    <n v="20"/>
    <n v="30"/>
  </r>
  <r>
    <n v="1502"/>
    <x v="2"/>
    <x v="0"/>
    <x v="6"/>
    <x v="0"/>
    <n v="200"/>
    <x v="6"/>
    <x v="0"/>
    <x v="7"/>
    <x v="0"/>
    <n v="15"/>
    <n v="15"/>
    <n v="1200"/>
    <n v="90"/>
    <n v="1110"/>
  </r>
  <r>
    <n v="1503"/>
    <x v="36"/>
    <x v="0"/>
    <x v="3"/>
    <x v="3"/>
    <n v="90"/>
    <x v="0"/>
    <x v="2"/>
    <x v="1"/>
    <x v="0"/>
    <n v="15"/>
    <n v="15"/>
    <n v="180"/>
    <n v="30"/>
    <n v="150"/>
  </r>
  <r>
    <n v="1504"/>
    <x v="40"/>
    <x v="0"/>
    <x v="0"/>
    <x v="2"/>
    <n v="150"/>
    <x v="2"/>
    <x v="1"/>
    <x v="5"/>
    <x v="1"/>
    <n v="15"/>
    <n v="15"/>
    <n v="750"/>
    <n v="75"/>
    <n v="675"/>
  </r>
  <r>
    <n v="1505"/>
    <x v="20"/>
    <x v="1"/>
    <x v="8"/>
    <x v="1"/>
    <n v="70"/>
    <x v="3"/>
    <x v="2"/>
    <x v="0"/>
    <x v="1"/>
    <m/>
    <s v="20"/>
    <n v="280"/>
    <n v="80"/>
    <n v="200"/>
  </r>
  <r>
    <n v="1506"/>
    <x v="1"/>
    <x v="1"/>
    <x v="1"/>
    <x v="2"/>
    <m/>
    <x v="1"/>
    <x v="2"/>
    <x v="0"/>
    <x v="0"/>
    <n v="15"/>
    <n v="15"/>
    <n v="400"/>
    <n v="60"/>
    <n v="340"/>
  </r>
  <r>
    <n v="1507"/>
    <x v="49"/>
    <x v="1"/>
    <x v="8"/>
    <x v="2"/>
    <n v="90"/>
    <x v="0"/>
    <x v="3"/>
    <x v="8"/>
    <x v="0"/>
    <n v="20"/>
    <n v="20"/>
    <n v="810"/>
    <n v="180"/>
    <n v="630"/>
  </r>
  <r>
    <n v="1508"/>
    <x v="56"/>
    <x v="0"/>
    <x v="3"/>
    <x v="1"/>
    <n v="90"/>
    <x v="0"/>
    <x v="3"/>
    <x v="6"/>
    <x v="1"/>
    <n v="20"/>
    <n v="20"/>
    <n v="630"/>
    <n v="140"/>
    <n v="490"/>
  </r>
  <r>
    <n v="1509"/>
    <x v="37"/>
    <x v="0"/>
    <x v="5"/>
    <x v="3"/>
    <m/>
    <x v="1"/>
    <x v="0"/>
    <x v="1"/>
    <x v="1"/>
    <n v="5"/>
    <n v="5"/>
    <n v="200"/>
    <n v="10"/>
    <n v="190"/>
  </r>
  <r>
    <n v="1510"/>
    <x v="3"/>
    <x v="1"/>
    <x v="3"/>
    <x v="0"/>
    <n v="70"/>
    <x v="3"/>
    <x v="0"/>
    <x v="0"/>
    <x v="0"/>
    <n v="20"/>
    <n v="20"/>
    <n v="280"/>
    <n v="80"/>
    <n v="200"/>
  </r>
  <r>
    <n v="1511"/>
    <x v="46"/>
    <x v="1"/>
    <x v="8"/>
    <x v="0"/>
    <n v="150"/>
    <x v="2"/>
    <x v="0"/>
    <x v="1"/>
    <x v="0"/>
    <n v="15"/>
    <n v="15"/>
    <n v="300"/>
    <n v="30"/>
    <n v="270"/>
  </r>
  <r>
    <n v="1512"/>
    <x v="19"/>
    <x v="0"/>
    <x v="5"/>
    <x v="1"/>
    <n v="120"/>
    <x v="5"/>
    <x v="0"/>
    <x v="4"/>
    <x v="1"/>
    <n v="20"/>
    <n v="20"/>
    <n v="360"/>
    <n v="60"/>
    <n v="300"/>
  </r>
  <r>
    <n v="1513"/>
    <x v="50"/>
    <x v="1"/>
    <x v="5"/>
    <x v="3"/>
    <m/>
    <x v="1"/>
    <x v="3"/>
    <x v="6"/>
    <x v="1"/>
    <n v="5"/>
    <n v="5"/>
    <n v="700"/>
    <n v="35"/>
    <n v="665"/>
  </r>
  <r>
    <n v="1514"/>
    <x v="49"/>
    <x v="0"/>
    <x v="4"/>
    <x v="0"/>
    <n v="200"/>
    <x v="6"/>
    <x v="3"/>
    <x v="4"/>
    <x v="0"/>
    <m/>
    <s v="20"/>
    <n v="600"/>
    <n v="60"/>
    <n v="540"/>
  </r>
  <r>
    <n v="1515"/>
    <x v="51"/>
    <x v="0"/>
    <x v="2"/>
    <x v="3"/>
    <n v="200"/>
    <x v="6"/>
    <x v="0"/>
    <x v="0"/>
    <x v="1"/>
    <m/>
    <s v="20"/>
    <n v="800"/>
    <n v="80"/>
    <n v="720"/>
  </r>
  <r>
    <n v="1516"/>
    <x v="4"/>
    <x v="1"/>
    <x v="2"/>
    <x v="2"/>
    <n v="50"/>
    <x v="4"/>
    <x v="1"/>
    <x v="6"/>
    <x v="1"/>
    <m/>
    <s v="20"/>
    <n v="350"/>
    <n v="140"/>
    <n v="210"/>
  </r>
  <r>
    <n v="1517"/>
    <x v="27"/>
    <x v="0"/>
    <x v="8"/>
    <x v="2"/>
    <n v="150"/>
    <x v="2"/>
    <x v="2"/>
    <x v="5"/>
    <x v="0"/>
    <n v="5"/>
    <n v="5"/>
    <n v="750"/>
    <n v="25"/>
    <n v="725"/>
  </r>
  <r>
    <n v="1518"/>
    <x v="69"/>
    <x v="1"/>
    <x v="4"/>
    <x v="2"/>
    <n v="70"/>
    <x v="3"/>
    <x v="0"/>
    <x v="1"/>
    <x v="1"/>
    <n v="5"/>
    <n v="5"/>
    <n v="140"/>
    <n v="10"/>
    <n v="130"/>
  </r>
  <r>
    <n v="1519"/>
    <x v="37"/>
    <x v="0"/>
    <x v="3"/>
    <x v="2"/>
    <n v="150"/>
    <x v="2"/>
    <x v="1"/>
    <x v="1"/>
    <x v="1"/>
    <n v="15"/>
    <n v="15"/>
    <n v="300"/>
    <n v="30"/>
    <n v="270"/>
  </r>
  <r>
    <n v="1520"/>
    <x v="11"/>
    <x v="1"/>
    <x v="1"/>
    <x v="0"/>
    <n v="50"/>
    <x v="4"/>
    <x v="2"/>
    <x v="0"/>
    <x v="1"/>
    <n v="15"/>
    <n v="15"/>
    <n v="200"/>
    <n v="60"/>
    <n v="140"/>
  </r>
  <r>
    <n v="1521"/>
    <x v="31"/>
    <x v="1"/>
    <x v="8"/>
    <x v="1"/>
    <n v="70"/>
    <x v="3"/>
    <x v="0"/>
    <x v="5"/>
    <x v="0"/>
    <n v="20"/>
    <n v="20"/>
    <n v="350"/>
    <n v="100"/>
    <n v="250"/>
  </r>
  <r>
    <n v="1522"/>
    <x v="17"/>
    <x v="0"/>
    <x v="0"/>
    <x v="2"/>
    <n v="70"/>
    <x v="3"/>
    <x v="3"/>
    <x v="5"/>
    <x v="0"/>
    <n v="15"/>
    <n v="15"/>
    <n v="350"/>
    <n v="75"/>
    <n v="275"/>
  </r>
  <r>
    <n v="1523"/>
    <x v="52"/>
    <x v="1"/>
    <x v="8"/>
    <x v="3"/>
    <n v="90"/>
    <x v="0"/>
    <x v="2"/>
    <x v="2"/>
    <x v="0"/>
    <n v="5"/>
    <n v="5"/>
    <n v="900"/>
    <n v="50"/>
    <n v="850"/>
  </r>
  <r>
    <n v="1524"/>
    <x v="45"/>
    <x v="1"/>
    <x v="4"/>
    <x v="3"/>
    <n v="150"/>
    <x v="2"/>
    <x v="3"/>
    <x v="3"/>
    <x v="0"/>
    <n v="5"/>
    <n v="5"/>
    <n v="1200"/>
    <n v="40"/>
    <n v="1160"/>
  </r>
  <r>
    <n v="1525"/>
    <x v="32"/>
    <x v="0"/>
    <x v="0"/>
    <x v="0"/>
    <m/>
    <x v="1"/>
    <x v="0"/>
    <x v="9"/>
    <x v="0"/>
    <n v="15"/>
    <n v="15"/>
    <n v="100"/>
    <n v="15"/>
    <n v="85"/>
  </r>
  <r>
    <n v="1526"/>
    <x v="67"/>
    <x v="0"/>
    <x v="6"/>
    <x v="1"/>
    <m/>
    <x v="1"/>
    <x v="0"/>
    <x v="1"/>
    <x v="0"/>
    <m/>
    <s v="20"/>
    <n v="200"/>
    <n v="40"/>
    <n v="160"/>
  </r>
  <r>
    <n v="1527"/>
    <x v="29"/>
    <x v="0"/>
    <x v="2"/>
    <x v="0"/>
    <m/>
    <x v="1"/>
    <x v="1"/>
    <x v="2"/>
    <x v="0"/>
    <n v="5"/>
    <n v="5"/>
    <n v="1000"/>
    <n v="50"/>
    <n v="950"/>
  </r>
  <r>
    <n v="1528"/>
    <x v="8"/>
    <x v="0"/>
    <x v="8"/>
    <x v="3"/>
    <m/>
    <x v="1"/>
    <x v="0"/>
    <x v="7"/>
    <x v="1"/>
    <n v="5"/>
    <n v="5"/>
    <n v="600"/>
    <n v="30"/>
    <n v="570"/>
  </r>
  <r>
    <n v="1529"/>
    <x v="61"/>
    <x v="1"/>
    <x v="5"/>
    <x v="1"/>
    <n v="200"/>
    <x v="6"/>
    <x v="1"/>
    <x v="8"/>
    <x v="1"/>
    <n v="15"/>
    <n v="15"/>
    <n v="1800"/>
    <n v="135"/>
    <n v="1665"/>
  </r>
  <r>
    <n v="1530"/>
    <x v="47"/>
    <x v="0"/>
    <x v="3"/>
    <x v="3"/>
    <m/>
    <x v="1"/>
    <x v="0"/>
    <x v="7"/>
    <x v="1"/>
    <n v="5"/>
    <n v="5"/>
    <n v="600"/>
    <n v="30"/>
    <n v="570"/>
  </r>
  <r>
    <n v="1531"/>
    <x v="8"/>
    <x v="1"/>
    <x v="3"/>
    <x v="1"/>
    <n v="120"/>
    <x v="5"/>
    <x v="0"/>
    <x v="3"/>
    <x v="0"/>
    <m/>
    <s v="20"/>
    <n v="960"/>
    <n v="160"/>
    <n v="800"/>
  </r>
  <r>
    <n v="1532"/>
    <x v="7"/>
    <x v="1"/>
    <x v="8"/>
    <x v="3"/>
    <n v="50"/>
    <x v="4"/>
    <x v="1"/>
    <x v="3"/>
    <x v="0"/>
    <n v="15"/>
    <n v="15"/>
    <n v="400"/>
    <n v="120"/>
    <n v="280"/>
  </r>
  <r>
    <n v="1533"/>
    <x v="14"/>
    <x v="1"/>
    <x v="6"/>
    <x v="1"/>
    <n v="90"/>
    <x v="0"/>
    <x v="0"/>
    <x v="8"/>
    <x v="0"/>
    <n v="15"/>
    <n v="15"/>
    <n v="810"/>
    <n v="135"/>
    <n v="675"/>
  </r>
  <r>
    <n v="1534"/>
    <x v="20"/>
    <x v="0"/>
    <x v="5"/>
    <x v="3"/>
    <n v="50"/>
    <x v="4"/>
    <x v="2"/>
    <x v="7"/>
    <x v="1"/>
    <m/>
    <s v="20"/>
    <n v="300"/>
    <n v="120"/>
    <n v="180"/>
  </r>
  <r>
    <n v="1535"/>
    <x v="32"/>
    <x v="1"/>
    <x v="8"/>
    <x v="2"/>
    <n v="90"/>
    <x v="0"/>
    <x v="0"/>
    <x v="0"/>
    <x v="1"/>
    <m/>
    <s v="20"/>
    <n v="360"/>
    <n v="80"/>
    <n v="280"/>
  </r>
  <r>
    <n v="1536"/>
    <x v="1"/>
    <x v="1"/>
    <x v="0"/>
    <x v="2"/>
    <n v="70"/>
    <x v="3"/>
    <x v="0"/>
    <x v="9"/>
    <x v="0"/>
    <n v="10"/>
    <n v="10"/>
    <n v="70"/>
    <n v="10"/>
    <n v="60"/>
  </r>
  <r>
    <n v="1537"/>
    <x v="5"/>
    <x v="0"/>
    <x v="4"/>
    <x v="2"/>
    <m/>
    <x v="1"/>
    <x v="0"/>
    <x v="0"/>
    <x v="1"/>
    <n v="5"/>
    <n v="5"/>
    <n v="400"/>
    <n v="20"/>
    <n v="380"/>
  </r>
  <r>
    <n v="1538"/>
    <x v="72"/>
    <x v="1"/>
    <x v="0"/>
    <x v="0"/>
    <n v="50"/>
    <x v="4"/>
    <x v="1"/>
    <x v="2"/>
    <x v="1"/>
    <n v="5"/>
    <n v="5"/>
    <n v="500"/>
    <n v="50"/>
    <n v="450"/>
  </r>
  <r>
    <n v="1539"/>
    <x v="42"/>
    <x v="1"/>
    <x v="3"/>
    <x v="1"/>
    <m/>
    <x v="1"/>
    <x v="3"/>
    <x v="3"/>
    <x v="1"/>
    <n v="20"/>
    <n v="20"/>
    <n v="800"/>
    <n v="160"/>
    <n v="640"/>
  </r>
  <r>
    <n v="1540"/>
    <x v="21"/>
    <x v="1"/>
    <x v="4"/>
    <x v="0"/>
    <n v="70"/>
    <x v="3"/>
    <x v="0"/>
    <x v="2"/>
    <x v="0"/>
    <n v="10"/>
    <n v="10"/>
    <n v="700"/>
    <n v="100"/>
    <n v="600"/>
  </r>
  <r>
    <n v="1541"/>
    <x v="54"/>
    <x v="0"/>
    <x v="7"/>
    <x v="2"/>
    <m/>
    <x v="1"/>
    <x v="1"/>
    <x v="8"/>
    <x v="1"/>
    <n v="5"/>
    <n v="5"/>
    <n v="900"/>
    <n v="45"/>
    <n v="855"/>
  </r>
  <r>
    <n v="1542"/>
    <x v="37"/>
    <x v="1"/>
    <x v="6"/>
    <x v="2"/>
    <m/>
    <x v="1"/>
    <x v="2"/>
    <x v="9"/>
    <x v="1"/>
    <n v="5"/>
    <n v="5"/>
    <n v="100"/>
    <n v="5"/>
    <n v="95"/>
  </r>
  <r>
    <n v="1543"/>
    <x v="31"/>
    <x v="0"/>
    <x v="3"/>
    <x v="0"/>
    <n v="90"/>
    <x v="0"/>
    <x v="2"/>
    <x v="1"/>
    <x v="0"/>
    <m/>
    <s v="20"/>
    <n v="180"/>
    <n v="40"/>
    <n v="140"/>
  </r>
  <r>
    <n v="1544"/>
    <x v="30"/>
    <x v="1"/>
    <x v="7"/>
    <x v="3"/>
    <n v="50"/>
    <x v="4"/>
    <x v="1"/>
    <x v="8"/>
    <x v="0"/>
    <n v="20"/>
    <n v="20"/>
    <n v="450"/>
    <n v="180"/>
    <n v="270"/>
  </r>
  <r>
    <n v="1545"/>
    <x v="40"/>
    <x v="1"/>
    <x v="4"/>
    <x v="0"/>
    <n v="200"/>
    <x v="6"/>
    <x v="1"/>
    <x v="2"/>
    <x v="0"/>
    <n v="15"/>
    <n v="15"/>
    <n v="2000"/>
    <n v="150"/>
    <n v="1850"/>
  </r>
  <r>
    <n v="1546"/>
    <x v="72"/>
    <x v="1"/>
    <x v="6"/>
    <x v="1"/>
    <n v="70"/>
    <x v="3"/>
    <x v="3"/>
    <x v="5"/>
    <x v="0"/>
    <m/>
    <s v="20"/>
    <n v="350"/>
    <n v="100"/>
    <n v="250"/>
  </r>
  <r>
    <n v="1547"/>
    <x v="25"/>
    <x v="0"/>
    <x v="7"/>
    <x v="3"/>
    <n v="150"/>
    <x v="2"/>
    <x v="1"/>
    <x v="4"/>
    <x v="0"/>
    <n v="15"/>
    <n v="15"/>
    <n v="450"/>
    <n v="45"/>
    <n v="405"/>
  </r>
  <r>
    <n v="1548"/>
    <x v="70"/>
    <x v="1"/>
    <x v="7"/>
    <x v="0"/>
    <m/>
    <x v="1"/>
    <x v="2"/>
    <x v="1"/>
    <x v="1"/>
    <n v="10"/>
    <n v="10"/>
    <n v="200"/>
    <n v="20"/>
    <n v="180"/>
  </r>
  <r>
    <n v="1549"/>
    <x v="13"/>
    <x v="1"/>
    <x v="5"/>
    <x v="2"/>
    <n v="50"/>
    <x v="4"/>
    <x v="3"/>
    <x v="1"/>
    <x v="1"/>
    <n v="15"/>
    <n v="15"/>
    <n v="100"/>
    <n v="30"/>
    <n v="70"/>
  </r>
  <r>
    <n v="1550"/>
    <x v="3"/>
    <x v="0"/>
    <x v="8"/>
    <x v="3"/>
    <n v="70"/>
    <x v="3"/>
    <x v="3"/>
    <x v="5"/>
    <x v="1"/>
    <n v="15"/>
    <n v="15"/>
    <n v="350"/>
    <n v="75"/>
    <n v="275"/>
  </r>
  <r>
    <n v="1551"/>
    <x v="45"/>
    <x v="1"/>
    <x v="1"/>
    <x v="0"/>
    <n v="70"/>
    <x v="3"/>
    <x v="1"/>
    <x v="7"/>
    <x v="1"/>
    <n v="5"/>
    <n v="5"/>
    <n v="420"/>
    <n v="30"/>
    <n v="390"/>
  </r>
  <r>
    <n v="1552"/>
    <x v="52"/>
    <x v="1"/>
    <x v="6"/>
    <x v="0"/>
    <m/>
    <x v="1"/>
    <x v="1"/>
    <x v="3"/>
    <x v="0"/>
    <n v="15"/>
    <n v="15"/>
    <n v="800"/>
    <n v="120"/>
    <n v="680"/>
  </r>
  <r>
    <n v="1553"/>
    <x v="35"/>
    <x v="0"/>
    <x v="0"/>
    <x v="0"/>
    <n v="150"/>
    <x v="2"/>
    <x v="3"/>
    <x v="7"/>
    <x v="0"/>
    <m/>
    <s v="20"/>
    <n v="900"/>
    <n v="120"/>
    <n v="780"/>
  </r>
  <r>
    <n v="1554"/>
    <x v="65"/>
    <x v="1"/>
    <x v="1"/>
    <x v="2"/>
    <n v="70"/>
    <x v="3"/>
    <x v="0"/>
    <x v="7"/>
    <x v="1"/>
    <n v="10"/>
    <n v="10"/>
    <n v="420"/>
    <n v="60"/>
    <n v="360"/>
  </r>
  <r>
    <n v="1555"/>
    <x v="41"/>
    <x v="1"/>
    <x v="2"/>
    <x v="1"/>
    <n v="70"/>
    <x v="3"/>
    <x v="2"/>
    <x v="9"/>
    <x v="0"/>
    <n v="10"/>
    <n v="10"/>
    <n v="70"/>
    <n v="10"/>
    <n v="60"/>
  </r>
  <r>
    <n v="1556"/>
    <x v="55"/>
    <x v="1"/>
    <x v="8"/>
    <x v="1"/>
    <n v="90"/>
    <x v="0"/>
    <x v="0"/>
    <x v="1"/>
    <x v="0"/>
    <n v="15"/>
    <n v="15"/>
    <n v="180"/>
    <n v="30"/>
    <n v="150"/>
  </r>
  <r>
    <n v="1557"/>
    <x v="40"/>
    <x v="1"/>
    <x v="6"/>
    <x v="2"/>
    <n v="200"/>
    <x v="6"/>
    <x v="1"/>
    <x v="5"/>
    <x v="0"/>
    <n v="10"/>
    <n v="10"/>
    <n v="1000"/>
    <n v="50"/>
    <n v="950"/>
  </r>
  <r>
    <n v="1558"/>
    <x v="17"/>
    <x v="1"/>
    <x v="0"/>
    <x v="2"/>
    <n v="150"/>
    <x v="2"/>
    <x v="3"/>
    <x v="5"/>
    <x v="1"/>
    <n v="20"/>
    <n v="20"/>
    <n v="750"/>
    <n v="100"/>
    <n v="650"/>
  </r>
  <r>
    <n v="1559"/>
    <x v="23"/>
    <x v="1"/>
    <x v="0"/>
    <x v="0"/>
    <n v="120"/>
    <x v="5"/>
    <x v="1"/>
    <x v="5"/>
    <x v="0"/>
    <n v="15"/>
    <n v="15"/>
    <n v="600"/>
    <n v="75"/>
    <n v="525"/>
  </r>
  <r>
    <n v="1560"/>
    <x v="33"/>
    <x v="1"/>
    <x v="5"/>
    <x v="1"/>
    <n v="50"/>
    <x v="4"/>
    <x v="0"/>
    <x v="7"/>
    <x v="0"/>
    <n v="15"/>
    <n v="15"/>
    <n v="300"/>
    <n v="90"/>
    <n v="210"/>
  </r>
  <r>
    <n v="1561"/>
    <x v="5"/>
    <x v="0"/>
    <x v="3"/>
    <x v="1"/>
    <n v="70"/>
    <x v="3"/>
    <x v="2"/>
    <x v="3"/>
    <x v="1"/>
    <n v="15"/>
    <n v="15"/>
    <n v="560"/>
    <n v="120"/>
    <n v="440"/>
  </r>
  <r>
    <n v="1562"/>
    <x v="72"/>
    <x v="1"/>
    <x v="2"/>
    <x v="1"/>
    <n v="120"/>
    <x v="5"/>
    <x v="2"/>
    <x v="5"/>
    <x v="0"/>
    <n v="20"/>
    <n v="20"/>
    <n v="600"/>
    <n v="100"/>
    <n v="500"/>
  </r>
  <r>
    <n v="1563"/>
    <x v="35"/>
    <x v="1"/>
    <x v="2"/>
    <x v="3"/>
    <m/>
    <x v="1"/>
    <x v="0"/>
    <x v="1"/>
    <x v="0"/>
    <n v="10"/>
    <n v="10"/>
    <n v="200"/>
    <n v="20"/>
    <n v="180"/>
  </r>
  <r>
    <n v="1564"/>
    <x v="38"/>
    <x v="0"/>
    <x v="2"/>
    <x v="1"/>
    <n v="90"/>
    <x v="0"/>
    <x v="1"/>
    <x v="5"/>
    <x v="0"/>
    <n v="10"/>
    <n v="10"/>
    <n v="450"/>
    <n v="50"/>
    <n v="400"/>
  </r>
  <r>
    <n v="1565"/>
    <x v="55"/>
    <x v="0"/>
    <x v="8"/>
    <x v="1"/>
    <n v="90"/>
    <x v="0"/>
    <x v="1"/>
    <x v="9"/>
    <x v="1"/>
    <n v="10"/>
    <n v="10"/>
    <n v="90"/>
    <n v="10"/>
    <n v="80"/>
  </r>
  <r>
    <n v="1566"/>
    <x v="61"/>
    <x v="1"/>
    <x v="6"/>
    <x v="1"/>
    <n v="120"/>
    <x v="5"/>
    <x v="2"/>
    <x v="5"/>
    <x v="0"/>
    <n v="15"/>
    <n v="15"/>
    <n v="600"/>
    <n v="75"/>
    <n v="525"/>
  </r>
  <r>
    <n v="1567"/>
    <x v="71"/>
    <x v="1"/>
    <x v="4"/>
    <x v="2"/>
    <n v="150"/>
    <x v="2"/>
    <x v="2"/>
    <x v="4"/>
    <x v="1"/>
    <n v="5"/>
    <n v="5"/>
    <n v="450"/>
    <n v="15"/>
    <n v="435"/>
  </r>
  <r>
    <n v="1568"/>
    <x v="44"/>
    <x v="0"/>
    <x v="1"/>
    <x v="1"/>
    <n v="50"/>
    <x v="4"/>
    <x v="2"/>
    <x v="1"/>
    <x v="0"/>
    <n v="5"/>
    <n v="5"/>
    <n v="100"/>
    <n v="10"/>
    <n v="90"/>
  </r>
  <r>
    <n v="1569"/>
    <x v="38"/>
    <x v="0"/>
    <x v="8"/>
    <x v="0"/>
    <n v="50"/>
    <x v="4"/>
    <x v="0"/>
    <x v="1"/>
    <x v="1"/>
    <n v="20"/>
    <n v="20"/>
    <n v="100"/>
    <n v="40"/>
    <n v="60"/>
  </r>
  <r>
    <n v="1570"/>
    <x v="47"/>
    <x v="0"/>
    <x v="8"/>
    <x v="3"/>
    <n v="150"/>
    <x v="2"/>
    <x v="2"/>
    <x v="9"/>
    <x v="0"/>
    <n v="10"/>
    <n v="10"/>
    <n v="150"/>
    <n v="10"/>
    <n v="140"/>
  </r>
  <r>
    <n v="1571"/>
    <x v="8"/>
    <x v="1"/>
    <x v="6"/>
    <x v="1"/>
    <n v="50"/>
    <x v="4"/>
    <x v="0"/>
    <x v="5"/>
    <x v="0"/>
    <n v="20"/>
    <n v="20"/>
    <n v="250"/>
    <n v="100"/>
    <n v="150"/>
  </r>
  <r>
    <n v="1572"/>
    <x v="61"/>
    <x v="1"/>
    <x v="6"/>
    <x v="1"/>
    <n v="200"/>
    <x v="6"/>
    <x v="3"/>
    <x v="3"/>
    <x v="0"/>
    <m/>
    <s v="20"/>
    <n v="1600"/>
    <n v="160"/>
    <n v="1440"/>
  </r>
  <r>
    <n v="1573"/>
    <x v="24"/>
    <x v="0"/>
    <x v="7"/>
    <x v="3"/>
    <n v="120"/>
    <x v="5"/>
    <x v="1"/>
    <x v="1"/>
    <x v="0"/>
    <n v="5"/>
    <n v="5"/>
    <n v="240"/>
    <n v="10"/>
    <n v="230"/>
  </r>
  <r>
    <n v="1574"/>
    <x v="27"/>
    <x v="1"/>
    <x v="4"/>
    <x v="0"/>
    <n v="120"/>
    <x v="5"/>
    <x v="0"/>
    <x v="4"/>
    <x v="1"/>
    <n v="20"/>
    <n v="20"/>
    <n v="360"/>
    <n v="60"/>
    <n v="300"/>
  </r>
  <r>
    <n v="1575"/>
    <x v="64"/>
    <x v="0"/>
    <x v="4"/>
    <x v="0"/>
    <n v="120"/>
    <x v="5"/>
    <x v="0"/>
    <x v="3"/>
    <x v="1"/>
    <n v="5"/>
    <n v="5"/>
    <n v="960"/>
    <n v="40"/>
    <n v="920"/>
  </r>
  <r>
    <n v="1576"/>
    <x v="55"/>
    <x v="0"/>
    <x v="1"/>
    <x v="1"/>
    <n v="50"/>
    <x v="4"/>
    <x v="1"/>
    <x v="2"/>
    <x v="0"/>
    <n v="10"/>
    <n v="10"/>
    <n v="500"/>
    <n v="100"/>
    <n v="400"/>
  </r>
  <r>
    <n v="1577"/>
    <x v="10"/>
    <x v="0"/>
    <x v="8"/>
    <x v="1"/>
    <n v="50"/>
    <x v="4"/>
    <x v="2"/>
    <x v="7"/>
    <x v="1"/>
    <n v="20"/>
    <n v="20"/>
    <n v="300"/>
    <n v="120"/>
    <n v="180"/>
  </r>
  <r>
    <n v="1578"/>
    <x v="8"/>
    <x v="1"/>
    <x v="5"/>
    <x v="3"/>
    <n v="120"/>
    <x v="5"/>
    <x v="2"/>
    <x v="6"/>
    <x v="0"/>
    <m/>
    <s v="20"/>
    <n v="840"/>
    <n v="140"/>
    <n v="700"/>
  </r>
  <r>
    <n v="1579"/>
    <x v="71"/>
    <x v="0"/>
    <x v="3"/>
    <x v="0"/>
    <n v="120"/>
    <x v="5"/>
    <x v="0"/>
    <x v="0"/>
    <x v="0"/>
    <n v="15"/>
    <n v="15"/>
    <n v="480"/>
    <n v="60"/>
    <n v="420"/>
  </r>
  <r>
    <n v="1580"/>
    <x v="3"/>
    <x v="1"/>
    <x v="3"/>
    <x v="3"/>
    <m/>
    <x v="1"/>
    <x v="0"/>
    <x v="9"/>
    <x v="0"/>
    <m/>
    <s v="20"/>
    <n v="100"/>
    <n v="20"/>
    <n v="80"/>
  </r>
  <r>
    <n v="1581"/>
    <x v="21"/>
    <x v="0"/>
    <x v="0"/>
    <x v="1"/>
    <n v="50"/>
    <x v="4"/>
    <x v="0"/>
    <x v="7"/>
    <x v="0"/>
    <n v="10"/>
    <n v="10"/>
    <n v="300"/>
    <n v="60"/>
    <n v="240"/>
  </r>
  <r>
    <n v="1582"/>
    <x v="46"/>
    <x v="1"/>
    <x v="6"/>
    <x v="2"/>
    <n v="70"/>
    <x v="3"/>
    <x v="2"/>
    <x v="5"/>
    <x v="0"/>
    <m/>
    <s v="20"/>
    <n v="350"/>
    <n v="100"/>
    <n v="250"/>
  </r>
  <r>
    <n v="1583"/>
    <x v="44"/>
    <x v="0"/>
    <x v="3"/>
    <x v="0"/>
    <n v="150"/>
    <x v="2"/>
    <x v="0"/>
    <x v="2"/>
    <x v="0"/>
    <n v="10"/>
    <n v="10"/>
    <n v="1500"/>
    <n v="100"/>
    <n v="1400"/>
  </r>
  <r>
    <n v="1584"/>
    <x v="38"/>
    <x v="1"/>
    <x v="4"/>
    <x v="2"/>
    <n v="120"/>
    <x v="5"/>
    <x v="3"/>
    <x v="2"/>
    <x v="0"/>
    <n v="5"/>
    <n v="5"/>
    <n v="1200"/>
    <n v="50"/>
    <n v="1150"/>
  </r>
  <r>
    <n v="1585"/>
    <x v="72"/>
    <x v="0"/>
    <x v="4"/>
    <x v="1"/>
    <n v="150"/>
    <x v="2"/>
    <x v="1"/>
    <x v="7"/>
    <x v="0"/>
    <m/>
    <s v="20"/>
    <n v="900"/>
    <n v="120"/>
    <n v="780"/>
  </r>
  <r>
    <n v="1586"/>
    <x v="25"/>
    <x v="0"/>
    <x v="4"/>
    <x v="2"/>
    <n v="50"/>
    <x v="4"/>
    <x v="1"/>
    <x v="0"/>
    <x v="0"/>
    <n v="15"/>
    <n v="15"/>
    <n v="200"/>
    <n v="60"/>
    <n v="140"/>
  </r>
  <r>
    <n v="1587"/>
    <x v="48"/>
    <x v="1"/>
    <x v="1"/>
    <x v="3"/>
    <n v="50"/>
    <x v="4"/>
    <x v="1"/>
    <x v="1"/>
    <x v="0"/>
    <n v="20"/>
    <n v="20"/>
    <n v="100"/>
    <n v="40"/>
    <n v="60"/>
  </r>
  <r>
    <n v="1588"/>
    <x v="31"/>
    <x v="0"/>
    <x v="4"/>
    <x v="3"/>
    <n v="200"/>
    <x v="6"/>
    <x v="3"/>
    <x v="4"/>
    <x v="1"/>
    <n v="10"/>
    <n v="10"/>
    <n v="600"/>
    <n v="30"/>
    <n v="570"/>
  </r>
  <r>
    <n v="1589"/>
    <x v="48"/>
    <x v="1"/>
    <x v="6"/>
    <x v="0"/>
    <n v="150"/>
    <x v="2"/>
    <x v="1"/>
    <x v="4"/>
    <x v="1"/>
    <n v="20"/>
    <n v="20"/>
    <n v="450"/>
    <n v="60"/>
    <n v="390"/>
  </r>
  <r>
    <n v="1590"/>
    <x v="48"/>
    <x v="0"/>
    <x v="0"/>
    <x v="1"/>
    <n v="70"/>
    <x v="3"/>
    <x v="0"/>
    <x v="7"/>
    <x v="0"/>
    <n v="10"/>
    <n v="10"/>
    <n v="420"/>
    <n v="60"/>
    <n v="360"/>
  </r>
  <r>
    <n v="1591"/>
    <x v="6"/>
    <x v="0"/>
    <x v="2"/>
    <x v="0"/>
    <n v="90"/>
    <x v="0"/>
    <x v="0"/>
    <x v="0"/>
    <x v="0"/>
    <n v="20"/>
    <n v="20"/>
    <n v="360"/>
    <n v="80"/>
    <n v="280"/>
  </r>
  <r>
    <n v="1592"/>
    <x v="67"/>
    <x v="0"/>
    <x v="6"/>
    <x v="0"/>
    <n v="200"/>
    <x v="6"/>
    <x v="0"/>
    <x v="1"/>
    <x v="1"/>
    <m/>
    <s v="20"/>
    <n v="400"/>
    <n v="40"/>
    <n v="360"/>
  </r>
  <r>
    <n v="1593"/>
    <x v="25"/>
    <x v="1"/>
    <x v="3"/>
    <x v="3"/>
    <m/>
    <x v="1"/>
    <x v="3"/>
    <x v="2"/>
    <x v="0"/>
    <n v="5"/>
    <n v="5"/>
    <n v="1000"/>
    <n v="50"/>
    <n v="950"/>
  </r>
  <r>
    <n v="1594"/>
    <x v="10"/>
    <x v="0"/>
    <x v="1"/>
    <x v="0"/>
    <n v="50"/>
    <x v="4"/>
    <x v="1"/>
    <x v="2"/>
    <x v="0"/>
    <n v="20"/>
    <n v="20"/>
    <n v="500"/>
    <n v="200"/>
    <n v="300"/>
  </r>
  <r>
    <n v="1595"/>
    <x v="3"/>
    <x v="0"/>
    <x v="6"/>
    <x v="0"/>
    <n v="90"/>
    <x v="0"/>
    <x v="0"/>
    <x v="5"/>
    <x v="1"/>
    <n v="10"/>
    <n v="10"/>
    <n v="450"/>
    <n v="50"/>
    <n v="400"/>
  </r>
  <r>
    <n v="1596"/>
    <x v="46"/>
    <x v="1"/>
    <x v="1"/>
    <x v="3"/>
    <n v="200"/>
    <x v="6"/>
    <x v="3"/>
    <x v="9"/>
    <x v="1"/>
    <n v="20"/>
    <n v="20"/>
    <n v="200"/>
    <n v="20"/>
    <n v="180"/>
  </r>
  <r>
    <n v="1597"/>
    <x v="23"/>
    <x v="0"/>
    <x v="5"/>
    <x v="1"/>
    <n v="50"/>
    <x v="4"/>
    <x v="0"/>
    <x v="2"/>
    <x v="1"/>
    <n v="10"/>
    <n v="10"/>
    <n v="500"/>
    <n v="100"/>
    <n v="400"/>
  </r>
  <r>
    <n v="1598"/>
    <x v="46"/>
    <x v="0"/>
    <x v="2"/>
    <x v="2"/>
    <n v="70"/>
    <x v="3"/>
    <x v="2"/>
    <x v="1"/>
    <x v="1"/>
    <n v="20"/>
    <n v="20"/>
    <n v="140"/>
    <n v="40"/>
    <n v="100"/>
  </r>
  <r>
    <n v="1599"/>
    <x v="69"/>
    <x v="1"/>
    <x v="8"/>
    <x v="2"/>
    <n v="70"/>
    <x v="3"/>
    <x v="2"/>
    <x v="7"/>
    <x v="1"/>
    <m/>
    <s v="20"/>
    <n v="420"/>
    <n v="120"/>
    <n v="300"/>
  </r>
  <r>
    <n v="1600"/>
    <x v="32"/>
    <x v="0"/>
    <x v="4"/>
    <x v="0"/>
    <n v="90"/>
    <x v="0"/>
    <x v="2"/>
    <x v="7"/>
    <x v="0"/>
    <n v="10"/>
    <n v="10"/>
    <n v="540"/>
    <n v="60"/>
    <n v="480"/>
  </r>
  <r>
    <n v="1601"/>
    <x v="1"/>
    <x v="0"/>
    <x v="5"/>
    <x v="2"/>
    <n v="150"/>
    <x v="2"/>
    <x v="0"/>
    <x v="0"/>
    <x v="1"/>
    <n v="5"/>
    <n v="5"/>
    <n v="600"/>
    <n v="20"/>
    <n v="580"/>
  </r>
  <r>
    <n v="1602"/>
    <x v="10"/>
    <x v="0"/>
    <x v="4"/>
    <x v="3"/>
    <n v="90"/>
    <x v="0"/>
    <x v="2"/>
    <x v="1"/>
    <x v="1"/>
    <n v="20"/>
    <n v="20"/>
    <n v="180"/>
    <n v="40"/>
    <n v="140"/>
  </r>
  <r>
    <n v="1603"/>
    <x v="64"/>
    <x v="1"/>
    <x v="4"/>
    <x v="3"/>
    <n v="90"/>
    <x v="0"/>
    <x v="2"/>
    <x v="2"/>
    <x v="0"/>
    <n v="20"/>
    <n v="20"/>
    <n v="900"/>
    <n v="200"/>
    <n v="700"/>
  </r>
  <r>
    <n v="1604"/>
    <x v="20"/>
    <x v="0"/>
    <x v="6"/>
    <x v="2"/>
    <n v="50"/>
    <x v="4"/>
    <x v="3"/>
    <x v="1"/>
    <x v="0"/>
    <n v="5"/>
    <n v="5"/>
    <n v="100"/>
    <n v="10"/>
    <n v="90"/>
  </r>
  <r>
    <n v="1605"/>
    <x v="69"/>
    <x v="1"/>
    <x v="6"/>
    <x v="1"/>
    <m/>
    <x v="1"/>
    <x v="3"/>
    <x v="2"/>
    <x v="0"/>
    <n v="20"/>
    <n v="20"/>
    <n v="1000"/>
    <n v="200"/>
    <n v="800"/>
  </r>
  <r>
    <n v="1606"/>
    <x v="13"/>
    <x v="1"/>
    <x v="3"/>
    <x v="3"/>
    <n v="70"/>
    <x v="3"/>
    <x v="1"/>
    <x v="9"/>
    <x v="0"/>
    <n v="10"/>
    <n v="10"/>
    <n v="70"/>
    <n v="10"/>
    <n v="60"/>
  </r>
  <r>
    <n v="1607"/>
    <x v="63"/>
    <x v="0"/>
    <x v="4"/>
    <x v="3"/>
    <n v="150"/>
    <x v="2"/>
    <x v="3"/>
    <x v="7"/>
    <x v="1"/>
    <n v="20"/>
    <n v="20"/>
    <n v="900"/>
    <n v="120"/>
    <n v="780"/>
  </r>
  <r>
    <n v="1608"/>
    <x v="43"/>
    <x v="1"/>
    <x v="3"/>
    <x v="1"/>
    <n v="70"/>
    <x v="3"/>
    <x v="1"/>
    <x v="7"/>
    <x v="1"/>
    <n v="20"/>
    <n v="20"/>
    <n v="420"/>
    <n v="120"/>
    <n v="300"/>
  </r>
  <r>
    <n v="1609"/>
    <x v="19"/>
    <x v="0"/>
    <x v="4"/>
    <x v="1"/>
    <n v="150"/>
    <x v="2"/>
    <x v="3"/>
    <x v="8"/>
    <x v="1"/>
    <n v="10"/>
    <n v="10"/>
    <n v="1350"/>
    <n v="90"/>
    <n v="1260"/>
  </r>
  <r>
    <n v="1610"/>
    <x v="42"/>
    <x v="0"/>
    <x v="3"/>
    <x v="3"/>
    <m/>
    <x v="1"/>
    <x v="1"/>
    <x v="7"/>
    <x v="0"/>
    <m/>
    <s v="20"/>
    <n v="600"/>
    <n v="120"/>
    <n v="480"/>
  </r>
  <r>
    <n v="1611"/>
    <x v="9"/>
    <x v="1"/>
    <x v="5"/>
    <x v="1"/>
    <n v="50"/>
    <x v="4"/>
    <x v="2"/>
    <x v="3"/>
    <x v="0"/>
    <n v="10"/>
    <n v="10"/>
    <n v="400"/>
    <n v="80"/>
    <n v="320"/>
  </r>
  <r>
    <n v="1612"/>
    <x v="1"/>
    <x v="0"/>
    <x v="5"/>
    <x v="2"/>
    <n v="120"/>
    <x v="5"/>
    <x v="0"/>
    <x v="5"/>
    <x v="0"/>
    <n v="20"/>
    <n v="20"/>
    <n v="600"/>
    <n v="100"/>
    <n v="500"/>
  </r>
  <r>
    <n v="1613"/>
    <x v="52"/>
    <x v="1"/>
    <x v="0"/>
    <x v="0"/>
    <n v="120"/>
    <x v="5"/>
    <x v="0"/>
    <x v="0"/>
    <x v="0"/>
    <n v="15"/>
    <n v="15"/>
    <n v="480"/>
    <n v="60"/>
    <n v="420"/>
  </r>
  <r>
    <n v="1614"/>
    <x v="24"/>
    <x v="1"/>
    <x v="8"/>
    <x v="3"/>
    <n v="90"/>
    <x v="0"/>
    <x v="2"/>
    <x v="6"/>
    <x v="0"/>
    <n v="10"/>
    <n v="10"/>
    <n v="630"/>
    <n v="70"/>
    <n v="560"/>
  </r>
  <r>
    <n v="1615"/>
    <x v="15"/>
    <x v="0"/>
    <x v="3"/>
    <x v="1"/>
    <n v="150"/>
    <x v="2"/>
    <x v="1"/>
    <x v="9"/>
    <x v="0"/>
    <n v="15"/>
    <n v="15"/>
    <n v="150"/>
    <n v="15"/>
    <n v="135"/>
  </r>
  <r>
    <n v="1616"/>
    <x v="54"/>
    <x v="1"/>
    <x v="8"/>
    <x v="3"/>
    <n v="150"/>
    <x v="2"/>
    <x v="1"/>
    <x v="1"/>
    <x v="0"/>
    <m/>
    <s v="20"/>
    <n v="300"/>
    <n v="40"/>
    <n v="260"/>
  </r>
  <r>
    <n v="1617"/>
    <x v="54"/>
    <x v="1"/>
    <x v="7"/>
    <x v="2"/>
    <n v="50"/>
    <x v="4"/>
    <x v="0"/>
    <x v="4"/>
    <x v="0"/>
    <n v="20"/>
    <n v="20"/>
    <n v="150"/>
    <n v="60"/>
    <n v="90"/>
  </r>
  <r>
    <n v="1618"/>
    <x v="46"/>
    <x v="1"/>
    <x v="1"/>
    <x v="3"/>
    <n v="50"/>
    <x v="4"/>
    <x v="1"/>
    <x v="3"/>
    <x v="1"/>
    <n v="10"/>
    <n v="10"/>
    <n v="400"/>
    <n v="80"/>
    <n v="320"/>
  </r>
  <r>
    <n v="1619"/>
    <x v="44"/>
    <x v="0"/>
    <x v="2"/>
    <x v="1"/>
    <n v="120"/>
    <x v="5"/>
    <x v="1"/>
    <x v="0"/>
    <x v="1"/>
    <n v="5"/>
    <n v="5"/>
    <n v="480"/>
    <n v="20"/>
    <n v="460"/>
  </r>
  <r>
    <n v="1620"/>
    <x v="56"/>
    <x v="1"/>
    <x v="7"/>
    <x v="2"/>
    <n v="120"/>
    <x v="5"/>
    <x v="1"/>
    <x v="9"/>
    <x v="0"/>
    <m/>
    <s v="20"/>
    <n v="120"/>
    <n v="20"/>
    <n v="100"/>
  </r>
  <r>
    <n v="1621"/>
    <x v="29"/>
    <x v="0"/>
    <x v="1"/>
    <x v="0"/>
    <n v="150"/>
    <x v="2"/>
    <x v="3"/>
    <x v="5"/>
    <x v="0"/>
    <n v="10"/>
    <n v="10"/>
    <n v="750"/>
    <n v="50"/>
    <n v="700"/>
  </r>
  <r>
    <n v="1622"/>
    <x v="36"/>
    <x v="1"/>
    <x v="0"/>
    <x v="3"/>
    <n v="150"/>
    <x v="2"/>
    <x v="0"/>
    <x v="1"/>
    <x v="0"/>
    <m/>
    <s v="20"/>
    <n v="300"/>
    <n v="40"/>
    <n v="260"/>
  </r>
  <r>
    <n v="1623"/>
    <x v="23"/>
    <x v="0"/>
    <x v="4"/>
    <x v="3"/>
    <m/>
    <x v="1"/>
    <x v="2"/>
    <x v="4"/>
    <x v="1"/>
    <m/>
    <s v="20"/>
    <n v="300"/>
    <n v="60"/>
    <n v="240"/>
  </r>
  <r>
    <n v="1624"/>
    <x v="58"/>
    <x v="1"/>
    <x v="7"/>
    <x v="1"/>
    <n v="200"/>
    <x v="6"/>
    <x v="2"/>
    <x v="8"/>
    <x v="0"/>
    <n v="10"/>
    <n v="10"/>
    <n v="1800"/>
    <n v="90"/>
    <n v="1710"/>
  </r>
  <r>
    <n v="1625"/>
    <x v="36"/>
    <x v="1"/>
    <x v="4"/>
    <x v="1"/>
    <n v="200"/>
    <x v="6"/>
    <x v="3"/>
    <x v="2"/>
    <x v="1"/>
    <n v="10"/>
    <n v="10"/>
    <n v="2000"/>
    <n v="100"/>
    <n v="1900"/>
  </r>
  <r>
    <n v="1626"/>
    <x v="52"/>
    <x v="0"/>
    <x v="8"/>
    <x v="0"/>
    <n v="200"/>
    <x v="6"/>
    <x v="3"/>
    <x v="0"/>
    <x v="1"/>
    <n v="15"/>
    <n v="15"/>
    <n v="800"/>
    <n v="60"/>
    <n v="740"/>
  </r>
  <r>
    <n v="1627"/>
    <x v="36"/>
    <x v="1"/>
    <x v="0"/>
    <x v="3"/>
    <n v="70"/>
    <x v="3"/>
    <x v="2"/>
    <x v="9"/>
    <x v="1"/>
    <n v="5"/>
    <n v="5"/>
    <n v="70"/>
    <n v="5"/>
    <n v="65"/>
  </r>
  <r>
    <n v="1628"/>
    <x v="35"/>
    <x v="0"/>
    <x v="0"/>
    <x v="3"/>
    <n v="120"/>
    <x v="5"/>
    <x v="1"/>
    <x v="1"/>
    <x v="1"/>
    <n v="10"/>
    <n v="10"/>
    <n v="240"/>
    <n v="20"/>
    <n v="220"/>
  </r>
  <r>
    <n v="1629"/>
    <x v="49"/>
    <x v="0"/>
    <x v="5"/>
    <x v="1"/>
    <n v="50"/>
    <x v="4"/>
    <x v="2"/>
    <x v="2"/>
    <x v="1"/>
    <m/>
    <s v="20"/>
    <n v="500"/>
    <n v="200"/>
    <n v="300"/>
  </r>
  <r>
    <n v="1630"/>
    <x v="56"/>
    <x v="0"/>
    <x v="1"/>
    <x v="1"/>
    <n v="70"/>
    <x v="3"/>
    <x v="0"/>
    <x v="3"/>
    <x v="1"/>
    <n v="5"/>
    <n v="5"/>
    <n v="560"/>
    <n v="40"/>
    <n v="520"/>
  </r>
  <r>
    <n v="1631"/>
    <x v="30"/>
    <x v="0"/>
    <x v="4"/>
    <x v="0"/>
    <n v="70"/>
    <x v="3"/>
    <x v="1"/>
    <x v="4"/>
    <x v="0"/>
    <n v="5"/>
    <n v="5"/>
    <n v="210"/>
    <n v="15"/>
    <n v="195"/>
  </r>
  <r>
    <n v="1632"/>
    <x v="22"/>
    <x v="0"/>
    <x v="5"/>
    <x v="2"/>
    <m/>
    <x v="1"/>
    <x v="2"/>
    <x v="8"/>
    <x v="0"/>
    <n v="20"/>
    <n v="20"/>
    <n v="900"/>
    <n v="180"/>
    <n v="720"/>
  </r>
  <r>
    <n v="1633"/>
    <x v="15"/>
    <x v="1"/>
    <x v="7"/>
    <x v="3"/>
    <m/>
    <x v="1"/>
    <x v="0"/>
    <x v="9"/>
    <x v="1"/>
    <n v="10"/>
    <n v="10"/>
    <n v="100"/>
    <n v="10"/>
    <n v="90"/>
  </r>
  <r>
    <n v="1634"/>
    <x v="22"/>
    <x v="1"/>
    <x v="1"/>
    <x v="2"/>
    <n v="50"/>
    <x v="4"/>
    <x v="2"/>
    <x v="4"/>
    <x v="1"/>
    <m/>
    <s v="20"/>
    <n v="150"/>
    <n v="60"/>
    <n v="90"/>
  </r>
  <r>
    <n v="1635"/>
    <x v="53"/>
    <x v="0"/>
    <x v="1"/>
    <x v="3"/>
    <n v="200"/>
    <x v="6"/>
    <x v="0"/>
    <x v="2"/>
    <x v="1"/>
    <n v="10"/>
    <n v="10"/>
    <n v="2000"/>
    <n v="100"/>
    <n v="1900"/>
  </r>
  <r>
    <n v="1636"/>
    <x v="20"/>
    <x v="1"/>
    <x v="6"/>
    <x v="2"/>
    <n v="90"/>
    <x v="0"/>
    <x v="0"/>
    <x v="5"/>
    <x v="1"/>
    <n v="15"/>
    <n v="15"/>
    <n v="450"/>
    <n v="75"/>
    <n v="375"/>
  </r>
  <r>
    <n v="1637"/>
    <x v="43"/>
    <x v="0"/>
    <x v="1"/>
    <x v="0"/>
    <m/>
    <x v="1"/>
    <x v="3"/>
    <x v="5"/>
    <x v="1"/>
    <n v="20"/>
    <n v="20"/>
    <n v="500"/>
    <n v="100"/>
    <n v="400"/>
  </r>
  <r>
    <n v="1638"/>
    <x v="67"/>
    <x v="1"/>
    <x v="8"/>
    <x v="3"/>
    <n v="90"/>
    <x v="0"/>
    <x v="3"/>
    <x v="8"/>
    <x v="0"/>
    <n v="15"/>
    <n v="15"/>
    <n v="810"/>
    <n v="135"/>
    <n v="675"/>
  </r>
  <r>
    <n v="1639"/>
    <x v="57"/>
    <x v="1"/>
    <x v="3"/>
    <x v="1"/>
    <m/>
    <x v="1"/>
    <x v="0"/>
    <x v="2"/>
    <x v="1"/>
    <n v="5"/>
    <n v="5"/>
    <n v="1000"/>
    <n v="50"/>
    <n v="950"/>
  </r>
  <r>
    <n v="1640"/>
    <x v="35"/>
    <x v="0"/>
    <x v="1"/>
    <x v="3"/>
    <n v="90"/>
    <x v="0"/>
    <x v="0"/>
    <x v="7"/>
    <x v="1"/>
    <n v="20"/>
    <n v="20"/>
    <n v="540"/>
    <n v="120"/>
    <n v="420"/>
  </r>
  <r>
    <n v="1641"/>
    <x v="13"/>
    <x v="0"/>
    <x v="0"/>
    <x v="1"/>
    <n v="120"/>
    <x v="5"/>
    <x v="0"/>
    <x v="6"/>
    <x v="1"/>
    <n v="20"/>
    <n v="20"/>
    <n v="840"/>
    <n v="140"/>
    <n v="700"/>
  </r>
  <r>
    <n v="1642"/>
    <x v="38"/>
    <x v="0"/>
    <x v="1"/>
    <x v="1"/>
    <n v="200"/>
    <x v="6"/>
    <x v="2"/>
    <x v="2"/>
    <x v="0"/>
    <n v="5"/>
    <n v="5"/>
    <n v="2000"/>
    <n v="50"/>
    <n v="1950"/>
  </r>
  <r>
    <n v="1643"/>
    <x v="29"/>
    <x v="0"/>
    <x v="1"/>
    <x v="0"/>
    <m/>
    <x v="1"/>
    <x v="1"/>
    <x v="3"/>
    <x v="0"/>
    <n v="15"/>
    <n v="15"/>
    <n v="800"/>
    <n v="120"/>
    <n v="680"/>
  </r>
  <r>
    <n v="1644"/>
    <x v="18"/>
    <x v="1"/>
    <x v="3"/>
    <x v="0"/>
    <m/>
    <x v="1"/>
    <x v="3"/>
    <x v="4"/>
    <x v="1"/>
    <n v="20"/>
    <n v="20"/>
    <n v="300"/>
    <n v="60"/>
    <n v="240"/>
  </r>
  <r>
    <n v="1645"/>
    <x v="50"/>
    <x v="0"/>
    <x v="2"/>
    <x v="3"/>
    <m/>
    <x v="1"/>
    <x v="3"/>
    <x v="2"/>
    <x v="0"/>
    <n v="5"/>
    <n v="5"/>
    <n v="1000"/>
    <n v="50"/>
    <n v="950"/>
  </r>
  <r>
    <n v="1646"/>
    <x v="72"/>
    <x v="0"/>
    <x v="5"/>
    <x v="0"/>
    <n v="120"/>
    <x v="5"/>
    <x v="1"/>
    <x v="7"/>
    <x v="0"/>
    <n v="10"/>
    <n v="10"/>
    <n v="720"/>
    <n v="60"/>
    <n v="660"/>
  </r>
  <r>
    <n v="1647"/>
    <x v="14"/>
    <x v="0"/>
    <x v="7"/>
    <x v="3"/>
    <m/>
    <x v="1"/>
    <x v="3"/>
    <x v="9"/>
    <x v="1"/>
    <m/>
    <s v="20"/>
    <n v="100"/>
    <n v="20"/>
    <n v="80"/>
  </r>
  <r>
    <n v="1648"/>
    <x v="13"/>
    <x v="1"/>
    <x v="1"/>
    <x v="1"/>
    <m/>
    <x v="1"/>
    <x v="2"/>
    <x v="1"/>
    <x v="0"/>
    <n v="15"/>
    <n v="15"/>
    <n v="200"/>
    <n v="30"/>
    <n v="170"/>
  </r>
  <r>
    <n v="1649"/>
    <x v="23"/>
    <x v="1"/>
    <x v="3"/>
    <x v="1"/>
    <n v="200"/>
    <x v="6"/>
    <x v="1"/>
    <x v="6"/>
    <x v="1"/>
    <n v="15"/>
    <n v="15"/>
    <n v="1400"/>
    <n v="105"/>
    <n v="1295"/>
  </r>
  <r>
    <n v="1650"/>
    <x v="21"/>
    <x v="0"/>
    <x v="3"/>
    <x v="2"/>
    <n v="120"/>
    <x v="5"/>
    <x v="1"/>
    <x v="0"/>
    <x v="0"/>
    <n v="20"/>
    <n v="20"/>
    <n v="480"/>
    <n v="80"/>
    <n v="400"/>
  </r>
  <r>
    <n v="1651"/>
    <x v="39"/>
    <x v="0"/>
    <x v="6"/>
    <x v="0"/>
    <m/>
    <x v="1"/>
    <x v="3"/>
    <x v="9"/>
    <x v="1"/>
    <m/>
    <s v="20"/>
    <n v="100"/>
    <n v="20"/>
    <n v="80"/>
  </r>
  <r>
    <n v="1652"/>
    <x v="36"/>
    <x v="0"/>
    <x v="8"/>
    <x v="0"/>
    <n v="200"/>
    <x v="6"/>
    <x v="2"/>
    <x v="0"/>
    <x v="0"/>
    <m/>
    <s v="20"/>
    <n v="800"/>
    <n v="80"/>
    <n v="720"/>
  </r>
  <r>
    <n v="1653"/>
    <x v="44"/>
    <x v="0"/>
    <x v="8"/>
    <x v="3"/>
    <n v="150"/>
    <x v="2"/>
    <x v="0"/>
    <x v="3"/>
    <x v="0"/>
    <n v="5"/>
    <n v="5"/>
    <n v="1200"/>
    <n v="40"/>
    <n v="1160"/>
  </r>
  <r>
    <n v="1654"/>
    <x v="69"/>
    <x v="1"/>
    <x v="3"/>
    <x v="3"/>
    <m/>
    <x v="1"/>
    <x v="0"/>
    <x v="1"/>
    <x v="0"/>
    <n v="20"/>
    <n v="20"/>
    <n v="200"/>
    <n v="40"/>
    <n v="160"/>
  </r>
  <r>
    <n v="1655"/>
    <x v="3"/>
    <x v="1"/>
    <x v="8"/>
    <x v="0"/>
    <n v="150"/>
    <x v="2"/>
    <x v="2"/>
    <x v="3"/>
    <x v="1"/>
    <m/>
    <s v="20"/>
    <n v="1200"/>
    <n v="160"/>
    <n v="1040"/>
  </r>
  <r>
    <n v="1656"/>
    <x v="58"/>
    <x v="0"/>
    <x v="1"/>
    <x v="1"/>
    <n v="120"/>
    <x v="5"/>
    <x v="0"/>
    <x v="7"/>
    <x v="1"/>
    <n v="20"/>
    <n v="20"/>
    <n v="720"/>
    <n v="120"/>
    <n v="600"/>
  </r>
  <r>
    <n v="1657"/>
    <x v="63"/>
    <x v="1"/>
    <x v="0"/>
    <x v="2"/>
    <m/>
    <x v="1"/>
    <x v="2"/>
    <x v="2"/>
    <x v="0"/>
    <n v="10"/>
    <n v="10"/>
    <n v="1000"/>
    <n v="100"/>
    <n v="900"/>
  </r>
  <r>
    <n v="1658"/>
    <x v="72"/>
    <x v="0"/>
    <x v="6"/>
    <x v="2"/>
    <n v="70"/>
    <x v="3"/>
    <x v="1"/>
    <x v="1"/>
    <x v="1"/>
    <n v="15"/>
    <n v="15"/>
    <n v="140"/>
    <n v="30"/>
    <n v="110"/>
  </r>
  <r>
    <n v="1659"/>
    <x v="30"/>
    <x v="1"/>
    <x v="1"/>
    <x v="0"/>
    <n v="90"/>
    <x v="0"/>
    <x v="2"/>
    <x v="9"/>
    <x v="1"/>
    <n v="5"/>
    <n v="5"/>
    <n v="90"/>
    <n v="5"/>
    <n v="85"/>
  </r>
  <r>
    <n v="1660"/>
    <x v="66"/>
    <x v="0"/>
    <x v="7"/>
    <x v="2"/>
    <n v="150"/>
    <x v="2"/>
    <x v="0"/>
    <x v="7"/>
    <x v="0"/>
    <n v="15"/>
    <n v="15"/>
    <n v="900"/>
    <n v="90"/>
    <n v="810"/>
  </r>
  <r>
    <n v="1661"/>
    <x v="58"/>
    <x v="0"/>
    <x v="1"/>
    <x v="3"/>
    <n v="120"/>
    <x v="5"/>
    <x v="3"/>
    <x v="3"/>
    <x v="0"/>
    <n v="20"/>
    <n v="20"/>
    <n v="960"/>
    <n v="160"/>
    <n v="800"/>
  </r>
  <r>
    <n v="1662"/>
    <x v="38"/>
    <x v="0"/>
    <x v="8"/>
    <x v="2"/>
    <m/>
    <x v="1"/>
    <x v="2"/>
    <x v="1"/>
    <x v="0"/>
    <n v="10"/>
    <n v="10"/>
    <n v="200"/>
    <n v="20"/>
    <n v="180"/>
  </r>
  <r>
    <n v="1663"/>
    <x v="56"/>
    <x v="1"/>
    <x v="6"/>
    <x v="3"/>
    <n v="50"/>
    <x v="4"/>
    <x v="2"/>
    <x v="0"/>
    <x v="0"/>
    <n v="20"/>
    <n v="20"/>
    <n v="200"/>
    <n v="80"/>
    <n v="120"/>
  </r>
  <r>
    <n v="1664"/>
    <x v="38"/>
    <x v="1"/>
    <x v="7"/>
    <x v="3"/>
    <m/>
    <x v="1"/>
    <x v="2"/>
    <x v="7"/>
    <x v="0"/>
    <n v="15"/>
    <n v="15"/>
    <n v="600"/>
    <n v="90"/>
    <n v="510"/>
  </r>
  <r>
    <n v="1665"/>
    <x v="45"/>
    <x v="0"/>
    <x v="8"/>
    <x v="2"/>
    <n v="90"/>
    <x v="0"/>
    <x v="3"/>
    <x v="1"/>
    <x v="1"/>
    <n v="10"/>
    <n v="10"/>
    <n v="180"/>
    <n v="20"/>
    <n v="160"/>
  </r>
  <r>
    <n v="1666"/>
    <x v="42"/>
    <x v="1"/>
    <x v="0"/>
    <x v="3"/>
    <n v="50"/>
    <x v="4"/>
    <x v="0"/>
    <x v="6"/>
    <x v="0"/>
    <m/>
    <s v="20"/>
    <n v="350"/>
    <n v="140"/>
    <n v="210"/>
  </r>
  <r>
    <n v="1667"/>
    <x v="18"/>
    <x v="0"/>
    <x v="6"/>
    <x v="3"/>
    <n v="90"/>
    <x v="0"/>
    <x v="1"/>
    <x v="3"/>
    <x v="0"/>
    <m/>
    <s v="20"/>
    <n v="720"/>
    <n v="160"/>
    <n v="560"/>
  </r>
  <r>
    <n v="1668"/>
    <x v="2"/>
    <x v="0"/>
    <x v="8"/>
    <x v="3"/>
    <n v="70"/>
    <x v="3"/>
    <x v="3"/>
    <x v="8"/>
    <x v="0"/>
    <n v="10"/>
    <n v="10"/>
    <n v="630"/>
    <n v="90"/>
    <n v="540"/>
  </r>
  <r>
    <n v="1669"/>
    <x v="55"/>
    <x v="1"/>
    <x v="5"/>
    <x v="0"/>
    <n v="90"/>
    <x v="0"/>
    <x v="2"/>
    <x v="0"/>
    <x v="1"/>
    <n v="20"/>
    <n v="20"/>
    <n v="360"/>
    <n v="80"/>
    <n v="280"/>
  </r>
  <r>
    <n v="1670"/>
    <x v="22"/>
    <x v="0"/>
    <x v="3"/>
    <x v="0"/>
    <n v="50"/>
    <x v="4"/>
    <x v="1"/>
    <x v="6"/>
    <x v="1"/>
    <n v="20"/>
    <n v="20"/>
    <n v="350"/>
    <n v="140"/>
    <n v="210"/>
  </r>
  <r>
    <n v="1671"/>
    <x v="5"/>
    <x v="1"/>
    <x v="5"/>
    <x v="1"/>
    <n v="90"/>
    <x v="0"/>
    <x v="0"/>
    <x v="9"/>
    <x v="0"/>
    <n v="10"/>
    <n v="10"/>
    <n v="90"/>
    <n v="10"/>
    <n v="80"/>
  </r>
  <r>
    <n v="1672"/>
    <x v="27"/>
    <x v="1"/>
    <x v="2"/>
    <x v="1"/>
    <m/>
    <x v="1"/>
    <x v="1"/>
    <x v="4"/>
    <x v="0"/>
    <n v="5"/>
    <n v="5"/>
    <n v="300"/>
    <n v="15"/>
    <n v="285"/>
  </r>
  <r>
    <n v="1673"/>
    <x v="26"/>
    <x v="1"/>
    <x v="1"/>
    <x v="3"/>
    <n v="70"/>
    <x v="3"/>
    <x v="3"/>
    <x v="5"/>
    <x v="0"/>
    <n v="5"/>
    <n v="5"/>
    <n v="350"/>
    <n v="25"/>
    <n v="325"/>
  </r>
  <r>
    <n v="1674"/>
    <x v="41"/>
    <x v="0"/>
    <x v="8"/>
    <x v="3"/>
    <n v="150"/>
    <x v="2"/>
    <x v="3"/>
    <x v="4"/>
    <x v="0"/>
    <n v="5"/>
    <n v="5"/>
    <n v="450"/>
    <n v="15"/>
    <n v="435"/>
  </r>
  <r>
    <n v="1675"/>
    <x v="54"/>
    <x v="0"/>
    <x v="3"/>
    <x v="1"/>
    <n v="120"/>
    <x v="5"/>
    <x v="3"/>
    <x v="6"/>
    <x v="0"/>
    <n v="15"/>
    <n v="15"/>
    <n v="840"/>
    <n v="105"/>
    <n v="735"/>
  </r>
  <r>
    <n v="1676"/>
    <x v="66"/>
    <x v="0"/>
    <x v="1"/>
    <x v="3"/>
    <n v="90"/>
    <x v="0"/>
    <x v="0"/>
    <x v="6"/>
    <x v="0"/>
    <n v="15"/>
    <n v="15"/>
    <n v="630"/>
    <n v="105"/>
    <n v="525"/>
  </r>
  <r>
    <n v="1677"/>
    <x v="61"/>
    <x v="0"/>
    <x v="7"/>
    <x v="3"/>
    <n v="200"/>
    <x v="6"/>
    <x v="2"/>
    <x v="5"/>
    <x v="1"/>
    <n v="15"/>
    <n v="15"/>
    <n v="1000"/>
    <n v="75"/>
    <n v="925"/>
  </r>
  <r>
    <n v="1678"/>
    <x v="27"/>
    <x v="1"/>
    <x v="7"/>
    <x v="2"/>
    <n v="70"/>
    <x v="3"/>
    <x v="2"/>
    <x v="0"/>
    <x v="1"/>
    <m/>
    <s v="20"/>
    <n v="280"/>
    <n v="80"/>
    <n v="200"/>
  </r>
  <r>
    <n v="1679"/>
    <x v="71"/>
    <x v="0"/>
    <x v="8"/>
    <x v="1"/>
    <n v="120"/>
    <x v="5"/>
    <x v="3"/>
    <x v="8"/>
    <x v="1"/>
    <m/>
    <s v="20"/>
    <n v="1080"/>
    <n v="180"/>
    <n v="900"/>
  </r>
  <r>
    <n v="1680"/>
    <x v="26"/>
    <x v="0"/>
    <x v="5"/>
    <x v="0"/>
    <n v="70"/>
    <x v="3"/>
    <x v="2"/>
    <x v="0"/>
    <x v="1"/>
    <n v="15"/>
    <n v="15"/>
    <n v="280"/>
    <n v="60"/>
    <n v="220"/>
  </r>
  <r>
    <n v="1681"/>
    <x v="15"/>
    <x v="1"/>
    <x v="1"/>
    <x v="1"/>
    <n v="90"/>
    <x v="0"/>
    <x v="1"/>
    <x v="6"/>
    <x v="0"/>
    <m/>
    <s v="20"/>
    <n v="630"/>
    <n v="140"/>
    <n v="490"/>
  </r>
  <r>
    <n v="1682"/>
    <x v="59"/>
    <x v="1"/>
    <x v="0"/>
    <x v="2"/>
    <n v="120"/>
    <x v="5"/>
    <x v="0"/>
    <x v="1"/>
    <x v="1"/>
    <n v="20"/>
    <n v="20"/>
    <n v="240"/>
    <n v="40"/>
    <n v="200"/>
  </r>
  <r>
    <n v="1683"/>
    <x v="54"/>
    <x v="1"/>
    <x v="6"/>
    <x v="3"/>
    <n v="90"/>
    <x v="0"/>
    <x v="2"/>
    <x v="9"/>
    <x v="1"/>
    <n v="20"/>
    <n v="20"/>
    <n v="90"/>
    <n v="20"/>
    <n v="70"/>
  </r>
  <r>
    <n v="1684"/>
    <x v="52"/>
    <x v="1"/>
    <x v="0"/>
    <x v="2"/>
    <n v="70"/>
    <x v="3"/>
    <x v="1"/>
    <x v="2"/>
    <x v="1"/>
    <n v="15"/>
    <n v="15"/>
    <n v="700"/>
    <n v="150"/>
    <n v="550"/>
  </r>
  <r>
    <n v="1685"/>
    <x v="6"/>
    <x v="0"/>
    <x v="1"/>
    <x v="3"/>
    <n v="50"/>
    <x v="4"/>
    <x v="3"/>
    <x v="4"/>
    <x v="0"/>
    <n v="20"/>
    <n v="20"/>
    <n v="150"/>
    <n v="60"/>
    <n v="90"/>
  </r>
  <r>
    <n v="1686"/>
    <x v="54"/>
    <x v="1"/>
    <x v="7"/>
    <x v="3"/>
    <n v="150"/>
    <x v="2"/>
    <x v="3"/>
    <x v="1"/>
    <x v="0"/>
    <n v="15"/>
    <n v="15"/>
    <n v="300"/>
    <n v="30"/>
    <n v="270"/>
  </r>
  <r>
    <n v="1687"/>
    <x v="32"/>
    <x v="1"/>
    <x v="2"/>
    <x v="0"/>
    <n v="120"/>
    <x v="5"/>
    <x v="0"/>
    <x v="7"/>
    <x v="0"/>
    <n v="20"/>
    <n v="20"/>
    <n v="720"/>
    <n v="120"/>
    <n v="600"/>
  </r>
  <r>
    <n v="1688"/>
    <x v="0"/>
    <x v="1"/>
    <x v="6"/>
    <x v="2"/>
    <m/>
    <x v="1"/>
    <x v="1"/>
    <x v="1"/>
    <x v="1"/>
    <n v="10"/>
    <n v="10"/>
    <n v="200"/>
    <n v="20"/>
    <n v="180"/>
  </r>
  <r>
    <n v="1689"/>
    <x v="0"/>
    <x v="1"/>
    <x v="2"/>
    <x v="0"/>
    <n v="70"/>
    <x v="3"/>
    <x v="3"/>
    <x v="7"/>
    <x v="1"/>
    <n v="15"/>
    <n v="15"/>
    <n v="420"/>
    <n v="90"/>
    <n v="330"/>
  </r>
  <r>
    <n v="1690"/>
    <x v="23"/>
    <x v="1"/>
    <x v="5"/>
    <x v="2"/>
    <n v="70"/>
    <x v="3"/>
    <x v="0"/>
    <x v="8"/>
    <x v="0"/>
    <m/>
    <s v="20"/>
    <n v="630"/>
    <n v="180"/>
    <n v="450"/>
  </r>
  <r>
    <n v="1691"/>
    <x v="33"/>
    <x v="0"/>
    <x v="8"/>
    <x v="0"/>
    <n v="120"/>
    <x v="5"/>
    <x v="2"/>
    <x v="0"/>
    <x v="0"/>
    <n v="15"/>
    <n v="15"/>
    <n v="480"/>
    <n v="60"/>
    <n v="420"/>
  </r>
  <r>
    <n v="1692"/>
    <x v="1"/>
    <x v="1"/>
    <x v="1"/>
    <x v="1"/>
    <n v="70"/>
    <x v="3"/>
    <x v="1"/>
    <x v="2"/>
    <x v="1"/>
    <n v="5"/>
    <n v="5"/>
    <n v="700"/>
    <n v="50"/>
    <n v="650"/>
  </r>
  <r>
    <n v="1693"/>
    <x v="71"/>
    <x v="1"/>
    <x v="8"/>
    <x v="1"/>
    <n v="70"/>
    <x v="3"/>
    <x v="0"/>
    <x v="3"/>
    <x v="0"/>
    <n v="20"/>
    <n v="20"/>
    <n v="560"/>
    <n v="160"/>
    <n v="400"/>
  </r>
  <r>
    <n v="1694"/>
    <x v="19"/>
    <x v="0"/>
    <x v="7"/>
    <x v="0"/>
    <n v="120"/>
    <x v="5"/>
    <x v="1"/>
    <x v="0"/>
    <x v="1"/>
    <n v="10"/>
    <n v="10"/>
    <n v="480"/>
    <n v="40"/>
    <n v="440"/>
  </r>
  <r>
    <n v="1695"/>
    <x v="4"/>
    <x v="0"/>
    <x v="7"/>
    <x v="2"/>
    <n v="150"/>
    <x v="2"/>
    <x v="2"/>
    <x v="8"/>
    <x v="0"/>
    <n v="10"/>
    <n v="10"/>
    <n v="1350"/>
    <n v="90"/>
    <n v="1260"/>
  </r>
  <r>
    <n v="1696"/>
    <x v="65"/>
    <x v="1"/>
    <x v="8"/>
    <x v="1"/>
    <m/>
    <x v="1"/>
    <x v="0"/>
    <x v="5"/>
    <x v="1"/>
    <n v="5"/>
    <n v="5"/>
    <n v="500"/>
    <n v="25"/>
    <n v="475"/>
  </r>
  <r>
    <n v="1697"/>
    <x v="12"/>
    <x v="0"/>
    <x v="0"/>
    <x v="2"/>
    <n v="50"/>
    <x v="4"/>
    <x v="2"/>
    <x v="5"/>
    <x v="0"/>
    <n v="10"/>
    <n v="10"/>
    <n v="250"/>
    <n v="50"/>
    <n v="200"/>
  </r>
  <r>
    <n v="1698"/>
    <x v="56"/>
    <x v="1"/>
    <x v="0"/>
    <x v="3"/>
    <n v="70"/>
    <x v="3"/>
    <x v="1"/>
    <x v="7"/>
    <x v="0"/>
    <n v="20"/>
    <n v="20"/>
    <n v="420"/>
    <n v="120"/>
    <n v="300"/>
  </r>
  <r>
    <n v="1699"/>
    <x v="9"/>
    <x v="1"/>
    <x v="1"/>
    <x v="2"/>
    <n v="70"/>
    <x v="3"/>
    <x v="1"/>
    <x v="8"/>
    <x v="0"/>
    <n v="20"/>
    <n v="20"/>
    <n v="630"/>
    <n v="180"/>
    <n v="450"/>
  </r>
  <r>
    <n v="1700"/>
    <x v="17"/>
    <x v="1"/>
    <x v="3"/>
    <x v="3"/>
    <n v="70"/>
    <x v="3"/>
    <x v="1"/>
    <x v="8"/>
    <x v="1"/>
    <n v="10"/>
    <n v="10"/>
    <n v="630"/>
    <n v="90"/>
    <n v="540"/>
  </r>
  <r>
    <n v="1701"/>
    <x v="0"/>
    <x v="0"/>
    <x v="4"/>
    <x v="0"/>
    <n v="90"/>
    <x v="0"/>
    <x v="0"/>
    <x v="7"/>
    <x v="0"/>
    <n v="5"/>
    <n v="5"/>
    <n v="540"/>
    <n v="30"/>
    <n v="510"/>
  </r>
  <r>
    <n v="1702"/>
    <x v="20"/>
    <x v="0"/>
    <x v="0"/>
    <x v="2"/>
    <n v="120"/>
    <x v="5"/>
    <x v="3"/>
    <x v="2"/>
    <x v="0"/>
    <n v="10"/>
    <n v="10"/>
    <n v="1200"/>
    <n v="100"/>
    <n v="1100"/>
  </r>
  <r>
    <n v="1703"/>
    <x v="30"/>
    <x v="1"/>
    <x v="7"/>
    <x v="0"/>
    <n v="200"/>
    <x v="6"/>
    <x v="1"/>
    <x v="0"/>
    <x v="0"/>
    <n v="20"/>
    <n v="20"/>
    <n v="800"/>
    <n v="80"/>
    <n v="720"/>
  </r>
  <r>
    <n v="1704"/>
    <x v="71"/>
    <x v="1"/>
    <x v="2"/>
    <x v="2"/>
    <n v="120"/>
    <x v="5"/>
    <x v="3"/>
    <x v="9"/>
    <x v="1"/>
    <n v="20"/>
    <n v="20"/>
    <n v="120"/>
    <n v="20"/>
    <n v="100"/>
  </r>
  <r>
    <n v="1705"/>
    <x v="37"/>
    <x v="0"/>
    <x v="4"/>
    <x v="1"/>
    <n v="70"/>
    <x v="3"/>
    <x v="0"/>
    <x v="2"/>
    <x v="1"/>
    <n v="10"/>
    <n v="10"/>
    <n v="700"/>
    <n v="100"/>
    <n v="600"/>
  </r>
  <r>
    <n v="1706"/>
    <x v="66"/>
    <x v="0"/>
    <x v="2"/>
    <x v="2"/>
    <n v="120"/>
    <x v="5"/>
    <x v="3"/>
    <x v="0"/>
    <x v="1"/>
    <n v="20"/>
    <n v="20"/>
    <n v="480"/>
    <n v="80"/>
    <n v="400"/>
  </r>
  <r>
    <n v="1707"/>
    <x v="21"/>
    <x v="1"/>
    <x v="0"/>
    <x v="2"/>
    <n v="120"/>
    <x v="5"/>
    <x v="1"/>
    <x v="9"/>
    <x v="1"/>
    <m/>
    <s v="20"/>
    <n v="120"/>
    <n v="20"/>
    <n v="100"/>
  </r>
  <r>
    <n v="1708"/>
    <x v="36"/>
    <x v="1"/>
    <x v="6"/>
    <x v="0"/>
    <n v="90"/>
    <x v="0"/>
    <x v="2"/>
    <x v="7"/>
    <x v="1"/>
    <n v="5"/>
    <n v="5"/>
    <n v="540"/>
    <n v="30"/>
    <n v="510"/>
  </r>
  <r>
    <n v="1709"/>
    <x v="59"/>
    <x v="0"/>
    <x v="0"/>
    <x v="0"/>
    <n v="200"/>
    <x v="6"/>
    <x v="1"/>
    <x v="8"/>
    <x v="0"/>
    <m/>
    <s v="20"/>
    <n v="1800"/>
    <n v="180"/>
    <n v="1620"/>
  </r>
  <r>
    <n v="1710"/>
    <x v="26"/>
    <x v="1"/>
    <x v="5"/>
    <x v="1"/>
    <n v="120"/>
    <x v="5"/>
    <x v="0"/>
    <x v="1"/>
    <x v="0"/>
    <m/>
    <s v="20"/>
    <n v="240"/>
    <n v="40"/>
    <n v="200"/>
  </r>
  <r>
    <n v="1711"/>
    <x v="40"/>
    <x v="0"/>
    <x v="8"/>
    <x v="2"/>
    <n v="120"/>
    <x v="5"/>
    <x v="1"/>
    <x v="7"/>
    <x v="0"/>
    <n v="20"/>
    <n v="20"/>
    <n v="720"/>
    <n v="120"/>
    <n v="600"/>
  </r>
  <r>
    <n v="1712"/>
    <x v="7"/>
    <x v="1"/>
    <x v="7"/>
    <x v="0"/>
    <n v="50"/>
    <x v="4"/>
    <x v="1"/>
    <x v="6"/>
    <x v="1"/>
    <m/>
    <s v="20"/>
    <n v="350"/>
    <n v="140"/>
    <n v="210"/>
  </r>
  <r>
    <n v="1713"/>
    <x v="48"/>
    <x v="0"/>
    <x v="7"/>
    <x v="0"/>
    <n v="70"/>
    <x v="3"/>
    <x v="1"/>
    <x v="6"/>
    <x v="0"/>
    <n v="5"/>
    <n v="5"/>
    <n v="490"/>
    <n v="35"/>
    <n v="455"/>
  </r>
  <r>
    <n v="1714"/>
    <x v="3"/>
    <x v="1"/>
    <x v="8"/>
    <x v="0"/>
    <n v="90"/>
    <x v="0"/>
    <x v="3"/>
    <x v="5"/>
    <x v="0"/>
    <m/>
    <s v="20"/>
    <n v="450"/>
    <n v="100"/>
    <n v="350"/>
  </r>
  <r>
    <n v="1715"/>
    <x v="24"/>
    <x v="1"/>
    <x v="7"/>
    <x v="1"/>
    <n v="70"/>
    <x v="3"/>
    <x v="3"/>
    <x v="1"/>
    <x v="0"/>
    <n v="10"/>
    <n v="10"/>
    <n v="140"/>
    <n v="20"/>
    <n v="120"/>
  </r>
  <r>
    <n v="1716"/>
    <x v="39"/>
    <x v="1"/>
    <x v="0"/>
    <x v="0"/>
    <n v="200"/>
    <x v="6"/>
    <x v="0"/>
    <x v="7"/>
    <x v="1"/>
    <n v="15"/>
    <n v="15"/>
    <n v="1200"/>
    <n v="90"/>
    <n v="1110"/>
  </r>
  <r>
    <n v="1717"/>
    <x v="61"/>
    <x v="0"/>
    <x v="2"/>
    <x v="1"/>
    <n v="50"/>
    <x v="4"/>
    <x v="1"/>
    <x v="4"/>
    <x v="1"/>
    <n v="20"/>
    <n v="20"/>
    <n v="150"/>
    <n v="60"/>
    <n v="90"/>
  </r>
  <r>
    <n v="1718"/>
    <x v="71"/>
    <x v="1"/>
    <x v="5"/>
    <x v="1"/>
    <n v="150"/>
    <x v="2"/>
    <x v="2"/>
    <x v="8"/>
    <x v="0"/>
    <n v="20"/>
    <n v="20"/>
    <n v="1350"/>
    <n v="180"/>
    <n v="1170"/>
  </r>
  <r>
    <n v="1719"/>
    <x v="5"/>
    <x v="0"/>
    <x v="0"/>
    <x v="2"/>
    <n v="50"/>
    <x v="4"/>
    <x v="1"/>
    <x v="8"/>
    <x v="1"/>
    <n v="20"/>
    <n v="20"/>
    <n v="450"/>
    <n v="180"/>
    <n v="270"/>
  </r>
  <r>
    <n v="1720"/>
    <x v="1"/>
    <x v="0"/>
    <x v="5"/>
    <x v="0"/>
    <n v="50"/>
    <x v="4"/>
    <x v="2"/>
    <x v="1"/>
    <x v="1"/>
    <n v="20"/>
    <n v="20"/>
    <n v="100"/>
    <n v="40"/>
    <n v="60"/>
  </r>
  <r>
    <n v="1721"/>
    <x v="3"/>
    <x v="0"/>
    <x v="0"/>
    <x v="0"/>
    <n v="50"/>
    <x v="4"/>
    <x v="1"/>
    <x v="6"/>
    <x v="1"/>
    <n v="20"/>
    <n v="20"/>
    <n v="350"/>
    <n v="140"/>
    <n v="210"/>
  </r>
  <r>
    <n v="1722"/>
    <x v="19"/>
    <x v="1"/>
    <x v="6"/>
    <x v="0"/>
    <n v="70"/>
    <x v="3"/>
    <x v="1"/>
    <x v="4"/>
    <x v="0"/>
    <m/>
    <s v="20"/>
    <n v="210"/>
    <n v="60"/>
    <n v="150"/>
  </r>
  <r>
    <n v="1723"/>
    <x v="49"/>
    <x v="1"/>
    <x v="6"/>
    <x v="2"/>
    <n v="70"/>
    <x v="3"/>
    <x v="2"/>
    <x v="7"/>
    <x v="1"/>
    <n v="10"/>
    <n v="10"/>
    <n v="420"/>
    <n v="60"/>
    <n v="360"/>
  </r>
  <r>
    <n v="1724"/>
    <x v="68"/>
    <x v="1"/>
    <x v="0"/>
    <x v="3"/>
    <n v="200"/>
    <x v="6"/>
    <x v="3"/>
    <x v="8"/>
    <x v="1"/>
    <n v="20"/>
    <n v="20"/>
    <n v="1800"/>
    <n v="180"/>
    <n v="1620"/>
  </r>
  <r>
    <n v="1725"/>
    <x v="36"/>
    <x v="1"/>
    <x v="0"/>
    <x v="0"/>
    <n v="120"/>
    <x v="5"/>
    <x v="2"/>
    <x v="1"/>
    <x v="1"/>
    <m/>
    <s v="20"/>
    <n v="240"/>
    <n v="40"/>
    <n v="200"/>
  </r>
  <r>
    <n v="1726"/>
    <x v="38"/>
    <x v="0"/>
    <x v="3"/>
    <x v="0"/>
    <n v="50"/>
    <x v="4"/>
    <x v="1"/>
    <x v="2"/>
    <x v="1"/>
    <m/>
    <s v="20"/>
    <n v="500"/>
    <n v="200"/>
    <n v="300"/>
  </r>
  <r>
    <n v="1727"/>
    <x v="49"/>
    <x v="0"/>
    <x v="6"/>
    <x v="1"/>
    <n v="200"/>
    <x v="6"/>
    <x v="3"/>
    <x v="0"/>
    <x v="1"/>
    <n v="15"/>
    <n v="15"/>
    <n v="800"/>
    <n v="60"/>
    <n v="740"/>
  </r>
  <r>
    <n v="1728"/>
    <x v="39"/>
    <x v="0"/>
    <x v="7"/>
    <x v="0"/>
    <m/>
    <x v="1"/>
    <x v="1"/>
    <x v="8"/>
    <x v="0"/>
    <m/>
    <s v="20"/>
    <n v="900"/>
    <n v="180"/>
    <n v="720"/>
  </r>
  <r>
    <n v="1729"/>
    <x v="6"/>
    <x v="0"/>
    <x v="3"/>
    <x v="3"/>
    <m/>
    <x v="1"/>
    <x v="3"/>
    <x v="1"/>
    <x v="0"/>
    <n v="5"/>
    <n v="5"/>
    <n v="200"/>
    <n v="10"/>
    <n v="190"/>
  </r>
  <r>
    <n v="1730"/>
    <x v="30"/>
    <x v="0"/>
    <x v="8"/>
    <x v="1"/>
    <n v="150"/>
    <x v="2"/>
    <x v="3"/>
    <x v="0"/>
    <x v="0"/>
    <n v="10"/>
    <n v="10"/>
    <n v="600"/>
    <n v="40"/>
    <n v="560"/>
  </r>
  <r>
    <n v="1731"/>
    <x v="61"/>
    <x v="0"/>
    <x v="2"/>
    <x v="1"/>
    <n v="120"/>
    <x v="5"/>
    <x v="2"/>
    <x v="2"/>
    <x v="1"/>
    <n v="5"/>
    <n v="5"/>
    <n v="1200"/>
    <n v="50"/>
    <n v="1150"/>
  </r>
  <r>
    <n v="1732"/>
    <x v="12"/>
    <x v="0"/>
    <x v="1"/>
    <x v="2"/>
    <n v="120"/>
    <x v="5"/>
    <x v="1"/>
    <x v="7"/>
    <x v="0"/>
    <n v="15"/>
    <n v="15"/>
    <n v="720"/>
    <n v="90"/>
    <n v="630"/>
  </r>
  <r>
    <n v="1733"/>
    <x v="65"/>
    <x v="0"/>
    <x v="0"/>
    <x v="0"/>
    <n v="70"/>
    <x v="3"/>
    <x v="2"/>
    <x v="9"/>
    <x v="0"/>
    <n v="20"/>
    <n v="20"/>
    <n v="70"/>
    <n v="20"/>
    <n v="50"/>
  </r>
  <r>
    <n v="1734"/>
    <x v="68"/>
    <x v="1"/>
    <x v="1"/>
    <x v="3"/>
    <n v="120"/>
    <x v="5"/>
    <x v="3"/>
    <x v="4"/>
    <x v="1"/>
    <n v="10"/>
    <n v="10"/>
    <n v="360"/>
    <n v="30"/>
    <n v="330"/>
  </r>
  <r>
    <n v="1735"/>
    <x v="6"/>
    <x v="1"/>
    <x v="5"/>
    <x v="2"/>
    <n v="150"/>
    <x v="2"/>
    <x v="0"/>
    <x v="8"/>
    <x v="1"/>
    <n v="10"/>
    <n v="10"/>
    <n v="1350"/>
    <n v="90"/>
    <n v="1260"/>
  </r>
  <r>
    <n v="1736"/>
    <x v="33"/>
    <x v="0"/>
    <x v="4"/>
    <x v="1"/>
    <n v="90"/>
    <x v="0"/>
    <x v="1"/>
    <x v="6"/>
    <x v="0"/>
    <n v="5"/>
    <n v="5"/>
    <n v="630"/>
    <n v="35"/>
    <n v="595"/>
  </r>
  <r>
    <n v="1737"/>
    <x v="3"/>
    <x v="1"/>
    <x v="7"/>
    <x v="1"/>
    <n v="200"/>
    <x v="6"/>
    <x v="3"/>
    <x v="9"/>
    <x v="0"/>
    <m/>
    <s v="20"/>
    <n v="200"/>
    <n v="20"/>
    <n v="180"/>
  </r>
  <r>
    <n v="1738"/>
    <x v="32"/>
    <x v="1"/>
    <x v="3"/>
    <x v="0"/>
    <n v="50"/>
    <x v="4"/>
    <x v="1"/>
    <x v="5"/>
    <x v="0"/>
    <m/>
    <s v="20"/>
    <n v="250"/>
    <n v="100"/>
    <n v="150"/>
  </r>
  <r>
    <n v="1739"/>
    <x v="38"/>
    <x v="0"/>
    <x v="1"/>
    <x v="0"/>
    <n v="70"/>
    <x v="3"/>
    <x v="0"/>
    <x v="3"/>
    <x v="0"/>
    <n v="10"/>
    <n v="10"/>
    <n v="560"/>
    <n v="80"/>
    <n v="480"/>
  </r>
  <r>
    <n v="1740"/>
    <x v="57"/>
    <x v="1"/>
    <x v="7"/>
    <x v="1"/>
    <n v="150"/>
    <x v="2"/>
    <x v="3"/>
    <x v="8"/>
    <x v="1"/>
    <n v="10"/>
    <n v="10"/>
    <n v="1350"/>
    <n v="90"/>
    <n v="1260"/>
  </r>
  <r>
    <n v="1741"/>
    <x v="59"/>
    <x v="0"/>
    <x v="0"/>
    <x v="0"/>
    <n v="200"/>
    <x v="6"/>
    <x v="0"/>
    <x v="8"/>
    <x v="1"/>
    <m/>
    <s v="20"/>
    <n v="1800"/>
    <n v="180"/>
    <n v="1620"/>
  </r>
  <r>
    <n v="1742"/>
    <x v="67"/>
    <x v="0"/>
    <x v="0"/>
    <x v="3"/>
    <n v="150"/>
    <x v="2"/>
    <x v="0"/>
    <x v="4"/>
    <x v="0"/>
    <m/>
    <s v="20"/>
    <n v="450"/>
    <n v="60"/>
    <n v="390"/>
  </r>
  <r>
    <n v="1743"/>
    <x v="10"/>
    <x v="1"/>
    <x v="7"/>
    <x v="3"/>
    <m/>
    <x v="1"/>
    <x v="2"/>
    <x v="1"/>
    <x v="0"/>
    <n v="20"/>
    <n v="20"/>
    <n v="200"/>
    <n v="40"/>
    <n v="160"/>
  </r>
  <r>
    <n v="1744"/>
    <x v="51"/>
    <x v="1"/>
    <x v="6"/>
    <x v="3"/>
    <n v="70"/>
    <x v="3"/>
    <x v="3"/>
    <x v="9"/>
    <x v="1"/>
    <n v="5"/>
    <n v="5"/>
    <n v="70"/>
    <n v="5"/>
    <n v="65"/>
  </r>
  <r>
    <n v="1745"/>
    <x v="20"/>
    <x v="0"/>
    <x v="0"/>
    <x v="0"/>
    <n v="90"/>
    <x v="0"/>
    <x v="3"/>
    <x v="5"/>
    <x v="0"/>
    <n v="20"/>
    <n v="20"/>
    <n v="450"/>
    <n v="100"/>
    <n v="350"/>
  </r>
  <r>
    <n v="1746"/>
    <x v="46"/>
    <x v="1"/>
    <x v="0"/>
    <x v="2"/>
    <n v="50"/>
    <x v="4"/>
    <x v="3"/>
    <x v="7"/>
    <x v="1"/>
    <m/>
    <s v="20"/>
    <n v="300"/>
    <n v="120"/>
    <n v="180"/>
  </r>
  <r>
    <n v="1747"/>
    <x v="63"/>
    <x v="1"/>
    <x v="2"/>
    <x v="0"/>
    <n v="70"/>
    <x v="3"/>
    <x v="3"/>
    <x v="9"/>
    <x v="1"/>
    <n v="20"/>
    <n v="20"/>
    <n v="70"/>
    <n v="20"/>
    <n v="50"/>
  </r>
  <r>
    <n v="1748"/>
    <x v="50"/>
    <x v="0"/>
    <x v="7"/>
    <x v="2"/>
    <n v="150"/>
    <x v="2"/>
    <x v="2"/>
    <x v="9"/>
    <x v="0"/>
    <m/>
    <s v="20"/>
    <n v="150"/>
    <n v="20"/>
    <n v="130"/>
  </r>
  <r>
    <n v="1749"/>
    <x v="3"/>
    <x v="1"/>
    <x v="4"/>
    <x v="1"/>
    <n v="150"/>
    <x v="2"/>
    <x v="3"/>
    <x v="1"/>
    <x v="1"/>
    <n v="10"/>
    <n v="10"/>
    <n v="300"/>
    <n v="20"/>
    <n v="280"/>
  </r>
  <r>
    <n v="1750"/>
    <x v="56"/>
    <x v="1"/>
    <x v="0"/>
    <x v="1"/>
    <n v="50"/>
    <x v="4"/>
    <x v="1"/>
    <x v="9"/>
    <x v="1"/>
    <m/>
    <s v="20"/>
    <n v="50"/>
    <n v="20"/>
    <n v="30"/>
  </r>
  <r>
    <n v="1751"/>
    <x v="30"/>
    <x v="0"/>
    <x v="4"/>
    <x v="2"/>
    <n v="200"/>
    <x v="6"/>
    <x v="3"/>
    <x v="5"/>
    <x v="1"/>
    <n v="10"/>
    <n v="10"/>
    <n v="1000"/>
    <n v="50"/>
    <n v="950"/>
  </r>
  <r>
    <n v="1752"/>
    <x v="39"/>
    <x v="0"/>
    <x v="4"/>
    <x v="0"/>
    <m/>
    <x v="1"/>
    <x v="0"/>
    <x v="1"/>
    <x v="0"/>
    <n v="10"/>
    <n v="10"/>
    <n v="200"/>
    <n v="20"/>
    <n v="180"/>
  </r>
  <r>
    <n v="1753"/>
    <x v="17"/>
    <x v="0"/>
    <x v="2"/>
    <x v="0"/>
    <n v="120"/>
    <x v="5"/>
    <x v="3"/>
    <x v="4"/>
    <x v="1"/>
    <n v="5"/>
    <n v="5"/>
    <n v="360"/>
    <n v="15"/>
    <n v="345"/>
  </r>
  <r>
    <n v="1754"/>
    <x v="3"/>
    <x v="1"/>
    <x v="0"/>
    <x v="1"/>
    <n v="150"/>
    <x v="2"/>
    <x v="0"/>
    <x v="3"/>
    <x v="1"/>
    <n v="15"/>
    <n v="15"/>
    <n v="1200"/>
    <n v="120"/>
    <n v="1080"/>
  </r>
  <r>
    <n v="1755"/>
    <x v="64"/>
    <x v="0"/>
    <x v="4"/>
    <x v="3"/>
    <n v="90"/>
    <x v="0"/>
    <x v="1"/>
    <x v="3"/>
    <x v="1"/>
    <n v="15"/>
    <n v="15"/>
    <n v="720"/>
    <n v="120"/>
    <n v="600"/>
  </r>
  <r>
    <n v="1756"/>
    <x v="8"/>
    <x v="1"/>
    <x v="4"/>
    <x v="3"/>
    <n v="150"/>
    <x v="2"/>
    <x v="0"/>
    <x v="5"/>
    <x v="1"/>
    <n v="15"/>
    <n v="15"/>
    <n v="750"/>
    <n v="75"/>
    <n v="675"/>
  </r>
  <r>
    <n v="1757"/>
    <x v="9"/>
    <x v="1"/>
    <x v="3"/>
    <x v="0"/>
    <n v="200"/>
    <x v="6"/>
    <x v="1"/>
    <x v="4"/>
    <x v="1"/>
    <n v="5"/>
    <n v="5"/>
    <n v="600"/>
    <n v="15"/>
    <n v="585"/>
  </r>
  <r>
    <n v="1758"/>
    <x v="19"/>
    <x v="1"/>
    <x v="7"/>
    <x v="0"/>
    <n v="50"/>
    <x v="4"/>
    <x v="1"/>
    <x v="4"/>
    <x v="1"/>
    <n v="20"/>
    <n v="20"/>
    <n v="150"/>
    <n v="60"/>
    <n v="90"/>
  </r>
  <r>
    <n v="1759"/>
    <x v="21"/>
    <x v="0"/>
    <x v="2"/>
    <x v="1"/>
    <n v="90"/>
    <x v="0"/>
    <x v="1"/>
    <x v="6"/>
    <x v="1"/>
    <n v="5"/>
    <n v="5"/>
    <n v="630"/>
    <n v="35"/>
    <n v="595"/>
  </r>
  <r>
    <n v="1760"/>
    <x v="30"/>
    <x v="0"/>
    <x v="2"/>
    <x v="1"/>
    <n v="50"/>
    <x v="4"/>
    <x v="2"/>
    <x v="7"/>
    <x v="0"/>
    <n v="15"/>
    <n v="15"/>
    <n v="300"/>
    <n v="90"/>
    <n v="210"/>
  </r>
  <r>
    <n v="1761"/>
    <x v="36"/>
    <x v="1"/>
    <x v="8"/>
    <x v="2"/>
    <n v="50"/>
    <x v="4"/>
    <x v="0"/>
    <x v="7"/>
    <x v="0"/>
    <n v="20"/>
    <n v="20"/>
    <n v="300"/>
    <n v="120"/>
    <n v="180"/>
  </r>
  <r>
    <n v="1762"/>
    <x v="43"/>
    <x v="1"/>
    <x v="5"/>
    <x v="1"/>
    <n v="150"/>
    <x v="2"/>
    <x v="3"/>
    <x v="9"/>
    <x v="1"/>
    <n v="10"/>
    <n v="10"/>
    <n v="150"/>
    <n v="10"/>
    <n v="140"/>
  </r>
  <r>
    <n v="1763"/>
    <x v="24"/>
    <x v="0"/>
    <x v="2"/>
    <x v="0"/>
    <n v="50"/>
    <x v="4"/>
    <x v="1"/>
    <x v="7"/>
    <x v="1"/>
    <m/>
    <s v="20"/>
    <n v="300"/>
    <n v="120"/>
    <n v="180"/>
  </r>
  <r>
    <n v="1764"/>
    <x v="39"/>
    <x v="1"/>
    <x v="6"/>
    <x v="0"/>
    <n v="120"/>
    <x v="5"/>
    <x v="1"/>
    <x v="3"/>
    <x v="0"/>
    <n v="15"/>
    <n v="15"/>
    <n v="960"/>
    <n v="120"/>
    <n v="840"/>
  </r>
  <r>
    <n v="1765"/>
    <x v="50"/>
    <x v="0"/>
    <x v="0"/>
    <x v="3"/>
    <n v="150"/>
    <x v="2"/>
    <x v="2"/>
    <x v="7"/>
    <x v="1"/>
    <n v="15"/>
    <n v="15"/>
    <n v="900"/>
    <n v="90"/>
    <n v="810"/>
  </r>
  <r>
    <n v="1766"/>
    <x v="56"/>
    <x v="0"/>
    <x v="7"/>
    <x v="3"/>
    <n v="120"/>
    <x v="5"/>
    <x v="1"/>
    <x v="6"/>
    <x v="1"/>
    <n v="15"/>
    <n v="15"/>
    <n v="840"/>
    <n v="105"/>
    <n v="735"/>
  </r>
  <r>
    <n v="1767"/>
    <x v="51"/>
    <x v="0"/>
    <x v="1"/>
    <x v="1"/>
    <n v="90"/>
    <x v="0"/>
    <x v="3"/>
    <x v="6"/>
    <x v="1"/>
    <m/>
    <s v="20"/>
    <n v="630"/>
    <n v="140"/>
    <n v="490"/>
  </r>
  <r>
    <n v="1768"/>
    <x v="13"/>
    <x v="0"/>
    <x v="5"/>
    <x v="1"/>
    <n v="70"/>
    <x v="3"/>
    <x v="0"/>
    <x v="8"/>
    <x v="0"/>
    <n v="20"/>
    <n v="20"/>
    <n v="630"/>
    <n v="180"/>
    <n v="450"/>
  </r>
  <r>
    <n v="1769"/>
    <x v="31"/>
    <x v="0"/>
    <x v="3"/>
    <x v="1"/>
    <n v="150"/>
    <x v="2"/>
    <x v="0"/>
    <x v="3"/>
    <x v="0"/>
    <n v="15"/>
    <n v="15"/>
    <n v="1200"/>
    <n v="120"/>
    <n v="1080"/>
  </r>
  <r>
    <n v="1770"/>
    <x v="22"/>
    <x v="0"/>
    <x v="5"/>
    <x v="3"/>
    <n v="70"/>
    <x v="3"/>
    <x v="0"/>
    <x v="7"/>
    <x v="0"/>
    <n v="15"/>
    <n v="15"/>
    <n v="420"/>
    <n v="90"/>
    <n v="330"/>
  </r>
  <r>
    <n v="1771"/>
    <x v="36"/>
    <x v="0"/>
    <x v="1"/>
    <x v="0"/>
    <n v="70"/>
    <x v="3"/>
    <x v="1"/>
    <x v="0"/>
    <x v="0"/>
    <n v="5"/>
    <n v="5"/>
    <n v="280"/>
    <n v="20"/>
    <n v="260"/>
  </r>
  <r>
    <n v="1772"/>
    <x v="7"/>
    <x v="0"/>
    <x v="1"/>
    <x v="1"/>
    <n v="200"/>
    <x v="6"/>
    <x v="2"/>
    <x v="7"/>
    <x v="0"/>
    <n v="15"/>
    <n v="15"/>
    <n v="1200"/>
    <n v="90"/>
    <n v="1110"/>
  </r>
  <r>
    <n v="1773"/>
    <x v="20"/>
    <x v="1"/>
    <x v="2"/>
    <x v="3"/>
    <n v="150"/>
    <x v="2"/>
    <x v="2"/>
    <x v="7"/>
    <x v="1"/>
    <n v="15"/>
    <n v="15"/>
    <n v="900"/>
    <n v="90"/>
    <n v="810"/>
  </r>
  <r>
    <n v="1774"/>
    <x v="56"/>
    <x v="1"/>
    <x v="3"/>
    <x v="0"/>
    <n v="150"/>
    <x v="2"/>
    <x v="1"/>
    <x v="9"/>
    <x v="1"/>
    <n v="20"/>
    <n v="20"/>
    <n v="150"/>
    <n v="20"/>
    <n v="130"/>
  </r>
  <r>
    <n v="1775"/>
    <x v="24"/>
    <x v="0"/>
    <x v="8"/>
    <x v="0"/>
    <n v="200"/>
    <x v="6"/>
    <x v="0"/>
    <x v="4"/>
    <x v="0"/>
    <n v="5"/>
    <n v="5"/>
    <n v="600"/>
    <n v="15"/>
    <n v="585"/>
  </r>
  <r>
    <n v="1776"/>
    <x v="33"/>
    <x v="1"/>
    <x v="2"/>
    <x v="2"/>
    <n v="70"/>
    <x v="3"/>
    <x v="3"/>
    <x v="5"/>
    <x v="1"/>
    <n v="5"/>
    <n v="5"/>
    <n v="350"/>
    <n v="25"/>
    <n v="325"/>
  </r>
  <r>
    <n v="1777"/>
    <x v="54"/>
    <x v="0"/>
    <x v="6"/>
    <x v="0"/>
    <n v="150"/>
    <x v="2"/>
    <x v="3"/>
    <x v="0"/>
    <x v="0"/>
    <n v="15"/>
    <n v="15"/>
    <n v="600"/>
    <n v="60"/>
    <n v="540"/>
  </r>
  <r>
    <n v="1778"/>
    <x v="53"/>
    <x v="1"/>
    <x v="1"/>
    <x v="2"/>
    <n v="120"/>
    <x v="5"/>
    <x v="1"/>
    <x v="7"/>
    <x v="0"/>
    <m/>
    <s v="20"/>
    <n v="720"/>
    <n v="120"/>
    <n v="600"/>
  </r>
  <r>
    <n v="1779"/>
    <x v="2"/>
    <x v="1"/>
    <x v="4"/>
    <x v="0"/>
    <m/>
    <x v="1"/>
    <x v="0"/>
    <x v="3"/>
    <x v="0"/>
    <n v="5"/>
    <n v="5"/>
    <n v="800"/>
    <n v="40"/>
    <n v="760"/>
  </r>
  <r>
    <n v="1780"/>
    <x v="7"/>
    <x v="0"/>
    <x v="6"/>
    <x v="2"/>
    <n v="50"/>
    <x v="4"/>
    <x v="3"/>
    <x v="5"/>
    <x v="1"/>
    <m/>
    <s v="20"/>
    <n v="250"/>
    <n v="100"/>
    <n v="150"/>
  </r>
  <r>
    <n v="1781"/>
    <x v="70"/>
    <x v="1"/>
    <x v="2"/>
    <x v="2"/>
    <m/>
    <x v="1"/>
    <x v="3"/>
    <x v="9"/>
    <x v="0"/>
    <n v="15"/>
    <n v="15"/>
    <n v="100"/>
    <n v="15"/>
    <n v="85"/>
  </r>
  <r>
    <n v="1782"/>
    <x v="51"/>
    <x v="0"/>
    <x v="6"/>
    <x v="2"/>
    <m/>
    <x v="1"/>
    <x v="3"/>
    <x v="9"/>
    <x v="0"/>
    <n v="10"/>
    <n v="10"/>
    <n v="100"/>
    <n v="10"/>
    <n v="90"/>
  </r>
  <r>
    <n v="1783"/>
    <x v="62"/>
    <x v="0"/>
    <x v="3"/>
    <x v="3"/>
    <n v="120"/>
    <x v="5"/>
    <x v="3"/>
    <x v="1"/>
    <x v="0"/>
    <n v="10"/>
    <n v="10"/>
    <n v="240"/>
    <n v="20"/>
    <n v="220"/>
  </r>
  <r>
    <n v="1784"/>
    <x v="59"/>
    <x v="0"/>
    <x v="6"/>
    <x v="1"/>
    <m/>
    <x v="1"/>
    <x v="2"/>
    <x v="4"/>
    <x v="0"/>
    <n v="5"/>
    <n v="5"/>
    <n v="300"/>
    <n v="15"/>
    <n v="285"/>
  </r>
  <r>
    <n v="1785"/>
    <x v="62"/>
    <x v="0"/>
    <x v="8"/>
    <x v="3"/>
    <n v="70"/>
    <x v="3"/>
    <x v="1"/>
    <x v="3"/>
    <x v="1"/>
    <m/>
    <s v="20"/>
    <n v="560"/>
    <n v="160"/>
    <n v="400"/>
  </r>
  <r>
    <n v="1786"/>
    <x v="68"/>
    <x v="1"/>
    <x v="3"/>
    <x v="0"/>
    <n v="70"/>
    <x v="3"/>
    <x v="2"/>
    <x v="9"/>
    <x v="1"/>
    <n v="5"/>
    <n v="5"/>
    <n v="70"/>
    <n v="5"/>
    <n v="65"/>
  </r>
  <r>
    <n v="1787"/>
    <x v="2"/>
    <x v="1"/>
    <x v="6"/>
    <x v="2"/>
    <n v="120"/>
    <x v="5"/>
    <x v="2"/>
    <x v="7"/>
    <x v="0"/>
    <n v="20"/>
    <n v="20"/>
    <n v="720"/>
    <n v="120"/>
    <n v="600"/>
  </r>
  <r>
    <n v="1788"/>
    <x v="30"/>
    <x v="0"/>
    <x v="8"/>
    <x v="2"/>
    <m/>
    <x v="1"/>
    <x v="0"/>
    <x v="2"/>
    <x v="1"/>
    <n v="15"/>
    <n v="15"/>
    <n v="1000"/>
    <n v="150"/>
    <n v="850"/>
  </r>
  <r>
    <n v="1789"/>
    <x v="61"/>
    <x v="1"/>
    <x v="0"/>
    <x v="0"/>
    <n v="70"/>
    <x v="3"/>
    <x v="1"/>
    <x v="3"/>
    <x v="1"/>
    <m/>
    <s v="20"/>
    <n v="560"/>
    <n v="160"/>
    <n v="400"/>
  </r>
  <r>
    <n v="1790"/>
    <x v="6"/>
    <x v="0"/>
    <x v="3"/>
    <x v="0"/>
    <n v="90"/>
    <x v="0"/>
    <x v="1"/>
    <x v="9"/>
    <x v="1"/>
    <n v="5"/>
    <n v="5"/>
    <n v="90"/>
    <n v="5"/>
    <n v="85"/>
  </r>
  <r>
    <n v="1791"/>
    <x v="30"/>
    <x v="1"/>
    <x v="7"/>
    <x v="3"/>
    <n v="120"/>
    <x v="5"/>
    <x v="0"/>
    <x v="2"/>
    <x v="1"/>
    <n v="5"/>
    <n v="5"/>
    <n v="1200"/>
    <n v="50"/>
    <n v="1150"/>
  </r>
  <r>
    <n v="1792"/>
    <x v="56"/>
    <x v="0"/>
    <x v="8"/>
    <x v="1"/>
    <n v="90"/>
    <x v="0"/>
    <x v="1"/>
    <x v="5"/>
    <x v="0"/>
    <n v="20"/>
    <n v="20"/>
    <n v="450"/>
    <n v="100"/>
    <n v="350"/>
  </r>
  <r>
    <n v="1793"/>
    <x v="49"/>
    <x v="0"/>
    <x v="6"/>
    <x v="0"/>
    <m/>
    <x v="1"/>
    <x v="0"/>
    <x v="1"/>
    <x v="1"/>
    <n v="5"/>
    <n v="5"/>
    <n v="200"/>
    <n v="10"/>
    <n v="190"/>
  </r>
  <r>
    <n v="1794"/>
    <x v="32"/>
    <x v="0"/>
    <x v="5"/>
    <x v="0"/>
    <n v="200"/>
    <x v="6"/>
    <x v="1"/>
    <x v="0"/>
    <x v="0"/>
    <n v="20"/>
    <n v="20"/>
    <n v="800"/>
    <n v="80"/>
    <n v="720"/>
  </r>
  <r>
    <n v="1795"/>
    <x v="7"/>
    <x v="1"/>
    <x v="6"/>
    <x v="1"/>
    <n v="50"/>
    <x v="4"/>
    <x v="0"/>
    <x v="3"/>
    <x v="0"/>
    <n v="10"/>
    <n v="10"/>
    <n v="400"/>
    <n v="80"/>
    <n v="320"/>
  </r>
  <r>
    <n v="1796"/>
    <x v="57"/>
    <x v="1"/>
    <x v="3"/>
    <x v="0"/>
    <n v="70"/>
    <x v="3"/>
    <x v="2"/>
    <x v="8"/>
    <x v="1"/>
    <n v="15"/>
    <n v="15"/>
    <n v="630"/>
    <n v="135"/>
    <n v="495"/>
  </r>
  <r>
    <n v="1797"/>
    <x v="46"/>
    <x v="0"/>
    <x v="8"/>
    <x v="3"/>
    <n v="120"/>
    <x v="5"/>
    <x v="3"/>
    <x v="7"/>
    <x v="1"/>
    <n v="15"/>
    <n v="15"/>
    <n v="720"/>
    <n v="90"/>
    <n v="630"/>
  </r>
  <r>
    <n v="1798"/>
    <x v="57"/>
    <x v="1"/>
    <x v="8"/>
    <x v="2"/>
    <n v="50"/>
    <x v="4"/>
    <x v="2"/>
    <x v="1"/>
    <x v="1"/>
    <n v="15"/>
    <n v="15"/>
    <n v="100"/>
    <n v="30"/>
    <n v="70"/>
  </r>
  <r>
    <n v="1799"/>
    <x v="63"/>
    <x v="0"/>
    <x v="6"/>
    <x v="3"/>
    <n v="200"/>
    <x v="6"/>
    <x v="2"/>
    <x v="0"/>
    <x v="1"/>
    <n v="15"/>
    <n v="15"/>
    <n v="800"/>
    <n v="60"/>
    <n v="740"/>
  </r>
  <r>
    <n v="1800"/>
    <x v="18"/>
    <x v="0"/>
    <x v="5"/>
    <x v="3"/>
    <n v="50"/>
    <x v="4"/>
    <x v="2"/>
    <x v="8"/>
    <x v="0"/>
    <n v="15"/>
    <n v="15"/>
    <n v="450"/>
    <n v="135"/>
    <n v="315"/>
  </r>
  <r>
    <n v="1801"/>
    <x v="27"/>
    <x v="0"/>
    <x v="7"/>
    <x v="3"/>
    <n v="70"/>
    <x v="3"/>
    <x v="3"/>
    <x v="6"/>
    <x v="0"/>
    <n v="20"/>
    <n v="20"/>
    <n v="490"/>
    <n v="140"/>
    <n v="350"/>
  </r>
  <r>
    <n v="1802"/>
    <x v="25"/>
    <x v="1"/>
    <x v="2"/>
    <x v="0"/>
    <n v="70"/>
    <x v="3"/>
    <x v="1"/>
    <x v="9"/>
    <x v="1"/>
    <n v="20"/>
    <n v="20"/>
    <n v="70"/>
    <n v="20"/>
    <n v="50"/>
  </r>
  <r>
    <n v="1803"/>
    <x v="18"/>
    <x v="1"/>
    <x v="5"/>
    <x v="3"/>
    <n v="120"/>
    <x v="5"/>
    <x v="1"/>
    <x v="8"/>
    <x v="1"/>
    <n v="20"/>
    <n v="20"/>
    <n v="1080"/>
    <n v="180"/>
    <n v="900"/>
  </r>
  <r>
    <n v="1804"/>
    <x v="50"/>
    <x v="1"/>
    <x v="5"/>
    <x v="0"/>
    <n v="120"/>
    <x v="5"/>
    <x v="2"/>
    <x v="5"/>
    <x v="1"/>
    <n v="10"/>
    <n v="10"/>
    <n v="600"/>
    <n v="50"/>
    <n v="550"/>
  </r>
  <r>
    <n v="1805"/>
    <x v="41"/>
    <x v="0"/>
    <x v="0"/>
    <x v="0"/>
    <n v="120"/>
    <x v="5"/>
    <x v="3"/>
    <x v="6"/>
    <x v="0"/>
    <m/>
    <s v="20"/>
    <n v="840"/>
    <n v="140"/>
    <n v="700"/>
  </r>
  <r>
    <n v="1806"/>
    <x v="22"/>
    <x v="0"/>
    <x v="4"/>
    <x v="2"/>
    <n v="150"/>
    <x v="2"/>
    <x v="1"/>
    <x v="3"/>
    <x v="1"/>
    <m/>
    <s v="20"/>
    <n v="1200"/>
    <n v="160"/>
    <n v="1040"/>
  </r>
  <r>
    <n v="1807"/>
    <x v="38"/>
    <x v="0"/>
    <x v="1"/>
    <x v="1"/>
    <m/>
    <x v="1"/>
    <x v="0"/>
    <x v="1"/>
    <x v="1"/>
    <n v="20"/>
    <n v="20"/>
    <n v="200"/>
    <n v="40"/>
    <n v="160"/>
  </r>
  <r>
    <n v="1808"/>
    <x v="43"/>
    <x v="0"/>
    <x v="6"/>
    <x v="1"/>
    <m/>
    <x v="1"/>
    <x v="3"/>
    <x v="5"/>
    <x v="0"/>
    <m/>
    <s v="20"/>
    <n v="500"/>
    <n v="100"/>
    <n v="400"/>
  </r>
  <r>
    <n v="1809"/>
    <x v="43"/>
    <x v="1"/>
    <x v="4"/>
    <x v="3"/>
    <n v="70"/>
    <x v="3"/>
    <x v="0"/>
    <x v="8"/>
    <x v="0"/>
    <n v="20"/>
    <n v="20"/>
    <n v="630"/>
    <n v="180"/>
    <n v="450"/>
  </r>
  <r>
    <n v="1810"/>
    <x v="32"/>
    <x v="0"/>
    <x v="0"/>
    <x v="1"/>
    <n v="90"/>
    <x v="0"/>
    <x v="3"/>
    <x v="8"/>
    <x v="0"/>
    <n v="20"/>
    <n v="20"/>
    <n v="810"/>
    <n v="180"/>
    <n v="630"/>
  </r>
  <r>
    <n v="1811"/>
    <x v="57"/>
    <x v="0"/>
    <x v="1"/>
    <x v="0"/>
    <n v="150"/>
    <x v="2"/>
    <x v="1"/>
    <x v="3"/>
    <x v="1"/>
    <m/>
    <s v="20"/>
    <n v="1200"/>
    <n v="160"/>
    <n v="1040"/>
  </r>
  <r>
    <n v="1812"/>
    <x v="7"/>
    <x v="0"/>
    <x v="4"/>
    <x v="3"/>
    <n v="50"/>
    <x v="4"/>
    <x v="1"/>
    <x v="9"/>
    <x v="0"/>
    <n v="15"/>
    <n v="15"/>
    <n v="50"/>
    <n v="15"/>
    <n v="35"/>
  </r>
  <r>
    <n v="1813"/>
    <x v="10"/>
    <x v="0"/>
    <x v="3"/>
    <x v="3"/>
    <n v="50"/>
    <x v="4"/>
    <x v="3"/>
    <x v="8"/>
    <x v="1"/>
    <n v="15"/>
    <n v="15"/>
    <n v="450"/>
    <n v="135"/>
    <n v="315"/>
  </r>
  <r>
    <n v="1814"/>
    <x v="53"/>
    <x v="0"/>
    <x v="5"/>
    <x v="2"/>
    <n v="50"/>
    <x v="4"/>
    <x v="0"/>
    <x v="5"/>
    <x v="1"/>
    <n v="15"/>
    <n v="15"/>
    <n v="250"/>
    <n v="75"/>
    <n v="175"/>
  </r>
  <r>
    <n v="1815"/>
    <x v="60"/>
    <x v="0"/>
    <x v="7"/>
    <x v="3"/>
    <n v="70"/>
    <x v="3"/>
    <x v="3"/>
    <x v="7"/>
    <x v="1"/>
    <n v="15"/>
    <n v="15"/>
    <n v="420"/>
    <n v="90"/>
    <n v="330"/>
  </r>
  <r>
    <n v="1816"/>
    <x v="14"/>
    <x v="1"/>
    <x v="2"/>
    <x v="1"/>
    <m/>
    <x v="1"/>
    <x v="3"/>
    <x v="7"/>
    <x v="1"/>
    <n v="15"/>
    <n v="15"/>
    <n v="600"/>
    <n v="90"/>
    <n v="510"/>
  </r>
  <r>
    <n v="1817"/>
    <x v="26"/>
    <x v="1"/>
    <x v="2"/>
    <x v="3"/>
    <n v="90"/>
    <x v="0"/>
    <x v="1"/>
    <x v="6"/>
    <x v="0"/>
    <n v="20"/>
    <n v="20"/>
    <n v="630"/>
    <n v="140"/>
    <n v="490"/>
  </r>
  <r>
    <n v="1818"/>
    <x v="25"/>
    <x v="1"/>
    <x v="3"/>
    <x v="2"/>
    <n v="150"/>
    <x v="2"/>
    <x v="3"/>
    <x v="9"/>
    <x v="1"/>
    <n v="15"/>
    <n v="15"/>
    <n v="150"/>
    <n v="15"/>
    <n v="135"/>
  </r>
  <r>
    <n v="1819"/>
    <x v="50"/>
    <x v="1"/>
    <x v="5"/>
    <x v="3"/>
    <n v="70"/>
    <x v="3"/>
    <x v="1"/>
    <x v="9"/>
    <x v="1"/>
    <n v="5"/>
    <n v="5"/>
    <n v="70"/>
    <n v="5"/>
    <n v="65"/>
  </r>
  <r>
    <n v="1820"/>
    <x v="14"/>
    <x v="0"/>
    <x v="5"/>
    <x v="3"/>
    <n v="150"/>
    <x v="2"/>
    <x v="2"/>
    <x v="7"/>
    <x v="0"/>
    <m/>
    <s v="20"/>
    <n v="900"/>
    <n v="120"/>
    <n v="780"/>
  </r>
  <r>
    <n v="1821"/>
    <x v="11"/>
    <x v="1"/>
    <x v="0"/>
    <x v="3"/>
    <n v="90"/>
    <x v="0"/>
    <x v="3"/>
    <x v="5"/>
    <x v="1"/>
    <n v="15"/>
    <n v="15"/>
    <n v="450"/>
    <n v="75"/>
    <n v="375"/>
  </r>
  <r>
    <n v="1822"/>
    <x v="7"/>
    <x v="1"/>
    <x v="6"/>
    <x v="3"/>
    <n v="70"/>
    <x v="3"/>
    <x v="2"/>
    <x v="6"/>
    <x v="0"/>
    <m/>
    <s v="20"/>
    <n v="490"/>
    <n v="140"/>
    <n v="350"/>
  </r>
  <r>
    <n v="1823"/>
    <x v="37"/>
    <x v="1"/>
    <x v="2"/>
    <x v="2"/>
    <n v="200"/>
    <x v="6"/>
    <x v="0"/>
    <x v="9"/>
    <x v="1"/>
    <n v="15"/>
    <n v="15"/>
    <n v="200"/>
    <n v="15"/>
    <n v="185"/>
  </r>
  <r>
    <n v="1824"/>
    <x v="62"/>
    <x v="0"/>
    <x v="1"/>
    <x v="2"/>
    <n v="150"/>
    <x v="2"/>
    <x v="2"/>
    <x v="5"/>
    <x v="1"/>
    <n v="15"/>
    <n v="15"/>
    <n v="750"/>
    <n v="75"/>
    <n v="675"/>
  </r>
  <r>
    <n v="1825"/>
    <x v="34"/>
    <x v="1"/>
    <x v="5"/>
    <x v="2"/>
    <n v="200"/>
    <x v="6"/>
    <x v="0"/>
    <x v="8"/>
    <x v="0"/>
    <n v="10"/>
    <n v="10"/>
    <n v="1800"/>
    <n v="90"/>
    <n v="1710"/>
  </r>
  <r>
    <n v="1826"/>
    <x v="26"/>
    <x v="0"/>
    <x v="8"/>
    <x v="2"/>
    <n v="50"/>
    <x v="4"/>
    <x v="2"/>
    <x v="5"/>
    <x v="0"/>
    <n v="10"/>
    <n v="10"/>
    <n v="250"/>
    <n v="50"/>
    <n v="200"/>
  </r>
  <r>
    <n v="1827"/>
    <x v="43"/>
    <x v="0"/>
    <x v="8"/>
    <x v="1"/>
    <n v="200"/>
    <x v="6"/>
    <x v="3"/>
    <x v="9"/>
    <x v="1"/>
    <n v="5"/>
    <n v="5"/>
    <n v="200"/>
    <n v="5"/>
    <n v="195"/>
  </r>
  <r>
    <n v="1828"/>
    <x v="14"/>
    <x v="0"/>
    <x v="0"/>
    <x v="1"/>
    <n v="90"/>
    <x v="0"/>
    <x v="1"/>
    <x v="8"/>
    <x v="1"/>
    <n v="5"/>
    <n v="5"/>
    <n v="810"/>
    <n v="45"/>
    <n v="765"/>
  </r>
  <r>
    <n v="1829"/>
    <x v="18"/>
    <x v="1"/>
    <x v="6"/>
    <x v="3"/>
    <n v="70"/>
    <x v="3"/>
    <x v="0"/>
    <x v="9"/>
    <x v="1"/>
    <n v="10"/>
    <n v="10"/>
    <n v="70"/>
    <n v="10"/>
    <n v="60"/>
  </r>
  <r>
    <n v="1830"/>
    <x v="46"/>
    <x v="1"/>
    <x v="3"/>
    <x v="3"/>
    <n v="90"/>
    <x v="0"/>
    <x v="0"/>
    <x v="5"/>
    <x v="1"/>
    <n v="20"/>
    <n v="20"/>
    <n v="450"/>
    <n v="100"/>
    <n v="350"/>
  </r>
  <r>
    <n v="1831"/>
    <x v="65"/>
    <x v="0"/>
    <x v="5"/>
    <x v="3"/>
    <n v="70"/>
    <x v="3"/>
    <x v="1"/>
    <x v="6"/>
    <x v="0"/>
    <m/>
    <s v="20"/>
    <n v="490"/>
    <n v="140"/>
    <n v="350"/>
  </r>
  <r>
    <n v="1832"/>
    <x v="51"/>
    <x v="0"/>
    <x v="5"/>
    <x v="2"/>
    <n v="50"/>
    <x v="4"/>
    <x v="0"/>
    <x v="8"/>
    <x v="1"/>
    <n v="5"/>
    <n v="5"/>
    <n v="450"/>
    <n v="45"/>
    <n v="405"/>
  </r>
  <r>
    <n v="1833"/>
    <x v="4"/>
    <x v="0"/>
    <x v="6"/>
    <x v="1"/>
    <n v="200"/>
    <x v="6"/>
    <x v="1"/>
    <x v="8"/>
    <x v="1"/>
    <n v="10"/>
    <n v="10"/>
    <n v="1800"/>
    <n v="90"/>
    <n v="1710"/>
  </r>
  <r>
    <n v="1834"/>
    <x v="39"/>
    <x v="1"/>
    <x v="1"/>
    <x v="3"/>
    <n v="70"/>
    <x v="3"/>
    <x v="0"/>
    <x v="0"/>
    <x v="0"/>
    <n v="20"/>
    <n v="20"/>
    <n v="280"/>
    <n v="80"/>
    <n v="200"/>
  </r>
  <r>
    <n v="1835"/>
    <x v="55"/>
    <x v="0"/>
    <x v="3"/>
    <x v="1"/>
    <n v="200"/>
    <x v="6"/>
    <x v="2"/>
    <x v="5"/>
    <x v="1"/>
    <n v="5"/>
    <n v="5"/>
    <n v="1000"/>
    <n v="25"/>
    <n v="975"/>
  </r>
  <r>
    <n v="1836"/>
    <x v="3"/>
    <x v="1"/>
    <x v="0"/>
    <x v="0"/>
    <n v="50"/>
    <x v="4"/>
    <x v="1"/>
    <x v="6"/>
    <x v="1"/>
    <m/>
    <s v="20"/>
    <n v="350"/>
    <n v="140"/>
    <n v="210"/>
  </r>
  <r>
    <n v="1837"/>
    <x v="38"/>
    <x v="1"/>
    <x v="3"/>
    <x v="2"/>
    <n v="70"/>
    <x v="3"/>
    <x v="1"/>
    <x v="0"/>
    <x v="1"/>
    <n v="5"/>
    <n v="5"/>
    <n v="280"/>
    <n v="20"/>
    <n v="260"/>
  </r>
  <r>
    <n v="1838"/>
    <x v="46"/>
    <x v="0"/>
    <x v="5"/>
    <x v="0"/>
    <n v="150"/>
    <x v="2"/>
    <x v="2"/>
    <x v="1"/>
    <x v="0"/>
    <n v="15"/>
    <n v="15"/>
    <n v="300"/>
    <n v="30"/>
    <n v="270"/>
  </r>
  <r>
    <n v="1839"/>
    <x v="67"/>
    <x v="1"/>
    <x v="5"/>
    <x v="3"/>
    <n v="90"/>
    <x v="0"/>
    <x v="0"/>
    <x v="1"/>
    <x v="1"/>
    <m/>
    <s v="20"/>
    <n v="180"/>
    <n v="40"/>
    <n v="140"/>
  </r>
  <r>
    <n v="1840"/>
    <x v="63"/>
    <x v="1"/>
    <x v="1"/>
    <x v="2"/>
    <n v="200"/>
    <x v="6"/>
    <x v="1"/>
    <x v="2"/>
    <x v="1"/>
    <n v="5"/>
    <n v="5"/>
    <n v="2000"/>
    <n v="50"/>
    <n v="1950"/>
  </r>
  <r>
    <n v="1841"/>
    <x v="60"/>
    <x v="0"/>
    <x v="0"/>
    <x v="3"/>
    <n v="90"/>
    <x v="0"/>
    <x v="3"/>
    <x v="4"/>
    <x v="0"/>
    <n v="15"/>
    <n v="15"/>
    <n v="270"/>
    <n v="45"/>
    <n v="225"/>
  </r>
  <r>
    <n v="1842"/>
    <x v="12"/>
    <x v="1"/>
    <x v="2"/>
    <x v="2"/>
    <n v="150"/>
    <x v="2"/>
    <x v="0"/>
    <x v="7"/>
    <x v="1"/>
    <n v="5"/>
    <n v="5"/>
    <n v="900"/>
    <n v="30"/>
    <n v="870"/>
  </r>
  <r>
    <n v="1843"/>
    <x v="7"/>
    <x v="0"/>
    <x v="8"/>
    <x v="3"/>
    <n v="50"/>
    <x v="4"/>
    <x v="2"/>
    <x v="6"/>
    <x v="0"/>
    <n v="15"/>
    <n v="15"/>
    <n v="350"/>
    <n v="105"/>
    <n v="245"/>
  </r>
  <r>
    <n v="1844"/>
    <x v="65"/>
    <x v="0"/>
    <x v="3"/>
    <x v="1"/>
    <n v="90"/>
    <x v="0"/>
    <x v="2"/>
    <x v="4"/>
    <x v="0"/>
    <n v="20"/>
    <n v="20"/>
    <n v="270"/>
    <n v="60"/>
    <n v="210"/>
  </r>
  <r>
    <n v="1845"/>
    <x v="43"/>
    <x v="0"/>
    <x v="7"/>
    <x v="2"/>
    <n v="90"/>
    <x v="0"/>
    <x v="2"/>
    <x v="8"/>
    <x v="1"/>
    <n v="10"/>
    <n v="10"/>
    <n v="810"/>
    <n v="90"/>
    <n v="720"/>
  </r>
  <r>
    <n v="1846"/>
    <x v="60"/>
    <x v="1"/>
    <x v="0"/>
    <x v="2"/>
    <n v="50"/>
    <x v="4"/>
    <x v="3"/>
    <x v="6"/>
    <x v="0"/>
    <n v="5"/>
    <n v="5"/>
    <n v="350"/>
    <n v="35"/>
    <n v="315"/>
  </r>
  <r>
    <n v="1847"/>
    <x v="2"/>
    <x v="0"/>
    <x v="5"/>
    <x v="3"/>
    <m/>
    <x v="1"/>
    <x v="0"/>
    <x v="8"/>
    <x v="1"/>
    <m/>
    <s v="20"/>
    <n v="900"/>
    <n v="180"/>
    <n v="720"/>
  </r>
  <r>
    <n v="1848"/>
    <x v="7"/>
    <x v="0"/>
    <x v="0"/>
    <x v="1"/>
    <n v="50"/>
    <x v="4"/>
    <x v="3"/>
    <x v="0"/>
    <x v="0"/>
    <n v="10"/>
    <n v="10"/>
    <n v="200"/>
    <n v="40"/>
    <n v="160"/>
  </r>
  <r>
    <n v="1849"/>
    <x v="55"/>
    <x v="1"/>
    <x v="5"/>
    <x v="1"/>
    <n v="90"/>
    <x v="0"/>
    <x v="2"/>
    <x v="7"/>
    <x v="1"/>
    <m/>
    <s v="20"/>
    <n v="540"/>
    <n v="120"/>
    <n v="420"/>
  </r>
  <r>
    <n v="1850"/>
    <x v="57"/>
    <x v="0"/>
    <x v="2"/>
    <x v="1"/>
    <n v="70"/>
    <x v="3"/>
    <x v="1"/>
    <x v="8"/>
    <x v="1"/>
    <m/>
    <s v="20"/>
    <n v="630"/>
    <n v="180"/>
    <n v="450"/>
  </r>
  <r>
    <n v="1851"/>
    <x v="60"/>
    <x v="0"/>
    <x v="1"/>
    <x v="0"/>
    <m/>
    <x v="1"/>
    <x v="1"/>
    <x v="7"/>
    <x v="1"/>
    <n v="5"/>
    <n v="5"/>
    <n v="600"/>
    <n v="30"/>
    <n v="570"/>
  </r>
  <r>
    <n v="1852"/>
    <x v="15"/>
    <x v="0"/>
    <x v="0"/>
    <x v="3"/>
    <n v="150"/>
    <x v="2"/>
    <x v="1"/>
    <x v="3"/>
    <x v="0"/>
    <n v="10"/>
    <n v="10"/>
    <n v="1200"/>
    <n v="80"/>
    <n v="1120"/>
  </r>
  <r>
    <n v="1853"/>
    <x v="11"/>
    <x v="0"/>
    <x v="3"/>
    <x v="3"/>
    <n v="150"/>
    <x v="2"/>
    <x v="2"/>
    <x v="1"/>
    <x v="0"/>
    <n v="10"/>
    <n v="10"/>
    <n v="300"/>
    <n v="20"/>
    <n v="280"/>
  </r>
  <r>
    <n v="1854"/>
    <x v="18"/>
    <x v="1"/>
    <x v="1"/>
    <x v="1"/>
    <n v="50"/>
    <x v="4"/>
    <x v="2"/>
    <x v="7"/>
    <x v="0"/>
    <m/>
    <s v="20"/>
    <n v="300"/>
    <n v="120"/>
    <n v="180"/>
  </r>
  <r>
    <n v="1855"/>
    <x v="39"/>
    <x v="1"/>
    <x v="4"/>
    <x v="2"/>
    <n v="150"/>
    <x v="2"/>
    <x v="2"/>
    <x v="6"/>
    <x v="0"/>
    <n v="20"/>
    <n v="20"/>
    <n v="1050"/>
    <n v="140"/>
    <n v="910"/>
  </r>
  <r>
    <n v="1856"/>
    <x v="22"/>
    <x v="1"/>
    <x v="5"/>
    <x v="0"/>
    <n v="50"/>
    <x v="4"/>
    <x v="2"/>
    <x v="6"/>
    <x v="0"/>
    <n v="20"/>
    <n v="20"/>
    <n v="350"/>
    <n v="140"/>
    <n v="210"/>
  </r>
  <r>
    <n v="1857"/>
    <x v="21"/>
    <x v="0"/>
    <x v="2"/>
    <x v="1"/>
    <n v="200"/>
    <x v="6"/>
    <x v="3"/>
    <x v="0"/>
    <x v="0"/>
    <n v="20"/>
    <n v="20"/>
    <n v="800"/>
    <n v="80"/>
    <n v="720"/>
  </r>
  <r>
    <n v="1858"/>
    <x v="28"/>
    <x v="1"/>
    <x v="2"/>
    <x v="1"/>
    <n v="50"/>
    <x v="4"/>
    <x v="2"/>
    <x v="8"/>
    <x v="0"/>
    <n v="5"/>
    <n v="5"/>
    <n v="450"/>
    <n v="45"/>
    <n v="405"/>
  </r>
  <r>
    <n v="1859"/>
    <x v="31"/>
    <x v="0"/>
    <x v="4"/>
    <x v="3"/>
    <n v="90"/>
    <x v="0"/>
    <x v="2"/>
    <x v="2"/>
    <x v="1"/>
    <m/>
    <s v="20"/>
    <n v="900"/>
    <n v="200"/>
    <n v="700"/>
  </r>
  <r>
    <n v="1860"/>
    <x v="56"/>
    <x v="1"/>
    <x v="4"/>
    <x v="1"/>
    <n v="50"/>
    <x v="4"/>
    <x v="1"/>
    <x v="1"/>
    <x v="1"/>
    <n v="15"/>
    <n v="15"/>
    <n v="100"/>
    <n v="30"/>
    <n v="70"/>
  </r>
  <r>
    <n v="1861"/>
    <x v="55"/>
    <x v="0"/>
    <x v="4"/>
    <x v="3"/>
    <n v="90"/>
    <x v="0"/>
    <x v="2"/>
    <x v="5"/>
    <x v="0"/>
    <n v="20"/>
    <n v="20"/>
    <n v="450"/>
    <n v="100"/>
    <n v="350"/>
  </r>
  <r>
    <n v="1862"/>
    <x v="56"/>
    <x v="0"/>
    <x v="4"/>
    <x v="1"/>
    <n v="50"/>
    <x v="4"/>
    <x v="2"/>
    <x v="9"/>
    <x v="1"/>
    <m/>
    <s v="20"/>
    <n v="50"/>
    <n v="20"/>
    <n v="30"/>
  </r>
  <r>
    <n v="1863"/>
    <x v="32"/>
    <x v="1"/>
    <x v="3"/>
    <x v="1"/>
    <n v="200"/>
    <x v="6"/>
    <x v="3"/>
    <x v="3"/>
    <x v="0"/>
    <m/>
    <s v="20"/>
    <n v="1600"/>
    <n v="160"/>
    <n v="1440"/>
  </r>
  <r>
    <n v="1864"/>
    <x v="60"/>
    <x v="0"/>
    <x v="4"/>
    <x v="0"/>
    <n v="50"/>
    <x v="4"/>
    <x v="1"/>
    <x v="5"/>
    <x v="0"/>
    <n v="20"/>
    <n v="20"/>
    <n v="250"/>
    <n v="100"/>
    <n v="150"/>
  </r>
  <r>
    <n v="1865"/>
    <x v="24"/>
    <x v="0"/>
    <x v="8"/>
    <x v="3"/>
    <m/>
    <x v="1"/>
    <x v="0"/>
    <x v="1"/>
    <x v="1"/>
    <n v="5"/>
    <n v="5"/>
    <n v="200"/>
    <n v="10"/>
    <n v="190"/>
  </r>
  <r>
    <n v="1866"/>
    <x v="62"/>
    <x v="1"/>
    <x v="2"/>
    <x v="3"/>
    <n v="70"/>
    <x v="3"/>
    <x v="2"/>
    <x v="6"/>
    <x v="0"/>
    <n v="10"/>
    <n v="10"/>
    <n v="490"/>
    <n v="70"/>
    <n v="420"/>
  </r>
  <r>
    <n v="1867"/>
    <x v="27"/>
    <x v="0"/>
    <x v="7"/>
    <x v="2"/>
    <n v="200"/>
    <x v="6"/>
    <x v="0"/>
    <x v="1"/>
    <x v="1"/>
    <n v="5"/>
    <n v="5"/>
    <n v="400"/>
    <n v="10"/>
    <n v="390"/>
  </r>
  <r>
    <n v="1868"/>
    <x v="15"/>
    <x v="1"/>
    <x v="8"/>
    <x v="0"/>
    <n v="70"/>
    <x v="3"/>
    <x v="2"/>
    <x v="5"/>
    <x v="1"/>
    <n v="5"/>
    <n v="5"/>
    <n v="350"/>
    <n v="25"/>
    <n v="325"/>
  </r>
  <r>
    <n v="1869"/>
    <x v="9"/>
    <x v="1"/>
    <x v="6"/>
    <x v="1"/>
    <m/>
    <x v="1"/>
    <x v="1"/>
    <x v="7"/>
    <x v="1"/>
    <n v="5"/>
    <n v="5"/>
    <n v="600"/>
    <n v="30"/>
    <n v="570"/>
  </r>
  <r>
    <n v="1870"/>
    <x v="3"/>
    <x v="1"/>
    <x v="1"/>
    <x v="1"/>
    <m/>
    <x v="1"/>
    <x v="2"/>
    <x v="3"/>
    <x v="0"/>
    <m/>
    <s v="20"/>
    <n v="800"/>
    <n v="160"/>
    <n v="640"/>
  </r>
  <r>
    <n v="1871"/>
    <x v="56"/>
    <x v="1"/>
    <x v="2"/>
    <x v="3"/>
    <n v="70"/>
    <x v="3"/>
    <x v="3"/>
    <x v="2"/>
    <x v="1"/>
    <n v="20"/>
    <n v="20"/>
    <n v="700"/>
    <n v="200"/>
    <n v="500"/>
  </r>
  <r>
    <n v="1872"/>
    <x v="51"/>
    <x v="0"/>
    <x v="8"/>
    <x v="2"/>
    <n v="150"/>
    <x v="2"/>
    <x v="3"/>
    <x v="4"/>
    <x v="1"/>
    <n v="15"/>
    <n v="15"/>
    <n v="450"/>
    <n v="45"/>
    <n v="405"/>
  </r>
  <r>
    <n v="1873"/>
    <x v="29"/>
    <x v="1"/>
    <x v="8"/>
    <x v="3"/>
    <n v="70"/>
    <x v="3"/>
    <x v="0"/>
    <x v="2"/>
    <x v="0"/>
    <n v="15"/>
    <n v="15"/>
    <n v="700"/>
    <n v="150"/>
    <n v="550"/>
  </r>
  <r>
    <n v="1874"/>
    <x v="64"/>
    <x v="1"/>
    <x v="5"/>
    <x v="3"/>
    <n v="90"/>
    <x v="0"/>
    <x v="2"/>
    <x v="4"/>
    <x v="1"/>
    <n v="5"/>
    <n v="5"/>
    <n v="270"/>
    <n v="15"/>
    <n v="255"/>
  </r>
  <r>
    <n v="1875"/>
    <x v="50"/>
    <x v="1"/>
    <x v="3"/>
    <x v="2"/>
    <n v="200"/>
    <x v="6"/>
    <x v="0"/>
    <x v="8"/>
    <x v="0"/>
    <n v="20"/>
    <n v="20"/>
    <n v="1800"/>
    <n v="180"/>
    <n v="1620"/>
  </r>
  <r>
    <n v="1876"/>
    <x v="28"/>
    <x v="0"/>
    <x v="6"/>
    <x v="0"/>
    <m/>
    <x v="1"/>
    <x v="1"/>
    <x v="5"/>
    <x v="0"/>
    <n v="20"/>
    <n v="20"/>
    <n v="500"/>
    <n v="100"/>
    <n v="400"/>
  </r>
  <r>
    <n v="1877"/>
    <x v="2"/>
    <x v="0"/>
    <x v="7"/>
    <x v="1"/>
    <m/>
    <x v="1"/>
    <x v="1"/>
    <x v="4"/>
    <x v="1"/>
    <n v="20"/>
    <n v="20"/>
    <n v="300"/>
    <n v="60"/>
    <n v="240"/>
  </r>
  <r>
    <n v="1878"/>
    <x v="12"/>
    <x v="1"/>
    <x v="6"/>
    <x v="0"/>
    <n v="70"/>
    <x v="3"/>
    <x v="1"/>
    <x v="6"/>
    <x v="1"/>
    <n v="20"/>
    <n v="20"/>
    <n v="490"/>
    <n v="140"/>
    <n v="350"/>
  </r>
  <r>
    <n v="1879"/>
    <x v="12"/>
    <x v="1"/>
    <x v="1"/>
    <x v="0"/>
    <n v="120"/>
    <x v="5"/>
    <x v="3"/>
    <x v="1"/>
    <x v="1"/>
    <n v="10"/>
    <n v="10"/>
    <n v="240"/>
    <n v="20"/>
    <n v="220"/>
  </r>
  <r>
    <n v="1880"/>
    <x v="52"/>
    <x v="0"/>
    <x v="3"/>
    <x v="3"/>
    <n v="150"/>
    <x v="2"/>
    <x v="0"/>
    <x v="8"/>
    <x v="0"/>
    <n v="20"/>
    <n v="20"/>
    <n v="1350"/>
    <n v="180"/>
    <n v="1170"/>
  </r>
  <r>
    <n v="1881"/>
    <x v="47"/>
    <x v="0"/>
    <x v="7"/>
    <x v="0"/>
    <n v="150"/>
    <x v="2"/>
    <x v="0"/>
    <x v="4"/>
    <x v="1"/>
    <m/>
    <s v="20"/>
    <n v="450"/>
    <n v="60"/>
    <n v="390"/>
  </r>
  <r>
    <n v="1882"/>
    <x v="9"/>
    <x v="1"/>
    <x v="4"/>
    <x v="0"/>
    <n v="50"/>
    <x v="4"/>
    <x v="0"/>
    <x v="4"/>
    <x v="1"/>
    <n v="10"/>
    <n v="10"/>
    <n v="150"/>
    <n v="30"/>
    <n v="120"/>
  </r>
  <r>
    <n v="1883"/>
    <x v="42"/>
    <x v="0"/>
    <x v="3"/>
    <x v="1"/>
    <m/>
    <x v="1"/>
    <x v="3"/>
    <x v="5"/>
    <x v="0"/>
    <n v="15"/>
    <n v="15"/>
    <n v="500"/>
    <n v="75"/>
    <n v="425"/>
  </r>
  <r>
    <n v="1884"/>
    <x v="19"/>
    <x v="1"/>
    <x v="6"/>
    <x v="3"/>
    <n v="50"/>
    <x v="4"/>
    <x v="0"/>
    <x v="6"/>
    <x v="0"/>
    <n v="15"/>
    <n v="15"/>
    <n v="350"/>
    <n v="105"/>
    <n v="245"/>
  </r>
  <r>
    <n v="1885"/>
    <x v="23"/>
    <x v="1"/>
    <x v="5"/>
    <x v="2"/>
    <n v="90"/>
    <x v="0"/>
    <x v="3"/>
    <x v="7"/>
    <x v="0"/>
    <n v="5"/>
    <n v="5"/>
    <n v="540"/>
    <n v="30"/>
    <n v="510"/>
  </r>
  <r>
    <n v="1886"/>
    <x v="41"/>
    <x v="1"/>
    <x v="6"/>
    <x v="3"/>
    <n v="200"/>
    <x v="6"/>
    <x v="1"/>
    <x v="5"/>
    <x v="0"/>
    <m/>
    <s v="20"/>
    <n v="1000"/>
    <n v="100"/>
    <n v="900"/>
  </r>
  <r>
    <n v="1887"/>
    <x v="58"/>
    <x v="1"/>
    <x v="3"/>
    <x v="1"/>
    <n v="120"/>
    <x v="5"/>
    <x v="0"/>
    <x v="7"/>
    <x v="0"/>
    <m/>
    <s v="20"/>
    <n v="720"/>
    <n v="120"/>
    <n v="600"/>
  </r>
  <r>
    <n v="1888"/>
    <x v="28"/>
    <x v="0"/>
    <x v="8"/>
    <x v="0"/>
    <n v="200"/>
    <x v="6"/>
    <x v="0"/>
    <x v="4"/>
    <x v="0"/>
    <n v="10"/>
    <n v="10"/>
    <n v="600"/>
    <n v="30"/>
    <n v="570"/>
  </r>
  <r>
    <n v="1889"/>
    <x v="39"/>
    <x v="0"/>
    <x v="2"/>
    <x v="1"/>
    <n v="120"/>
    <x v="5"/>
    <x v="0"/>
    <x v="0"/>
    <x v="0"/>
    <n v="15"/>
    <n v="15"/>
    <n v="480"/>
    <n v="60"/>
    <n v="420"/>
  </r>
  <r>
    <n v="1890"/>
    <x v="6"/>
    <x v="0"/>
    <x v="5"/>
    <x v="0"/>
    <n v="90"/>
    <x v="0"/>
    <x v="3"/>
    <x v="9"/>
    <x v="1"/>
    <n v="15"/>
    <n v="15"/>
    <n v="90"/>
    <n v="15"/>
    <n v="75"/>
  </r>
  <r>
    <n v="1891"/>
    <x v="64"/>
    <x v="1"/>
    <x v="6"/>
    <x v="0"/>
    <n v="50"/>
    <x v="4"/>
    <x v="2"/>
    <x v="9"/>
    <x v="1"/>
    <n v="15"/>
    <n v="15"/>
    <n v="50"/>
    <n v="15"/>
    <n v="35"/>
  </r>
  <r>
    <n v="1892"/>
    <x v="60"/>
    <x v="0"/>
    <x v="1"/>
    <x v="2"/>
    <n v="70"/>
    <x v="3"/>
    <x v="1"/>
    <x v="5"/>
    <x v="1"/>
    <n v="20"/>
    <n v="20"/>
    <n v="350"/>
    <n v="100"/>
    <n v="250"/>
  </r>
  <r>
    <n v="1893"/>
    <x v="28"/>
    <x v="1"/>
    <x v="4"/>
    <x v="1"/>
    <m/>
    <x v="1"/>
    <x v="1"/>
    <x v="7"/>
    <x v="0"/>
    <n v="15"/>
    <n v="15"/>
    <n v="600"/>
    <n v="90"/>
    <n v="510"/>
  </r>
  <r>
    <n v="1894"/>
    <x v="63"/>
    <x v="1"/>
    <x v="0"/>
    <x v="2"/>
    <n v="50"/>
    <x v="4"/>
    <x v="0"/>
    <x v="1"/>
    <x v="0"/>
    <n v="15"/>
    <n v="15"/>
    <n v="100"/>
    <n v="30"/>
    <n v="70"/>
  </r>
  <r>
    <n v="1895"/>
    <x v="72"/>
    <x v="0"/>
    <x v="5"/>
    <x v="2"/>
    <n v="50"/>
    <x v="4"/>
    <x v="3"/>
    <x v="5"/>
    <x v="1"/>
    <m/>
    <s v="20"/>
    <n v="250"/>
    <n v="100"/>
    <n v="150"/>
  </r>
  <r>
    <n v="1896"/>
    <x v="51"/>
    <x v="1"/>
    <x v="5"/>
    <x v="1"/>
    <n v="50"/>
    <x v="4"/>
    <x v="2"/>
    <x v="3"/>
    <x v="1"/>
    <n v="10"/>
    <n v="10"/>
    <n v="400"/>
    <n v="80"/>
    <n v="320"/>
  </r>
  <r>
    <n v="1897"/>
    <x v="25"/>
    <x v="1"/>
    <x v="7"/>
    <x v="1"/>
    <n v="50"/>
    <x v="4"/>
    <x v="3"/>
    <x v="7"/>
    <x v="1"/>
    <n v="10"/>
    <n v="10"/>
    <n v="300"/>
    <n v="60"/>
    <n v="240"/>
  </r>
  <r>
    <n v="1898"/>
    <x v="72"/>
    <x v="0"/>
    <x v="5"/>
    <x v="0"/>
    <n v="70"/>
    <x v="3"/>
    <x v="2"/>
    <x v="6"/>
    <x v="0"/>
    <n v="20"/>
    <n v="20"/>
    <n v="490"/>
    <n v="140"/>
    <n v="350"/>
  </r>
  <r>
    <n v="1899"/>
    <x v="69"/>
    <x v="0"/>
    <x v="5"/>
    <x v="0"/>
    <m/>
    <x v="1"/>
    <x v="0"/>
    <x v="3"/>
    <x v="0"/>
    <m/>
    <s v="20"/>
    <n v="800"/>
    <n v="160"/>
    <n v="640"/>
  </r>
  <r>
    <n v="1900"/>
    <x v="13"/>
    <x v="0"/>
    <x v="6"/>
    <x v="1"/>
    <n v="150"/>
    <x v="2"/>
    <x v="1"/>
    <x v="0"/>
    <x v="0"/>
    <n v="10"/>
    <n v="10"/>
    <n v="600"/>
    <n v="40"/>
    <n v="560"/>
  </r>
  <r>
    <n v="1901"/>
    <x v="37"/>
    <x v="0"/>
    <x v="4"/>
    <x v="2"/>
    <n v="200"/>
    <x v="6"/>
    <x v="3"/>
    <x v="5"/>
    <x v="0"/>
    <n v="20"/>
    <n v="20"/>
    <n v="1000"/>
    <n v="100"/>
    <n v="900"/>
  </r>
  <r>
    <n v="1902"/>
    <x v="61"/>
    <x v="0"/>
    <x v="8"/>
    <x v="3"/>
    <n v="90"/>
    <x v="0"/>
    <x v="3"/>
    <x v="1"/>
    <x v="1"/>
    <n v="15"/>
    <n v="15"/>
    <n v="180"/>
    <n v="30"/>
    <n v="150"/>
  </r>
  <r>
    <n v="1903"/>
    <x v="69"/>
    <x v="1"/>
    <x v="8"/>
    <x v="2"/>
    <n v="120"/>
    <x v="5"/>
    <x v="0"/>
    <x v="0"/>
    <x v="1"/>
    <n v="20"/>
    <n v="20"/>
    <n v="480"/>
    <n v="80"/>
    <n v="400"/>
  </r>
  <r>
    <n v="1904"/>
    <x v="14"/>
    <x v="0"/>
    <x v="8"/>
    <x v="3"/>
    <n v="120"/>
    <x v="5"/>
    <x v="3"/>
    <x v="1"/>
    <x v="1"/>
    <m/>
    <s v="20"/>
    <n v="240"/>
    <n v="40"/>
    <n v="200"/>
  </r>
  <r>
    <n v="1905"/>
    <x v="59"/>
    <x v="1"/>
    <x v="2"/>
    <x v="2"/>
    <n v="70"/>
    <x v="3"/>
    <x v="1"/>
    <x v="5"/>
    <x v="0"/>
    <n v="15"/>
    <n v="15"/>
    <n v="350"/>
    <n v="75"/>
    <n v="275"/>
  </r>
  <r>
    <n v="1906"/>
    <x v="36"/>
    <x v="0"/>
    <x v="7"/>
    <x v="0"/>
    <n v="90"/>
    <x v="0"/>
    <x v="3"/>
    <x v="7"/>
    <x v="0"/>
    <n v="10"/>
    <n v="10"/>
    <n v="540"/>
    <n v="60"/>
    <n v="480"/>
  </r>
  <r>
    <n v="1907"/>
    <x v="38"/>
    <x v="1"/>
    <x v="0"/>
    <x v="3"/>
    <n v="50"/>
    <x v="4"/>
    <x v="1"/>
    <x v="8"/>
    <x v="1"/>
    <n v="5"/>
    <n v="5"/>
    <n v="450"/>
    <n v="45"/>
    <n v="405"/>
  </r>
  <r>
    <n v="1908"/>
    <x v="2"/>
    <x v="1"/>
    <x v="6"/>
    <x v="0"/>
    <n v="90"/>
    <x v="0"/>
    <x v="0"/>
    <x v="5"/>
    <x v="1"/>
    <n v="5"/>
    <n v="5"/>
    <n v="450"/>
    <n v="25"/>
    <n v="425"/>
  </r>
  <r>
    <n v="1909"/>
    <x v="15"/>
    <x v="1"/>
    <x v="2"/>
    <x v="3"/>
    <n v="150"/>
    <x v="2"/>
    <x v="0"/>
    <x v="0"/>
    <x v="0"/>
    <m/>
    <s v="20"/>
    <n v="600"/>
    <n v="80"/>
    <n v="520"/>
  </r>
  <r>
    <n v="1910"/>
    <x v="47"/>
    <x v="1"/>
    <x v="3"/>
    <x v="0"/>
    <n v="90"/>
    <x v="0"/>
    <x v="0"/>
    <x v="0"/>
    <x v="1"/>
    <n v="15"/>
    <n v="15"/>
    <n v="360"/>
    <n v="60"/>
    <n v="300"/>
  </r>
  <r>
    <n v="1911"/>
    <x v="39"/>
    <x v="0"/>
    <x v="8"/>
    <x v="2"/>
    <m/>
    <x v="1"/>
    <x v="1"/>
    <x v="9"/>
    <x v="0"/>
    <n v="20"/>
    <n v="20"/>
    <n v="100"/>
    <n v="20"/>
    <n v="80"/>
  </r>
  <r>
    <n v="1912"/>
    <x v="63"/>
    <x v="1"/>
    <x v="3"/>
    <x v="1"/>
    <n v="90"/>
    <x v="0"/>
    <x v="1"/>
    <x v="5"/>
    <x v="1"/>
    <n v="15"/>
    <n v="15"/>
    <n v="450"/>
    <n v="75"/>
    <n v="375"/>
  </r>
  <r>
    <n v="1913"/>
    <x v="30"/>
    <x v="1"/>
    <x v="2"/>
    <x v="1"/>
    <n v="150"/>
    <x v="2"/>
    <x v="1"/>
    <x v="0"/>
    <x v="0"/>
    <n v="20"/>
    <n v="20"/>
    <n v="600"/>
    <n v="80"/>
    <n v="520"/>
  </r>
  <r>
    <n v="1914"/>
    <x v="49"/>
    <x v="1"/>
    <x v="0"/>
    <x v="3"/>
    <n v="70"/>
    <x v="3"/>
    <x v="1"/>
    <x v="7"/>
    <x v="1"/>
    <n v="20"/>
    <n v="20"/>
    <n v="420"/>
    <n v="120"/>
    <n v="300"/>
  </r>
  <r>
    <n v="1915"/>
    <x v="1"/>
    <x v="1"/>
    <x v="3"/>
    <x v="2"/>
    <n v="70"/>
    <x v="3"/>
    <x v="1"/>
    <x v="8"/>
    <x v="1"/>
    <n v="15"/>
    <n v="15"/>
    <n v="630"/>
    <n v="135"/>
    <n v="495"/>
  </r>
  <r>
    <n v="1916"/>
    <x v="26"/>
    <x v="0"/>
    <x v="1"/>
    <x v="0"/>
    <n v="200"/>
    <x v="6"/>
    <x v="3"/>
    <x v="7"/>
    <x v="0"/>
    <m/>
    <s v="20"/>
    <n v="1200"/>
    <n v="120"/>
    <n v="1080"/>
  </r>
  <r>
    <n v="1917"/>
    <x v="70"/>
    <x v="1"/>
    <x v="4"/>
    <x v="2"/>
    <n v="150"/>
    <x v="2"/>
    <x v="1"/>
    <x v="0"/>
    <x v="1"/>
    <n v="5"/>
    <n v="5"/>
    <n v="600"/>
    <n v="20"/>
    <n v="580"/>
  </r>
  <r>
    <n v="1918"/>
    <x v="4"/>
    <x v="0"/>
    <x v="0"/>
    <x v="2"/>
    <m/>
    <x v="1"/>
    <x v="2"/>
    <x v="3"/>
    <x v="1"/>
    <n v="15"/>
    <n v="15"/>
    <n v="800"/>
    <n v="120"/>
    <n v="680"/>
  </r>
  <r>
    <n v="1919"/>
    <x v="64"/>
    <x v="1"/>
    <x v="6"/>
    <x v="1"/>
    <n v="50"/>
    <x v="4"/>
    <x v="1"/>
    <x v="1"/>
    <x v="0"/>
    <n v="20"/>
    <n v="20"/>
    <n v="100"/>
    <n v="40"/>
    <n v="60"/>
  </r>
  <r>
    <n v="1920"/>
    <x v="23"/>
    <x v="1"/>
    <x v="4"/>
    <x v="3"/>
    <n v="120"/>
    <x v="5"/>
    <x v="3"/>
    <x v="4"/>
    <x v="0"/>
    <n v="10"/>
    <n v="10"/>
    <n v="360"/>
    <n v="30"/>
    <n v="330"/>
  </r>
  <r>
    <n v="1921"/>
    <x v="61"/>
    <x v="1"/>
    <x v="6"/>
    <x v="2"/>
    <n v="150"/>
    <x v="2"/>
    <x v="1"/>
    <x v="0"/>
    <x v="0"/>
    <m/>
    <s v="20"/>
    <n v="600"/>
    <n v="80"/>
    <n v="520"/>
  </r>
  <r>
    <n v="1922"/>
    <x v="35"/>
    <x v="1"/>
    <x v="1"/>
    <x v="0"/>
    <n v="150"/>
    <x v="2"/>
    <x v="3"/>
    <x v="3"/>
    <x v="1"/>
    <m/>
    <s v="20"/>
    <n v="1200"/>
    <n v="160"/>
    <n v="1040"/>
  </r>
  <r>
    <n v="1923"/>
    <x v="69"/>
    <x v="0"/>
    <x v="1"/>
    <x v="2"/>
    <n v="90"/>
    <x v="0"/>
    <x v="1"/>
    <x v="5"/>
    <x v="1"/>
    <n v="10"/>
    <n v="10"/>
    <n v="450"/>
    <n v="50"/>
    <n v="400"/>
  </r>
  <r>
    <n v="1924"/>
    <x v="4"/>
    <x v="0"/>
    <x v="7"/>
    <x v="0"/>
    <n v="200"/>
    <x v="6"/>
    <x v="0"/>
    <x v="7"/>
    <x v="1"/>
    <n v="20"/>
    <n v="20"/>
    <n v="1200"/>
    <n v="120"/>
    <n v="1080"/>
  </r>
  <r>
    <n v="1925"/>
    <x v="27"/>
    <x v="1"/>
    <x v="8"/>
    <x v="1"/>
    <m/>
    <x v="1"/>
    <x v="3"/>
    <x v="6"/>
    <x v="1"/>
    <n v="5"/>
    <n v="5"/>
    <n v="700"/>
    <n v="35"/>
    <n v="665"/>
  </r>
  <r>
    <n v="1926"/>
    <x v="51"/>
    <x v="1"/>
    <x v="5"/>
    <x v="2"/>
    <n v="90"/>
    <x v="0"/>
    <x v="2"/>
    <x v="5"/>
    <x v="0"/>
    <n v="15"/>
    <n v="15"/>
    <n v="450"/>
    <n v="75"/>
    <n v="375"/>
  </r>
  <r>
    <n v="1927"/>
    <x v="42"/>
    <x v="0"/>
    <x v="4"/>
    <x v="0"/>
    <n v="200"/>
    <x v="6"/>
    <x v="2"/>
    <x v="2"/>
    <x v="1"/>
    <n v="15"/>
    <n v="15"/>
    <n v="2000"/>
    <n v="150"/>
    <n v="1850"/>
  </r>
  <r>
    <n v="1928"/>
    <x v="24"/>
    <x v="0"/>
    <x v="1"/>
    <x v="0"/>
    <n v="70"/>
    <x v="3"/>
    <x v="0"/>
    <x v="3"/>
    <x v="0"/>
    <n v="20"/>
    <n v="20"/>
    <n v="560"/>
    <n v="160"/>
    <n v="400"/>
  </r>
  <r>
    <n v="1929"/>
    <x v="14"/>
    <x v="1"/>
    <x v="2"/>
    <x v="2"/>
    <n v="120"/>
    <x v="5"/>
    <x v="0"/>
    <x v="6"/>
    <x v="1"/>
    <n v="15"/>
    <n v="15"/>
    <n v="840"/>
    <n v="105"/>
    <n v="735"/>
  </r>
  <r>
    <n v="1930"/>
    <x v="37"/>
    <x v="0"/>
    <x v="2"/>
    <x v="1"/>
    <n v="200"/>
    <x v="6"/>
    <x v="0"/>
    <x v="4"/>
    <x v="0"/>
    <m/>
    <s v="20"/>
    <n v="600"/>
    <n v="60"/>
    <n v="540"/>
  </r>
  <r>
    <n v="1931"/>
    <x v="72"/>
    <x v="1"/>
    <x v="3"/>
    <x v="1"/>
    <n v="150"/>
    <x v="2"/>
    <x v="2"/>
    <x v="6"/>
    <x v="1"/>
    <n v="5"/>
    <n v="5"/>
    <n v="1050"/>
    <n v="35"/>
    <n v="1015"/>
  </r>
  <r>
    <n v="1932"/>
    <x v="33"/>
    <x v="1"/>
    <x v="3"/>
    <x v="2"/>
    <n v="90"/>
    <x v="0"/>
    <x v="2"/>
    <x v="3"/>
    <x v="0"/>
    <n v="15"/>
    <n v="15"/>
    <n v="720"/>
    <n v="120"/>
    <n v="600"/>
  </r>
  <r>
    <n v="1933"/>
    <x v="31"/>
    <x v="1"/>
    <x v="2"/>
    <x v="3"/>
    <m/>
    <x v="1"/>
    <x v="0"/>
    <x v="7"/>
    <x v="0"/>
    <n v="20"/>
    <n v="20"/>
    <n v="600"/>
    <n v="120"/>
    <n v="480"/>
  </r>
  <r>
    <n v="1934"/>
    <x v="10"/>
    <x v="0"/>
    <x v="4"/>
    <x v="3"/>
    <n v="90"/>
    <x v="0"/>
    <x v="0"/>
    <x v="3"/>
    <x v="0"/>
    <n v="20"/>
    <n v="20"/>
    <n v="720"/>
    <n v="160"/>
    <n v="560"/>
  </r>
  <r>
    <n v="1935"/>
    <x v="16"/>
    <x v="0"/>
    <x v="8"/>
    <x v="3"/>
    <n v="90"/>
    <x v="0"/>
    <x v="0"/>
    <x v="2"/>
    <x v="0"/>
    <m/>
    <s v="20"/>
    <n v="900"/>
    <n v="200"/>
    <n v="700"/>
  </r>
  <r>
    <n v="1936"/>
    <x v="24"/>
    <x v="0"/>
    <x v="1"/>
    <x v="2"/>
    <n v="70"/>
    <x v="3"/>
    <x v="3"/>
    <x v="3"/>
    <x v="0"/>
    <m/>
    <s v="20"/>
    <n v="560"/>
    <n v="160"/>
    <n v="400"/>
  </r>
  <r>
    <n v="1937"/>
    <x v="45"/>
    <x v="1"/>
    <x v="4"/>
    <x v="1"/>
    <n v="90"/>
    <x v="0"/>
    <x v="1"/>
    <x v="3"/>
    <x v="0"/>
    <n v="10"/>
    <n v="10"/>
    <n v="720"/>
    <n v="80"/>
    <n v="640"/>
  </r>
  <r>
    <n v="1938"/>
    <x v="35"/>
    <x v="1"/>
    <x v="8"/>
    <x v="0"/>
    <n v="150"/>
    <x v="2"/>
    <x v="3"/>
    <x v="0"/>
    <x v="0"/>
    <n v="5"/>
    <n v="5"/>
    <n v="600"/>
    <n v="20"/>
    <n v="580"/>
  </r>
  <r>
    <n v="1939"/>
    <x v="68"/>
    <x v="1"/>
    <x v="1"/>
    <x v="1"/>
    <n v="50"/>
    <x v="4"/>
    <x v="0"/>
    <x v="9"/>
    <x v="0"/>
    <n v="15"/>
    <n v="15"/>
    <n v="50"/>
    <n v="15"/>
    <n v="35"/>
  </r>
  <r>
    <n v="1940"/>
    <x v="9"/>
    <x v="1"/>
    <x v="7"/>
    <x v="2"/>
    <n v="70"/>
    <x v="3"/>
    <x v="1"/>
    <x v="7"/>
    <x v="1"/>
    <n v="5"/>
    <n v="5"/>
    <n v="420"/>
    <n v="30"/>
    <n v="390"/>
  </r>
  <r>
    <n v="1941"/>
    <x v="39"/>
    <x v="0"/>
    <x v="0"/>
    <x v="3"/>
    <n v="120"/>
    <x v="5"/>
    <x v="1"/>
    <x v="9"/>
    <x v="0"/>
    <n v="15"/>
    <n v="15"/>
    <n v="120"/>
    <n v="15"/>
    <n v="105"/>
  </r>
  <r>
    <n v="1942"/>
    <x v="70"/>
    <x v="0"/>
    <x v="7"/>
    <x v="0"/>
    <m/>
    <x v="1"/>
    <x v="1"/>
    <x v="3"/>
    <x v="1"/>
    <n v="20"/>
    <n v="20"/>
    <n v="800"/>
    <n v="160"/>
    <n v="640"/>
  </r>
  <r>
    <n v="1943"/>
    <x v="48"/>
    <x v="1"/>
    <x v="7"/>
    <x v="1"/>
    <m/>
    <x v="1"/>
    <x v="0"/>
    <x v="4"/>
    <x v="0"/>
    <n v="15"/>
    <n v="15"/>
    <n v="300"/>
    <n v="45"/>
    <n v="255"/>
  </r>
  <r>
    <n v="1944"/>
    <x v="26"/>
    <x v="0"/>
    <x v="5"/>
    <x v="3"/>
    <n v="50"/>
    <x v="4"/>
    <x v="3"/>
    <x v="2"/>
    <x v="1"/>
    <n v="10"/>
    <n v="10"/>
    <n v="500"/>
    <n v="100"/>
    <n v="400"/>
  </r>
  <r>
    <n v="1945"/>
    <x v="16"/>
    <x v="0"/>
    <x v="1"/>
    <x v="2"/>
    <n v="150"/>
    <x v="2"/>
    <x v="0"/>
    <x v="9"/>
    <x v="1"/>
    <n v="5"/>
    <n v="5"/>
    <n v="150"/>
    <n v="5"/>
    <n v="145"/>
  </r>
  <r>
    <n v="1946"/>
    <x v="67"/>
    <x v="0"/>
    <x v="6"/>
    <x v="1"/>
    <n v="70"/>
    <x v="3"/>
    <x v="1"/>
    <x v="2"/>
    <x v="1"/>
    <m/>
    <s v="20"/>
    <n v="700"/>
    <n v="200"/>
    <n v="500"/>
  </r>
  <r>
    <n v="1947"/>
    <x v="68"/>
    <x v="1"/>
    <x v="4"/>
    <x v="2"/>
    <n v="70"/>
    <x v="3"/>
    <x v="1"/>
    <x v="1"/>
    <x v="1"/>
    <m/>
    <s v="20"/>
    <n v="140"/>
    <n v="40"/>
    <n v="100"/>
  </r>
  <r>
    <n v="1948"/>
    <x v="4"/>
    <x v="0"/>
    <x v="7"/>
    <x v="2"/>
    <n v="150"/>
    <x v="2"/>
    <x v="2"/>
    <x v="8"/>
    <x v="1"/>
    <m/>
    <s v="20"/>
    <n v="1350"/>
    <n v="180"/>
    <n v="1170"/>
  </r>
  <r>
    <n v="1949"/>
    <x v="65"/>
    <x v="0"/>
    <x v="4"/>
    <x v="0"/>
    <n v="200"/>
    <x v="6"/>
    <x v="1"/>
    <x v="0"/>
    <x v="0"/>
    <n v="5"/>
    <n v="5"/>
    <n v="800"/>
    <n v="20"/>
    <n v="780"/>
  </r>
  <r>
    <n v="1950"/>
    <x v="64"/>
    <x v="1"/>
    <x v="5"/>
    <x v="2"/>
    <n v="200"/>
    <x v="6"/>
    <x v="2"/>
    <x v="6"/>
    <x v="1"/>
    <n v="20"/>
    <n v="20"/>
    <n v="1400"/>
    <n v="140"/>
    <n v="1260"/>
  </r>
  <r>
    <n v="1951"/>
    <x v="54"/>
    <x v="0"/>
    <x v="2"/>
    <x v="3"/>
    <n v="90"/>
    <x v="0"/>
    <x v="2"/>
    <x v="1"/>
    <x v="0"/>
    <n v="10"/>
    <n v="10"/>
    <n v="180"/>
    <n v="20"/>
    <n v="160"/>
  </r>
  <r>
    <n v="1952"/>
    <x v="43"/>
    <x v="0"/>
    <x v="2"/>
    <x v="2"/>
    <n v="70"/>
    <x v="3"/>
    <x v="3"/>
    <x v="7"/>
    <x v="1"/>
    <n v="10"/>
    <n v="10"/>
    <n v="420"/>
    <n v="60"/>
    <n v="360"/>
  </r>
  <r>
    <n v="1953"/>
    <x v="51"/>
    <x v="1"/>
    <x v="5"/>
    <x v="2"/>
    <n v="120"/>
    <x v="5"/>
    <x v="0"/>
    <x v="8"/>
    <x v="1"/>
    <m/>
    <s v="20"/>
    <n v="1080"/>
    <n v="180"/>
    <n v="900"/>
  </r>
  <r>
    <n v="1954"/>
    <x v="25"/>
    <x v="1"/>
    <x v="8"/>
    <x v="2"/>
    <n v="200"/>
    <x v="6"/>
    <x v="0"/>
    <x v="4"/>
    <x v="0"/>
    <n v="5"/>
    <n v="5"/>
    <n v="600"/>
    <n v="15"/>
    <n v="585"/>
  </r>
  <r>
    <n v="1955"/>
    <x v="41"/>
    <x v="1"/>
    <x v="0"/>
    <x v="0"/>
    <m/>
    <x v="1"/>
    <x v="3"/>
    <x v="9"/>
    <x v="1"/>
    <n v="15"/>
    <n v="15"/>
    <n v="100"/>
    <n v="15"/>
    <n v="85"/>
  </r>
  <r>
    <n v="1956"/>
    <x v="35"/>
    <x v="1"/>
    <x v="2"/>
    <x v="0"/>
    <n v="50"/>
    <x v="4"/>
    <x v="0"/>
    <x v="9"/>
    <x v="1"/>
    <n v="5"/>
    <n v="5"/>
    <n v="50"/>
    <n v="5"/>
    <n v="45"/>
  </r>
  <r>
    <n v="1957"/>
    <x v="39"/>
    <x v="1"/>
    <x v="1"/>
    <x v="3"/>
    <n v="90"/>
    <x v="0"/>
    <x v="3"/>
    <x v="9"/>
    <x v="1"/>
    <m/>
    <s v="20"/>
    <n v="90"/>
    <n v="20"/>
    <n v="70"/>
  </r>
  <r>
    <n v="1958"/>
    <x v="30"/>
    <x v="1"/>
    <x v="0"/>
    <x v="0"/>
    <m/>
    <x v="1"/>
    <x v="2"/>
    <x v="1"/>
    <x v="1"/>
    <n v="10"/>
    <n v="10"/>
    <n v="200"/>
    <n v="20"/>
    <n v="180"/>
  </r>
  <r>
    <n v="1959"/>
    <x v="57"/>
    <x v="1"/>
    <x v="6"/>
    <x v="0"/>
    <n v="70"/>
    <x v="3"/>
    <x v="0"/>
    <x v="2"/>
    <x v="0"/>
    <m/>
    <s v="20"/>
    <n v="700"/>
    <n v="200"/>
    <n v="500"/>
  </r>
  <r>
    <n v="1960"/>
    <x v="36"/>
    <x v="0"/>
    <x v="7"/>
    <x v="2"/>
    <m/>
    <x v="1"/>
    <x v="0"/>
    <x v="0"/>
    <x v="1"/>
    <n v="5"/>
    <n v="5"/>
    <n v="400"/>
    <n v="20"/>
    <n v="380"/>
  </r>
  <r>
    <n v="1961"/>
    <x v="23"/>
    <x v="0"/>
    <x v="5"/>
    <x v="0"/>
    <n v="120"/>
    <x v="5"/>
    <x v="0"/>
    <x v="8"/>
    <x v="1"/>
    <n v="15"/>
    <n v="15"/>
    <n v="1080"/>
    <n v="135"/>
    <n v="945"/>
  </r>
  <r>
    <n v="1962"/>
    <x v="45"/>
    <x v="0"/>
    <x v="3"/>
    <x v="0"/>
    <m/>
    <x v="1"/>
    <x v="0"/>
    <x v="8"/>
    <x v="0"/>
    <n v="10"/>
    <n v="10"/>
    <n v="900"/>
    <n v="90"/>
    <n v="810"/>
  </r>
  <r>
    <n v="1963"/>
    <x v="17"/>
    <x v="1"/>
    <x v="0"/>
    <x v="3"/>
    <n v="120"/>
    <x v="5"/>
    <x v="0"/>
    <x v="5"/>
    <x v="1"/>
    <n v="10"/>
    <n v="10"/>
    <n v="600"/>
    <n v="50"/>
    <n v="550"/>
  </r>
  <r>
    <n v="1964"/>
    <x v="24"/>
    <x v="0"/>
    <x v="8"/>
    <x v="1"/>
    <n v="120"/>
    <x v="5"/>
    <x v="3"/>
    <x v="2"/>
    <x v="1"/>
    <n v="20"/>
    <n v="20"/>
    <n v="1200"/>
    <n v="200"/>
    <n v="1000"/>
  </r>
  <r>
    <n v="1965"/>
    <x v="6"/>
    <x v="0"/>
    <x v="7"/>
    <x v="2"/>
    <n v="120"/>
    <x v="5"/>
    <x v="3"/>
    <x v="2"/>
    <x v="1"/>
    <n v="20"/>
    <n v="20"/>
    <n v="1200"/>
    <n v="200"/>
    <n v="1000"/>
  </r>
  <r>
    <n v="1966"/>
    <x v="17"/>
    <x v="1"/>
    <x v="4"/>
    <x v="1"/>
    <m/>
    <x v="1"/>
    <x v="0"/>
    <x v="3"/>
    <x v="1"/>
    <n v="15"/>
    <n v="15"/>
    <n v="800"/>
    <n v="120"/>
    <n v="680"/>
  </r>
  <r>
    <n v="1967"/>
    <x v="47"/>
    <x v="0"/>
    <x v="8"/>
    <x v="1"/>
    <n v="70"/>
    <x v="3"/>
    <x v="2"/>
    <x v="0"/>
    <x v="0"/>
    <n v="5"/>
    <n v="5"/>
    <n v="280"/>
    <n v="20"/>
    <n v="260"/>
  </r>
  <r>
    <n v="1968"/>
    <x v="32"/>
    <x v="1"/>
    <x v="1"/>
    <x v="2"/>
    <n v="70"/>
    <x v="3"/>
    <x v="3"/>
    <x v="0"/>
    <x v="1"/>
    <n v="10"/>
    <n v="10"/>
    <n v="280"/>
    <n v="40"/>
    <n v="240"/>
  </r>
  <r>
    <n v="1969"/>
    <x v="16"/>
    <x v="1"/>
    <x v="4"/>
    <x v="2"/>
    <n v="150"/>
    <x v="2"/>
    <x v="1"/>
    <x v="3"/>
    <x v="0"/>
    <n v="15"/>
    <n v="15"/>
    <n v="1200"/>
    <n v="120"/>
    <n v="1080"/>
  </r>
  <r>
    <n v="1970"/>
    <x v="24"/>
    <x v="1"/>
    <x v="3"/>
    <x v="0"/>
    <n v="200"/>
    <x v="6"/>
    <x v="3"/>
    <x v="2"/>
    <x v="1"/>
    <n v="20"/>
    <n v="20"/>
    <n v="2000"/>
    <n v="200"/>
    <n v="1800"/>
  </r>
  <r>
    <n v="1971"/>
    <x v="51"/>
    <x v="0"/>
    <x v="5"/>
    <x v="1"/>
    <n v="200"/>
    <x v="6"/>
    <x v="2"/>
    <x v="2"/>
    <x v="0"/>
    <n v="15"/>
    <n v="15"/>
    <n v="2000"/>
    <n v="150"/>
    <n v="1850"/>
  </r>
  <r>
    <n v="1972"/>
    <x v="72"/>
    <x v="1"/>
    <x v="3"/>
    <x v="0"/>
    <n v="70"/>
    <x v="3"/>
    <x v="3"/>
    <x v="2"/>
    <x v="0"/>
    <n v="15"/>
    <n v="15"/>
    <n v="700"/>
    <n v="150"/>
    <n v="550"/>
  </r>
  <r>
    <n v="1973"/>
    <x v="63"/>
    <x v="1"/>
    <x v="8"/>
    <x v="1"/>
    <m/>
    <x v="1"/>
    <x v="0"/>
    <x v="3"/>
    <x v="0"/>
    <n v="15"/>
    <n v="15"/>
    <n v="800"/>
    <n v="120"/>
    <n v="680"/>
  </r>
  <r>
    <n v="1974"/>
    <x v="45"/>
    <x v="0"/>
    <x v="8"/>
    <x v="2"/>
    <n v="200"/>
    <x v="6"/>
    <x v="0"/>
    <x v="9"/>
    <x v="1"/>
    <m/>
    <s v="20"/>
    <n v="200"/>
    <n v="20"/>
    <n v="180"/>
  </r>
  <r>
    <n v="1975"/>
    <x v="69"/>
    <x v="0"/>
    <x v="4"/>
    <x v="1"/>
    <n v="200"/>
    <x v="6"/>
    <x v="1"/>
    <x v="8"/>
    <x v="1"/>
    <n v="10"/>
    <n v="10"/>
    <n v="1800"/>
    <n v="90"/>
    <n v="1710"/>
  </r>
  <r>
    <n v="1976"/>
    <x v="33"/>
    <x v="0"/>
    <x v="4"/>
    <x v="1"/>
    <n v="70"/>
    <x v="3"/>
    <x v="0"/>
    <x v="3"/>
    <x v="0"/>
    <n v="15"/>
    <n v="15"/>
    <n v="560"/>
    <n v="120"/>
    <n v="440"/>
  </r>
  <r>
    <n v="1977"/>
    <x v="41"/>
    <x v="1"/>
    <x v="1"/>
    <x v="3"/>
    <n v="200"/>
    <x v="6"/>
    <x v="1"/>
    <x v="3"/>
    <x v="0"/>
    <n v="20"/>
    <n v="20"/>
    <n v="1600"/>
    <n v="160"/>
    <n v="1440"/>
  </r>
  <r>
    <n v="1978"/>
    <x v="13"/>
    <x v="1"/>
    <x v="2"/>
    <x v="0"/>
    <n v="50"/>
    <x v="4"/>
    <x v="0"/>
    <x v="8"/>
    <x v="1"/>
    <n v="15"/>
    <n v="15"/>
    <n v="450"/>
    <n v="135"/>
    <n v="315"/>
  </r>
  <r>
    <n v="1979"/>
    <x v="35"/>
    <x v="1"/>
    <x v="6"/>
    <x v="0"/>
    <n v="150"/>
    <x v="2"/>
    <x v="0"/>
    <x v="8"/>
    <x v="1"/>
    <n v="10"/>
    <n v="10"/>
    <n v="1350"/>
    <n v="90"/>
    <n v="1260"/>
  </r>
  <r>
    <n v="1980"/>
    <x v="49"/>
    <x v="1"/>
    <x v="4"/>
    <x v="3"/>
    <n v="90"/>
    <x v="0"/>
    <x v="2"/>
    <x v="9"/>
    <x v="1"/>
    <n v="5"/>
    <n v="5"/>
    <n v="90"/>
    <n v="5"/>
    <n v="85"/>
  </r>
  <r>
    <n v="1981"/>
    <x v="17"/>
    <x v="0"/>
    <x v="6"/>
    <x v="1"/>
    <n v="120"/>
    <x v="5"/>
    <x v="2"/>
    <x v="3"/>
    <x v="0"/>
    <n v="10"/>
    <n v="10"/>
    <n v="960"/>
    <n v="80"/>
    <n v="880"/>
  </r>
  <r>
    <n v="1982"/>
    <x v="35"/>
    <x v="1"/>
    <x v="1"/>
    <x v="3"/>
    <n v="200"/>
    <x v="6"/>
    <x v="3"/>
    <x v="1"/>
    <x v="1"/>
    <n v="10"/>
    <n v="10"/>
    <n v="400"/>
    <n v="20"/>
    <n v="380"/>
  </r>
  <r>
    <n v="1983"/>
    <x v="46"/>
    <x v="0"/>
    <x v="5"/>
    <x v="1"/>
    <n v="90"/>
    <x v="0"/>
    <x v="2"/>
    <x v="0"/>
    <x v="0"/>
    <m/>
    <s v="20"/>
    <n v="360"/>
    <n v="80"/>
    <n v="280"/>
  </r>
  <r>
    <n v="1984"/>
    <x v="0"/>
    <x v="1"/>
    <x v="4"/>
    <x v="3"/>
    <n v="90"/>
    <x v="0"/>
    <x v="0"/>
    <x v="8"/>
    <x v="0"/>
    <n v="5"/>
    <n v="5"/>
    <n v="810"/>
    <n v="45"/>
    <n v="765"/>
  </r>
  <r>
    <n v="1985"/>
    <x v="52"/>
    <x v="0"/>
    <x v="5"/>
    <x v="0"/>
    <m/>
    <x v="1"/>
    <x v="2"/>
    <x v="5"/>
    <x v="0"/>
    <n v="5"/>
    <n v="5"/>
    <n v="500"/>
    <n v="25"/>
    <n v="475"/>
  </r>
  <r>
    <n v="1986"/>
    <x v="62"/>
    <x v="1"/>
    <x v="2"/>
    <x v="1"/>
    <n v="120"/>
    <x v="5"/>
    <x v="3"/>
    <x v="9"/>
    <x v="1"/>
    <n v="15"/>
    <n v="15"/>
    <n v="120"/>
    <n v="15"/>
    <n v="105"/>
  </r>
  <r>
    <n v="1987"/>
    <x v="54"/>
    <x v="0"/>
    <x v="7"/>
    <x v="3"/>
    <n v="90"/>
    <x v="0"/>
    <x v="0"/>
    <x v="1"/>
    <x v="0"/>
    <n v="15"/>
    <n v="15"/>
    <n v="180"/>
    <n v="30"/>
    <n v="150"/>
  </r>
  <r>
    <n v="1988"/>
    <x v="14"/>
    <x v="0"/>
    <x v="1"/>
    <x v="2"/>
    <n v="150"/>
    <x v="2"/>
    <x v="2"/>
    <x v="4"/>
    <x v="0"/>
    <n v="20"/>
    <n v="20"/>
    <n v="450"/>
    <n v="60"/>
    <n v="390"/>
  </r>
  <r>
    <n v="1989"/>
    <x v="13"/>
    <x v="1"/>
    <x v="6"/>
    <x v="1"/>
    <n v="70"/>
    <x v="3"/>
    <x v="3"/>
    <x v="2"/>
    <x v="1"/>
    <m/>
    <s v="20"/>
    <n v="700"/>
    <n v="200"/>
    <n v="500"/>
  </r>
  <r>
    <n v="1990"/>
    <x v="11"/>
    <x v="0"/>
    <x v="0"/>
    <x v="1"/>
    <n v="120"/>
    <x v="5"/>
    <x v="1"/>
    <x v="9"/>
    <x v="1"/>
    <n v="10"/>
    <n v="10"/>
    <n v="120"/>
    <n v="10"/>
    <n v="110"/>
  </r>
  <r>
    <n v="1991"/>
    <x v="53"/>
    <x v="1"/>
    <x v="4"/>
    <x v="2"/>
    <m/>
    <x v="1"/>
    <x v="1"/>
    <x v="4"/>
    <x v="1"/>
    <n v="10"/>
    <n v="10"/>
    <n v="300"/>
    <n v="30"/>
    <n v="270"/>
  </r>
  <r>
    <n v="1992"/>
    <x v="42"/>
    <x v="1"/>
    <x v="3"/>
    <x v="3"/>
    <n v="70"/>
    <x v="3"/>
    <x v="1"/>
    <x v="6"/>
    <x v="0"/>
    <n v="10"/>
    <n v="10"/>
    <n v="490"/>
    <n v="70"/>
    <n v="420"/>
  </r>
  <r>
    <n v="1993"/>
    <x v="60"/>
    <x v="0"/>
    <x v="4"/>
    <x v="2"/>
    <n v="90"/>
    <x v="0"/>
    <x v="2"/>
    <x v="7"/>
    <x v="1"/>
    <n v="5"/>
    <n v="5"/>
    <n v="540"/>
    <n v="30"/>
    <n v="510"/>
  </r>
  <r>
    <n v="1994"/>
    <x v="23"/>
    <x v="1"/>
    <x v="4"/>
    <x v="1"/>
    <n v="50"/>
    <x v="4"/>
    <x v="0"/>
    <x v="2"/>
    <x v="0"/>
    <m/>
    <s v="20"/>
    <n v="500"/>
    <n v="200"/>
    <n v="300"/>
  </r>
  <r>
    <n v="1995"/>
    <x v="35"/>
    <x v="0"/>
    <x v="8"/>
    <x v="2"/>
    <n v="70"/>
    <x v="3"/>
    <x v="2"/>
    <x v="3"/>
    <x v="1"/>
    <n v="20"/>
    <n v="20"/>
    <n v="560"/>
    <n v="160"/>
    <n v="400"/>
  </r>
  <r>
    <n v="1996"/>
    <x v="66"/>
    <x v="0"/>
    <x v="3"/>
    <x v="0"/>
    <n v="150"/>
    <x v="2"/>
    <x v="3"/>
    <x v="6"/>
    <x v="0"/>
    <n v="15"/>
    <n v="15"/>
    <n v="1050"/>
    <n v="105"/>
    <n v="945"/>
  </r>
  <r>
    <n v="1997"/>
    <x v="32"/>
    <x v="1"/>
    <x v="4"/>
    <x v="1"/>
    <n v="70"/>
    <x v="3"/>
    <x v="1"/>
    <x v="7"/>
    <x v="1"/>
    <n v="20"/>
    <n v="20"/>
    <n v="420"/>
    <n v="120"/>
    <n v="300"/>
  </r>
  <r>
    <n v="1998"/>
    <x v="37"/>
    <x v="0"/>
    <x v="3"/>
    <x v="3"/>
    <n v="70"/>
    <x v="3"/>
    <x v="1"/>
    <x v="3"/>
    <x v="0"/>
    <n v="15"/>
    <n v="15"/>
    <n v="560"/>
    <n v="120"/>
    <n v="440"/>
  </r>
  <r>
    <n v="1999"/>
    <x v="20"/>
    <x v="1"/>
    <x v="1"/>
    <x v="0"/>
    <n v="90"/>
    <x v="0"/>
    <x v="2"/>
    <x v="7"/>
    <x v="0"/>
    <n v="5"/>
    <n v="5"/>
    <n v="540"/>
    <n v="30"/>
    <n v="510"/>
  </r>
  <r>
    <n v="2000"/>
    <x v="40"/>
    <x v="0"/>
    <x v="2"/>
    <x v="0"/>
    <n v="70"/>
    <x v="3"/>
    <x v="0"/>
    <x v="7"/>
    <x v="1"/>
    <n v="10"/>
    <n v="10"/>
    <n v="420"/>
    <n v="60"/>
    <n v="360"/>
  </r>
  <r>
    <n v="2001"/>
    <x v="37"/>
    <x v="1"/>
    <x v="8"/>
    <x v="3"/>
    <n v="50"/>
    <x v="4"/>
    <x v="1"/>
    <x v="4"/>
    <x v="0"/>
    <n v="20"/>
    <n v="20"/>
    <n v="150"/>
    <n v="60"/>
    <n v="90"/>
  </r>
  <r>
    <n v="2002"/>
    <x v="34"/>
    <x v="0"/>
    <x v="5"/>
    <x v="0"/>
    <n v="150"/>
    <x v="2"/>
    <x v="3"/>
    <x v="5"/>
    <x v="0"/>
    <m/>
    <s v="20"/>
    <n v="750"/>
    <n v="100"/>
    <n v="650"/>
  </r>
  <r>
    <n v="2003"/>
    <x v="7"/>
    <x v="0"/>
    <x v="3"/>
    <x v="3"/>
    <n v="50"/>
    <x v="4"/>
    <x v="1"/>
    <x v="3"/>
    <x v="1"/>
    <n v="15"/>
    <n v="15"/>
    <n v="400"/>
    <n v="120"/>
    <n v="280"/>
  </r>
  <r>
    <n v="2004"/>
    <x v="47"/>
    <x v="1"/>
    <x v="8"/>
    <x v="0"/>
    <n v="70"/>
    <x v="3"/>
    <x v="3"/>
    <x v="2"/>
    <x v="1"/>
    <n v="15"/>
    <n v="15"/>
    <n v="700"/>
    <n v="150"/>
    <n v="550"/>
  </r>
  <r>
    <n v="2005"/>
    <x v="51"/>
    <x v="0"/>
    <x v="7"/>
    <x v="2"/>
    <n v="120"/>
    <x v="5"/>
    <x v="2"/>
    <x v="5"/>
    <x v="1"/>
    <n v="10"/>
    <n v="10"/>
    <n v="600"/>
    <n v="50"/>
    <n v="550"/>
  </r>
  <r>
    <n v="2006"/>
    <x v="4"/>
    <x v="0"/>
    <x v="7"/>
    <x v="0"/>
    <n v="70"/>
    <x v="3"/>
    <x v="3"/>
    <x v="5"/>
    <x v="1"/>
    <m/>
    <s v="20"/>
    <n v="350"/>
    <n v="100"/>
    <n v="250"/>
  </r>
  <r>
    <n v="2007"/>
    <x v="52"/>
    <x v="1"/>
    <x v="4"/>
    <x v="1"/>
    <n v="90"/>
    <x v="0"/>
    <x v="3"/>
    <x v="5"/>
    <x v="0"/>
    <n v="20"/>
    <n v="20"/>
    <n v="450"/>
    <n v="100"/>
    <n v="350"/>
  </r>
  <r>
    <n v="2008"/>
    <x v="26"/>
    <x v="0"/>
    <x v="5"/>
    <x v="0"/>
    <n v="150"/>
    <x v="2"/>
    <x v="3"/>
    <x v="7"/>
    <x v="0"/>
    <n v="20"/>
    <n v="20"/>
    <n v="900"/>
    <n v="120"/>
    <n v="780"/>
  </r>
  <r>
    <n v="2009"/>
    <x v="8"/>
    <x v="1"/>
    <x v="1"/>
    <x v="3"/>
    <n v="120"/>
    <x v="5"/>
    <x v="3"/>
    <x v="8"/>
    <x v="1"/>
    <n v="5"/>
    <n v="5"/>
    <n v="1080"/>
    <n v="45"/>
    <n v="1035"/>
  </r>
  <r>
    <n v="2010"/>
    <x v="56"/>
    <x v="0"/>
    <x v="0"/>
    <x v="0"/>
    <n v="50"/>
    <x v="4"/>
    <x v="1"/>
    <x v="7"/>
    <x v="1"/>
    <m/>
    <s v="20"/>
    <n v="300"/>
    <n v="120"/>
    <n v="180"/>
  </r>
  <r>
    <n v="2011"/>
    <x v="44"/>
    <x v="1"/>
    <x v="5"/>
    <x v="1"/>
    <n v="90"/>
    <x v="0"/>
    <x v="1"/>
    <x v="2"/>
    <x v="0"/>
    <n v="15"/>
    <n v="15"/>
    <n v="900"/>
    <n v="150"/>
    <n v="750"/>
  </r>
  <r>
    <n v="2012"/>
    <x v="0"/>
    <x v="0"/>
    <x v="2"/>
    <x v="1"/>
    <n v="200"/>
    <x v="6"/>
    <x v="1"/>
    <x v="0"/>
    <x v="0"/>
    <n v="10"/>
    <n v="10"/>
    <n v="800"/>
    <n v="40"/>
    <n v="760"/>
  </r>
  <r>
    <n v="2013"/>
    <x v="66"/>
    <x v="1"/>
    <x v="5"/>
    <x v="2"/>
    <n v="70"/>
    <x v="3"/>
    <x v="3"/>
    <x v="1"/>
    <x v="0"/>
    <n v="20"/>
    <n v="20"/>
    <n v="140"/>
    <n v="40"/>
    <n v="100"/>
  </r>
  <r>
    <n v="2014"/>
    <x v="61"/>
    <x v="1"/>
    <x v="5"/>
    <x v="2"/>
    <n v="90"/>
    <x v="0"/>
    <x v="3"/>
    <x v="2"/>
    <x v="0"/>
    <n v="10"/>
    <n v="10"/>
    <n v="900"/>
    <n v="100"/>
    <n v="800"/>
  </r>
  <r>
    <n v="2015"/>
    <x v="11"/>
    <x v="0"/>
    <x v="0"/>
    <x v="1"/>
    <n v="150"/>
    <x v="2"/>
    <x v="2"/>
    <x v="9"/>
    <x v="0"/>
    <m/>
    <s v="20"/>
    <n v="150"/>
    <n v="20"/>
    <n v="130"/>
  </r>
  <r>
    <n v="2016"/>
    <x v="6"/>
    <x v="0"/>
    <x v="6"/>
    <x v="1"/>
    <n v="150"/>
    <x v="2"/>
    <x v="2"/>
    <x v="8"/>
    <x v="0"/>
    <n v="15"/>
    <n v="15"/>
    <n v="1350"/>
    <n v="135"/>
    <n v="1215"/>
  </r>
  <r>
    <n v="2017"/>
    <x v="34"/>
    <x v="0"/>
    <x v="6"/>
    <x v="3"/>
    <m/>
    <x v="1"/>
    <x v="3"/>
    <x v="4"/>
    <x v="1"/>
    <n v="15"/>
    <n v="15"/>
    <n v="300"/>
    <n v="45"/>
    <n v="255"/>
  </r>
  <r>
    <n v="2018"/>
    <x v="37"/>
    <x v="0"/>
    <x v="8"/>
    <x v="3"/>
    <n v="50"/>
    <x v="4"/>
    <x v="1"/>
    <x v="8"/>
    <x v="0"/>
    <n v="20"/>
    <n v="20"/>
    <n v="450"/>
    <n v="180"/>
    <n v="270"/>
  </r>
  <r>
    <n v="2019"/>
    <x v="70"/>
    <x v="1"/>
    <x v="4"/>
    <x v="1"/>
    <n v="120"/>
    <x v="5"/>
    <x v="2"/>
    <x v="5"/>
    <x v="1"/>
    <n v="10"/>
    <n v="10"/>
    <n v="600"/>
    <n v="50"/>
    <n v="550"/>
  </r>
  <r>
    <n v="2020"/>
    <x v="2"/>
    <x v="0"/>
    <x v="3"/>
    <x v="2"/>
    <n v="200"/>
    <x v="6"/>
    <x v="2"/>
    <x v="5"/>
    <x v="0"/>
    <n v="10"/>
    <n v="10"/>
    <n v="1000"/>
    <n v="50"/>
    <n v="950"/>
  </r>
  <r>
    <n v="2021"/>
    <x v="15"/>
    <x v="0"/>
    <x v="5"/>
    <x v="3"/>
    <n v="50"/>
    <x v="4"/>
    <x v="1"/>
    <x v="3"/>
    <x v="1"/>
    <n v="10"/>
    <n v="10"/>
    <n v="400"/>
    <n v="80"/>
    <n v="320"/>
  </r>
  <r>
    <n v="2022"/>
    <x v="61"/>
    <x v="1"/>
    <x v="3"/>
    <x v="3"/>
    <n v="70"/>
    <x v="3"/>
    <x v="1"/>
    <x v="8"/>
    <x v="1"/>
    <n v="10"/>
    <n v="10"/>
    <n v="630"/>
    <n v="90"/>
    <n v="540"/>
  </r>
  <r>
    <n v="2023"/>
    <x v="36"/>
    <x v="0"/>
    <x v="3"/>
    <x v="1"/>
    <n v="70"/>
    <x v="3"/>
    <x v="2"/>
    <x v="7"/>
    <x v="0"/>
    <n v="10"/>
    <n v="10"/>
    <n v="420"/>
    <n v="60"/>
    <n v="360"/>
  </r>
  <r>
    <n v="2024"/>
    <x v="24"/>
    <x v="0"/>
    <x v="8"/>
    <x v="1"/>
    <n v="70"/>
    <x v="3"/>
    <x v="3"/>
    <x v="2"/>
    <x v="1"/>
    <m/>
    <s v="20"/>
    <n v="700"/>
    <n v="200"/>
    <n v="500"/>
  </r>
  <r>
    <n v="2025"/>
    <x v="59"/>
    <x v="0"/>
    <x v="8"/>
    <x v="2"/>
    <n v="200"/>
    <x v="6"/>
    <x v="1"/>
    <x v="2"/>
    <x v="0"/>
    <n v="15"/>
    <n v="15"/>
    <n v="2000"/>
    <n v="150"/>
    <n v="1850"/>
  </r>
  <r>
    <n v="2026"/>
    <x v="54"/>
    <x v="1"/>
    <x v="0"/>
    <x v="1"/>
    <n v="50"/>
    <x v="4"/>
    <x v="1"/>
    <x v="5"/>
    <x v="1"/>
    <n v="20"/>
    <n v="20"/>
    <n v="250"/>
    <n v="100"/>
    <n v="150"/>
  </r>
  <r>
    <n v="2027"/>
    <x v="22"/>
    <x v="1"/>
    <x v="5"/>
    <x v="2"/>
    <n v="150"/>
    <x v="2"/>
    <x v="2"/>
    <x v="3"/>
    <x v="0"/>
    <n v="15"/>
    <n v="15"/>
    <n v="1200"/>
    <n v="120"/>
    <n v="1080"/>
  </r>
  <r>
    <n v="2028"/>
    <x v="17"/>
    <x v="1"/>
    <x v="1"/>
    <x v="3"/>
    <n v="50"/>
    <x v="4"/>
    <x v="2"/>
    <x v="3"/>
    <x v="1"/>
    <n v="15"/>
    <n v="15"/>
    <n v="400"/>
    <n v="120"/>
    <n v="280"/>
  </r>
  <r>
    <n v="2029"/>
    <x v="71"/>
    <x v="1"/>
    <x v="2"/>
    <x v="2"/>
    <n v="200"/>
    <x v="6"/>
    <x v="1"/>
    <x v="6"/>
    <x v="0"/>
    <n v="15"/>
    <n v="15"/>
    <n v="1400"/>
    <n v="105"/>
    <n v="1295"/>
  </r>
  <r>
    <n v="2030"/>
    <x v="5"/>
    <x v="1"/>
    <x v="7"/>
    <x v="2"/>
    <m/>
    <x v="1"/>
    <x v="0"/>
    <x v="7"/>
    <x v="1"/>
    <n v="15"/>
    <n v="15"/>
    <n v="600"/>
    <n v="90"/>
    <n v="510"/>
  </r>
  <r>
    <n v="2031"/>
    <x v="54"/>
    <x v="1"/>
    <x v="1"/>
    <x v="2"/>
    <n v="150"/>
    <x v="2"/>
    <x v="0"/>
    <x v="4"/>
    <x v="0"/>
    <n v="5"/>
    <n v="5"/>
    <n v="450"/>
    <n v="15"/>
    <n v="435"/>
  </r>
  <r>
    <n v="2032"/>
    <x v="45"/>
    <x v="0"/>
    <x v="0"/>
    <x v="2"/>
    <n v="90"/>
    <x v="0"/>
    <x v="1"/>
    <x v="6"/>
    <x v="0"/>
    <n v="10"/>
    <n v="10"/>
    <n v="630"/>
    <n v="70"/>
    <n v="560"/>
  </r>
  <r>
    <n v="2033"/>
    <x v="47"/>
    <x v="1"/>
    <x v="8"/>
    <x v="1"/>
    <m/>
    <x v="1"/>
    <x v="0"/>
    <x v="2"/>
    <x v="0"/>
    <n v="10"/>
    <n v="10"/>
    <n v="1000"/>
    <n v="100"/>
    <n v="900"/>
  </r>
  <r>
    <n v="2034"/>
    <x v="10"/>
    <x v="0"/>
    <x v="8"/>
    <x v="0"/>
    <n v="150"/>
    <x v="2"/>
    <x v="0"/>
    <x v="9"/>
    <x v="0"/>
    <n v="20"/>
    <n v="20"/>
    <n v="150"/>
    <n v="20"/>
    <n v="130"/>
  </r>
  <r>
    <n v="2035"/>
    <x v="18"/>
    <x v="0"/>
    <x v="2"/>
    <x v="1"/>
    <m/>
    <x v="1"/>
    <x v="1"/>
    <x v="2"/>
    <x v="0"/>
    <n v="10"/>
    <n v="10"/>
    <n v="1000"/>
    <n v="100"/>
    <n v="900"/>
  </r>
  <r>
    <n v="2036"/>
    <x v="9"/>
    <x v="0"/>
    <x v="5"/>
    <x v="3"/>
    <n v="150"/>
    <x v="2"/>
    <x v="1"/>
    <x v="8"/>
    <x v="1"/>
    <n v="20"/>
    <n v="20"/>
    <n v="1350"/>
    <n v="180"/>
    <n v="1170"/>
  </r>
  <r>
    <n v="2037"/>
    <x v="25"/>
    <x v="1"/>
    <x v="1"/>
    <x v="1"/>
    <n v="70"/>
    <x v="3"/>
    <x v="0"/>
    <x v="8"/>
    <x v="1"/>
    <n v="20"/>
    <n v="20"/>
    <n v="630"/>
    <n v="180"/>
    <n v="450"/>
  </r>
  <r>
    <n v="2038"/>
    <x v="44"/>
    <x v="1"/>
    <x v="0"/>
    <x v="1"/>
    <n v="70"/>
    <x v="3"/>
    <x v="3"/>
    <x v="3"/>
    <x v="0"/>
    <m/>
    <s v="20"/>
    <n v="560"/>
    <n v="160"/>
    <n v="400"/>
  </r>
  <r>
    <n v="2039"/>
    <x v="17"/>
    <x v="1"/>
    <x v="4"/>
    <x v="0"/>
    <n v="50"/>
    <x v="4"/>
    <x v="2"/>
    <x v="8"/>
    <x v="1"/>
    <n v="20"/>
    <n v="20"/>
    <n v="450"/>
    <n v="180"/>
    <n v="270"/>
  </r>
  <r>
    <n v="2040"/>
    <x v="9"/>
    <x v="0"/>
    <x v="3"/>
    <x v="0"/>
    <m/>
    <x v="1"/>
    <x v="1"/>
    <x v="2"/>
    <x v="0"/>
    <m/>
    <s v="20"/>
    <n v="1000"/>
    <n v="200"/>
    <n v="800"/>
  </r>
  <r>
    <n v="2041"/>
    <x v="35"/>
    <x v="1"/>
    <x v="6"/>
    <x v="3"/>
    <n v="70"/>
    <x v="3"/>
    <x v="2"/>
    <x v="6"/>
    <x v="1"/>
    <n v="15"/>
    <n v="15"/>
    <n v="490"/>
    <n v="105"/>
    <n v="385"/>
  </r>
  <r>
    <n v="2042"/>
    <x v="21"/>
    <x v="1"/>
    <x v="4"/>
    <x v="3"/>
    <n v="150"/>
    <x v="2"/>
    <x v="3"/>
    <x v="8"/>
    <x v="0"/>
    <n v="15"/>
    <n v="15"/>
    <n v="1350"/>
    <n v="135"/>
    <n v="1215"/>
  </r>
  <r>
    <n v="2043"/>
    <x v="37"/>
    <x v="1"/>
    <x v="1"/>
    <x v="1"/>
    <n v="90"/>
    <x v="0"/>
    <x v="0"/>
    <x v="0"/>
    <x v="0"/>
    <n v="10"/>
    <n v="10"/>
    <n v="360"/>
    <n v="40"/>
    <n v="320"/>
  </r>
  <r>
    <n v="2044"/>
    <x v="67"/>
    <x v="0"/>
    <x v="0"/>
    <x v="1"/>
    <n v="200"/>
    <x v="6"/>
    <x v="3"/>
    <x v="7"/>
    <x v="0"/>
    <n v="5"/>
    <n v="5"/>
    <n v="1200"/>
    <n v="30"/>
    <n v="1170"/>
  </r>
  <r>
    <n v="2045"/>
    <x v="43"/>
    <x v="1"/>
    <x v="7"/>
    <x v="3"/>
    <m/>
    <x v="1"/>
    <x v="2"/>
    <x v="4"/>
    <x v="0"/>
    <n v="5"/>
    <n v="5"/>
    <n v="300"/>
    <n v="15"/>
    <n v="285"/>
  </r>
  <r>
    <n v="2046"/>
    <x v="72"/>
    <x v="0"/>
    <x v="2"/>
    <x v="3"/>
    <m/>
    <x v="1"/>
    <x v="3"/>
    <x v="6"/>
    <x v="0"/>
    <n v="15"/>
    <n v="15"/>
    <n v="700"/>
    <n v="105"/>
    <n v="595"/>
  </r>
  <r>
    <n v="2047"/>
    <x v="57"/>
    <x v="1"/>
    <x v="4"/>
    <x v="3"/>
    <n v="120"/>
    <x v="5"/>
    <x v="1"/>
    <x v="8"/>
    <x v="0"/>
    <n v="20"/>
    <n v="20"/>
    <n v="1080"/>
    <n v="180"/>
    <n v="900"/>
  </r>
  <r>
    <n v="2048"/>
    <x v="67"/>
    <x v="1"/>
    <x v="0"/>
    <x v="1"/>
    <n v="150"/>
    <x v="2"/>
    <x v="2"/>
    <x v="9"/>
    <x v="1"/>
    <m/>
    <s v="20"/>
    <n v="150"/>
    <n v="20"/>
    <n v="130"/>
  </r>
  <r>
    <n v="2049"/>
    <x v="65"/>
    <x v="1"/>
    <x v="5"/>
    <x v="3"/>
    <n v="200"/>
    <x v="6"/>
    <x v="3"/>
    <x v="6"/>
    <x v="0"/>
    <n v="10"/>
    <n v="10"/>
    <n v="1400"/>
    <n v="70"/>
    <n v="1330"/>
  </r>
  <r>
    <n v="2050"/>
    <x v="61"/>
    <x v="0"/>
    <x v="0"/>
    <x v="1"/>
    <n v="50"/>
    <x v="4"/>
    <x v="2"/>
    <x v="2"/>
    <x v="0"/>
    <n v="5"/>
    <n v="5"/>
    <n v="500"/>
    <n v="50"/>
    <n v="450"/>
  </r>
  <r>
    <n v="2051"/>
    <x v="44"/>
    <x v="0"/>
    <x v="5"/>
    <x v="2"/>
    <n v="70"/>
    <x v="3"/>
    <x v="2"/>
    <x v="9"/>
    <x v="0"/>
    <n v="15"/>
    <n v="15"/>
    <n v="70"/>
    <n v="15"/>
    <n v="55"/>
  </r>
  <r>
    <n v="2052"/>
    <x v="14"/>
    <x v="0"/>
    <x v="1"/>
    <x v="1"/>
    <n v="90"/>
    <x v="0"/>
    <x v="0"/>
    <x v="2"/>
    <x v="1"/>
    <m/>
    <s v="20"/>
    <n v="900"/>
    <n v="200"/>
    <n v="700"/>
  </r>
  <r>
    <n v="2053"/>
    <x v="71"/>
    <x v="0"/>
    <x v="8"/>
    <x v="3"/>
    <n v="120"/>
    <x v="5"/>
    <x v="1"/>
    <x v="4"/>
    <x v="1"/>
    <m/>
    <s v="20"/>
    <n v="360"/>
    <n v="60"/>
    <n v="300"/>
  </r>
  <r>
    <n v="2054"/>
    <x v="26"/>
    <x v="1"/>
    <x v="8"/>
    <x v="3"/>
    <n v="150"/>
    <x v="2"/>
    <x v="1"/>
    <x v="3"/>
    <x v="1"/>
    <n v="15"/>
    <n v="15"/>
    <n v="1200"/>
    <n v="120"/>
    <n v="1080"/>
  </r>
  <r>
    <n v="2055"/>
    <x v="5"/>
    <x v="0"/>
    <x v="2"/>
    <x v="2"/>
    <n v="120"/>
    <x v="5"/>
    <x v="2"/>
    <x v="7"/>
    <x v="1"/>
    <n v="10"/>
    <n v="10"/>
    <n v="720"/>
    <n v="60"/>
    <n v="660"/>
  </r>
  <r>
    <n v="2056"/>
    <x v="72"/>
    <x v="1"/>
    <x v="0"/>
    <x v="0"/>
    <n v="150"/>
    <x v="2"/>
    <x v="2"/>
    <x v="7"/>
    <x v="0"/>
    <m/>
    <s v="20"/>
    <n v="900"/>
    <n v="120"/>
    <n v="780"/>
  </r>
  <r>
    <n v="2057"/>
    <x v="43"/>
    <x v="0"/>
    <x v="4"/>
    <x v="1"/>
    <n v="70"/>
    <x v="3"/>
    <x v="1"/>
    <x v="1"/>
    <x v="0"/>
    <n v="20"/>
    <n v="20"/>
    <n v="140"/>
    <n v="40"/>
    <n v="100"/>
  </r>
  <r>
    <n v="2058"/>
    <x v="49"/>
    <x v="1"/>
    <x v="1"/>
    <x v="2"/>
    <n v="70"/>
    <x v="3"/>
    <x v="2"/>
    <x v="2"/>
    <x v="1"/>
    <m/>
    <s v="20"/>
    <n v="700"/>
    <n v="200"/>
    <n v="500"/>
  </r>
  <r>
    <n v="2059"/>
    <x v="24"/>
    <x v="1"/>
    <x v="3"/>
    <x v="0"/>
    <n v="90"/>
    <x v="0"/>
    <x v="0"/>
    <x v="3"/>
    <x v="0"/>
    <n v="15"/>
    <n v="15"/>
    <n v="720"/>
    <n v="120"/>
    <n v="600"/>
  </r>
  <r>
    <n v="2060"/>
    <x v="3"/>
    <x v="1"/>
    <x v="0"/>
    <x v="2"/>
    <n v="150"/>
    <x v="2"/>
    <x v="2"/>
    <x v="6"/>
    <x v="0"/>
    <m/>
    <s v="20"/>
    <n v="1050"/>
    <n v="140"/>
    <n v="910"/>
  </r>
  <r>
    <n v="2061"/>
    <x v="60"/>
    <x v="0"/>
    <x v="5"/>
    <x v="1"/>
    <n v="150"/>
    <x v="2"/>
    <x v="2"/>
    <x v="0"/>
    <x v="0"/>
    <n v="15"/>
    <n v="15"/>
    <n v="600"/>
    <n v="60"/>
    <n v="540"/>
  </r>
  <r>
    <n v="2062"/>
    <x v="18"/>
    <x v="0"/>
    <x v="7"/>
    <x v="1"/>
    <m/>
    <x v="1"/>
    <x v="3"/>
    <x v="3"/>
    <x v="0"/>
    <n v="20"/>
    <n v="20"/>
    <n v="800"/>
    <n v="160"/>
    <n v="640"/>
  </r>
  <r>
    <n v="2063"/>
    <x v="44"/>
    <x v="0"/>
    <x v="6"/>
    <x v="3"/>
    <n v="50"/>
    <x v="4"/>
    <x v="3"/>
    <x v="1"/>
    <x v="0"/>
    <m/>
    <s v="20"/>
    <n v="100"/>
    <n v="40"/>
    <n v="60"/>
  </r>
  <r>
    <n v="2064"/>
    <x v="21"/>
    <x v="1"/>
    <x v="8"/>
    <x v="2"/>
    <n v="70"/>
    <x v="3"/>
    <x v="1"/>
    <x v="0"/>
    <x v="1"/>
    <n v="15"/>
    <n v="15"/>
    <n v="280"/>
    <n v="60"/>
    <n v="220"/>
  </r>
  <r>
    <n v="2065"/>
    <x v="1"/>
    <x v="0"/>
    <x v="1"/>
    <x v="3"/>
    <n v="50"/>
    <x v="4"/>
    <x v="0"/>
    <x v="8"/>
    <x v="0"/>
    <n v="5"/>
    <n v="5"/>
    <n v="450"/>
    <n v="45"/>
    <n v="405"/>
  </r>
  <r>
    <n v="2066"/>
    <x v="27"/>
    <x v="0"/>
    <x v="1"/>
    <x v="3"/>
    <m/>
    <x v="1"/>
    <x v="1"/>
    <x v="2"/>
    <x v="1"/>
    <m/>
    <s v="20"/>
    <n v="1000"/>
    <n v="200"/>
    <n v="800"/>
  </r>
  <r>
    <n v="2067"/>
    <x v="64"/>
    <x v="0"/>
    <x v="7"/>
    <x v="1"/>
    <n v="70"/>
    <x v="3"/>
    <x v="2"/>
    <x v="1"/>
    <x v="1"/>
    <n v="5"/>
    <n v="5"/>
    <n v="140"/>
    <n v="10"/>
    <n v="130"/>
  </r>
  <r>
    <n v="2068"/>
    <x v="66"/>
    <x v="0"/>
    <x v="4"/>
    <x v="0"/>
    <m/>
    <x v="1"/>
    <x v="3"/>
    <x v="9"/>
    <x v="1"/>
    <m/>
    <s v="20"/>
    <n v="100"/>
    <n v="20"/>
    <n v="80"/>
  </r>
  <r>
    <n v="2069"/>
    <x v="7"/>
    <x v="1"/>
    <x v="0"/>
    <x v="1"/>
    <n v="120"/>
    <x v="5"/>
    <x v="0"/>
    <x v="4"/>
    <x v="0"/>
    <n v="15"/>
    <n v="15"/>
    <n v="360"/>
    <n v="45"/>
    <n v="315"/>
  </r>
  <r>
    <n v="2070"/>
    <x v="50"/>
    <x v="0"/>
    <x v="7"/>
    <x v="3"/>
    <n v="150"/>
    <x v="2"/>
    <x v="3"/>
    <x v="0"/>
    <x v="1"/>
    <n v="20"/>
    <n v="20"/>
    <n v="600"/>
    <n v="80"/>
    <n v="520"/>
  </r>
  <r>
    <n v="2071"/>
    <x v="52"/>
    <x v="0"/>
    <x v="5"/>
    <x v="0"/>
    <n v="90"/>
    <x v="0"/>
    <x v="0"/>
    <x v="6"/>
    <x v="0"/>
    <n v="15"/>
    <n v="15"/>
    <n v="630"/>
    <n v="105"/>
    <n v="525"/>
  </r>
  <r>
    <n v="2072"/>
    <x v="0"/>
    <x v="1"/>
    <x v="8"/>
    <x v="2"/>
    <n v="70"/>
    <x v="3"/>
    <x v="0"/>
    <x v="8"/>
    <x v="0"/>
    <m/>
    <s v="20"/>
    <n v="630"/>
    <n v="180"/>
    <n v="450"/>
  </r>
  <r>
    <n v="2073"/>
    <x v="2"/>
    <x v="0"/>
    <x v="4"/>
    <x v="0"/>
    <n v="120"/>
    <x v="5"/>
    <x v="2"/>
    <x v="2"/>
    <x v="0"/>
    <m/>
    <s v="20"/>
    <n v="1200"/>
    <n v="200"/>
    <n v="1000"/>
  </r>
  <r>
    <n v="2074"/>
    <x v="11"/>
    <x v="1"/>
    <x v="4"/>
    <x v="0"/>
    <m/>
    <x v="1"/>
    <x v="3"/>
    <x v="5"/>
    <x v="1"/>
    <n v="10"/>
    <n v="10"/>
    <n v="500"/>
    <n v="50"/>
    <n v="450"/>
  </r>
  <r>
    <n v="2075"/>
    <x v="13"/>
    <x v="0"/>
    <x v="2"/>
    <x v="3"/>
    <n v="120"/>
    <x v="5"/>
    <x v="2"/>
    <x v="7"/>
    <x v="1"/>
    <n v="15"/>
    <n v="15"/>
    <n v="720"/>
    <n v="90"/>
    <n v="630"/>
  </r>
  <r>
    <n v="2076"/>
    <x v="8"/>
    <x v="1"/>
    <x v="2"/>
    <x v="3"/>
    <n v="70"/>
    <x v="3"/>
    <x v="0"/>
    <x v="0"/>
    <x v="0"/>
    <n v="20"/>
    <n v="20"/>
    <n v="280"/>
    <n v="80"/>
    <n v="200"/>
  </r>
  <r>
    <n v="2077"/>
    <x v="42"/>
    <x v="0"/>
    <x v="6"/>
    <x v="0"/>
    <n v="150"/>
    <x v="2"/>
    <x v="3"/>
    <x v="6"/>
    <x v="1"/>
    <n v="20"/>
    <n v="20"/>
    <n v="1050"/>
    <n v="140"/>
    <n v="910"/>
  </r>
  <r>
    <n v="2078"/>
    <x v="9"/>
    <x v="1"/>
    <x v="4"/>
    <x v="0"/>
    <n v="70"/>
    <x v="3"/>
    <x v="0"/>
    <x v="0"/>
    <x v="1"/>
    <n v="10"/>
    <n v="10"/>
    <n v="280"/>
    <n v="40"/>
    <n v="240"/>
  </r>
  <r>
    <n v="2079"/>
    <x v="20"/>
    <x v="1"/>
    <x v="1"/>
    <x v="1"/>
    <n v="200"/>
    <x v="6"/>
    <x v="2"/>
    <x v="6"/>
    <x v="0"/>
    <n v="15"/>
    <n v="15"/>
    <n v="1400"/>
    <n v="105"/>
    <n v="1295"/>
  </r>
  <r>
    <n v="2080"/>
    <x v="45"/>
    <x v="1"/>
    <x v="8"/>
    <x v="2"/>
    <n v="50"/>
    <x v="4"/>
    <x v="1"/>
    <x v="1"/>
    <x v="0"/>
    <n v="20"/>
    <n v="20"/>
    <n v="100"/>
    <n v="40"/>
    <n v="60"/>
  </r>
  <r>
    <n v="2081"/>
    <x v="66"/>
    <x v="1"/>
    <x v="2"/>
    <x v="0"/>
    <n v="120"/>
    <x v="5"/>
    <x v="3"/>
    <x v="4"/>
    <x v="1"/>
    <m/>
    <s v="20"/>
    <n v="360"/>
    <n v="60"/>
    <n v="300"/>
  </r>
  <r>
    <n v="2082"/>
    <x v="19"/>
    <x v="0"/>
    <x v="1"/>
    <x v="2"/>
    <n v="120"/>
    <x v="5"/>
    <x v="1"/>
    <x v="1"/>
    <x v="1"/>
    <n v="15"/>
    <n v="15"/>
    <n v="240"/>
    <n v="30"/>
    <n v="210"/>
  </r>
  <r>
    <n v="2083"/>
    <x v="58"/>
    <x v="0"/>
    <x v="1"/>
    <x v="2"/>
    <n v="150"/>
    <x v="2"/>
    <x v="2"/>
    <x v="0"/>
    <x v="1"/>
    <n v="15"/>
    <n v="15"/>
    <n v="600"/>
    <n v="60"/>
    <n v="540"/>
  </r>
  <r>
    <n v="2084"/>
    <x v="35"/>
    <x v="1"/>
    <x v="5"/>
    <x v="3"/>
    <n v="150"/>
    <x v="2"/>
    <x v="1"/>
    <x v="4"/>
    <x v="1"/>
    <n v="15"/>
    <n v="15"/>
    <n v="450"/>
    <n v="45"/>
    <n v="405"/>
  </r>
  <r>
    <n v="2085"/>
    <x v="49"/>
    <x v="0"/>
    <x v="8"/>
    <x v="3"/>
    <n v="120"/>
    <x v="5"/>
    <x v="2"/>
    <x v="8"/>
    <x v="0"/>
    <n v="20"/>
    <n v="20"/>
    <n v="1080"/>
    <n v="180"/>
    <n v="900"/>
  </r>
  <r>
    <n v="2086"/>
    <x v="56"/>
    <x v="1"/>
    <x v="2"/>
    <x v="0"/>
    <n v="70"/>
    <x v="3"/>
    <x v="3"/>
    <x v="0"/>
    <x v="0"/>
    <m/>
    <s v="20"/>
    <n v="280"/>
    <n v="80"/>
    <n v="200"/>
  </r>
  <r>
    <n v="2087"/>
    <x v="4"/>
    <x v="1"/>
    <x v="7"/>
    <x v="3"/>
    <n v="120"/>
    <x v="5"/>
    <x v="2"/>
    <x v="4"/>
    <x v="1"/>
    <n v="5"/>
    <n v="5"/>
    <n v="360"/>
    <n v="15"/>
    <n v="345"/>
  </r>
  <r>
    <n v="2088"/>
    <x v="20"/>
    <x v="0"/>
    <x v="8"/>
    <x v="3"/>
    <n v="120"/>
    <x v="5"/>
    <x v="1"/>
    <x v="0"/>
    <x v="1"/>
    <n v="5"/>
    <n v="5"/>
    <n v="480"/>
    <n v="20"/>
    <n v="460"/>
  </r>
  <r>
    <n v="2089"/>
    <x v="57"/>
    <x v="1"/>
    <x v="0"/>
    <x v="0"/>
    <n v="200"/>
    <x v="6"/>
    <x v="0"/>
    <x v="7"/>
    <x v="1"/>
    <n v="15"/>
    <n v="15"/>
    <n v="1200"/>
    <n v="90"/>
    <n v="1110"/>
  </r>
  <r>
    <n v="2090"/>
    <x v="36"/>
    <x v="0"/>
    <x v="8"/>
    <x v="1"/>
    <n v="200"/>
    <x v="6"/>
    <x v="3"/>
    <x v="4"/>
    <x v="1"/>
    <n v="15"/>
    <n v="15"/>
    <n v="600"/>
    <n v="45"/>
    <n v="555"/>
  </r>
  <r>
    <n v="2091"/>
    <x v="70"/>
    <x v="0"/>
    <x v="4"/>
    <x v="2"/>
    <n v="200"/>
    <x v="6"/>
    <x v="1"/>
    <x v="0"/>
    <x v="1"/>
    <n v="15"/>
    <n v="15"/>
    <n v="800"/>
    <n v="60"/>
    <n v="740"/>
  </r>
  <r>
    <n v="2092"/>
    <x v="55"/>
    <x v="0"/>
    <x v="1"/>
    <x v="3"/>
    <n v="120"/>
    <x v="5"/>
    <x v="2"/>
    <x v="9"/>
    <x v="1"/>
    <n v="10"/>
    <n v="10"/>
    <n v="120"/>
    <n v="10"/>
    <n v="110"/>
  </r>
  <r>
    <n v="2093"/>
    <x v="31"/>
    <x v="0"/>
    <x v="1"/>
    <x v="3"/>
    <n v="90"/>
    <x v="0"/>
    <x v="0"/>
    <x v="2"/>
    <x v="0"/>
    <n v="15"/>
    <n v="15"/>
    <n v="900"/>
    <n v="150"/>
    <n v="750"/>
  </r>
  <r>
    <n v="2094"/>
    <x v="19"/>
    <x v="0"/>
    <x v="7"/>
    <x v="0"/>
    <n v="120"/>
    <x v="5"/>
    <x v="0"/>
    <x v="1"/>
    <x v="0"/>
    <n v="15"/>
    <n v="15"/>
    <n v="240"/>
    <n v="30"/>
    <n v="210"/>
  </r>
  <r>
    <n v="2095"/>
    <x v="60"/>
    <x v="0"/>
    <x v="5"/>
    <x v="2"/>
    <n v="120"/>
    <x v="5"/>
    <x v="0"/>
    <x v="5"/>
    <x v="0"/>
    <m/>
    <s v="20"/>
    <n v="600"/>
    <n v="100"/>
    <n v="500"/>
  </r>
  <r>
    <n v="2096"/>
    <x v="48"/>
    <x v="1"/>
    <x v="0"/>
    <x v="0"/>
    <n v="90"/>
    <x v="0"/>
    <x v="3"/>
    <x v="2"/>
    <x v="1"/>
    <n v="5"/>
    <n v="5"/>
    <n v="900"/>
    <n v="50"/>
    <n v="850"/>
  </r>
  <r>
    <n v="2097"/>
    <x v="1"/>
    <x v="0"/>
    <x v="0"/>
    <x v="2"/>
    <m/>
    <x v="1"/>
    <x v="0"/>
    <x v="6"/>
    <x v="0"/>
    <n v="10"/>
    <n v="10"/>
    <n v="700"/>
    <n v="70"/>
    <n v="630"/>
  </r>
  <r>
    <n v="2098"/>
    <x v="71"/>
    <x v="1"/>
    <x v="4"/>
    <x v="0"/>
    <n v="150"/>
    <x v="2"/>
    <x v="0"/>
    <x v="7"/>
    <x v="1"/>
    <m/>
    <s v="20"/>
    <n v="900"/>
    <n v="120"/>
    <n v="780"/>
  </r>
  <r>
    <n v="2099"/>
    <x v="54"/>
    <x v="0"/>
    <x v="0"/>
    <x v="2"/>
    <n v="120"/>
    <x v="5"/>
    <x v="1"/>
    <x v="5"/>
    <x v="1"/>
    <n v="15"/>
    <n v="15"/>
    <n v="600"/>
    <n v="75"/>
    <n v="525"/>
  </r>
  <r>
    <n v="2100"/>
    <x v="50"/>
    <x v="1"/>
    <x v="0"/>
    <x v="1"/>
    <m/>
    <x v="1"/>
    <x v="2"/>
    <x v="1"/>
    <x v="0"/>
    <m/>
    <s v="20"/>
    <n v="200"/>
    <n v="40"/>
    <n v="160"/>
  </r>
  <r>
    <n v="2101"/>
    <x v="40"/>
    <x v="1"/>
    <x v="1"/>
    <x v="3"/>
    <n v="50"/>
    <x v="4"/>
    <x v="2"/>
    <x v="7"/>
    <x v="1"/>
    <m/>
    <s v="20"/>
    <n v="300"/>
    <n v="120"/>
    <n v="180"/>
  </r>
  <r>
    <n v="2102"/>
    <x v="22"/>
    <x v="0"/>
    <x v="8"/>
    <x v="0"/>
    <n v="70"/>
    <x v="3"/>
    <x v="1"/>
    <x v="3"/>
    <x v="0"/>
    <n v="10"/>
    <n v="10"/>
    <n v="560"/>
    <n v="80"/>
    <n v="480"/>
  </r>
  <r>
    <n v="2103"/>
    <x v="12"/>
    <x v="0"/>
    <x v="4"/>
    <x v="3"/>
    <n v="70"/>
    <x v="3"/>
    <x v="3"/>
    <x v="9"/>
    <x v="1"/>
    <m/>
    <s v="20"/>
    <n v="70"/>
    <n v="20"/>
    <n v="50"/>
  </r>
  <r>
    <n v="2104"/>
    <x v="0"/>
    <x v="1"/>
    <x v="7"/>
    <x v="0"/>
    <n v="50"/>
    <x v="4"/>
    <x v="3"/>
    <x v="6"/>
    <x v="0"/>
    <n v="20"/>
    <n v="20"/>
    <n v="350"/>
    <n v="140"/>
    <n v="210"/>
  </r>
  <r>
    <n v="2105"/>
    <x v="49"/>
    <x v="1"/>
    <x v="8"/>
    <x v="3"/>
    <n v="50"/>
    <x v="4"/>
    <x v="3"/>
    <x v="7"/>
    <x v="1"/>
    <m/>
    <s v="20"/>
    <n v="300"/>
    <n v="120"/>
    <n v="180"/>
  </r>
  <r>
    <n v="2106"/>
    <x v="67"/>
    <x v="0"/>
    <x v="7"/>
    <x v="1"/>
    <n v="90"/>
    <x v="0"/>
    <x v="0"/>
    <x v="0"/>
    <x v="0"/>
    <n v="10"/>
    <n v="10"/>
    <n v="360"/>
    <n v="40"/>
    <n v="320"/>
  </r>
  <r>
    <n v="2107"/>
    <x v="31"/>
    <x v="1"/>
    <x v="7"/>
    <x v="0"/>
    <n v="70"/>
    <x v="3"/>
    <x v="1"/>
    <x v="1"/>
    <x v="0"/>
    <n v="15"/>
    <n v="15"/>
    <n v="140"/>
    <n v="30"/>
    <n v="110"/>
  </r>
  <r>
    <n v="2108"/>
    <x v="21"/>
    <x v="0"/>
    <x v="1"/>
    <x v="1"/>
    <n v="200"/>
    <x v="6"/>
    <x v="2"/>
    <x v="6"/>
    <x v="0"/>
    <n v="10"/>
    <n v="10"/>
    <n v="1400"/>
    <n v="70"/>
    <n v="1330"/>
  </r>
  <r>
    <n v="2109"/>
    <x v="11"/>
    <x v="0"/>
    <x v="3"/>
    <x v="1"/>
    <n v="200"/>
    <x v="6"/>
    <x v="1"/>
    <x v="1"/>
    <x v="0"/>
    <m/>
    <s v="20"/>
    <n v="400"/>
    <n v="40"/>
    <n v="360"/>
  </r>
  <r>
    <n v="2110"/>
    <x v="65"/>
    <x v="1"/>
    <x v="1"/>
    <x v="3"/>
    <n v="50"/>
    <x v="4"/>
    <x v="1"/>
    <x v="4"/>
    <x v="1"/>
    <n v="5"/>
    <n v="5"/>
    <n v="150"/>
    <n v="15"/>
    <n v="135"/>
  </r>
  <r>
    <n v="2111"/>
    <x v="33"/>
    <x v="1"/>
    <x v="3"/>
    <x v="2"/>
    <n v="70"/>
    <x v="3"/>
    <x v="2"/>
    <x v="5"/>
    <x v="0"/>
    <m/>
    <s v="20"/>
    <n v="350"/>
    <n v="100"/>
    <n v="250"/>
  </r>
  <r>
    <n v="2112"/>
    <x v="34"/>
    <x v="0"/>
    <x v="8"/>
    <x v="1"/>
    <m/>
    <x v="1"/>
    <x v="0"/>
    <x v="0"/>
    <x v="1"/>
    <n v="5"/>
    <n v="5"/>
    <n v="400"/>
    <n v="20"/>
    <n v="380"/>
  </r>
  <r>
    <n v="2113"/>
    <x v="54"/>
    <x v="1"/>
    <x v="5"/>
    <x v="0"/>
    <m/>
    <x v="1"/>
    <x v="0"/>
    <x v="5"/>
    <x v="0"/>
    <n v="15"/>
    <n v="15"/>
    <n v="500"/>
    <n v="75"/>
    <n v="425"/>
  </r>
  <r>
    <n v="2114"/>
    <x v="47"/>
    <x v="0"/>
    <x v="0"/>
    <x v="3"/>
    <n v="120"/>
    <x v="5"/>
    <x v="2"/>
    <x v="9"/>
    <x v="1"/>
    <n v="15"/>
    <n v="15"/>
    <n v="120"/>
    <n v="15"/>
    <n v="105"/>
  </r>
  <r>
    <n v="2115"/>
    <x v="69"/>
    <x v="0"/>
    <x v="0"/>
    <x v="2"/>
    <m/>
    <x v="1"/>
    <x v="2"/>
    <x v="7"/>
    <x v="1"/>
    <n v="15"/>
    <n v="15"/>
    <n v="600"/>
    <n v="90"/>
    <n v="510"/>
  </r>
  <r>
    <n v="2116"/>
    <x v="9"/>
    <x v="1"/>
    <x v="5"/>
    <x v="3"/>
    <n v="90"/>
    <x v="0"/>
    <x v="0"/>
    <x v="2"/>
    <x v="0"/>
    <m/>
    <s v="20"/>
    <n v="900"/>
    <n v="200"/>
    <n v="700"/>
  </r>
  <r>
    <n v="2117"/>
    <x v="15"/>
    <x v="1"/>
    <x v="1"/>
    <x v="3"/>
    <n v="90"/>
    <x v="0"/>
    <x v="0"/>
    <x v="5"/>
    <x v="1"/>
    <n v="10"/>
    <n v="10"/>
    <n v="450"/>
    <n v="50"/>
    <n v="400"/>
  </r>
  <r>
    <n v="2118"/>
    <x v="24"/>
    <x v="1"/>
    <x v="1"/>
    <x v="0"/>
    <n v="90"/>
    <x v="0"/>
    <x v="0"/>
    <x v="6"/>
    <x v="0"/>
    <n v="20"/>
    <n v="20"/>
    <n v="630"/>
    <n v="140"/>
    <n v="490"/>
  </r>
  <r>
    <n v="2119"/>
    <x v="11"/>
    <x v="0"/>
    <x v="6"/>
    <x v="1"/>
    <n v="90"/>
    <x v="0"/>
    <x v="2"/>
    <x v="7"/>
    <x v="0"/>
    <n v="10"/>
    <n v="10"/>
    <n v="540"/>
    <n v="60"/>
    <n v="480"/>
  </r>
  <r>
    <n v="2120"/>
    <x v="54"/>
    <x v="0"/>
    <x v="8"/>
    <x v="2"/>
    <n v="200"/>
    <x v="6"/>
    <x v="3"/>
    <x v="4"/>
    <x v="1"/>
    <n v="15"/>
    <n v="15"/>
    <n v="600"/>
    <n v="45"/>
    <n v="555"/>
  </r>
  <r>
    <n v="2121"/>
    <x v="40"/>
    <x v="1"/>
    <x v="2"/>
    <x v="3"/>
    <n v="120"/>
    <x v="5"/>
    <x v="0"/>
    <x v="8"/>
    <x v="1"/>
    <n v="20"/>
    <n v="20"/>
    <n v="1080"/>
    <n v="180"/>
    <n v="900"/>
  </r>
  <r>
    <n v="2122"/>
    <x v="71"/>
    <x v="1"/>
    <x v="6"/>
    <x v="2"/>
    <n v="90"/>
    <x v="0"/>
    <x v="0"/>
    <x v="2"/>
    <x v="1"/>
    <n v="15"/>
    <n v="15"/>
    <n v="900"/>
    <n v="150"/>
    <n v="750"/>
  </r>
  <r>
    <n v="2123"/>
    <x v="50"/>
    <x v="1"/>
    <x v="6"/>
    <x v="2"/>
    <n v="120"/>
    <x v="5"/>
    <x v="3"/>
    <x v="0"/>
    <x v="0"/>
    <n v="20"/>
    <n v="20"/>
    <n v="480"/>
    <n v="80"/>
    <n v="400"/>
  </r>
  <r>
    <n v="2124"/>
    <x v="18"/>
    <x v="1"/>
    <x v="6"/>
    <x v="2"/>
    <n v="150"/>
    <x v="2"/>
    <x v="2"/>
    <x v="0"/>
    <x v="1"/>
    <m/>
    <s v="20"/>
    <n v="600"/>
    <n v="80"/>
    <n v="520"/>
  </r>
  <r>
    <n v="2125"/>
    <x v="21"/>
    <x v="1"/>
    <x v="1"/>
    <x v="2"/>
    <n v="90"/>
    <x v="0"/>
    <x v="2"/>
    <x v="0"/>
    <x v="0"/>
    <n v="15"/>
    <n v="15"/>
    <n v="360"/>
    <n v="60"/>
    <n v="300"/>
  </r>
  <r>
    <n v="2126"/>
    <x v="43"/>
    <x v="0"/>
    <x v="4"/>
    <x v="3"/>
    <n v="90"/>
    <x v="0"/>
    <x v="0"/>
    <x v="1"/>
    <x v="1"/>
    <n v="5"/>
    <n v="5"/>
    <n v="180"/>
    <n v="10"/>
    <n v="170"/>
  </r>
  <r>
    <n v="2127"/>
    <x v="13"/>
    <x v="1"/>
    <x v="5"/>
    <x v="3"/>
    <n v="70"/>
    <x v="3"/>
    <x v="3"/>
    <x v="7"/>
    <x v="1"/>
    <n v="20"/>
    <n v="20"/>
    <n v="420"/>
    <n v="120"/>
    <n v="300"/>
  </r>
  <r>
    <n v="2128"/>
    <x v="15"/>
    <x v="1"/>
    <x v="3"/>
    <x v="1"/>
    <n v="200"/>
    <x v="6"/>
    <x v="1"/>
    <x v="0"/>
    <x v="1"/>
    <n v="10"/>
    <n v="10"/>
    <n v="800"/>
    <n v="40"/>
    <n v="760"/>
  </r>
  <r>
    <n v="2129"/>
    <x v="36"/>
    <x v="0"/>
    <x v="5"/>
    <x v="2"/>
    <n v="200"/>
    <x v="6"/>
    <x v="1"/>
    <x v="2"/>
    <x v="0"/>
    <m/>
    <s v="20"/>
    <n v="2000"/>
    <n v="200"/>
    <n v="1800"/>
  </r>
  <r>
    <n v="2130"/>
    <x v="13"/>
    <x v="0"/>
    <x v="2"/>
    <x v="2"/>
    <n v="70"/>
    <x v="3"/>
    <x v="3"/>
    <x v="3"/>
    <x v="0"/>
    <n v="20"/>
    <n v="20"/>
    <n v="560"/>
    <n v="160"/>
    <n v="400"/>
  </r>
  <r>
    <n v="2131"/>
    <x v="17"/>
    <x v="1"/>
    <x v="7"/>
    <x v="0"/>
    <n v="150"/>
    <x v="2"/>
    <x v="0"/>
    <x v="8"/>
    <x v="1"/>
    <n v="15"/>
    <n v="15"/>
    <n v="1350"/>
    <n v="135"/>
    <n v="1215"/>
  </r>
  <r>
    <n v="2132"/>
    <x v="59"/>
    <x v="0"/>
    <x v="1"/>
    <x v="1"/>
    <n v="50"/>
    <x v="4"/>
    <x v="3"/>
    <x v="6"/>
    <x v="1"/>
    <n v="5"/>
    <n v="5"/>
    <n v="350"/>
    <n v="35"/>
    <n v="315"/>
  </r>
  <r>
    <n v="2133"/>
    <x v="49"/>
    <x v="1"/>
    <x v="6"/>
    <x v="3"/>
    <n v="50"/>
    <x v="4"/>
    <x v="3"/>
    <x v="8"/>
    <x v="0"/>
    <n v="5"/>
    <n v="5"/>
    <n v="450"/>
    <n v="45"/>
    <n v="405"/>
  </r>
  <r>
    <n v="2134"/>
    <x v="3"/>
    <x v="0"/>
    <x v="4"/>
    <x v="2"/>
    <n v="150"/>
    <x v="2"/>
    <x v="2"/>
    <x v="9"/>
    <x v="0"/>
    <n v="15"/>
    <n v="15"/>
    <n v="150"/>
    <n v="15"/>
    <n v="135"/>
  </r>
  <r>
    <n v="2135"/>
    <x v="52"/>
    <x v="1"/>
    <x v="1"/>
    <x v="0"/>
    <n v="70"/>
    <x v="3"/>
    <x v="2"/>
    <x v="3"/>
    <x v="0"/>
    <m/>
    <s v="20"/>
    <n v="560"/>
    <n v="160"/>
    <n v="400"/>
  </r>
  <r>
    <n v="2136"/>
    <x v="59"/>
    <x v="0"/>
    <x v="7"/>
    <x v="3"/>
    <n v="90"/>
    <x v="0"/>
    <x v="1"/>
    <x v="2"/>
    <x v="0"/>
    <m/>
    <s v="20"/>
    <n v="900"/>
    <n v="200"/>
    <n v="700"/>
  </r>
  <r>
    <n v="2137"/>
    <x v="46"/>
    <x v="1"/>
    <x v="3"/>
    <x v="3"/>
    <m/>
    <x v="1"/>
    <x v="0"/>
    <x v="7"/>
    <x v="0"/>
    <n v="5"/>
    <n v="5"/>
    <n v="600"/>
    <n v="30"/>
    <n v="570"/>
  </r>
  <r>
    <n v="2138"/>
    <x v="31"/>
    <x v="0"/>
    <x v="1"/>
    <x v="2"/>
    <n v="90"/>
    <x v="0"/>
    <x v="3"/>
    <x v="4"/>
    <x v="1"/>
    <n v="5"/>
    <n v="5"/>
    <n v="270"/>
    <n v="15"/>
    <n v="255"/>
  </r>
  <r>
    <n v="2139"/>
    <x v="56"/>
    <x v="0"/>
    <x v="2"/>
    <x v="3"/>
    <n v="50"/>
    <x v="4"/>
    <x v="3"/>
    <x v="7"/>
    <x v="0"/>
    <n v="10"/>
    <n v="10"/>
    <n v="300"/>
    <n v="60"/>
    <n v="240"/>
  </r>
  <r>
    <n v="2140"/>
    <x v="19"/>
    <x v="1"/>
    <x v="6"/>
    <x v="0"/>
    <n v="70"/>
    <x v="3"/>
    <x v="2"/>
    <x v="9"/>
    <x v="1"/>
    <m/>
    <s v="20"/>
    <n v="70"/>
    <n v="20"/>
    <n v="50"/>
  </r>
  <r>
    <n v="2141"/>
    <x v="21"/>
    <x v="1"/>
    <x v="0"/>
    <x v="1"/>
    <n v="90"/>
    <x v="0"/>
    <x v="2"/>
    <x v="7"/>
    <x v="1"/>
    <n v="5"/>
    <n v="5"/>
    <n v="540"/>
    <n v="30"/>
    <n v="510"/>
  </r>
  <r>
    <n v="2142"/>
    <x v="4"/>
    <x v="0"/>
    <x v="5"/>
    <x v="1"/>
    <m/>
    <x v="1"/>
    <x v="2"/>
    <x v="3"/>
    <x v="0"/>
    <n v="20"/>
    <n v="20"/>
    <n v="800"/>
    <n v="160"/>
    <n v="640"/>
  </r>
  <r>
    <n v="2143"/>
    <x v="64"/>
    <x v="0"/>
    <x v="4"/>
    <x v="2"/>
    <n v="150"/>
    <x v="2"/>
    <x v="0"/>
    <x v="6"/>
    <x v="1"/>
    <m/>
    <s v="20"/>
    <n v="1050"/>
    <n v="140"/>
    <n v="910"/>
  </r>
  <r>
    <n v="2144"/>
    <x v="9"/>
    <x v="1"/>
    <x v="2"/>
    <x v="3"/>
    <n v="50"/>
    <x v="4"/>
    <x v="3"/>
    <x v="4"/>
    <x v="0"/>
    <m/>
    <s v="20"/>
    <n v="150"/>
    <n v="60"/>
    <n v="90"/>
  </r>
  <r>
    <n v="2145"/>
    <x v="13"/>
    <x v="0"/>
    <x v="5"/>
    <x v="0"/>
    <n v="150"/>
    <x v="2"/>
    <x v="1"/>
    <x v="4"/>
    <x v="1"/>
    <n v="5"/>
    <n v="5"/>
    <n v="450"/>
    <n v="15"/>
    <n v="435"/>
  </r>
  <r>
    <n v="2146"/>
    <x v="5"/>
    <x v="0"/>
    <x v="0"/>
    <x v="2"/>
    <n v="90"/>
    <x v="0"/>
    <x v="0"/>
    <x v="9"/>
    <x v="0"/>
    <n v="10"/>
    <n v="10"/>
    <n v="90"/>
    <n v="10"/>
    <n v="80"/>
  </r>
  <r>
    <n v="2147"/>
    <x v="5"/>
    <x v="1"/>
    <x v="3"/>
    <x v="1"/>
    <n v="200"/>
    <x v="6"/>
    <x v="1"/>
    <x v="3"/>
    <x v="1"/>
    <m/>
    <s v="20"/>
    <n v="1600"/>
    <n v="160"/>
    <n v="1440"/>
  </r>
  <r>
    <n v="2148"/>
    <x v="2"/>
    <x v="0"/>
    <x v="1"/>
    <x v="2"/>
    <m/>
    <x v="1"/>
    <x v="2"/>
    <x v="6"/>
    <x v="1"/>
    <n v="10"/>
    <n v="10"/>
    <n v="700"/>
    <n v="70"/>
    <n v="630"/>
  </r>
  <r>
    <n v="2149"/>
    <x v="23"/>
    <x v="1"/>
    <x v="8"/>
    <x v="2"/>
    <m/>
    <x v="1"/>
    <x v="0"/>
    <x v="8"/>
    <x v="0"/>
    <n v="5"/>
    <n v="5"/>
    <n v="900"/>
    <n v="45"/>
    <n v="855"/>
  </r>
  <r>
    <n v="2150"/>
    <x v="34"/>
    <x v="1"/>
    <x v="0"/>
    <x v="0"/>
    <n v="70"/>
    <x v="3"/>
    <x v="3"/>
    <x v="2"/>
    <x v="1"/>
    <n v="20"/>
    <n v="20"/>
    <n v="700"/>
    <n v="200"/>
    <n v="500"/>
  </r>
  <r>
    <n v="2151"/>
    <x v="14"/>
    <x v="0"/>
    <x v="1"/>
    <x v="2"/>
    <n v="150"/>
    <x v="2"/>
    <x v="0"/>
    <x v="6"/>
    <x v="0"/>
    <n v="5"/>
    <n v="5"/>
    <n v="1050"/>
    <n v="35"/>
    <n v="1015"/>
  </r>
  <r>
    <n v="2152"/>
    <x v="9"/>
    <x v="0"/>
    <x v="3"/>
    <x v="1"/>
    <n v="70"/>
    <x v="3"/>
    <x v="2"/>
    <x v="7"/>
    <x v="0"/>
    <n v="20"/>
    <n v="20"/>
    <n v="420"/>
    <n v="120"/>
    <n v="300"/>
  </r>
  <r>
    <n v="2153"/>
    <x v="36"/>
    <x v="0"/>
    <x v="0"/>
    <x v="3"/>
    <n v="50"/>
    <x v="4"/>
    <x v="0"/>
    <x v="2"/>
    <x v="0"/>
    <n v="20"/>
    <n v="20"/>
    <n v="500"/>
    <n v="200"/>
    <n v="300"/>
  </r>
  <r>
    <n v="2154"/>
    <x v="15"/>
    <x v="1"/>
    <x v="7"/>
    <x v="2"/>
    <n v="50"/>
    <x v="4"/>
    <x v="0"/>
    <x v="9"/>
    <x v="1"/>
    <n v="15"/>
    <n v="15"/>
    <n v="50"/>
    <n v="15"/>
    <n v="35"/>
  </r>
  <r>
    <n v="2155"/>
    <x v="30"/>
    <x v="0"/>
    <x v="2"/>
    <x v="0"/>
    <m/>
    <x v="1"/>
    <x v="2"/>
    <x v="5"/>
    <x v="1"/>
    <n v="10"/>
    <n v="10"/>
    <n v="500"/>
    <n v="50"/>
    <n v="450"/>
  </r>
  <r>
    <n v="2156"/>
    <x v="24"/>
    <x v="0"/>
    <x v="8"/>
    <x v="0"/>
    <n v="50"/>
    <x v="4"/>
    <x v="3"/>
    <x v="5"/>
    <x v="0"/>
    <n v="20"/>
    <n v="20"/>
    <n v="250"/>
    <n v="100"/>
    <n v="150"/>
  </r>
  <r>
    <n v="2157"/>
    <x v="49"/>
    <x v="1"/>
    <x v="2"/>
    <x v="0"/>
    <n v="150"/>
    <x v="2"/>
    <x v="1"/>
    <x v="9"/>
    <x v="0"/>
    <n v="20"/>
    <n v="20"/>
    <n v="150"/>
    <n v="20"/>
    <n v="130"/>
  </r>
  <r>
    <n v="2158"/>
    <x v="3"/>
    <x v="1"/>
    <x v="2"/>
    <x v="0"/>
    <n v="120"/>
    <x v="5"/>
    <x v="2"/>
    <x v="2"/>
    <x v="0"/>
    <n v="10"/>
    <n v="10"/>
    <n v="1200"/>
    <n v="100"/>
    <n v="1100"/>
  </r>
  <r>
    <n v="2159"/>
    <x v="25"/>
    <x v="1"/>
    <x v="1"/>
    <x v="0"/>
    <n v="150"/>
    <x v="2"/>
    <x v="1"/>
    <x v="2"/>
    <x v="0"/>
    <m/>
    <s v="20"/>
    <n v="1500"/>
    <n v="200"/>
    <n v="1300"/>
  </r>
  <r>
    <n v="2160"/>
    <x v="39"/>
    <x v="0"/>
    <x v="7"/>
    <x v="1"/>
    <n v="120"/>
    <x v="5"/>
    <x v="1"/>
    <x v="4"/>
    <x v="0"/>
    <n v="5"/>
    <n v="5"/>
    <n v="360"/>
    <n v="15"/>
    <n v="345"/>
  </r>
  <r>
    <n v="2161"/>
    <x v="0"/>
    <x v="0"/>
    <x v="1"/>
    <x v="3"/>
    <n v="200"/>
    <x v="6"/>
    <x v="3"/>
    <x v="8"/>
    <x v="1"/>
    <m/>
    <s v="20"/>
    <n v="1800"/>
    <n v="180"/>
    <n v="1620"/>
  </r>
  <r>
    <n v="2162"/>
    <x v="51"/>
    <x v="1"/>
    <x v="2"/>
    <x v="3"/>
    <n v="120"/>
    <x v="5"/>
    <x v="2"/>
    <x v="1"/>
    <x v="1"/>
    <n v="15"/>
    <n v="15"/>
    <n v="240"/>
    <n v="30"/>
    <n v="210"/>
  </r>
  <r>
    <n v="2163"/>
    <x v="25"/>
    <x v="0"/>
    <x v="6"/>
    <x v="2"/>
    <n v="70"/>
    <x v="3"/>
    <x v="2"/>
    <x v="1"/>
    <x v="0"/>
    <n v="20"/>
    <n v="20"/>
    <n v="140"/>
    <n v="40"/>
    <n v="100"/>
  </r>
  <r>
    <n v="2164"/>
    <x v="72"/>
    <x v="0"/>
    <x v="1"/>
    <x v="0"/>
    <n v="50"/>
    <x v="4"/>
    <x v="0"/>
    <x v="7"/>
    <x v="0"/>
    <n v="10"/>
    <n v="10"/>
    <n v="300"/>
    <n v="60"/>
    <n v="240"/>
  </r>
  <r>
    <n v="2165"/>
    <x v="10"/>
    <x v="0"/>
    <x v="5"/>
    <x v="2"/>
    <n v="50"/>
    <x v="4"/>
    <x v="0"/>
    <x v="6"/>
    <x v="1"/>
    <n v="15"/>
    <n v="15"/>
    <n v="350"/>
    <n v="105"/>
    <n v="245"/>
  </r>
  <r>
    <n v="2166"/>
    <x v="43"/>
    <x v="1"/>
    <x v="6"/>
    <x v="2"/>
    <n v="150"/>
    <x v="2"/>
    <x v="2"/>
    <x v="4"/>
    <x v="0"/>
    <m/>
    <s v="20"/>
    <n v="450"/>
    <n v="60"/>
    <n v="390"/>
  </r>
  <r>
    <n v="2167"/>
    <x v="70"/>
    <x v="1"/>
    <x v="6"/>
    <x v="3"/>
    <n v="120"/>
    <x v="5"/>
    <x v="3"/>
    <x v="0"/>
    <x v="1"/>
    <m/>
    <s v="20"/>
    <n v="480"/>
    <n v="80"/>
    <n v="400"/>
  </r>
  <r>
    <n v="2168"/>
    <x v="45"/>
    <x v="1"/>
    <x v="3"/>
    <x v="0"/>
    <n v="70"/>
    <x v="3"/>
    <x v="0"/>
    <x v="6"/>
    <x v="0"/>
    <n v="10"/>
    <n v="10"/>
    <n v="490"/>
    <n v="70"/>
    <n v="420"/>
  </r>
  <r>
    <n v="2169"/>
    <x v="64"/>
    <x v="1"/>
    <x v="4"/>
    <x v="0"/>
    <n v="70"/>
    <x v="3"/>
    <x v="1"/>
    <x v="9"/>
    <x v="1"/>
    <n v="10"/>
    <n v="10"/>
    <n v="70"/>
    <n v="10"/>
    <n v="60"/>
  </r>
  <r>
    <n v="2170"/>
    <x v="21"/>
    <x v="1"/>
    <x v="4"/>
    <x v="0"/>
    <n v="200"/>
    <x v="6"/>
    <x v="2"/>
    <x v="7"/>
    <x v="1"/>
    <n v="20"/>
    <n v="20"/>
    <n v="1200"/>
    <n v="120"/>
    <n v="1080"/>
  </r>
  <r>
    <n v="2171"/>
    <x v="23"/>
    <x v="0"/>
    <x v="4"/>
    <x v="2"/>
    <n v="90"/>
    <x v="0"/>
    <x v="0"/>
    <x v="3"/>
    <x v="1"/>
    <n v="5"/>
    <n v="5"/>
    <n v="720"/>
    <n v="40"/>
    <n v="680"/>
  </r>
  <r>
    <n v="2172"/>
    <x v="9"/>
    <x v="1"/>
    <x v="5"/>
    <x v="2"/>
    <n v="50"/>
    <x v="4"/>
    <x v="1"/>
    <x v="6"/>
    <x v="0"/>
    <n v="20"/>
    <n v="20"/>
    <n v="350"/>
    <n v="140"/>
    <n v="210"/>
  </r>
  <r>
    <n v="2173"/>
    <x v="23"/>
    <x v="1"/>
    <x v="4"/>
    <x v="3"/>
    <n v="50"/>
    <x v="4"/>
    <x v="3"/>
    <x v="7"/>
    <x v="1"/>
    <n v="15"/>
    <n v="15"/>
    <n v="300"/>
    <n v="90"/>
    <n v="210"/>
  </r>
  <r>
    <n v="2174"/>
    <x v="58"/>
    <x v="0"/>
    <x v="8"/>
    <x v="2"/>
    <n v="70"/>
    <x v="3"/>
    <x v="2"/>
    <x v="8"/>
    <x v="1"/>
    <m/>
    <s v="20"/>
    <n v="630"/>
    <n v="180"/>
    <n v="450"/>
  </r>
  <r>
    <n v="2175"/>
    <x v="71"/>
    <x v="0"/>
    <x v="1"/>
    <x v="3"/>
    <n v="90"/>
    <x v="0"/>
    <x v="3"/>
    <x v="7"/>
    <x v="1"/>
    <n v="5"/>
    <n v="5"/>
    <n v="540"/>
    <n v="30"/>
    <n v="510"/>
  </r>
  <r>
    <n v="2176"/>
    <x v="71"/>
    <x v="1"/>
    <x v="2"/>
    <x v="2"/>
    <n v="200"/>
    <x v="6"/>
    <x v="3"/>
    <x v="6"/>
    <x v="1"/>
    <n v="10"/>
    <n v="10"/>
    <n v="1400"/>
    <n v="70"/>
    <n v="1330"/>
  </r>
  <r>
    <n v="2177"/>
    <x v="51"/>
    <x v="0"/>
    <x v="6"/>
    <x v="1"/>
    <m/>
    <x v="1"/>
    <x v="0"/>
    <x v="2"/>
    <x v="1"/>
    <n v="20"/>
    <n v="20"/>
    <n v="1000"/>
    <n v="200"/>
    <n v="800"/>
  </r>
  <r>
    <n v="2178"/>
    <x v="40"/>
    <x v="0"/>
    <x v="4"/>
    <x v="3"/>
    <n v="50"/>
    <x v="4"/>
    <x v="2"/>
    <x v="3"/>
    <x v="0"/>
    <n v="5"/>
    <n v="5"/>
    <n v="400"/>
    <n v="40"/>
    <n v="360"/>
  </r>
  <r>
    <n v="2179"/>
    <x v="19"/>
    <x v="0"/>
    <x v="6"/>
    <x v="2"/>
    <n v="200"/>
    <x v="6"/>
    <x v="3"/>
    <x v="3"/>
    <x v="1"/>
    <n v="5"/>
    <n v="5"/>
    <n v="1600"/>
    <n v="40"/>
    <n v="1560"/>
  </r>
  <r>
    <n v="2180"/>
    <x v="71"/>
    <x v="0"/>
    <x v="3"/>
    <x v="3"/>
    <n v="70"/>
    <x v="3"/>
    <x v="2"/>
    <x v="5"/>
    <x v="0"/>
    <n v="15"/>
    <n v="15"/>
    <n v="350"/>
    <n v="75"/>
    <n v="275"/>
  </r>
  <r>
    <n v="2181"/>
    <x v="51"/>
    <x v="1"/>
    <x v="1"/>
    <x v="1"/>
    <n v="50"/>
    <x v="4"/>
    <x v="1"/>
    <x v="7"/>
    <x v="0"/>
    <m/>
    <s v="20"/>
    <n v="300"/>
    <n v="120"/>
    <n v="180"/>
  </r>
  <r>
    <n v="2182"/>
    <x v="5"/>
    <x v="1"/>
    <x v="7"/>
    <x v="3"/>
    <n v="90"/>
    <x v="0"/>
    <x v="1"/>
    <x v="6"/>
    <x v="0"/>
    <n v="5"/>
    <n v="5"/>
    <n v="630"/>
    <n v="35"/>
    <n v="595"/>
  </r>
  <r>
    <n v="2183"/>
    <x v="48"/>
    <x v="0"/>
    <x v="8"/>
    <x v="2"/>
    <n v="70"/>
    <x v="3"/>
    <x v="1"/>
    <x v="3"/>
    <x v="0"/>
    <n v="20"/>
    <n v="20"/>
    <n v="560"/>
    <n v="160"/>
    <n v="400"/>
  </r>
  <r>
    <n v="2184"/>
    <x v="25"/>
    <x v="0"/>
    <x v="1"/>
    <x v="3"/>
    <n v="70"/>
    <x v="3"/>
    <x v="2"/>
    <x v="3"/>
    <x v="1"/>
    <n v="20"/>
    <n v="20"/>
    <n v="560"/>
    <n v="160"/>
    <n v="400"/>
  </r>
  <r>
    <n v="2185"/>
    <x v="33"/>
    <x v="1"/>
    <x v="3"/>
    <x v="1"/>
    <n v="90"/>
    <x v="0"/>
    <x v="3"/>
    <x v="1"/>
    <x v="0"/>
    <m/>
    <s v="20"/>
    <n v="180"/>
    <n v="40"/>
    <n v="140"/>
  </r>
  <r>
    <n v="2186"/>
    <x v="40"/>
    <x v="0"/>
    <x v="1"/>
    <x v="1"/>
    <n v="150"/>
    <x v="2"/>
    <x v="2"/>
    <x v="6"/>
    <x v="1"/>
    <n v="15"/>
    <n v="15"/>
    <n v="1050"/>
    <n v="105"/>
    <n v="945"/>
  </r>
  <r>
    <n v="2187"/>
    <x v="8"/>
    <x v="1"/>
    <x v="0"/>
    <x v="3"/>
    <n v="200"/>
    <x v="6"/>
    <x v="1"/>
    <x v="1"/>
    <x v="0"/>
    <n v="15"/>
    <n v="15"/>
    <n v="400"/>
    <n v="30"/>
    <n v="370"/>
  </r>
  <r>
    <n v="2188"/>
    <x v="18"/>
    <x v="1"/>
    <x v="1"/>
    <x v="1"/>
    <m/>
    <x v="1"/>
    <x v="0"/>
    <x v="5"/>
    <x v="0"/>
    <n v="10"/>
    <n v="10"/>
    <n v="500"/>
    <n v="50"/>
    <n v="450"/>
  </r>
  <r>
    <n v="2189"/>
    <x v="37"/>
    <x v="1"/>
    <x v="3"/>
    <x v="2"/>
    <n v="50"/>
    <x v="4"/>
    <x v="0"/>
    <x v="2"/>
    <x v="1"/>
    <n v="20"/>
    <n v="20"/>
    <n v="500"/>
    <n v="200"/>
    <n v="300"/>
  </r>
  <r>
    <n v="2190"/>
    <x v="23"/>
    <x v="0"/>
    <x v="4"/>
    <x v="3"/>
    <n v="150"/>
    <x v="2"/>
    <x v="1"/>
    <x v="6"/>
    <x v="1"/>
    <n v="5"/>
    <n v="5"/>
    <n v="1050"/>
    <n v="35"/>
    <n v="1015"/>
  </r>
  <r>
    <n v="2191"/>
    <x v="20"/>
    <x v="1"/>
    <x v="6"/>
    <x v="3"/>
    <n v="150"/>
    <x v="2"/>
    <x v="0"/>
    <x v="6"/>
    <x v="0"/>
    <n v="15"/>
    <n v="15"/>
    <n v="1050"/>
    <n v="105"/>
    <n v="945"/>
  </r>
  <r>
    <n v="2192"/>
    <x v="14"/>
    <x v="0"/>
    <x v="5"/>
    <x v="3"/>
    <m/>
    <x v="1"/>
    <x v="1"/>
    <x v="7"/>
    <x v="0"/>
    <n v="15"/>
    <n v="15"/>
    <n v="600"/>
    <n v="90"/>
    <n v="510"/>
  </r>
  <r>
    <n v="2193"/>
    <x v="66"/>
    <x v="1"/>
    <x v="3"/>
    <x v="3"/>
    <n v="90"/>
    <x v="0"/>
    <x v="1"/>
    <x v="8"/>
    <x v="0"/>
    <n v="10"/>
    <n v="10"/>
    <n v="810"/>
    <n v="90"/>
    <n v="720"/>
  </r>
  <r>
    <n v="2194"/>
    <x v="45"/>
    <x v="1"/>
    <x v="8"/>
    <x v="2"/>
    <n v="120"/>
    <x v="5"/>
    <x v="1"/>
    <x v="5"/>
    <x v="1"/>
    <n v="5"/>
    <n v="5"/>
    <n v="600"/>
    <n v="25"/>
    <n v="575"/>
  </r>
  <r>
    <n v="2195"/>
    <x v="32"/>
    <x v="1"/>
    <x v="5"/>
    <x v="2"/>
    <n v="120"/>
    <x v="5"/>
    <x v="1"/>
    <x v="0"/>
    <x v="0"/>
    <n v="5"/>
    <n v="5"/>
    <n v="480"/>
    <n v="20"/>
    <n v="460"/>
  </r>
  <r>
    <n v="2196"/>
    <x v="4"/>
    <x v="0"/>
    <x v="5"/>
    <x v="0"/>
    <n v="120"/>
    <x v="5"/>
    <x v="1"/>
    <x v="7"/>
    <x v="0"/>
    <n v="10"/>
    <n v="10"/>
    <n v="720"/>
    <n v="60"/>
    <n v="660"/>
  </r>
  <r>
    <n v="2197"/>
    <x v="23"/>
    <x v="1"/>
    <x v="6"/>
    <x v="0"/>
    <n v="90"/>
    <x v="0"/>
    <x v="1"/>
    <x v="6"/>
    <x v="0"/>
    <n v="20"/>
    <n v="20"/>
    <n v="630"/>
    <n v="140"/>
    <n v="490"/>
  </r>
  <r>
    <n v="2198"/>
    <x v="8"/>
    <x v="0"/>
    <x v="2"/>
    <x v="0"/>
    <n v="90"/>
    <x v="0"/>
    <x v="0"/>
    <x v="7"/>
    <x v="1"/>
    <n v="5"/>
    <n v="5"/>
    <n v="540"/>
    <n v="30"/>
    <n v="510"/>
  </r>
  <r>
    <n v="2199"/>
    <x v="5"/>
    <x v="1"/>
    <x v="1"/>
    <x v="2"/>
    <n v="120"/>
    <x v="5"/>
    <x v="0"/>
    <x v="3"/>
    <x v="1"/>
    <m/>
    <s v="20"/>
    <n v="960"/>
    <n v="160"/>
    <n v="800"/>
  </r>
  <r>
    <n v="2200"/>
    <x v="26"/>
    <x v="1"/>
    <x v="5"/>
    <x v="3"/>
    <n v="70"/>
    <x v="3"/>
    <x v="0"/>
    <x v="7"/>
    <x v="0"/>
    <m/>
    <s v="20"/>
    <n v="420"/>
    <n v="120"/>
    <n v="300"/>
  </r>
  <r>
    <n v="2201"/>
    <x v="37"/>
    <x v="1"/>
    <x v="5"/>
    <x v="1"/>
    <n v="70"/>
    <x v="3"/>
    <x v="1"/>
    <x v="1"/>
    <x v="1"/>
    <n v="5"/>
    <n v="5"/>
    <n v="140"/>
    <n v="10"/>
    <n v="130"/>
  </r>
  <r>
    <n v="2202"/>
    <x v="1"/>
    <x v="0"/>
    <x v="2"/>
    <x v="0"/>
    <n v="150"/>
    <x v="2"/>
    <x v="1"/>
    <x v="6"/>
    <x v="0"/>
    <m/>
    <s v="20"/>
    <n v="1050"/>
    <n v="140"/>
    <n v="910"/>
  </r>
  <r>
    <n v="2203"/>
    <x v="22"/>
    <x v="0"/>
    <x v="8"/>
    <x v="0"/>
    <n v="50"/>
    <x v="4"/>
    <x v="0"/>
    <x v="6"/>
    <x v="1"/>
    <n v="10"/>
    <n v="10"/>
    <n v="350"/>
    <n v="70"/>
    <n v="280"/>
  </r>
  <r>
    <n v="2204"/>
    <x v="0"/>
    <x v="1"/>
    <x v="8"/>
    <x v="3"/>
    <n v="120"/>
    <x v="5"/>
    <x v="1"/>
    <x v="8"/>
    <x v="1"/>
    <n v="15"/>
    <n v="15"/>
    <n v="1080"/>
    <n v="135"/>
    <n v="945"/>
  </r>
  <r>
    <n v="2205"/>
    <x v="59"/>
    <x v="1"/>
    <x v="1"/>
    <x v="2"/>
    <n v="70"/>
    <x v="3"/>
    <x v="2"/>
    <x v="2"/>
    <x v="0"/>
    <n v="20"/>
    <n v="20"/>
    <n v="700"/>
    <n v="200"/>
    <n v="500"/>
  </r>
  <r>
    <n v="2206"/>
    <x v="55"/>
    <x v="0"/>
    <x v="6"/>
    <x v="3"/>
    <n v="50"/>
    <x v="4"/>
    <x v="0"/>
    <x v="6"/>
    <x v="0"/>
    <m/>
    <s v="20"/>
    <n v="350"/>
    <n v="140"/>
    <n v="210"/>
  </r>
  <r>
    <n v="2207"/>
    <x v="46"/>
    <x v="1"/>
    <x v="6"/>
    <x v="3"/>
    <n v="50"/>
    <x v="4"/>
    <x v="3"/>
    <x v="9"/>
    <x v="1"/>
    <n v="10"/>
    <n v="10"/>
    <n v="50"/>
    <n v="10"/>
    <n v="40"/>
  </r>
  <r>
    <n v="2208"/>
    <x v="6"/>
    <x v="1"/>
    <x v="6"/>
    <x v="2"/>
    <m/>
    <x v="1"/>
    <x v="3"/>
    <x v="0"/>
    <x v="0"/>
    <n v="10"/>
    <n v="10"/>
    <n v="400"/>
    <n v="40"/>
    <n v="360"/>
  </r>
  <r>
    <n v="2209"/>
    <x v="46"/>
    <x v="0"/>
    <x v="3"/>
    <x v="3"/>
    <n v="50"/>
    <x v="4"/>
    <x v="0"/>
    <x v="4"/>
    <x v="1"/>
    <n v="20"/>
    <n v="20"/>
    <n v="150"/>
    <n v="60"/>
    <n v="90"/>
  </r>
  <r>
    <n v="2210"/>
    <x v="55"/>
    <x v="1"/>
    <x v="4"/>
    <x v="3"/>
    <n v="70"/>
    <x v="3"/>
    <x v="1"/>
    <x v="0"/>
    <x v="1"/>
    <n v="5"/>
    <n v="5"/>
    <n v="280"/>
    <n v="20"/>
    <n v="260"/>
  </r>
  <r>
    <n v="2211"/>
    <x v="11"/>
    <x v="0"/>
    <x v="2"/>
    <x v="1"/>
    <n v="70"/>
    <x v="3"/>
    <x v="2"/>
    <x v="1"/>
    <x v="0"/>
    <m/>
    <s v="20"/>
    <n v="140"/>
    <n v="40"/>
    <n v="100"/>
  </r>
  <r>
    <n v="2212"/>
    <x v="32"/>
    <x v="1"/>
    <x v="1"/>
    <x v="0"/>
    <n v="120"/>
    <x v="5"/>
    <x v="2"/>
    <x v="9"/>
    <x v="1"/>
    <n v="5"/>
    <n v="5"/>
    <n v="120"/>
    <n v="5"/>
    <n v="115"/>
  </r>
  <r>
    <n v="2213"/>
    <x v="2"/>
    <x v="1"/>
    <x v="7"/>
    <x v="0"/>
    <n v="70"/>
    <x v="3"/>
    <x v="2"/>
    <x v="4"/>
    <x v="0"/>
    <n v="5"/>
    <n v="5"/>
    <n v="210"/>
    <n v="15"/>
    <n v="195"/>
  </r>
  <r>
    <n v="2214"/>
    <x v="27"/>
    <x v="1"/>
    <x v="7"/>
    <x v="0"/>
    <n v="200"/>
    <x v="6"/>
    <x v="2"/>
    <x v="2"/>
    <x v="0"/>
    <n v="20"/>
    <n v="20"/>
    <n v="2000"/>
    <n v="200"/>
    <n v="1800"/>
  </r>
  <r>
    <n v="2215"/>
    <x v="44"/>
    <x v="0"/>
    <x v="6"/>
    <x v="0"/>
    <n v="50"/>
    <x v="4"/>
    <x v="0"/>
    <x v="5"/>
    <x v="0"/>
    <n v="15"/>
    <n v="15"/>
    <n v="250"/>
    <n v="75"/>
    <n v="175"/>
  </r>
  <r>
    <n v="2216"/>
    <x v="65"/>
    <x v="1"/>
    <x v="3"/>
    <x v="3"/>
    <n v="50"/>
    <x v="4"/>
    <x v="3"/>
    <x v="0"/>
    <x v="1"/>
    <n v="15"/>
    <n v="15"/>
    <n v="200"/>
    <n v="60"/>
    <n v="140"/>
  </r>
  <r>
    <n v="2217"/>
    <x v="50"/>
    <x v="1"/>
    <x v="5"/>
    <x v="2"/>
    <n v="90"/>
    <x v="0"/>
    <x v="0"/>
    <x v="2"/>
    <x v="1"/>
    <n v="10"/>
    <n v="10"/>
    <n v="900"/>
    <n v="100"/>
    <n v="800"/>
  </r>
  <r>
    <n v="2218"/>
    <x v="13"/>
    <x v="0"/>
    <x v="3"/>
    <x v="0"/>
    <n v="70"/>
    <x v="3"/>
    <x v="1"/>
    <x v="6"/>
    <x v="0"/>
    <n v="15"/>
    <n v="15"/>
    <n v="490"/>
    <n v="105"/>
    <n v="385"/>
  </r>
  <r>
    <n v="2219"/>
    <x v="58"/>
    <x v="0"/>
    <x v="2"/>
    <x v="2"/>
    <n v="150"/>
    <x v="2"/>
    <x v="2"/>
    <x v="6"/>
    <x v="1"/>
    <m/>
    <s v="20"/>
    <n v="1050"/>
    <n v="140"/>
    <n v="910"/>
  </r>
  <r>
    <n v="2220"/>
    <x v="15"/>
    <x v="1"/>
    <x v="4"/>
    <x v="3"/>
    <n v="150"/>
    <x v="2"/>
    <x v="1"/>
    <x v="1"/>
    <x v="0"/>
    <n v="20"/>
    <n v="20"/>
    <n v="300"/>
    <n v="40"/>
    <n v="260"/>
  </r>
  <r>
    <n v="2221"/>
    <x v="38"/>
    <x v="0"/>
    <x v="2"/>
    <x v="0"/>
    <n v="150"/>
    <x v="2"/>
    <x v="0"/>
    <x v="4"/>
    <x v="1"/>
    <n v="10"/>
    <n v="10"/>
    <n v="450"/>
    <n v="30"/>
    <n v="420"/>
  </r>
  <r>
    <n v="2222"/>
    <x v="45"/>
    <x v="1"/>
    <x v="6"/>
    <x v="0"/>
    <n v="90"/>
    <x v="0"/>
    <x v="2"/>
    <x v="7"/>
    <x v="0"/>
    <m/>
    <s v="20"/>
    <n v="540"/>
    <n v="120"/>
    <n v="420"/>
  </r>
  <r>
    <n v="2223"/>
    <x v="17"/>
    <x v="0"/>
    <x v="0"/>
    <x v="2"/>
    <n v="70"/>
    <x v="3"/>
    <x v="3"/>
    <x v="3"/>
    <x v="0"/>
    <m/>
    <s v="20"/>
    <n v="560"/>
    <n v="160"/>
    <n v="400"/>
  </r>
  <r>
    <n v="2224"/>
    <x v="63"/>
    <x v="1"/>
    <x v="8"/>
    <x v="3"/>
    <n v="150"/>
    <x v="2"/>
    <x v="1"/>
    <x v="1"/>
    <x v="0"/>
    <n v="10"/>
    <n v="10"/>
    <n v="300"/>
    <n v="20"/>
    <n v="280"/>
  </r>
  <r>
    <n v="2225"/>
    <x v="2"/>
    <x v="0"/>
    <x v="6"/>
    <x v="0"/>
    <n v="120"/>
    <x v="5"/>
    <x v="0"/>
    <x v="2"/>
    <x v="1"/>
    <n v="5"/>
    <n v="5"/>
    <n v="1200"/>
    <n v="50"/>
    <n v="1150"/>
  </r>
  <r>
    <n v="2226"/>
    <x v="16"/>
    <x v="1"/>
    <x v="7"/>
    <x v="2"/>
    <n v="150"/>
    <x v="2"/>
    <x v="1"/>
    <x v="3"/>
    <x v="0"/>
    <n v="15"/>
    <n v="15"/>
    <n v="1200"/>
    <n v="120"/>
    <n v="1080"/>
  </r>
  <r>
    <n v="2227"/>
    <x v="56"/>
    <x v="0"/>
    <x v="8"/>
    <x v="1"/>
    <n v="120"/>
    <x v="5"/>
    <x v="0"/>
    <x v="0"/>
    <x v="1"/>
    <n v="20"/>
    <n v="20"/>
    <n v="480"/>
    <n v="80"/>
    <n v="400"/>
  </r>
  <r>
    <n v="2228"/>
    <x v="31"/>
    <x v="0"/>
    <x v="1"/>
    <x v="3"/>
    <n v="150"/>
    <x v="2"/>
    <x v="1"/>
    <x v="9"/>
    <x v="1"/>
    <m/>
    <s v="20"/>
    <n v="150"/>
    <n v="20"/>
    <n v="130"/>
  </r>
  <r>
    <n v="2229"/>
    <x v="55"/>
    <x v="1"/>
    <x v="8"/>
    <x v="3"/>
    <n v="120"/>
    <x v="5"/>
    <x v="3"/>
    <x v="7"/>
    <x v="1"/>
    <n v="10"/>
    <n v="10"/>
    <n v="720"/>
    <n v="60"/>
    <n v="660"/>
  </r>
  <r>
    <n v="2230"/>
    <x v="31"/>
    <x v="0"/>
    <x v="5"/>
    <x v="1"/>
    <n v="150"/>
    <x v="2"/>
    <x v="1"/>
    <x v="7"/>
    <x v="0"/>
    <n v="20"/>
    <n v="20"/>
    <n v="900"/>
    <n v="120"/>
    <n v="780"/>
  </r>
  <r>
    <n v="2231"/>
    <x v="57"/>
    <x v="0"/>
    <x v="5"/>
    <x v="1"/>
    <m/>
    <x v="1"/>
    <x v="3"/>
    <x v="6"/>
    <x v="0"/>
    <n v="5"/>
    <n v="5"/>
    <n v="700"/>
    <n v="35"/>
    <n v="665"/>
  </r>
  <r>
    <n v="2232"/>
    <x v="28"/>
    <x v="0"/>
    <x v="8"/>
    <x v="2"/>
    <n v="50"/>
    <x v="4"/>
    <x v="3"/>
    <x v="3"/>
    <x v="0"/>
    <m/>
    <s v="20"/>
    <n v="400"/>
    <n v="160"/>
    <n v="240"/>
  </r>
  <r>
    <n v="2233"/>
    <x v="28"/>
    <x v="1"/>
    <x v="6"/>
    <x v="3"/>
    <n v="120"/>
    <x v="5"/>
    <x v="0"/>
    <x v="9"/>
    <x v="1"/>
    <m/>
    <s v="20"/>
    <n v="120"/>
    <n v="20"/>
    <n v="100"/>
  </r>
  <r>
    <n v="2234"/>
    <x v="9"/>
    <x v="0"/>
    <x v="3"/>
    <x v="0"/>
    <n v="50"/>
    <x v="4"/>
    <x v="1"/>
    <x v="7"/>
    <x v="0"/>
    <n v="10"/>
    <n v="10"/>
    <n v="300"/>
    <n v="60"/>
    <n v="240"/>
  </r>
  <r>
    <n v="2235"/>
    <x v="15"/>
    <x v="0"/>
    <x v="2"/>
    <x v="3"/>
    <n v="200"/>
    <x v="6"/>
    <x v="3"/>
    <x v="9"/>
    <x v="1"/>
    <m/>
    <s v="20"/>
    <n v="200"/>
    <n v="20"/>
    <n v="180"/>
  </r>
  <r>
    <n v="2236"/>
    <x v="25"/>
    <x v="0"/>
    <x v="5"/>
    <x v="1"/>
    <n v="120"/>
    <x v="5"/>
    <x v="0"/>
    <x v="5"/>
    <x v="1"/>
    <n v="20"/>
    <n v="20"/>
    <n v="600"/>
    <n v="100"/>
    <n v="500"/>
  </r>
  <r>
    <n v="2237"/>
    <x v="58"/>
    <x v="0"/>
    <x v="3"/>
    <x v="1"/>
    <n v="200"/>
    <x v="6"/>
    <x v="3"/>
    <x v="1"/>
    <x v="0"/>
    <n v="5"/>
    <n v="5"/>
    <n v="400"/>
    <n v="10"/>
    <n v="390"/>
  </r>
  <r>
    <n v="2238"/>
    <x v="22"/>
    <x v="1"/>
    <x v="7"/>
    <x v="3"/>
    <n v="70"/>
    <x v="3"/>
    <x v="3"/>
    <x v="5"/>
    <x v="0"/>
    <m/>
    <s v="20"/>
    <n v="350"/>
    <n v="100"/>
    <n v="250"/>
  </r>
  <r>
    <n v="2239"/>
    <x v="25"/>
    <x v="0"/>
    <x v="1"/>
    <x v="3"/>
    <n v="70"/>
    <x v="3"/>
    <x v="0"/>
    <x v="8"/>
    <x v="1"/>
    <m/>
    <s v="20"/>
    <n v="630"/>
    <n v="180"/>
    <n v="450"/>
  </r>
  <r>
    <n v="2240"/>
    <x v="50"/>
    <x v="0"/>
    <x v="7"/>
    <x v="2"/>
    <n v="90"/>
    <x v="0"/>
    <x v="3"/>
    <x v="8"/>
    <x v="0"/>
    <n v="20"/>
    <n v="20"/>
    <n v="810"/>
    <n v="180"/>
    <n v="630"/>
  </r>
  <r>
    <n v="2241"/>
    <x v="30"/>
    <x v="0"/>
    <x v="4"/>
    <x v="2"/>
    <n v="120"/>
    <x v="5"/>
    <x v="1"/>
    <x v="2"/>
    <x v="0"/>
    <n v="10"/>
    <n v="10"/>
    <n v="1200"/>
    <n v="100"/>
    <n v="1100"/>
  </r>
  <r>
    <n v="2242"/>
    <x v="52"/>
    <x v="1"/>
    <x v="0"/>
    <x v="0"/>
    <m/>
    <x v="1"/>
    <x v="0"/>
    <x v="2"/>
    <x v="1"/>
    <n v="20"/>
    <n v="20"/>
    <n v="1000"/>
    <n v="200"/>
    <n v="800"/>
  </r>
  <r>
    <n v="2243"/>
    <x v="7"/>
    <x v="0"/>
    <x v="8"/>
    <x v="1"/>
    <m/>
    <x v="1"/>
    <x v="3"/>
    <x v="6"/>
    <x v="0"/>
    <n v="5"/>
    <n v="5"/>
    <n v="700"/>
    <n v="35"/>
    <n v="665"/>
  </r>
  <r>
    <n v="2244"/>
    <x v="23"/>
    <x v="0"/>
    <x v="0"/>
    <x v="0"/>
    <n v="90"/>
    <x v="0"/>
    <x v="0"/>
    <x v="1"/>
    <x v="1"/>
    <n v="15"/>
    <n v="15"/>
    <n v="180"/>
    <n v="30"/>
    <n v="150"/>
  </r>
  <r>
    <n v="2245"/>
    <x v="63"/>
    <x v="0"/>
    <x v="8"/>
    <x v="2"/>
    <n v="90"/>
    <x v="0"/>
    <x v="0"/>
    <x v="7"/>
    <x v="1"/>
    <n v="20"/>
    <n v="20"/>
    <n v="540"/>
    <n v="120"/>
    <n v="420"/>
  </r>
  <r>
    <n v="2246"/>
    <x v="67"/>
    <x v="1"/>
    <x v="7"/>
    <x v="3"/>
    <n v="120"/>
    <x v="5"/>
    <x v="3"/>
    <x v="5"/>
    <x v="0"/>
    <n v="20"/>
    <n v="20"/>
    <n v="600"/>
    <n v="100"/>
    <n v="500"/>
  </r>
  <r>
    <n v="2247"/>
    <x v="11"/>
    <x v="0"/>
    <x v="1"/>
    <x v="1"/>
    <n v="90"/>
    <x v="0"/>
    <x v="1"/>
    <x v="2"/>
    <x v="0"/>
    <m/>
    <s v="20"/>
    <n v="900"/>
    <n v="200"/>
    <n v="700"/>
  </r>
  <r>
    <n v="2248"/>
    <x v="8"/>
    <x v="0"/>
    <x v="8"/>
    <x v="3"/>
    <n v="120"/>
    <x v="5"/>
    <x v="1"/>
    <x v="4"/>
    <x v="1"/>
    <n v="20"/>
    <n v="20"/>
    <n v="360"/>
    <n v="60"/>
    <n v="300"/>
  </r>
  <r>
    <n v="2249"/>
    <x v="57"/>
    <x v="1"/>
    <x v="8"/>
    <x v="0"/>
    <n v="150"/>
    <x v="2"/>
    <x v="0"/>
    <x v="0"/>
    <x v="0"/>
    <n v="20"/>
    <n v="20"/>
    <n v="600"/>
    <n v="80"/>
    <n v="520"/>
  </r>
  <r>
    <n v="2250"/>
    <x v="12"/>
    <x v="0"/>
    <x v="1"/>
    <x v="2"/>
    <n v="150"/>
    <x v="2"/>
    <x v="3"/>
    <x v="8"/>
    <x v="0"/>
    <n v="20"/>
    <n v="20"/>
    <n v="1350"/>
    <n v="180"/>
    <n v="1170"/>
  </r>
  <r>
    <n v="2251"/>
    <x v="33"/>
    <x v="0"/>
    <x v="3"/>
    <x v="2"/>
    <n v="90"/>
    <x v="0"/>
    <x v="0"/>
    <x v="7"/>
    <x v="0"/>
    <n v="20"/>
    <n v="20"/>
    <n v="540"/>
    <n v="120"/>
    <n v="420"/>
  </r>
  <r>
    <n v="2252"/>
    <x v="3"/>
    <x v="0"/>
    <x v="0"/>
    <x v="1"/>
    <n v="200"/>
    <x v="6"/>
    <x v="2"/>
    <x v="3"/>
    <x v="0"/>
    <n v="5"/>
    <n v="5"/>
    <n v="1600"/>
    <n v="40"/>
    <n v="1560"/>
  </r>
  <r>
    <n v="2253"/>
    <x v="58"/>
    <x v="0"/>
    <x v="3"/>
    <x v="3"/>
    <m/>
    <x v="1"/>
    <x v="1"/>
    <x v="0"/>
    <x v="1"/>
    <n v="5"/>
    <n v="5"/>
    <n v="400"/>
    <n v="20"/>
    <n v="380"/>
  </r>
  <r>
    <n v="2254"/>
    <x v="6"/>
    <x v="1"/>
    <x v="5"/>
    <x v="0"/>
    <m/>
    <x v="1"/>
    <x v="1"/>
    <x v="7"/>
    <x v="1"/>
    <n v="15"/>
    <n v="15"/>
    <n v="600"/>
    <n v="90"/>
    <n v="510"/>
  </r>
  <r>
    <n v="2255"/>
    <x v="71"/>
    <x v="0"/>
    <x v="3"/>
    <x v="0"/>
    <n v="200"/>
    <x v="6"/>
    <x v="1"/>
    <x v="7"/>
    <x v="0"/>
    <n v="5"/>
    <n v="5"/>
    <n v="1200"/>
    <n v="30"/>
    <n v="1170"/>
  </r>
  <r>
    <n v="2256"/>
    <x v="41"/>
    <x v="0"/>
    <x v="3"/>
    <x v="0"/>
    <m/>
    <x v="1"/>
    <x v="2"/>
    <x v="9"/>
    <x v="0"/>
    <n v="15"/>
    <n v="15"/>
    <n v="100"/>
    <n v="15"/>
    <n v="85"/>
  </r>
  <r>
    <n v="2257"/>
    <x v="32"/>
    <x v="1"/>
    <x v="6"/>
    <x v="3"/>
    <m/>
    <x v="1"/>
    <x v="3"/>
    <x v="1"/>
    <x v="0"/>
    <n v="10"/>
    <n v="10"/>
    <n v="200"/>
    <n v="20"/>
    <n v="180"/>
  </r>
  <r>
    <n v="2258"/>
    <x v="22"/>
    <x v="0"/>
    <x v="2"/>
    <x v="1"/>
    <n v="200"/>
    <x v="6"/>
    <x v="1"/>
    <x v="5"/>
    <x v="1"/>
    <n v="10"/>
    <n v="10"/>
    <n v="1000"/>
    <n v="50"/>
    <n v="950"/>
  </r>
  <r>
    <n v="2259"/>
    <x v="70"/>
    <x v="1"/>
    <x v="7"/>
    <x v="0"/>
    <n v="120"/>
    <x v="5"/>
    <x v="0"/>
    <x v="8"/>
    <x v="1"/>
    <m/>
    <s v="20"/>
    <n v="1080"/>
    <n v="180"/>
    <n v="900"/>
  </r>
  <r>
    <n v="2260"/>
    <x v="30"/>
    <x v="1"/>
    <x v="3"/>
    <x v="0"/>
    <n v="50"/>
    <x v="4"/>
    <x v="2"/>
    <x v="7"/>
    <x v="1"/>
    <n v="5"/>
    <n v="5"/>
    <n v="300"/>
    <n v="30"/>
    <n v="270"/>
  </r>
  <r>
    <n v="2261"/>
    <x v="4"/>
    <x v="0"/>
    <x v="4"/>
    <x v="0"/>
    <n v="90"/>
    <x v="0"/>
    <x v="3"/>
    <x v="9"/>
    <x v="0"/>
    <n v="15"/>
    <n v="15"/>
    <n v="90"/>
    <n v="15"/>
    <n v="75"/>
  </r>
  <r>
    <n v="2262"/>
    <x v="22"/>
    <x v="1"/>
    <x v="4"/>
    <x v="0"/>
    <n v="70"/>
    <x v="3"/>
    <x v="0"/>
    <x v="5"/>
    <x v="0"/>
    <n v="15"/>
    <n v="15"/>
    <n v="350"/>
    <n v="75"/>
    <n v="275"/>
  </r>
  <r>
    <n v="2263"/>
    <x v="7"/>
    <x v="0"/>
    <x v="6"/>
    <x v="3"/>
    <n v="70"/>
    <x v="3"/>
    <x v="0"/>
    <x v="6"/>
    <x v="0"/>
    <n v="15"/>
    <n v="15"/>
    <n v="490"/>
    <n v="105"/>
    <n v="385"/>
  </r>
  <r>
    <n v="2264"/>
    <x v="33"/>
    <x v="1"/>
    <x v="5"/>
    <x v="3"/>
    <n v="150"/>
    <x v="2"/>
    <x v="0"/>
    <x v="7"/>
    <x v="0"/>
    <m/>
    <s v="20"/>
    <n v="900"/>
    <n v="120"/>
    <n v="780"/>
  </r>
  <r>
    <n v="2265"/>
    <x v="21"/>
    <x v="1"/>
    <x v="7"/>
    <x v="0"/>
    <n v="150"/>
    <x v="2"/>
    <x v="1"/>
    <x v="2"/>
    <x v="1"/>
    <n v="10"/>
    <n v="10"/>
    <n v="1500"/>
    <n v="100"/>
    <n v="1400"/>
  </r>
  <r>
    <n v="2266"/>
    <x v="35"/>
    <x v="0"/>
    <x v="6"/>
    <x v="0"/>
    <n v="70"/>
    <x v="3"/>
    <x v="1"/>
    <x v="3"/>
    <x v="0"/>
    <n v="20"/>
    <n v="20"/>
    <n v="560"/>
    <n v="160"/>
    <n v="400"/>
  </r>
  <r>
    <n v="2267"/>
    <x v="58"/>
    <x v="0"/>
    <x v="5"/>
    <x v="1"/>
    <n v="70"/>
    <x v="3"/>
    <x v="0"/>
    <x v="8"/>
    <x v="0"/>
    <n v="15"/>
    <n v="15"/>
    <n v="630"/>
    <n v="135"/>
    <n v="495"/>
  </r>
  <r>
    <n v="2268"/>
    <x v="59"/>
    <x v="0"/>
    <x v="6"/>
    <x v="2"/>
    <n v="200"/>
    <x v="6"/>
    <x v="0"/>
    <x v="3"/>
    <x v="0"/>
    <n v="20"/>
    <n v="20"/>
    <n v="1600"/>
    <n v="160"/>
    <n v="1440"/>
  </r>
  <r>
    <n v="2269"/>
    <x v="32"/>
    <x v="0"/>
    <x v="3"/>
    <x v="1"/>
    <n v="200"/>
    <x v="6"/>
    <x v="3"/>
    <x v="8"/>
    <x v="1"/>
    <m/>
    <s v="20"/>
    <n v="1800"/>
    <n v="180"/>
    <n v="1620"/>
  </r>
  <r>
    <n v="2270"/>
    <x v="17"/>
    <x v="1"/>
    <x v="2"/>
    <x v="0"/>
    <n v="70"/>
    <x v="3"/>
    <x v="2"/>
    <x v="8"/>
    <x v="1"/>
    <n v="5"/>
    <n v="5"/>
    <n v="630"/>
    <n v="45"/>
    <n v="585"/>
  </r>
  <r>
    <n v="2271"/>
    <x v="15"/>
    <x v="0"/>
    <x v="5"/>
    <x v="0"/>
    <m/>
    <x v="1"/>
    <x v="2"/>
    <x v="1"/>
    <x v="0"/>
    <n v="15"/>
    <n v="15"/>
    <n v="200"/>
    <n v="30"/>
    <n v="170"/>
  </r>
  <r>
    <n v="2272"/>
    <x v="25"/>
    <x v="1"/>
    <x v="7"/>
    <x v="1"/>
    <n v="120"/>
    <x v="5"/>
    <x v="0"/>
    <x v="7"/>
    <x v="0"/>
    <n v="5"/>
    <n v="5"/>
    <n v="720"/>
    <n v="30"/>
    <n v="690"/>
  </r>
  <r>
    <n v="2273"/>
    <x v="14"/>
    <x v="1"/>
    <x v="4"/>
    <x v="3"/>
    <n v="200"/>
    <x v="6"/>
    <x v="2"/>
    <x v="8"/>
    <x v="0"/>
    <m/>
    <s v="20"/>
    <n v="1800"/>
    <n v="180"/>
    <n v="1620"/>
  </r>
  <r>
    <n v="2274"/>
    <x v="26"/>
    <x v="0"/>
    <x v="8"/>
    <x v="2"/>
    <n v="150"/>
    <x v="2"/>
    <x v="0"/>
    <x v="9"/>
    <x v="1"/>
    <m/>
    <s v="20"/>
    <n v="150"/>
    <n v="20"/>
    <n v="130"/>
  </r>
  <r>
    <n v="2275"/>
    <x v="43"/>
    <x v="1"/>
    <x v="0"/>
    <x v="2"/>
    <n v="150"/>
    <x v="2"/>
    <x v="1"/>
    <x v="7"/>
    <x v="0"/>
    <n v="10"/>
    <n v="10"/>
    <n v="900"/>
    <n v="60"/>
    <n v="840"/>
  </r>
  <r>
    <n v="2276"/>
    <x v="18"/>
    <x v="1"/>
    <x v="6"/>
    <x v="2"/>
    <n v="150"/>
    <x v="2"/>
    <x v="2"/>
    <x v="2"/>
    <x v="1"/>
    <n v="20"/>
    <n v="20"/>
    <n v="1500"/>
    <n v="200"/>
    <n v="1300"/>
  </r>
  <r>
    <n v="2277"/>
    <x v="52"/>
    <x v="0"/>
    <x v="4"/>
    <x v="3"/>
    <n v="120"/>
    <x v="5"/>
    <x v="1"/>
    <x v="1"/>
    <x v="0"/>
    <m/>
    <s v="20"/>
    <n v="240"/>
    <n v="40"/>
    <n v="200"/>
  </r>
  <r>
    <n v="2278"/>
    <x v="68"/>
    <x v="0"/>
    <x v="5"/>
    <x v="0"/>
    <n v="50"/>
    <x v="4"/>
    <x v="1"/>
    <x v="9"/>
    <x v="1"/>
    <m/>
    <s v="20"/>
    <n v="50"/>
    <n v="20"/>
    <n v="30"/>
  </r>
  <r>
    <n v="2279"/>
    <x v="18"/>
    <x v="1"/>
    <x v="3"/>
    <x v="1"/>
    <n v="70"/>
    <x v="3"/>
    <x v="2"/>
    <x v="0"/>
    <x v="1"/>
    <m/>
    <s v="20"/>
    <n v="280"/>
    <n v="80"/>
    <n v="200"/>
  </r>
  <r>
    <n v="2280"/>
    <x v="59"/>
    <x v="1"/>
    <x v="1"/>
    <x v="3"/>
    <n v="200"/>
    <x v="6"/>
    <x v="0"/>
    <x v="4"/>
    <x v="0"/>
    <n v="10"/>
    <n v="10"/>
    <n v="600"/>
    <n v="30"/>
    <n v="570"/>
  </r>
  <r>
    <n v="2281"/>
    <x v="58"/>
    <x v="0"/>
    <x v="7"/>
    <x v="3"/>
    <n v="70"/>
    <x v="3"/>
    <x v="2"/>
    <x v="7"/>
    <x v="1"/>
    <m/>
    <s v="20"/>
    <n v="420"/>
    <n v="120"/>
    <n v="300"/>
  </r>
  <r>
    <n v="2282"/>
    <x v="68"/>
    <x v="1"/>
    <x v="4"/>
    <x v="3"/>
    <n v="120"/>
    <x v="5"/>
    <x v="3"/>
    <x v="7"/>
    <x v="1"/>
    <n v="5"/>
    <n v="5"/>
    <n v="720"/>
    <n v="30"/>
    <n v="690"/>
  </r>
  <r>
    <n v="2283"/>
    <x v="23"/>
    <x v="0"/>
    <x v="7"/>
    <x v="3"/>
    <n v="120"/>
    <x v="5"/>
    <x v="2"/>
    <x v="3"/>
    <x v="0"/>
    <n v="15"/>
    <n v="15"/>
    <n v="960"/>
    <n v="120"/>
    <n v="840"/>
  </r>
  <r>
    <n v="2284"/>
    <x v="52"/>
    <x v="0"/>
    <x v="8"/>
    <x v="0"/>
    <n v="200"/>
    <x v="6"/>
    <x v="0"/>
    <x v="0"/>
    <x v="1"/>
    <n v="15"/>
    <n v="15"/>
    <n v="800"/>
    <n v="60"/>
    <n v="740"/>
  </r>
  <r>
    <n v="2285"/>
    <x v="14"/>
    <x v="1"/>
    <x v="4"/>
    <x v="0"/>
    <n v="90"/>
    <x v="0"/>
    <x v="1"/>
    <x v="2"/>
    <x v="0"/>
    <n v="15"/>
    <n v="15"/>
    <n v="900"/>
    <n v="150"/>
    <n v="750"/>
  </r>
  <r>
    <n v="2286"/>
    <x v="20"/>
    <x v="1"/>
    <x v="0"/>
    <x v="2"/>
    <m/>
    <x v="1"/>
    <x v="0"/>
    <x v="8"/>
    <x v="0"/>
    <n v="20"/>
    <n v="20"/>
    <n v="900"/>
    <n v="180"/>
    <n v="720"/>
  </r>
  <r>
    <n v="2287"/>
    <x v="37"/>
    <x v="1"/>
    <x v="6"/>
    <x v="0"/>
    <n v="200"/>
    <x v="6"/>
    <x v="0"/>
    <x v="5"/>
    <x v="0"/>
    <n v="5"/>
    <n v="5"/>
    <n v="1000"/>
    <n v="25"/>
    <n v="975"/>
  </r>
  <r>
    <n v="2288"/>
    <x v="8"/>
    <x v="1"/>
    <x v="3"/>
    <x v="3"/>
    <n v="50"/>
    <x v="4"/>
    <x v="1"/>
    <x v="2"/>
    <x v="1"/>
    <n v="20"/>
    <n v="20"/>
    <n v="500"/>
    <n v="200"/>
    <n v="300"/>
  </r>
  <r>
    <n v="2289"/>
    <x v="23"/>
    <x v="1"/>
    <x v="6"/>
    <x v="1"/>
    <n v="120"/>
    <x v="5"/>
    <x v="2"/>
    <x v="0"/>
    <x v="0"/>
    <n v="5"/>
    <n v="5"/>
    <n v="480"/>
    <n v="20"/>
    <n v="460"/>
  </r>
  <r>
    <n v="2290"/>
    <x v="63"/>
    <x v="0"/>
    <x v="1"/>
    <x v="3"/>
    <n v="70"/>
    <x v="3"/>
    <x v="0"/>
    <x v="6"/>
    <x v="0"/>
    <n v="5"/>
    <n v="5"/>
    <n v="490"/>
    <n v="35"/>
    <n v="455"/>
  </r>
  <r>
    <n v="2291"/>
    <x v="6"/>
    <x v="1"/>
    <x v="8"/>
    <x v="0"/>
    <n v="120"/>
    <x v="5"/>
    <x v="0"/>
    <x v="4"/>
    <x v="1"/>
    <n v="20"/>
    <n v="20"/>
    <n v="360"/>
    <n v="60"/>
    <n v="300"/>
  </r>
  <r>
    <n v="2292"/>
    <x v="41"/>
    <x v="1"/>
    <x v="0"/>
    <x v="3"/>
    <n v="50"/>
    <x v="4"/>
    <x v="0"/>
    <x v="6"/>
    <x v="1"/>
    <m/>
    <s v="20"/>
    <n v="350"/>
    <n v="140"/>
    <n v="210"/>
  </r>
  <r>
    <n v="2293"/>
    <x v="56"/>
    <x v="1"/>
    <x v="5"/>
    <x v="2"/>
    <n v="90"/>
    <x v="0"/>
    <x v="3"/>
    <x v="7"/>
    <x v="1"/>
    <m/>
    <s v="20"/>
    <n v="540"/>
    <n v="120"/>
    <n v="420"/>
  </r>
  <r>
    <n v="2294"/>
    <x v="29"/>
    <x v="1"/>
    <x v="7"/>
    <x v="1"/>
    <n v="50"/>
    <x v="4"/>
    <x v="3"/>
    <x v="2"/>
    <x v="0"/>
    <n v="15"/>
    <n v="15"/>
    <n v="500"/>
    <n v="150"/>
    <n v="350"/>
  </r>
  <r>
    <n v="2295"/>
    <x v="2"/>
    <x v="1"/>
    <x v="0"/>
    <x v="0"/>
    <n v="70"/>
    <x v="3"/>
    <x v="2"/>
    <x v="6"/>
    <x v="1"/>
    <n v="20"/>
    <n v="20"/>
    <n v="490"/>
    <n v="140"/>
    <n v="350"/>
  </r>
  <r>
    <n v="2296"/>
    <x v="25"/>
    <x v="0"/>
    <x v="5"/>
    <x v="1"/>
    <n v="200"/>
    <x v="6"/>
    <x v="3"/>
    <x v="0"/>
    <x v="0"/>
    <n v="10"/>
    <n v="10"/>
    <n v="800"/>
    <n v="40"/>
    <n v="760"/>
  </r>
  <r>
    <n v="2297"/>
    <x v="69"/>
    <x v="0"/>
    <x v="6"/>
    <x v="3"/>
    <n v="70"/>
    <x v="3"/>
    <x v="1"/>
    <x v="0"/>
    <x v="1"/>
    <n v="10"/>
    <n v="10"/>
    <n v="280"/>
    <n v="40"/>
    <n v="240"/>
  </r>
  <r>
    <n v="2298"/>
    <x v="51"/>
    <x v="0"/>
    <x v="8"/>
    <x v="0"/>
    <n v="90"/>
    <x v="0"/>
    <x v="3"/>
    <x v="8"/>
    <x v="0"/>
    <n v="10"/>
    <n v="10"/>
    <n v="810"/>
    <n v="90"/>
    <n v="720"/>
  </r>
  <r>
    <n v="2299"/>
    <x v="13"/>
    <x v="1"/>
    <x v="7"/>
    <x v="0"/>
    <n v="50"/>
    <x v="4"/>
    <x v="1"/>
    <x v="1"/>
    <x v="1"/>
    <n v="5"/>
    <n v="5"/>
    <n v="100"/>
    <n v="10"/>
    <n v="90"/>
  </r>
  <r>
    <n v="2300"/>
    <x v="58"/>
    <x v="0"/>
    <x v="2"/>
    <x v="0"/>
    <n v="50"/>
    <x v="4"/>
    <x v="3"/>
    <x v="4"/>
    <x v="1"/>
    <m/>
    <s v="20"/>
    <n v="150"/>
    <n v="60"/>
    <n v="90"/>
  </r>
  <r>
    <n v="2301"/>
    <x v="39"/>
    <x v="0"/>
    <x v="1"/>
    <x v="1"/>
    <m/>
    <x v="1"/>
    <x v="3"/>
    <x v="4"/>
    <x v="0"/>
    <n v="15"/>
    <n v="15"/>
    <n v="300"/>
    <n v="45"/>
    <n v="255"/>
  </r>
  <r>
    <n v="2302"/>
    <x v="71"/>
    <x v="1"/>
    <x v="1"/>
    <x v="2"/>
    <n v="150"/>
    <x v="2"/>
    <x v="2"/>
    <x v="1"/>
    <x v="0"/>
    <m/>
    <s v="20"/>
    <n v="300"/>
    <n v="40"/>
    <n v="260"/>
  </r>
  <r>
    <n v="2303"/>
    <x v="29"/>
    <x v="1"/>
    <x v="1"/>
    <x v="3"/>
    <n v="50"/>
    <x v="4"/>
    <x v="0"/>
    <x v="2"/>
    <x v="0"/>
    <m/>
    <s v="20"/>
    <n v="500"/>
    <n v="200"/>
    <n v="300"/>
  </r>
  <r>
    <n v="2304"/>
    <x v="23"/>
    <x v="1"/>
    <x v="5"/>
    <x v="3"/>
    <n v="50"/>
    <x v="4"/>
    <x v="0"/>
    <x v="9"/>
    <x v="0"/>
    <n v="15"/>
    <n v="15"/>
    <n v="50"/>
    <n v="15"/>
    <n v="35"/>
  </r>
  <r>
    <n v="2305"/>
    <x v="22"/>
    <x v="1"/>
    <x v="0"/>
    <x v="0"/>
    <n v="120"/>
    <x v="5"/>
    <x v="1"/>
    <x v="2"/>
    <x v="0"/>
    <n v="20"/>
    <n v="20"/>
    <n v="1200"/>
    <n v="200"/>
    <n v="1000"/>
  </r>
  <r>
    <n v="2306"/>
    <x v="58"/>
    <x v="0"/>
    <x v="3"/>
    <x v="3"/>
    <n v="70"/>
    <x v="3"/>
    <x v="3"/>
    <x v="7"/>
    <x v="1"/>
    <n v="10"/>
    <n v="10"/>
    <n v="420"/>
    <n v="60"/>
    <n v="360"/>
  </r>
  <r>
    <n v="2307"/>
    <x v="27"/>
    <x v="1"/>
    <x v="4"/>
    <x v="0"/>
    <m/>
    <x v="1"/>
    <x v="2"/>
    <x v="2"/>
    <x v="1"/>
    <n v="20"/>
    <n v="20"/>
    <n v="1000"/>
    <n v="200"/>
    <n v="800"/>
  </r>
  <r>
    <n v="2308"/>
    <x v="35"/>
    <x v="1"/>
    <x v="6"/>
    <x v="0"/>
    <m/>
    <x v="1"/>
    <x v="0"/>
    <x v="5"/>
    <x v="1"/>
    <n v="10"/>
    <n v="10"/>
    <n v="500"/>
    <n v="50"/>
    <n v="450"/>
  </r>
  <r>
    <n v="2309"/>
    <x v="29"/>
    <x v="0"/>
    <x v="1"/>
    <x v="2"/>
    <n v="150"/>
    <x v="2"/>
    <x v="2"/>
    <x v="8"/>
    <x v="1"/>
    <n v="15"/>
    <n v="15"/>
    <n v="1350"/>
    <n v="135"/>
    <n v="1215"/>
  </r>
  <r>
    <n v="2310"/>
    <x v="33"/>
    <x v="1"/>
    <x v="0"/>
    <x v="3"/>
    <m/>
    <x v="1"/>
    <x v="1"/>
    <x v="2"/>
    <x v="1"/>
    <n v="5"/>
    <n v="5"/>
    <n v="1000"/>
    <n v="50"/>
    <n v="950"/>
  </r>
  <r>
    <n v="2311"/>
    <x v="36"/>
    <x v="0"/>
    <x v="7"/>
    <x v="3"/>
    <n v="200"/>
    <x v="6"/>
    <x v="1"/>
    <x v="1"/>
    <x v="0"/>
    <n v="20"/>
    <n v="20"/>
    <n v="400"/>
    <n v="40"/>
    <n v="360"/>
  </r>
  <r>
    <n v="2312"/>
    <x v="71"/>
    <x v="1"/>
    <x v="5"/>
    <x v="0"/>
    <n v="120"/>
    <x v="5"/>
    <x v="0"/>
    <x v="9"/>
    <x v="1"/>
    <n v="15"/>
    <n v="15"/>
    <n v="120"/>
    <n v="15"/>
    <n v="105"/>
  </r>
  <r>
    <n v="2313"/>
    <x v="1"/>
    <x v="1"/>
    <x v="7"/>
    <x v="3"/>
    <n v="120"/>
    <x v="5"/>
    <x v="1"/>
    <x v="6"/>
    <x v="0"/>
    <n v="20"/>
    <n v="20"/>
    <n v="840"/>
    <n v="140"/>
    <n v="700"/>
  </r>
  <r>
    <n v="2314"/>
    <x v="22"/>
    <x v="1"/>
    <x v="7"/>
    <x v="1"/>
    <n v="150"/>
    <x v="2"/>
    <x v="0"/>
    <x v="3"/>
    <x v="0"/>
    <m/>
    <s v="20"/>
    <n v="1200"/>
    <n v="160"/>
    <n v="1040"/>
  </r>
  <r>
    <n v="2315"/>
    <x v="56"/>
    <x v="0"/>
    <x v="1"/>
    <x v="1"/>
    <n v="70"/>
    <x v="3"/>
    <x v="2"/>
    <x v="5"/>
    <x v="1"/>
    <n v="10"/>
    <n v="10"/>
    <n v="350"/>
    <n v="50"/>
    <n v="300"/>
  </r>
  <r>
    <n v="2316"/>
    <x v="49"/>
    <x v="0"/>
    <x v="7"/>
    <x v="3"/>
    <m/>
    <x v="1"/>
    <x v="2"/>
    <x v="1"/>
    <x v="0"/>
    <n v="10"/>
    <n v="10"/>
    <n v="200"/>
    <n v="20"/>
    <n v="180"/>
  </r>
  <r>
    <n v="2317"/>
    <x v="29"/>
    <x v="1"/>
    <x v="1"/>
    <x v="1"/>
    <n v="70"/>
    <x v="3"/>
    <x v="3"/>
    <x v="5"/>
    <x v="1"/>
    <m/>
    <s v="20"/>
    <n v="350"/>
    <n v="100"/>
    <n v="250"/>
  </r>
  <r>
    <n v="2318"/>
    <x v="62"/>
    <x v="1"/>
    <x v="0"/>
    <x v="1"/>
    <n v="90"/>
    <x v="0"/>
    <x v="2"/>
    <x v="6"/>
    <x v="0"/>
    <n v="10"/>
    <n v="10"/>
    <n v="630"/>
    <n v="70"/>
    <n v="560"/>
  </r>
  <r>
    <n v="2319"/>
    <x v="64"/>
    <x v="1"/>
    <x v="6"/>
    <x v="2"/>
    <n v="90"/>
    <x v="0"/>
    <x v="2"/>
    <x v="5"/>
    <x v="1"/>
    <n v="10"/>
    <n v="10"/>
    <n v="450"/>
    <n v="50"/>
    <n v="400"/>
  </r>
  <r>
    <n v="2320"/>
    <x v="52"/>
    <x v="1"/>
    <x v="6"/>
    <x v="0"/>
    <n v="50"/>
    <x v="4"/>
    <x v="0"/>
    <x v="5"/>
    <x v="0"/>
    <n v="5"/>
    <n v="5"/>
    <n v="250"/>
    <n v="25"/>
    <n v="225"/>
  </r>
  <r>
    <n v="2321"/>
    <x v="51"/>
    <x v="0"/>
    <x v="3"/>
    <x v="2"/>
    <n v="70"/>
    <x v="3"/>
    <x v="3"/>
    <x v="4"/>
    <x v="0"/>
    <n v="20"/>
    <n v="20"/>
    <n v="210"/>
    <n v="60"/>
    <n v="150"/>
  </r>
  <r>
    <n v="2322"/>
    <x v="70"/>
    <x v="1"/>
    <x v="5"/>
    <x v="1"/>
    <n v="90"/>
    <x v="0"/>
    <x v="3"/>
    <x v="0"/>
    <x v="1"/>
    <m/>
    <s v="20"/>
    <n v="360"/>
    <n v="80"/>
    <n v="280"/>
  </r>
  <r>
    <n v="2323"/>
    <x v="71"/>
    <x v="1"/>
    <x v="7"/>
    <x v="3"/>
    <n v="50"/>
    <x v="4"/>
    <x v="3"/>
    <x v="9"/>
    <x v="1"/>
    <n v="5"/>
    <n v="5"/>
    <n v="50"/>
    <n v="5"/>
    <n v="45"/>
  </r>
  <r>
    <n v="2324"/>
    <x v="37"/>
    <x v="0"/>
    <x v="0"/>
    <x v="0"/>
    <n v="50"/>
    <x v="4"/>
    <x v="0"/>
    <x v="5"/>
    <x v="1"/>
    <n v="10"/>
    <n v="10"/>
    <n v="250"/>
    <n v="50"/>
    <n v="200"/>
  </r>
  <r>
    <n v="2325"/>
    <x v="63"/>
    <x v="1"/>
    <x v="8"/>
    <x v="0"/>
    <m/>
    <x v="1"/>
    <x v="0"/>
    <x v="1"/>
    <x v="0"/>
    <n v="20"/>
    <n v="20"/>
    <n v="200"/>
    <n v="40"/>
    <n v="160"/>
  </r>
  <r>
    <n v="2326"/>
    <x v="70"/>
    <x v="1"/>
    <x v="5"/>
    <x v="3"/>
    <n v="70"/>
    <x v="3"/>
    <x v="0"/>
    <x v="3"/>
    <x v="1"/>
    <m/>
    <s v="20"/>
    <n v="560"/>
    <n v="160"/>
    <n v="400"/>
  </r>
  <r>
    <n v="2327"/>
    <x v="2"/>
    <x v="1"/>
    <x v="7"/>
    <x v="3"/>
    <n v="200"/>
    <x v="6"/>
    <x v="1"/>
    <x v="5"/>
    <x v="1"/>
    <n v="20"/>
    <n v="20"/>
    <n v="1000"/>
    <n v="100"/>
    <n v="900"/>
  </r>
  <r>
    <n v="2328"/>
    <x v="60"/>
    <x v="0"/>
    <x v="5"/>
    <x v="3"/>
    <n v="70"/>
    <x v="3"/>
    <x v="1"/>
    <x v="3"/>
    <x v="1"/>
    <n v="5"/>
    <n v="5"/>
    <n v="560"/>
    <n v="40"/>
    <n v="520"/>
  </r>
  <r>
    <n v="2329"/>
    <x v="53"/>
    <x v="1"/>
    <x v="6"/>
    <x v="3"/>
    <n v="50"/>
    <x v="4"/>
    <x v="0"/>
    <x v="8"/>
    <x v="1"/>
    <n v="15"/>
    <n v="15"/>
    <n v="450"/>
    <n v="135"/>
    <n v="315"/>
  </r>
  <r>
    <n v="2330"/>
    <x v="55"/>
    <x v="0"/>
    <x v="3"/>
    <x v="3"/>
    <n v="90"/>
    <x v="0"/>
    <x v="2"/>
    <x v="4"/>
    <x v="0"/>
    <n v="15"/>
    <n v="15"/>
    <n v="270"/>
    <n v="45"/>
    <n v="225"/>
  </r>
  <r>
    <n v="2331"/>
    <x v="32"/>
    <x v="0"/>
    <x v="0"/>
    <x v="1"/>
    <n v="120"/>
    <x v="5"/>
    <x v="1"/>
    <x v="3"/>
    <x v="0"/>
    <m/>
    <s v="20"/>
    <n v="960"/>
    <n v="160"/>
    <n v="800"/>
  </r>
  <r>
    <n v="2332"/>
    <x v="10"/>
    <x v="1"/>
    <x v="0"/>
    <x v="1"/>
    <n v="150"/>
    <x v="2"/>
    <x v="1"/>
    <x v="1"/>
    <x v="1"/>
    <n v="15"/>
    <n v="15"/>
    <n v="300"/>
    <n v="30"/>
    <n v="270"/>
  </r>
  <r>
    <n v="2333"/>
    <x v="62"/>
    <x v="0"/>
    <x v="2"/>
    <x v="1"/>
    <m/>
    <x v="1"/>
    <x v="1"/>
    <x v="4"/>
    <x v="1"/>
    <n v="15"/>
    <n v="15"/>
    <n v="300"/>
    <n v="45"/>
    <n v="255"/>
  </r>
  <r>
    <n v="2334"/>
    <x v="32"/>
    <x v="1"/>
    <x v="8"/>
    <x v="0"/>
    <m/>
    <x v="1"/>
    <x v="3"/>
    <x v="0"/>
    <x v="1"/>
    <n v="20"/>
    <n v="20"/>
    <n v="400"/>
    <n v="80"/>
    <n v="320"/>
  </r>
  <r>
    <n v="2335"/>
    <x v="6"/>
    <x v="0"/>
    <x v="0"/>
    <x v="1"/>
    <m/>
    <x v="1"/>
    <x v="0"/>
    <x v="0"/>
    <x v="1"/>
    <n v="20"/>
    <n v="20"/>
    <n v="400"/>
    <n v="80"/>
    <n v="320"/>
  </r>
  <r>
    <n v="2336"/>
    <x v="22"/>
    <x v="0"/>
    <x v="8"/>
    <x v="0"/>
    <m/>
    <x v="1"/>
    <x v="1"/>
    <x v="5"/>
    <x v="1"/>
    <n v="5"/>
    <n v="5"/>
    <n v="500"/>
    <n v="25"/>
    <n v="475"/>
  </r>
  <r>
    <n v="2337"/>
    <x v="56"/>
    <x v="0"/>
    <x v="8"/>
    <x v="1"/>
    <n v="50"/>
    <x v="4"/>
    <x v="0"/>
    <x v="6"/>
    <x v="0"/>
    <n v="20"/>
    <n v="20"/>
    <n v="350"/>
    <n v="140"/>
    <n v="210"/>
  </r>
  <r>
    <n v="2338"/>
    <x v="38"/>
    <x v="0"/>
    <x v="5"/>
    <x v="3"/>
    <n v="200"/>
    <x v="6"/>
    <x v="1"/>
    <x v="5"/>
    <x v="0"/>
    <n v="5"/>
    <n v="5"/>
    <n v="1000"/>
    <n v="25"/>
    <n v="975"/>
  </r>
  <r>
    <n v="2339"/>
    <x v="30"/>
    <x v="1"/>
    <x v="3"/>
    <x v="3"/>
    <n v="120"/>
    <x v="5"/>
    <x v="2"/>
    <x v="3"/>
    <x v="1"/>
    <m/>
    <s v="20"/>
    <n v="960"/>
    <n v="160"/>
    <n v="800"/>
  </r>
  <r>
    <n v="2340"/>
    <x v="10"/>
    <x v="0"/>
    <x v="7"/>
    <x v="2"/>
    <n v="150"/>
    <x v="2"/>
    <x v="3"/>
    <x v="7"/>
    <x v="0"/>
    <n v="20"/>
    <n v="20"/>
    <n v="900"/>
    <n v="120"/>
    <n v="780"/>
  </r>
  <r>
    <n v="2341"/>
    <x v="68"/>
    <x v="0"/>
    <x v="8"/>
    <x v="1"/>
    <n v="90"/>
    <x v="0"/>
    <x v="2"/>
    <x v="8"/>
    <x v="1"/>
    <n v="5"/>
    <n v="5"/>
    <n v="810"/>
    <n v="45"/>
    <n v="765"/>
  </r>
  <r>
    <n v="2342"/>
    <x v="49"/>
    <x v="0"/>
    <x v="7"/>
    <x v="0"/>
    <m/>
    <x v="1"/>
    <x v="0"/>
    <x v="5"/>
    <x v="0"/>
    <n v="5"/>
    <n v="5"/>
    <n v="500"/>
    <n v="25"/>
    <n v="475"/>
  </r>
  <r>
    <n v="2343"/>
    <x v="43"/>
    <x v="1"/>
    <x v="1"/>
    <x v="1"/>
    <n v="200"/>
    <x v="6"/>
    <x v="1"/>
    <x v="0"/>
    <x v="0"/>
    <n v="20"/>
    <n v="20"/>
    <n v="800"/>
    <n v="80"/>
    <n v="720"/>
  </r>
  <r>
    <n v="2344"/>
    <x v="70"/>
    <x v="1"/>
    <x v="5"/>
    <x v="2"/>
    <n v="120"/>
    <x v="5"/>
    <x v="3"/>
    <x v="2"/>
    <x v="0"/>
    <n v="20"/>
    <n v="20"/>
    <n v="1200"/>
    <n v="200"/>
    <n v="1000"/>
  </r>
  <r>
    <n v="2345"/>
    <x v="50"/>
    <x v="1"/>
    <x v="8"/>
    <x v="0"/>
    <n v="200"/>
    <x v="6"/>
    <x v="3"/>
    <x v="9"/>
    <x v="1"/>
    <n v="5"/>
    <n v="5"/>
    <n v="200"/>
    <n v="5"/>
    <n v="195"/>
  </r>
  <r>
    <n v="2346"/>
    <x v="62"/>
    <x v="1"/>
    <x v="2"/>
    <x v="1"/>
    <m/>
    <x v="1"/>
    <x v="1"/>
    <x v="4"/>
    <x v="1"/>
    <n v="10"/>
    <n v="10"/>
    <n v="300"/>
    <n v="30"/>
    <n v="270"/>
  </r>
  <r>
    <n v="2347"/>
    <x v="39"/>
    <x v="0"/>
    <x v="7"/>
    <x v="2"/>
    <n v="50"/>
    <x v="4"/>
    <x v="2"/>
    <x v="8"/>
    <x v="0"/>
    <n v="5"/>
    <n v="5"/>
    <n v="450"/>
    <n v="45"/>
    <n v="405"/>
  </r>
  <r>
    <n v="2348"/>
    <x v="63"/>
    <x v="1"/>
    <x v="4"/>
    <x v="0"/>
    <n v="50"/>
    <x v="4"/>
    <x v="0"/>
    <x v="4"/>
    <x v="0"/>
    <m/>
    <s v="20"/>
    <n v="150"/>
    <n v="60"/>
    <n v="90"/>
  </r>
  <r>
    <n v="2349"/>
    <x v="51"/>
    <x v="1"/>
    <x v="5"/>
    <x v="0"/>
    <n v="120"/>
    <x v="5"/>
    <x v="3"/>
    <x v="2"/>
    <x v="1"/>
    <n v="5"/>
    <n v="5"/>
    <n v="1200"/>
    <n v="50"/>
    <n v="1150"/>
  </r>
  <r>
    <n v="2350"/>
    <x v="66"/>
    <x v="0"/>
    <x v="8"/>
    <x v="1"/>
    <n v="90"/>
    <x v="0"/>
    <x v="3"/>
    <x v="5"/>
    <x v="0"/>
    <n v="15"/>
    <n v="15"/>
    <n v="450"/>
    <n v="75"/>
    <n v="375"/>
  </r>
  <r>
    <n v="2351"/>
    <x v="44"/>
    <x v="0"/>
    <x v="0"/>
    <x v="3"/>
    <n v="70"/>
    <x v="3"/>
    <x v="2"/>
    <x v="2"/>
    <x v="1"/>
    <n v="10"/>
    <n v="10"/>
    <n v="700"/>
    <n v="100"/>
    <n v="600"/>
  </r>
  <r>
    <n v="2352"/>
    <x v="9"/>
    <x v="0"/>
    <x v="1"/>
    <x v="0"/>
    <m/>
    <x v="1"/>
    <x v="2"/>
    <x v="7"/>
    <x v="1"/>
    <n v="20"/>
    <n v="20"/>
    <n v="600"/>
    <n v="120"/>
    <n v="480"/>
  </r>
  <r>
    <n v="2353"/>
    <x v="2"/>
    <x v="1"/>
    <x v="8"/>
    <x v="0"/>
    <n v="120"/>
    <x v="5"/>
    <x v="2"/>
    <x v="0"/>
    <x v="1"/>
    <m/>
    <s v="20"/>
    <n v="480"/>
    <n v="80"/>
    <n v="400"/>
  </r>
  <r>
    <n v="2354"/>
    <x v="33"/>
    <x v="0"/>
    <x v="2"/>
    <x v="3"/>
    <n v="200"/>
    <x v="6"/>
    <x v="1"/>
    <x v="5"/>
    <x v="1"/>
    <n v="20"/>
    <n v="20"/>
    <n v="1000"/>
    <n v="100"/>
    <n v="900"/>
  </r>
  <r>
    <n v="2355"/>
    <x v="19"/>
    <x v="1"/>
    <x v="4"/>
    <x v="3"/>
    <n v="50"/>
    <x v="4"/>
    <x v="3"/>
    <x v="8"/>
    <x v="0"/>
    <m/>
    <s v="20"/>
    <n v="450"/>
    <n v="180"/>
    <n v="270"/>
  </r>
  <r>
    <n v="2356"/>
    <x v="61"/>
    <x v="1"/>
    <x v="0"/>
    <x v="1"/>
    <n v="120"/>
    <x v="5"/>
    <x v="2"/>
    <x v="4"/>
    <x v="0"/>
    <n v="5"/>
    <n v="5"/>
    <n v="360"/>
    <n v="15"/>
    <n v="345"/>
  </r>
  <r>
    <n v="2357"/>
    <x v="7"/>
    <x v="1"/>
    <x v="2"/>
    <x v="1"/>
    <n v="120"/>
    <x v="5"/>
    <x v="3"/>
    <x v="7"/>
    <x v="0"/>
    <n v="10"/>
    <n v="10"/>
    <n v="720"/>
    <n v="60"/>
    <n v="660"/>
  </r>
  <r>
    <n v="2358"/>
    <x v="61"/>
    <x v="1"/>
    <x v="3"/>
    <x v="0"/>
    <n v="70"/>
    <x v="3"/>
    <x v="2"/>
    <x v="8"/>
    <x v="1"/>
    <m/>
    <s v="20"/>
    <n v="630"/>
    <n v="180"/>
    <n v="450"/>
  </r>
  <r>
    <n v="2359"/>
    <x v="27"/>
    <x v="0"/>
    <x v="2"/>
    <x v="3"/>
    <n v="50"/>
    <x v="4"/>
    <x v="2"/>
    <x v="5"/>
    <x v="1"/>
    <n v="20"/>
    <n v="20"/>
    <n v="250"/>
    <n v="100"/>
    <n v="150"/>
  </r>
  <r>
    <n v="2360"/>
    <x v="28"/>
    <x v="1"/>
    <x v="7"/>
    <x v="1"/>
    <n v="70"/>
    <x v="3"/>
    <x v="1"/>
    <x v="1"/>
    <x v="0"/>
    <m/>
    <s v="20"/>
    <n v="140"/>
    <n v="40"/>
    <n v="100"/>
  </r>
  <r>
    <n v="2361"/>
    <x v="61"/>
    <x v="1"/>
    <x v="7"/>
    <x v="1"/>
    <n v="70"/>
    <x v="3"/>
    <x v="2"/>
    <x v="7"/>
    <x v="0"/>
    <n v="10"/>
    <n v="10"/>
    <n v="420"/>
    <n v="60"/>
    <n v="360"/>
  </r>
  <r>
    <n v="2362"/>
    <x v="70"/>
    <x v="1"/>
    <x v="1"/>
    <x v="0"/>
    <n v="150"/>
    <x v="2"/>
    <x v="0"/>
    <x v="4"/>
    <x v="1"/>
    <n v="5"/>
    <n v="5"/>
    <n v="450"/>
    <n v="15"/>
    <n v="435"/>
  </r>
  <r>
    <n v="2363"/>
    <x v="28"/>
    <x v="0"/>
    <x v="5"/>
    <x v="3"/>
    <n v="70"/>
    <x v="3"/>
    <x v="1"/>
    <x v="8"/>
    <x v="0"/>
    <n v="15"/>
    <n v="15"/>
    <n v="630"/>
    <n v="135"/>
    <n v="495"/>
  </r>
  <r>
    <n v="2364"/>
    <x v="0"/>
    <x v="1"/>
    <x v="2"/>
    <x v="3"/>
    <n v="150"/>
    <x v="2"/>
    <x v="2"/>
    <x v="3"/>
    <x v="0"/>
    <m/>
    <s v="20"/>
    <n v="1200"/>
    <n v="160"/>
    <n v="1040"/>
  </r>
  <r>
    <n v="2365"/>
    <x v="65"/>
    <x v="1"/>
    <x v="7"/>
    <x v="2"/>
    <n v="200"/>
    <x v="6"/>
    <x v="0"/>
    <x v="3"/>
    <x v="0"/>
    <n v="15"/>
    <n v="15"/>
    <n v="1600"/>
    <n v="120"/>
    <n v="1480"/>
  </r>
  <r>
    <n v="2366"/>
    <x v="53"/>
    <x v="1"/>
    <x v="8"/>
    <x v="3"/>
    <n v="50"/>
    <x v="4"/>
    <x v="1"/>
    <x v="5"/>
    <x v="0"/>
    <m/>
    <s v="20"/>
    <n v="250"/>
    <n v="100"/>
    <n v="150"/>
  </r>
  <r>
    <n v="2367"/>
    <x v="25"/>
    <x v="1"/>
    <x v="8"/>
    <x v="3"/>
    <n v="70"/>
    <x v="3"/>
    <x v="1"/>
    <x v="2"/>
    <x v="0"/>
    <n v="10"/>
    <n v="10"/>
    <n v="700"/>
    <n v="100"/>
    <n v="600"/>
  </r>
  <r>
    <n v="2368"/>
    <x v="53"/>
    <x v="1"/>
    <x v="3"/>
    <x v="0"/>
    <n v="200"/>
    <x v="6"/>
    <x v="0"/>
    <x v="0"/>
    <x v="0"/>
    <n v="15"/>
    <n v="15"/>
    <n v="800"/>
    <n v="60"/>
    <n v="740"/>
  </r>
  <r>
    <n v="2369"/>
    <x v="53"/>
    <x v="0"/>
    <x v="1"/>
    <x v="0"/>
    <n v="50"/>
    <x v="4"/>
    <x v="0"/>
    <x v="0"/>
    <x v="0"/>
    <n v="15"/>
    <n v="15"/>
    <n v="200"/>
    <n v="60"/>
    <n v="140"/>
  </r>
  <r>
    <n v="2370"/>
    <x v="43"/>
    <x v="1"/>
    <x v="6"/>
    <x v="3"/>
    <n v="50"/>
    <x v="4"/>
    <x v="3"/>
    <x v="1"/>
    <x v="1"/>
    <n v="15"/>
    <n v="15"/>
    <n v="100"/>
    <n v="30"/>
    <n v="70"/>
  </r>
  <r>
    <n v="2371"/>
    <x v="0"/>
    <x v="0"/>
    <x v="1"/>
    <x v="0"/>
    <n v="70"/>
    <x v="3"/>
    <x v="3"/>
    <x v="5"/>
    <x v="1"/>
    <n v="5"/>
    <n v="5"/>
    <n v="350"/>
    <n v="25"/>
    <n v="325"/>
  </r>
  <r>
    <n v="2372"/>
    <x v="47"/>
    <x v="1"/>
    <x v="1"/>
    <x v="1"/>
    <n v="90"/>
    <x v="0"/>
    <x v="2"/>
    <x v="7"/>
    <x v="1"/>
    <n v="20"/>
    <n v="20"/>
    <n v="540"/>
    <n v="120"/>
    <n v="420"/>
  </r>
  <r>
    <n v="2373"/>
    <x v="52"/>
    <x v="0"/>
    <x v="6"/>
    <x v="0"/>
    <n v="50"/>
    <x v="4"/>
    <x v="0"/>
    <x v="9"/>
    <x v="1"/>
    <n v="5"/>
    <n v="5"/>
    <n v="50"/>
    <n v="5"/>
    <n v="45"/>
  </r>
  <r>
    <n v="2374"/>
    <x v="49"/>
    <x v="0"/>
    <x v="4"/>
    <x v="2"/>
    <n v="70"/>
    <x v="3"/>
    <x v="1"/>
    <x v="6"/>
    <x v="0"/>
    <n v="10"/>
    <n v="10"/>
    <n v="490"/>
    <n v="70"/>
    <n v="420"/>
  </r>
  <r>
    <n v="2375"/>
    <x v="14"/>
    <x v="1"/>
    <x v="3"/>
    <x v="0"/>
    <n v="120"/>
    <x v="5"/>
    <x v="3"/>
    <x v="1"/>
    <x v="0"/>
    <n v="5"/>
    <n v="5"/>
    <n v="240"/>
    <n v="10"/>
    <n v="230"/>
  </r>
  <r>
    <n v="2376"/>
    <x v="29"/>
    <x v="0"/>
    <x v="5"/>
    <x v="0"/>
    <n v="50"/>
    <x v="4"/>
    <x v="2"/>
    <x v="2"/>
    <x v="1"/>
    <n v="20"/>
    <n v="20"/>
    <n v="500"/>
    <n v="200"/>
    <n v="300"/>
  </r>
  <r>
    <n v="2377"/>
    <x v="28"/>
    <x v="0"/>
    <x v="6"/>
    <x v="3"/>
    <n v="70"/>
    <x v="3"/>
    <x v="3"/>
    <x v="7"/>
    <x v="0"/>
    <n v="10"/>
    <n v="10"/>
    <n v="420"/>
    <n v="60"/>
    <n v="360"/>
  </r>
  <r>
    <n v="2378"/>
    <x v="9"/>
    <x v="0"/>
    <x v="2"/>
    <x v="1"/>
    <n v="150"/>
    <x v="2"/>
    <x v="2"/>
    <x v="8"/>
    <x v="0"/>
    <n v="20"/>
    <n v="20"/>
    <n v="1350"/>
    <n v="180"/>
    <n v="1170"/>
  </r>
  <r>
    <n v="2379"/>
    <x v="17"/>
    <x v="1"/>
    <x v="0"/>
    <x v="0"/>
    <n v="150"/>
    <x v="2"/>
    <x v="2"/>
    <x v="6"/>
    <x v="0"/>
    <n v="5"/>
    <n v="5"/>
    <n v="1050"/>
    <n v="35"/>
    <n v="1015"/>
  </r>
  <r>
    <n v="2380"/>
    <x v="63"/>
    <x v="0"/>
    <x v="1"/>
    <x v="0"/>
    <n v="90"/>
    <x v="0"/>
    <x v="0"/>
    <x v="8"/>
    <x v="1"/>
    <m/>
    <s v="20"/>
    <n v="810"/>
    <n v="180"/>
    <n v="630"/>
  </r>
  <r>
    <n v="2381"/>
    <x v="0"/>
    <x v="1"/>
    <x v="0"/>
    <x v="2"/>
    <n v="70"/>
    <x v="3"/>
    <x v="1"/>
    <x v="4"/>
    <x v="0"/>
    <m/>
    <s v="20"/>
    <n v="210"/>
    <n v="60"/>
    <n v="150"/>
  </r>
  <r>
    <n v="2382"/>
    <x v="6"/>
    <x v="1"/>
    <x v="4"/>
    <x v="1"/>
    <n v="50"/>
    <x v="4"/>
    <x v="1"/>
    <x v="8"/>
    <x v="0"/>
    <n v="5"/>
    <n v="5"/>
    <n v="450"/>
    <n v="45"/>
    <n v="405"/>
  </r>
  <r>
    <n v="2383"/>
    <x v="36"/>
    <x v="0"/>
    <x v="7"/>
    <x v="2"/>
    <n v="200"/>
    <x v="6"/>
    <x v="3"/>
    <x v="2"/>
    <x v="1"/>
    <n v="20"/>
    <n v="20"/>
    <n v="2000"/>
    <n v="200"/>
    <n v="1800"/>
  </r>
  <r>
    <n v="2384"/>
    <x v="58"/>
    <x v="0"/>
    <x v="3"/>
    <x v="0"/>
    <n v="150"/>
    <x v="2"/>
    <x v="1"/>
    <x v="4"/>
    <x v="1"/>
    <n v="15"/>
    <n v="15"/>
    <n v="450"/>
    <n v="45"/>
    <n v="405"/>
  </r>
  <r>
    <n v="2385"/>
    <x v="52"/>
    <x v="1"/>
    <x v="1"/>
    <x v="0"/>
    <n v="200"/>
    <x v="6"/>
    <x v="3"/>
    <x v="0"/>
    <x v="1"/>
    <n v="5"/>
    <n v="5"/>
    <n v="800"/>
    <n v="20"/>
    <n v="780"/>
  </r>
  <r>
    <n v="2386"/>
    <x v="4"/>
    <x v="1"/>
    <x v="3"/>
    <x v="2"/>
    <n v="120"/>
    <x v="5"/>
    <x v="0"/>
    <x v="3"/>
    <x v="0"/>
    <m/>
    <s v="20"/>
    <n v="960"/>
    <n v="160"/>
    <n v="800"/>
  </r>
  <r>
    <n v="2387"/>
    <x v="22"/>
    <x v="1"/>
    <x v="2"/>
    <x v="3"/>
    <n v="70"/>
    <x v="3"/>
    <x v="0"/>
    <x v="9"/>
    <x v="0"/>
    <n v="5"/>
    <n v="5"/>
    <n v="70"/>
    <n v="5"/>
    <n v="65"/>
  </r>
  <r>
    <n v="2388"/>
    <x v="27"/>
    <x v="0"/>
    <x v="3"/>
    <x v="3"/>
    <n v="50"/>
    <x v="4"/>
    <x v="0"/>
    <x v="3"/>
    <x v="1"/>
    <m/>
    <s v="20"/>
    <n v="400"/>
    <n v="160"/>
    <n v="240"/>
  </r>
  <r>
    <n v="2389"/>
    <x v="60"/>
    <x v="0"/>
    <x v="1"/>
    <x v="2"/>
    <n v="90"/>
    <x v="0"/>
    <x v="0"/>
    <x v="5"/>
    <x v="1"/>
    <n v="10"/>
    <n v="10"/>
    <n v="450"/>
    <n v="50"/>
    <n v="400"/>
  </r>
  <r>
    <n v="2390"/>
    <x v="28"/>
    <x v="0"/>
    <x v="4"/>
    <x v="0"/>
    <n v="150"/>
    <x v="2"/>
    <x v="1"/>
    <x v="8"/>
    <x v="0"/>
    <m/>
    <s v="20"/>
    <n v="1350"/>
    <n v="180"/>
    <n v="1170"/>
  </r>
  <r>
    <n v="2391"/>
    <x v="49"/>
    <x v="0"/>
    <x v="2"/>
    <x v="1"/>
    <n v="150"/>
    <x v="2"/>
    <x v="2"/>
    <x v="1"/>
    <x v="0"/>
    <n v="20"/>
    <n v="20"/>
    <n v="300"/>
    <n v="40"/>
    <n v="260"/>
  </r>
  <r>
    <n v="2392"/>
    <x v="25"/>
    <x v="1"/>
    <x v="2"/>
    <x v="1"/>
    <n v="200"/>
    <x v="6"/>
    <x v="1"/>
    <x v="0"/>
    <x v="1"/>
    <n v="5"/>
    <n v="5"/>
    <n v="800"/>
    <n v="20"/>
    <n v="780"/>
  </r>
  <r>
    <n v="2393"/>
    <x v="64"/>
    <x v="1"/>
    <x v="6"/>
    <x v="3"/>
    <n v="70"/>
    <x v="3"/>
    <x v="0"/>
    <x v="5"/>
    <x v="1"/>
    <m/>
    <s v="20"/>
    <n v="350"/>
    <n v="100"/>
    <n v="250"/>
  </r>
  <r>
    <n v="2394"/>
    <x v="62"/>
    <x v="0"/>
    <x v="3"/>
    <x v="3"/>
    <n v="150"/>
    <x v="2"/>
    <x v="1"/>
    <x v="4"/>
    <x v="1"/>
    <n v="20"/>
    <n v="20"/>
    <n v="450"/>
    <n v="60"/>
    <n v="390"/>
  </r>
  <r>
    <n v="2395"/>
    <x v="38"/>
    <x v="1"/>
    <x v="3"/>
    <x v="0"/>
    <m/>
    <x v="1"/>
    <x v="0"/>
    <x v="7"/>
    <x v="1"/>
    <n v="10"/>
    <n v="10"/>
    <n v="600"/>
    <n v="60"/>
    <n v="540"/>
  </r>
  <r>
    <n v="2396"/>
    <x v="64"/>
    <x v="0"/>
    <x v="5"/>
    <x v="3"/>
    <n v="200"/>
    <x v="6"/>
    <x v="1"/>
    <x v="8"/>
    <x v="1"/>
    <n v="5"/>
    <n v="5"/>
    <n v="1800"/>
    <n v="45"/>
    <n v="1755"/>
  </r>
  <r>
    <n v="2397"/>
    <x v="54"/>
    <x v="0"/>
    <x v="0"/>
    <x v="2"/>
    <m/>
    <x v="1"/>
    <x v="2"/>
    <x v="1"/>
    <x v="1"/>
    <n v="20"/>
    <n v="20"/>
    <n v="200"/>
    <n v="40"/>
    <n v="160"/>
  </r>
  <r>
    <n v="2398"/>
    <x v="38"/>
    <x v="0"/>
    <x v="1"/>
    <x v="3"/>
    <n v="120"/>
    <x v="5"/>
    <x v="2"/>
    <x v="7"/>
    <x v="0"/>
    <n v="10"/>
    <n v="10"/>
    <n v="720"/>
    <n v="60"/>
    <n v="660"/>
  </r>
  <r>
    <n v="2399"/>
    <x v="45"/>
    <x v="1"/>
    <x v="3"/>
    <x v="2"/>
    <n v="200"/>
    <x v="6"/>
    <x v="2"/>
    <x v="0"/>
    <x v="1"/>
    <n v="10"/>
    <n v="10"/>
    <n v="800"/>
    <n v="40"/>
    <n v="760"/>
  </r>
  <r>
    <n v="2400"/>
    <x v="70"/>
    <x v="1"/>
    <x v="8"/>
    <x v="0"/>
    <n v="120"/>
    <x v="5"/>
    <x v="3"/>
    <x v="5"/>
    <x v="0"/>
    <n v="10"/>
    <n v="10"/>
    <n v="600"/>
    <n v="50"/>
    <n v="550"/>
  </r>
  <r>
    <n v="2401"/>
    <x v="30"/>
    <x v="0"/>
    <x v="1"/>
    <x v="2"/>
    <n v="120"/>
    <x v="5"/>
    <x v="2"/>
    <x v="5"/>
    <x v="0"/>
    <n v="10"/>
    <n v="10"/>
    <n v="600"/>
    <n v="50"/>
    <n v="550"/>
  </r>
  <r>
    <n v="2402"/>
    <x v="2"/>
    <x v="0"/>
    <x v="4"/>
    <x v="3"/>
    <n v="70"/>
    <x v="3"/>
    <x v="0"/>
    <x v="4"/>
    <x v="0"/>
    <n v="5"/>
    <n v="5"/>
    <n v="210"/>
    <n v="15"/>
    <n v="195"/>
  </r>
  <r>
    <n v="2403"/>
    <x v="9"/>
    <x v="0"/>
    <x v="7"/>
    <x v="2"/>
    <m/>
    <x v="1"/>
    <x v="2"/>
    <x v="5"/>
    <x v="0"/>
    <m/>
    <s v="20"/>
    <n v="500"/>
    <n v="100"/>
    <n v="400"/>
  </r>
  <r>
    <n v="2404"/>
    <x v="62"/>
    <x v="1"/>
    <x v="1"/>
    <x v="3"/>
    <n v="120"/>
    <x v="5"/>
    <x v="1"/>
    <x v="3"/>
    <x v="1"/>
    <m/>
    <s v="20"/>
    <n v="960"/>
    <n v="160"/>
    <n v="800"/>
  </r>
  <r>
    <n v="2405"/>
    <x v="67"/>
    <x v="0"/>
    <x v="1"/>
    <x v="2"/>
    <n v="70"/>
    <x v="3"/>
    <x v="0"/>
    <x v="6"/>
    <x v="1"/>
    <n v="20"/>
    <n v="20"/>
    <n v="490"/>
    <n v="140"/>
    <n v="350"/>
  </r>
  <r>
    <n v="2406"/>
    <x v="16"/>
    <x v="0"/>
    <x v="3"/>
    <x v="2"/>
    <n v="150"/>
    <x v="2"/>
    <x v="1"/>
    <x v="6"/>
    <x v="1"/>
    <n v="10"/>
    <n v="10"/>
    <n v="1050"/>
    <n v="70"/>
    <n v="980"/>
  </r>
  <r>
    <n v="2407"/>
    <x v="40"/>
    <x v="1"/>
    <x v="7"/>
    <x v="2"/>
    <n v="50"/>
    <x v="4"/>
    <x v="1"/>
    <x v="7"/>
    <x v="0"/>
    <m/>
    <s v="20"/>
    <n v="300"/>
    <n v="120"/>
    <n v="180"/>
  </r>
  <r>
    <n v="2408"/>
    <x v="58"/>
    <x v="0"/>
    <x v="2"/>
    <x v="3"/>
    <n v="150"/>
    <x v="2"/>
    <x v="3"/>
    <x v="6"/>
    <x v="0"/>
    <n v="10"/>
    <n v="10"/>
    <n v="1050"/>
    <n v="70"/>
    <n v="980"/>
  </r>
  <r>
    <n v="2409"/>
    <x v="15"/>
    <x v="1"/>
    <x v="1"/>
    <x v="2"/>
    <n v="150"/>
    <x v="2"/>
    <x v="3"/>
    <x v="2"/>
    <x v="0"/>
    <n v="5"/>
    <n v="5"/>
    <n v="1500"/>
    <n v="50"/>
    <n v="1450"/>
  </r>
  <r>
    <n v="2410"/>
    <x v="36"/>
    <x v="1"/>
    <x v="6"/>
    <x v="2"/>
    <n v="90"/>
    <x v="0"/>
    <x v="3"/>
    <x v="3"/>
    <x v="0"/>
    <n v="15"/>
    <n v="15"/>
    <n v="720"/>
    <n v="120"/>
    <n v="600"/>
  </r>
  <r>
    <n v="2411"/>
    <x v="41"/>
    <x v="0"/>
    <x v="5"/>
    <x v="0"/>
    <n v="90"/>
    <x v="0"/>
    <x v="2"/>
    <x v="6"/>
    <x v="1"/>
    <m/>
    <s v="20"/>
    <n v="630"/>
    <n v="140"/>
    <n v="490"/>
  </r>
  <r>
    <n v="2412"/>
    <x v="14"/>
    <x v="1"/>
    <x v="2"/>
    <x v="0"/>
    <n v="90"/>
    <x v="0"/>
    <x v="2"/>
    <x v="1"/>
    <x v="0"/>
    <n v="15"/>
    <n v="15"/>
    <n v="180"/>
    <n v="30"/>
    <n v="150"/>
  </r>
  <r>
    <n v="2413"/>
    <x v="66"/>
    <x v="0"/>
    <x v="5"/>
    <x v="2"/>
    <m/>
    <x v="1"/>
    <x v="0"/>
    <x v="7"/>
    <x v="1"/>
    <n v="5"/>
    <n v="5"/>
    <n v="600"/>
    <n v="30"/>
    <n v="570"/>
  </r>
  <r>
    <n v="2414"/>
    <x v="30"/>
    <x v="0"/>
    <x v="3"/>
    <x v="3"/>
    <n v="70"/>
    <x v="3"/>
    <x v="3"/>
    <x v="8"/>
    <x v="0"/>
    <n v="15"/>
    <n v="15"/>
    <n v="630"/>
    <n v="135"/>
    <n v="495"/>
  </r>
  <r>
    <n v="2415"/>
    <x v="16"/>
    <x v="1"/>
    <x v="5"/>
    <x v="3"/>
    <n v="150"/>
    <x v="2"/>
    <x v="0"/>
    <x v="2"/>
    <x v="1"/>
    <m/>
    <s v="20"/>
    <n v="1500"/>
    <n v="200"/>
    <n v="1300"/>
  </r>
  <r>
    <n v="2416"/>
    <x v="64"/>
    <x v="0"/>
    <x v="7"/>
    <x v="3"/>
    <n v="70"/>
    <x v="3"/>
    <x v="1"/>
    <x v="4"/>
    <x v="1"/>
    <n v="15"/>
    <n v="15"/>
    <n v="210"/>
    <n v="45"/>
    <n v="165"/>
  </r>
  <r>
    <n v="2417"/>
    <x v="30"/>
    <x v="0"/>
    <x v="2"/>
    <x v="0"/>
    <n v="150"/>
    <x v="2"/>
    <x v="3"/>
    <x v="8"/>
    <x v="0"/>
    <n v="15"/>
    <n v="15"/>
    <n v="1350"/>
    <n v="135"/>
    <n v="1215"/>
  </r>
  <r>
    <n v="2418"/>
    <x v="8"/>
    <x v="0"/>
    <x v="4"/>
    <x v="2"/>
    <n v="90"/>
    <x v="0"/>
    <x v="0"/>
    <x v="6"/>
    <x v="0"/>
    <n v="5"/>
    <n v="5"/>
    <n v="630"/>
    <n v="35"/>
    <n v="595"/>
  </r>
  <r>
    <n v="2419"/>
    <x v="45"/>
    <x v="0"/>
    <x v="0"/>
    <x v="1"/>
    <n v="90"/>
    <x v="0"/>
    <x v="0"/>
    <x v="3"/>
    <x v="0"/>
    <m/>
    <s v="20"/>
    <n v="720"/>
    <n v="160"/>
    <n v="560"/>
  </r>
  <r>
    <n v="2420"/>
    <x v="3"/>
    <x v="1"/>
    <x v="2"/>
    <x v="0"/>
    <n v="120"/>
    <x v="5"/>
    <x v="3"/>
    <x v="4"/>
    <x v="0"/>
    <n v="20"/>
    <n v="20"/>
    <n v="360"/>
    <n v="60"/>
    <n v="300"/>
  </r>
  <r>
    <n v="2421"/>
    <x v="46"/>
    <x v="0"/>
    <x v="5"/>
    <x v="2"/>
    <m/>
    <x v="1"/>
    <x v="0"/>
    <x v="3"/>
    <x v="0"/>
    <n v="15"/>
    <n v="15"/>
    <n v="800"/>
    <n v="120"/>
    <n v="680"/>
  </r>
  <r>
    <n v="2422"/>
    <x v="54"/>
    <x v="1"/>
    <x v="2"/>
    <x v="2"/>
    <m/>
    <x v="1"/>
    <x v="0"/>
    <x v="3"/>
    <x v="1"/>
    <m/>
    <s v="20"/>
    <n v="800"/>
    <n v="160"/>
    <n v="640"/>
  </r>
  <r>
    <n v="2423"/>
    <x v="15"/>
    <x v="0"/>
    <x v="4"/>
    <x v="1"/>
    <n v="70"/>
    <x v="3"/>
    <x v="2"/>
    <x v="2"/>
    <x v="1"/>
    <n v="15"/>
    <n v="15"/>
    <n v="700"/>
    <n v="150"/>
    <n v="550"/>
  </r>
  <r>
    <n v="2424"/>
    <x v="57"/>
    <x v="0"/>
    <x v="5"/>
    <x v="3"/>
    <n v="200"/>
    <x v="6"/>
    <x v="3"/>
    <x v="7"/>
    <x v="0"/>
    <n v="15"/>
    <n v="15"/>
    <n v="1200"/>
    <n v="90"/>
    <n v="1110"/>
  </r>
  <r>
    <n v="2425"/>
    <x v="17"/>
    <x v="1"/>
    <x v="4"/>
    <x v="2"/>
    <n v="70"/>
    <x v="3"/>
    <x v="1"/>
    <x v="0"/>
    <x v="0"/>
    <n v="15"/>
    <n v="15"/>
    <n v="280"/>
    <n v="60"/>
    <n v="220"/>
  </r>
  <r>
    <n v="2426"/>
    <x v="5"/>
    <x v="1"/>
    <x v="0"/>
    <x v="3"/>
    <n v="90"/>
    <x v="0"/>
    <x v="2"/>
    <x v="7"/>
    <x v="0"/>
    <n v="15"/>
    <n v="15"/>
    <n v="540"/>
    <n v="90"/>
    <n v="450"/>
  </r>
  <r>
    <n v="2427"/>
    <x v="72"/>
    <x v="0"/>
    <x v="4"/>
    <x v="1"/>
    <n v="70"/>
    <x v="3"/>
    <x v="1"/>
    <x v="5"/>
    <x v="1"/>
    <m/>
    <s v="20"/>
    <n v="350"/>
    <n v="100"/>
    <n v="250"/>
  </r>
  <r>
    <n v="2428"/>
    <x v="10"/>
    <x v="0"/>
    <x v="0"/>
    <x v="3"/>
    <n v="50"/>
    <x v="4"/>
    <x v="1"/>
    <x v="8"/>
    <x v="0"/>
    <n v="5"/>
    <n v="5"/>
    <n v="450"/>
    <n v="45"/>
    <n v="405"/>
  </r>
  <r>
    <n v="2429"/>
    <x v="72"/>
    <x v="0"/>
    <x v="3"/>
    <x v="1"/>
    <n v="50"/>
    <x v="4"/>
    <x v="2"/>
    <x v="6"/>
    <x v="0"/>
    <n v="10"/>
    <n v="10"/>
    <n v="350"/>
    <n v="70"/>
    <n v="280"/>
  </r>
  <r>
    <n v="2430"/>
    <x v="39"/>
    <x v="1"/>
    <x v="3"/>
    <x v="2"/>
    <n v="70"/>
    <x v="3"/>
    <x v="3"/>
    <x v="0"/>
    <x v="0"/>
    <n v="5"/>
    <n v="5"/>
    <n v="280"/>
    <n v="20"/>
    <n v="260"/>
  </r>
  <r>
    <n v="2431"/>
    <x v="22"/>
    <x v="1"/>
    <x v="0"/>
    <x v="0"/>
    <n v="90"/>
    <x v="0"/>
    <x v="0"/>
    <x v="7"/>
    <x v="1"/>
    <n v="5"/>
    <n v="5"/>
    <n v="540"/>
    <n v="30"/>
    <n v="510"/>
  </r>
  <r>
    <n v="2432"/>
    <x v="35"/>
    <x v="0"/>
    <x v="3"/>
    <x v="1"/>
    <n v="50"/>
    <x v="4"/>
    <x v="1"/>
    <x v="0"/>
    <x v="1"/>
    <n v="10"/>
    <n v="10"/>
    <n v="200"/>
    <n v="40"/>
    <n v="160"/>
  </r>
  <r>
    <n v="2433"/>
    <x v="27"/>
    <x v="1"/>
    <x v="2"/>
    <x v="2"/>
    <n v="70"/>
    <x v="3"/>
    <x v="0"/>
    <x v="8"/>
    <x v="1"/>
    <n v="10"/>
    <n v="10"/>
    <n v="630"/>
    <n v="90"/>
    <n v="540"/>
  </r>
  <r>
    <n v="2434"/>
    <x v="24"/>
    <x v="0"/>
    <x v="2"/>
    <x v="2"/>
    <n v="120"/>
    <x v="5"/>
    <x v="2"/>
    <x v="7"/>
    <x v="1"/>
    <m/>
    <s v="20"/>
    <n v="720"/>
    <n v="120"/>
    <n v="600"/>
  </r>
  <r>
    <n v="2435"/>
    <x v="10"/>
    <x v="1"/>
    <x v="5"/>
    <x v="1"/>
    <n v="50"/>
    <x v="4"/>
    <x v="2"/>
    <x v="6"/>
    <x v="1"/>
    <n v="20"/>
    <n v="20"/>
    <n v="350"/>
    <n v="140"/>
    <n v="210"/>
  </r>
  <r>
    <n v="2436"/>
    <x v="45"/>
    <x v="0"/>
    <x v="4"/>
    <x v="1"/>
    <n v="150"/>
    <x v="2"/>
    <x v="1"/>
    <x v="5"/>
    <x v="1"/>
    <n v="15"/>
    <n v="15"/>
    <n v="750"/>
    <n v="75"/>
    <n v="675"/>
  </r>
  <r>
    <n v="2437"/>
    <x v="37"/>
    <x v="0"/>
    <x v="6"/>
    <x v="0"/>
    <n v="150"/>
    <x v="2"/>
    <x v="0"/>
    <x v="6"/>
    <x v="1"/>
    <n v="15"/>
    <n v="15"/>
    <n v="1050"/>
    <n v="105"/>
    <n v="945"/>
  </r>
  <r>
    <n v="2438"/>
    <x v="28"/>
    <x v="1"/>
    <x v="5"/>
    <x v="2"/>
    <n v="90"/>
    <x v="0"/>
    <x v="1"/>
    <x v="5"/>
    <x v="0"/>
    <n v="15"/>
    <n v="15"/>
    <n v="450"/>
    <n v="75"/>
    <n v="375"/>
  </r>
  <r>
    <n v="2439"/>
    <x v="28"/>
    <x v="0"/>
    <x v="8"/>
    <x v="1"/>
    <n v="150"/>
    <x v="2"/>
    <x v="2"/>
    <x v="3"/>
    <x v="0"/>
    <n v="10"/>
    <n v="10"/>
    <n v="1200"/>
    <n v="80"/>
    <n v="1120"/>
  </r>
  <r>
    <n v="2440"/>
    <x v="67"/>
    <x v="1"/>
    <x v="2"/>
    <x v="2"/>
    <n v="200"/>
    <x v="6"/>
    <x v="1"/>
    <x v="6"/>
    <x v="0"/>
    <n v="15"/>
    <n v="15"/>
    <n v="1400"/>
    <n v="105"/>
    <n v="1295"/>
  </r>
  <r>
    <n v="2441"/>
    <x v="54"/>
    <x v="1"/>
    <x v="0"/>
    <x v="2"/>
    <m/>
    <x v="1"/>
    <x v="2"/>
    <x v="7"/>
    <x v="1"/>
    <m/>
    <s v="20"/>
    <n v="600"/>
    <n v="120"/>
    <n v="480"/>
  </r>
  <r>
    <n v="2442"/>
    <x v="34"/>
    <x v="0"/>
    <x v="5"/>
    <x v="1"/>
    <n v="150"/>
    <x v="2"/>
    <x v="2"/>
    <x v="2"/>
    <x v="0"/>
    <n v="20"/>
    <n v="20"/>
    <n v="1500"/>
    <n v="200"/>
    <n v="1300"/>
  </r>
  <r>
    <n v="2443"/>
    <x v="8"/>
    <x v="0"/>
    <x v="8"/>
    <x v="2"/>
    <n v="120"/>
    <x v="5"/>
    <x v="2"/>
    <x v="3"/>
    <x v="0"/>
    <n v="15"/>
    <n v="15"/>
    <n v="960"/>
    <n v="120"/>
    <n v="840"/>
  </r>
  <r>
    <n v="2444"/>
    <x v="12"/>
    <x v="1"/>
    <x v="8"/>
    <x v="1"/>
    <n v="90"/>
    <x v="0"/>
    <x v="2"/>
    <x v="0"/>
    <x v="0"/>
    <n v="5"/>
    <n v="5"/>
    <n v="360"/>
    <n v="20"/>
    <n v="340"/>
  </r>
  <r>
    <n v="2445"/>
    <x v="4"/>
    <x v="0"/>
    <x v="3"/>
    <x v="1"/>
    <n v="120"/>
    <x v="5"/>
    <x v="2"/>
    <x v="9"/>
    <x v="0"/>
    <m/>
    <s v="20"/>
    <n v="120"/>
    <n v="20"/>
    <n v="100"/>
  </r>
  <r>
    <n v="2446"/>
    <x v="62"/>
    <x v="0"/>
    <x v="8"/>
    <x v="0"/>
    <n v="90"/>
    <x v="0"/>
    <x v="1"/>
    <x v="6"/>
    <x v="1"/>
    <n v="10"/>
    <n v="10"/>
    <n v="630"/>
    <n v="70"/>
    <n v="560"/>
  </r>
  <r>
    <n v="2447"/>
    <x v="35"/>
    <x v="0"/>
    <x v="0"/>
    <x v="1"/>
    <n v="90"/>
    <x v="0"/>
    <x v="2"/>
    <x v="0"/>
    <x v="0"/>
    <n v="20"/>
    <n v="20"/>
    <n v="360"/>
    <n v="80"/>
    <n v="280"/>
  </r>
  <r>
    <n v="2448"/>
    <x v="39"/>
    <x v="1"/>
    <x v="7"/>
    <x v="3"/>
    <n v="200"/>
    <x v="6"/>
    <x v="1"/>
    <x v="3"/>
    <x v="0"/>
    <n v="10"/>
    <n v="10"/>
    <n v="1600"/>
    <n v="80"/>
    <n v="1520"/>
  </r>
  <r>
    <n v="2449"/>
    <x v="69"/>
    <x v="0"/>
    <x v="4"/>
    <x v="1"/>
    <n v="70"/>
    <x v="3"/>
    <x v="2"/>
    <x v="6"/>
    <x v="1"/>
    <n v="5"/>
    <n v="5"/>
    <n v="490"/>
    <n v="35"/>
    <n v="455"/>
  </r>
  <r>
    <n v="2450"/>
    <x v="71"/>
    <x v="1"/>
    <x v="0"/>
    <x v="3"/>
    <m/>
    <x v="1"/>
    <x v="2"/>
    <x v="0"/>
    <x v="0"/>
    <m/>
    <s v="20"/>
    <n v="400"/>
    <n v="80"/>
    <n v="320"/>
  </r>
  <r>
    <n v="2451"/>
    <x v="13"/>
    <x v="1"/>
    <x v="6"/>
    <x v="1"/>
    <n v="90"/>
    <x v="0"/>
    <x v="0"/>
    <x v="6"/>
    <x v="1"/>
    <n v="20"/>
    <n v="20"/>
    <n v="630"/>
    <n v="140"/>
    <n v="490"/>
  </r>
  <r>
    <n v="2452"/>
    <x v="35"/>
    <x v="0"/>
    <x v="5"/>
    <x v="0"/>
    <n v="120"/>
    <x v="5"/>
    <x v="0"/>
    <x v="8"/>
    <x v="0"/>
    <n v="10"/>
    <n v="10"/>
    <n v="1080"/>
    <n v="90"/>
    <n v="990"/>
  </r>
  <r>
    <n v="2453"/>
    <x v="5"/>
    <x v="0"/>
    <x v="2"/>
    <x v="0"/>
    <n v="120"/>
    <x v="5"/>
    <x v="1"/>
    <x v="8"/>
    <x v="1"/>
    <n v="15"/>
    <n v="15"/>
    <n v="1080"/>
    <n v="135"/>
    <n v="945"/>
  </r>
  <r>
    <n v="2454"/>
    <x v="41"/>
    <x v="0"/>
    <x v="5"/>
    <x v="3"/>
    <n v="70"/>
    <x v="3"/>
    <x v="0"/>
    <x v="6"/>
    <x v="1"/>
    <n v="10"/>
    <n v="10"/>
    <n v="490"/>
    <n v="70"/>
    <n v="420"/>
  </r>
  <r>
    <n v="2455"/>
    <x v="23"/>
    <x v="1"/>
    <x v="8"/>
    <x v="3"/>
    <n v="200"/>
    <x v="6"/>
    <x v="3"/>
    <x v="3"/>
    <x v="0"/>
    <n v="5"/>
    <n v="5"/>
    <n v="1600"/>
    <n v="40"/>
    <n v="1560"/>
  </r>
  <r>
    <n v="2456"/>
    <x v="27"/>
    <x v="1"/>
    <x v="7"/>
    <x v="2"/>
    <n v="50"/>
    <x v="4"/>
    <x v="0"/>
    <x v="0"/>
    <x v="1"/>
    <n v="15"/>
    <n v="15"/>
    <n v="200"/>
    <n v="60"/>
    <n v="140"/>
  </r>
  <r>
    <n v="2457"/>
    <x v="12"/>
    <x v="1"/>
    <x v="2"/>
    <x v="1"/>
    <n v="90"/>
    <x v="0"/>
    <x v="2"/>
    <x v="9"/>
    <x v="0"/>
    <m/>
    <s v="20"/>
    <n v="90"/>
    <n v="20"/>
    <n v="70"/>
  </r>
  <r>
    <n v="2458"/>
    <x v="24"/>
    <x v="0"/>
    <x v="3"/>
    <x v="2"/>
    <n v="200"/>
    <x v="6"/>
    <x v="1"/>
    <x v="8"/>
    <x v="1"/>
    <n v="5"/>
    <n v="5"/>
    <n v="1800"/>
    <n v="45"/>
    <n v="1755"/>
  </r>
  <r>
    <n v="2459"/>
    <x v="21"/>
    <x v="1"/>
    <x v="5"/>
    <x v="1"/>
    <n v="150"/>
    <x v="2"/>
    <x v="3"/>
    <x v="6"/>
    <x v="1"/>
    <n v="20"/>
    <n v="20"/>
    <n v="1050"/>
    <n v="140"/>
    <n v="910"/>
  </r>
  <r>
    <n v="2460"/>
    <x v="9"/>
    <x v="1"/>
    <x v="3"/>
    <x v="0"/>
    <n v="50"/>
    <x v="4"/>
    <x v="1"/>
    <x v="7"/>
    <x v="1"/>
    <n v="10"/>
    <n v="10"/>
    <n v="300"/>
    <n v="60"/>
    <n v="240"/>
  </r>
  <r>
    <n v="2461"/>
    <x v="1"/>
    <x v="1"/>
    <x v="7"/>
    <x v="0"/>
    <n v="200"/>
    <x v="6"/>
    <x v="1"/>
    <x v="0"/>
    <x v="0"/>
    <n v="20"/>
    <n v="20"/>
    <n v="800"/>
    <n v="80"/>
    <n v="720"/>
  </r>
  <r>
    <n v="2462"/>
    <x v="26"/>
    <x v="0"/>
    <x v="2"/>
    <x v="3"/>
    <m/>
    <x v="1"/>
    <x v="3"/>
    <x v="3"/>
    <x v="0"/>
    <n v="15"/>
    <n v="15"/>
    <n v="800"/>
    <n v="120"/>
    <n v="680"/>
  </r>
  <r>
    <n v="2463"/>
    <x v="70"/>
    <x v="1"/>
    <x v="4"/>
    <x v="1"/>
    <n v="150"/>
    <x v="2"/>
    <x v="1"/>
    <x v="7"/>
    <x v="0"/>
    <n v="15"/>
    <n v="15"/>
    <n v="900"/>
    <n v="90"/>
    <n v="810"/>
  </r>
  <r>
    <n v="2464"/>
    <x v="4"/>
    <x v="0"/>
    <x v="8"/>
    <x v="1"/>
    <n v="150"/>
    <x v="2"/>
    <x v="2"/>
    <x v="3"/>
    <x v="1"/>
    <n v="15"/>
    <n v="15"/>
    <n v="1200"/>
    <n v="120"/>
    <n v="1080"/>
  </r>
  <r>
    <n v="2465"/>
    <x v="38"/>
    <x v="1"/>
    <x v="6"/>
    <x v="2"/>
    <n v="50"/>
    <x v="4"/>
    <x v="1"/>
    <x v="8"/>
    <x v="1"/>
    <n v="15"/>
    <n v="15"/>
    <n v="450"/>
    <n v="135"/>
    <n v="315"/>
  </r>
  <r>
    <n v="2466"/>
    <x v="3"/>
    <x v="0"/>
    <x v="2"/>
    <x v="1"/>
    <n v="70"/>
    <x v="3"/>
    <x v="1"/>
    <x v="3"/>
    <x v="1"/>
    <n v="15"/>
    <n v="15"/>
    <n v="560"/>
    <n v="120"/>
    <n v="440"/>
  </r>
  <r>
    <n v="2467"/>
    <x v="54"/>
    <x v="1"/>
    <x v="0"/>
    <x v="3"/>
    <n v="70"/>
    <x v="3"/>
    <x v="2"/>
    <x v="8"/>
    <x v="1"/>
    <n v="20"/>
    <n v="20"/>
    <n v="630"/>
    <n v="180"/>
    <n v="450"/>
  </r>
  <r>
    <n v="2468"/>
    <x v="8"/>
    <x v="1"/>
    <x v="5"/>
    <x v="1"/>
    <n v="90"/>
    <x v="0"/>
    <x v="3"/>
    <x v="9"/>
    <x v="1"/>
    <n v="15"/>
    <n v="15"/>
    <n v="90"/>
    <n v="15"/>
    <n v="75"/>
  </r>
  <r>
    <n v="2469"/>
    <x v="57"/>
    <x v="0"/>
    <x v="0"/>
    <x v="3"/>
    <m/>
    <x v="1"/>
    <x v="3"/>
    <x v="5"/>
    <x v="1"/>
    <n v="5"/>
    <n v="5"/>
    <n v="500"/>
    <n v="25"/>
    <n v="475"/>
  </r>
  <r>
    <n v="2470"/>
    <x v="66"/>
    <x v="0"/>
    <x v="4"/>
    <x v="0"/>
    <n v="50"/>
    <x v="4"/>
    <x v="0"/>
    <x v="3"/>
    <x v="0"/>
    <n v="15"/>
    <n v="15"/>
    <n v="400"/>
    <n v="120"/>
    <n v="280"/>
  </r>
  <r>
    <n v="2471"/>
    <x v="50"/>
    <x v="1"/>
    <x v="6"/>
    <x v="2"/>
    <n v="120"/>
    <x v="5"/>
    <x v="0"/>
    <x v="5"/>
    <x v="0"/>
    <n v="15"/>
    <n v="15"/>
    <n v="600"/>
    <n v="75"/>
    <n v="525"/>
  </r>
  <r>
    <n v="2472"/>
    <x v="33"/>
    <x v="1"/>
    <x v="8"/>
    <x v="2"/>
    <n v="150"/>
    <x v="2"/>
    <x v="3"/>
    <x v="0"/>
    <x v="1"/>
    <n v="20"/>
    <n v="20"/>
    <n v="600"/>
    <n v="80"/>
    <n v="520"/>
  </r>
  <r>
    <n v="2473"/>
    <x v="46"/>
    <x v="1"/>
    <x v="6"/>
    <x v="0"/>
    <n v="120"/>
    <x v="5"/>
    <x v="0"/>
    <x v="0"/>
    <x v="1"/>
    <n v="20"/>
    <n v="20"/>
    <n v="480"/>
    <n v="80"/>
    <n v="400"/>
  </r>
  <r>
    <n v="2474"/>
    <x v="57"/>
    <x v="0"/>
    <x v="2"/>
    <x v="0"/>
    <n v="200"/>
    <x v="6"/>
    <x v="1"/>
    <x v="3"/>
    <x v="1"/>
    <n v="10"/>
    <n v="10"/>
    <n v="1600"/>
    <n v="80"/>
    <n v="1520"/>
  </r>
  <r>
    <n v="2475"/>
    <x v="28"/>
    <x v="1"/>
    <x v="0"/>
    <x v="2"/>
    <n v="90"/>
    <x v="0"/>
    <x v="3"/>
    <x v="7"/>
    <x v="1"/>
    <n v="15"/>
    <n v="15"/>
    <n v="540"/>
    <n v="90"/>
    <n v="450"/>
  </r>
  <r>
    <n v="2476"/>
    <x v="22"/>
    <x v="1"/>
    <x v="1"/>
    <x v="2"/>
    <n v="50"/>
    <x v="4"/>
    <x v="1"/>
    <x v="4"/>
    <x v="1"/>
    <n v="15"/>
    <n v="15"/>
    <n v="150"/>
    <n v="45"/>
    <n v="105"/>
  </r>
  <r>
    <n v="2477"/>
    <x v="46"/>
    <x v="0"/>
    <x v="0"/>
    <x v="0"/>
    <n v="150"/>
    <x v="2"/>
    <x v="2"/>
    <x v="1"/>
    <x v="1"/>
    <n v="15"/>
    <n v="15"/>
    <n v="300"/>
    <n v="30"/>
    <n v="270"/>
  </r>
  <r>
    <n v="2478"/>
    <x v="58"/>
    <x v="1"/>
    <x v="5"/>
    <x v="2"/>
    <n v="120"/>
    <x v="5"/>
    <x v="0"/>
    <x v="4"/>
    <x v="1"/>
    <n v="15"/>
    <n v="15"/>
    <n v="360"/>
    <n v="45"/>
    <n v="315"/>
  </r>
  <r>
    <n v="2479"/>
    <x v="42"/>
    <x v="1"/>
    <x v="6"/>
    <x v="0"/>
    <n v="50"/>
    <x v="4"/>
    <x v="0"/>
    <x v="9"/>
    <x v="0"/>
    <n v="15"/>
    <n v="15"/>
    <n v="50"/>
    <n v="15"/>
    <n v="35"/>
  </r>
  <r>
    <n v="2480"/>
    <x v="33"/>
    <x v="0"/>
    <x v="5"/>
    <x v="2"/>
    <m/>
    <x v="1"/>
    <x v="0"/>
    <x v="1"/>
    <x v="1"/>
    <m/>
    <s v="20"/>
    <n v="200"/>
    <n v="40"/>
    <n v="160"/>
  </r>
  <r>
    <n v="2481"/>
    <x v="4"/>
    <x v="1"/>
    <x v="7"/>
    <x v="0"/>
    <n v="70"/>
    <x v="3"/>
    <x v="0"/>
    <x v="5"/>
    <x v="0"/>
    <n v="10"/>
    <n v="10"/>
    <n v="350"/>
    <n v="50"/>
    <n v="300"/>
  </r>
  <r>
    <n v="2482"/>
    <x v="53"/>
    <x v="1"/>
    <x v="3"/>
    <x v="3"/>
    <n v="120"/>
    <x v="5"/>
    <x v="0"/>
    <x v="9"/>
    <x v="0"/>
    <n v="15"/>
    <n v="15"/>
    <n v="120"/>
    <n v="15"/>
    <n v="105"/>
  </r>
  <r>
    <n v="2483"/>
    <x v="32"/>
    <x v="1"/>
    <x v="1"/>
    <x v="3"/>
    <n v="90"/>
    <x v="0"/>
    <x v="3"/>
    <x v="4"/>
    <x v="0"/>
    <n v="15"/>
    <n v="15"/>
    <n v="270"/>
    <n v="45"/>
    <n v="225"/>
  </r>
  <r>
    <n v="2484"/>
    <x v="21"/>
    <x v="0"/>
    <x v="0"/>
    <x v="2"/>
    <n v="50"/>
    <x v="4"/>
    <x v="2"/>
    <x v="8"/>
    <x v="1"/>
    <n v="10"/>
    <n v="10"/>
    <n v="450"/>
    <n v="90"/>
    <n v="360"/>
  </r>
  <r>
    <n v="2485"/>
    <x v="63"/>
    <x v="1"/>
    <x v="8"/>
    <x v="2"/>
    <n v="150"/>
    <x v="2"/>
    <x v="2"/>
    <x v="9"/>
    <x v="1"/>
    <n v="10"/>
    <n v="10"/>
    <n v="150"/>
    <n v="10"/>
    <n v="140"/>
  </r>
  <r>
    <n v="2486"/>
    <x v="2"/>
    <x v="1"/>
    <x v="5"/>
    <x v="3"/>
    <n v="120"/>
    <x v="5"/>
    <x v="0"/>
    <x v="4"/>
    <x v="0"/>
    <n v="10"/>
    <n v="10"/>
    <n v="360"/>
    <n v="30"/>
    <n v="330"/>
  </r>
  <r>
    <n v="2487"/>
    <x v="55"/>
    <x v="0"/>
    <x v="1"/>
    <x v="2"/>
    <n v="120"/>
    <x v="5"/>
    <x v="1"/>
    <x v="7"/>
    <x v="0"/>
    <n v="10"/>
    <n v="10"/>
    <n v="720"/>
    <n v="60"/>
    <n v="660"/>
  </r>
  <r>
    <n v="2488"/>
    <x v="38"/>
    <x v="0"/>
    <x v="0"/>
    <x v="2"/>
    <n v="120"/>
    <x v="5"/>
    <x v="2"/>
    <x v="0"/>
    <x v="0"/>
    <m/>
    <s v="20"/>
    <n v="480"/>
    <n v="80"/>
    <n v="400"/>
  </r>
  <r>
    <n v="2489"/>
    <x v="59"/>
    <x v="0"/>
    <x v="1"/>
    <x v="0"/>
    <n v="70"/>
    <x v="3"/>
    <x v="2"/>
    <x v="0"/>
    <x v="1"/>
    <n v="10"/>
    <n v="10"/>
    <n v="280"/>
    <n v="40"/>
    <n v="240"/>
  </r>
  <r>
    <n v="2490"/>
    <x v="55"/>
    <x v="1"/>
    <x v="7"/>
    <x v="2"/>
    <n v="50"/>
    <x v="4"/>
    <x v="3"/>
    <x v="2"/>
    <x v="0"/>
    <n v="15"/>
    <n v="15"/>
    <n v="500"/>
    <n v="150"/>
    <n v="350"/>
  </r>
  <r>
    <n v="2491"/>
    <x v="66"/>
    <x v="0"/>
    <x v="3"/>
    <x v="3"/>
    <n v="90"/>
    <x v="0"/>
    <x v="0"/>
    <x v="9"/>
    <x v="1"/>
    <n v="15"/>
    <n v="15"/>
    <n v="90"/>
    <n v="15"/>
    <n v="75"/>
  </r>
  <r>
    <n v="2492"/>
    <x v="41"/>
    <x v="0"/>
    <x v="4"/>
    <x v="1"/>
    <n v="70"/>
    <x v="3"/>
    <x v="2"/>
    <x v="0"/>
    <x v="1"/>
    <n v="10"/>
    <n v="10"/>
    <n v="280"/>
    <n v="40"/>
    <n v="240"/>
  </r>
  <r>
    <n v="2493"/>
    <x v="5"/>
    <x v="0"/>
    <x v="2"/>
    <x v="0"/>
    <n v="90"/>
    <x v="0"/>
    <x v="3"/>
    <x v="1"/>
    <x v="0"/>
    <n v="5"/>
    <n v="5"/>
    <n v="180"/>
    <n v="10"/>
    <n v="170"/>
  </r>
  <r>
    <n v="2494"/>
    <x v="16"/>
    <x v="1"/>
    <x v="3"/>
    <x v="1"/>
    <m/>
    <x v="1"/>
    <x v="3"/>
    <x v="9"/>
    <x v="0"/>
    <n v="15"/>
    <n v="15"/>
    <n v="100"/>
    <n v="15"/>
    <n v="85"/>
  </r>
  <r>
    <n v="2495"/>
    <x v="3"/>
    <x v="0"/>
    <x v="0"/>
    <x v="3"/>
    <n v="200"/>
    <x v="6"/>
    <x v="3"/>
    <x v="8"/>
    <x v="0"/>
    <n v="5"/>
    <n v="5"/>
    <n v="1800"/>
    <n v="45"/>
    <n v="1755"/>
  </r>
  <r>
    <n v="2496"/>
    <x v="11"/>
    <x v="1"/>
    <x v="0"/>
    <x v="0"/>
    <n v="50"/>
    <x v="4"/>
    <x v="0"/>
    <x v="6"/>
    <x v="1"/>
    <m/>
    <s v="20"/>
    <n v="350"/>
    <n v="140"/>
    <n v="210"/>
  </r>
  <r>
    <n v="2497"/>
    <x v="17"/>
    <x v="1"/>
    <x v="2"/>
    <x v="0"/>
    <m/>
    <x v="1"/>
    <x v="2"/>
    <x v="6"/>
    <x v="0"/>
    <m/>
    <s v="20"/>
    <n v="700"/>
    <n v="140"/>
    <n v="560"/>
  </r>
  <r>
    <n v="2498"/>
    <x v="25"/>
    <x v="0"/>
    <x v="2"/>
    <x v="0"/>
    <n v="200"/>
    <x v="6"/>
    <x v="2"/>
    <x v="2"/>
    <x v="1"/>
    <n v="15"/>
    <n v="15"/>
    <n v="2000"/>
    <n v="150"/>
    <n v="1850"/>
  </r>
  <r>
    <n v="2499"/>
    <x v="59"/>
    <x v="0"/>
    <x v="0"/>
    <x v="2"/>
    <n v="150"/>
    <x v="2"/>
    <x v="1"/>
    <x v="2"/>
    <x v="1"/>
    <m/>
    <s v="20"/>
    <n v="1500"/>
    <n v="200"/>
    <n v="1300"/>
  </r>
  <r>
    <n v="2500"/>
    <x v="54"/>
    <x v="0"/>
    <x v="1"/>
    <x v="1"/>
    <n v="150"/>
    <x v="2"/>
    <x v="2"/>
    <x v="0"/>
    <x v="0"/>
    <n v="5"/>
    <n v="5"/>
    <n v="600"/>
    <n v="20"/>
    <n v="5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551596-BBE9-49EB-B9F0-9828824701C6}" name="Gasto por tarjet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Tipo Tarjeta">
  <location ref="E11:F16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Gasto total por tarjeta" fld="12" baseField="0" baseItem="0" numFmtId="165"/>
  </dataFields>
  <formats count="1">
    <format dxfId="25">
      <pivotArea outline="0" collapsedLevelsAreSubtotals="1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AE415-64D1-46F0-B5FE-4D237F447498}" name="Benefic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6:I7" firstHeaderRow="0" firstDataRow="1" firstDataCol="0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Reservas" fld="0" subtotal="count" baseField="0" baseItem="1" numFmtId="1"/>
    <dataField name="Beneficio " fld="14" baseField="0" baseItem="0" numFmtId="165"/>
  </dataFields>
  <formats count="2">
    <format dxfId="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3FDCF-5208-4370-9A03-00A12400B55D}" name="TablaDinámica2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H57:I66" firstHeaderRow="1" firstDataRow="1" firstDataCol="1"/>
  <pivotFields count="1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Beneficio total" fld="14" baseField="0" baseItem="0" numFmtId="165"/>
  </dataFields>
  <formats count="1">
    <format dxfId="2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EE30A-A34C-4A42-B0FE-7AE663327304}" name="Tipo de tarjet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Tipo Tarjeta">
  <location ref="B11:C16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Reservas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3EE0B-DD5F-4331-9C8A-86EB00E6DBAE}" name="-habitación gasto 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 rowHeaderCaption="Tipo habitación">
  <location ref="E33:F38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Ingresos por tipo habitación" fld="12" baseField="0" baseItem="0" numFmtId="165"/>
  </dataFields>
  <formats count="1">
    <format dxfId="29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A87ED-D36B-49B9-BED1-571D2173E00C}" name="TablaDinámica2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H103:I10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Suma de Beneficio total" fld="14" baseField="0" baseItem="0" numFmtId="165"/>
  </dataFields>
  <formats count="1">
    <format dxfId="3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F5DFC-606A-42FD-9DCA-C587E9CF50EC}" name="Todo incluido gasto 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Todo incluido">
  <location ref="E103:F10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Gasto total por modalidad" fld="12" baseField="0" baseItem="0" numFmtId="165"/>
  </dataFields>
  <formats count="1">
    <format dxfId="3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45075-5A2D-4DE2-9593-C2C399923479}" name="Ingresos por 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Edad">
  <location ref="E57:F66" firstHeaderRow="1" firstDataRow="1" firstDataCol="1"/>
  <pivotFields count="1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Ingresos totales por edad" fld="12" baseField="0" baseItem="0" numFmtId="165"/>
  </dataFields>
  <formats count="1">
    <format dxfId="3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C823E-1D00-44E4-A681-D9D7AD64213F}" name="Todo incluid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Todo incluido">
  <location ref="B103:C106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Reservas" fld="0" subtotal="count" baseField="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5CD18-C901-43D1-8608-2215CA920D08}" name="TablaDinámica23" cacheId="0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chartFormat="5" rowHeaderCaption="Género">
  <location ref="H84:I87" firstHeaderRow="1" firstDataRow="1" firstDataCol="1"/>
  <pivotFields count="15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Beneficios totales por género" fld="14" baseField="0" baseItem="0" numFmtId="165"/>
  </dataFields>
  <formats count="1">
    <format dxfId="3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C43DF-46F5-4A3B-A536-C283B4A53676}" name="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Edad">
  <location ref="B57:C66" firstHeaderRow="1" firstDataRow="1" firstDataCol="1"/>
  <pivotFields count="15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servas" fld="0" subtotal="count" baseField="1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44181-01A9-461E-B389-368303AC2767}" name="Beneficio tarjet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H11:I16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eneficio total por tarjeta" fld="14" baseField="0" baseItem="0" numFmtId="165"/>
  </dataFields>
  <formats count="2">
    <format dxfId="35">
      <pivotArea collapsedLevelsAreSubtotals="1" fieldPosition="0">
        <references count="1">
          <reference field="7" count="1">
            <x v="0"/>
          </reference>
        </references>
      </pivotArea>
    </format>
    <format dxfId="34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6BCA4-FE63-4470-A588-97A309D9AAE1}" name="Tipo habitacion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Tipo habitación">
  <location ref="B33:C38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Reservas" fld="0" subtotal="count" baseField="4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2902C-E3EE-46AC-8E2A-E24A01A50B0B}" name="Genero" cacheId="0" applyNumberFormats="0" applyBorderFormats="0" applyFontFormats="0" applyPatternFormats="0" applyAlignmentFormats="0" applyWidthHeightFormats="1" dataCaption="Valores" grandTotalCaption="Total " updatedVersion="8" minRefreshableVersion="3" useAutoFormatting="1" itemPrintTitles="1" createdVersion="8" indent="0" outline="1" outlineData="1" multipleFieldFilters="0" chartFormat="2" rowHeaderCaption="Género">
  <location ref="B84:C87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Reservas" fld="0" subtotal="count" baseField="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155DF-EFCC-40ED-8B16-43024D8F4CEA}" name="KPIS 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6:C7" firstHeaderRow="0" firstDataRow="1" firstDataCol="0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Reservas" fld="0" subtotal="count" baseField="0" baseItem="0" numFmtId="1"/>
    <dataField name="Suma de Gasto total por reserva" fld="12" baseField="0" baseItem="1" numFmtId="165"/>
  </dataFields>
  <formats count="2">
    <format dxfId="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30360-9D2A-479B-BE66-A80D722C2CF1}" name="Noch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Noches">
  <location ref="B122:C133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Reservas" fld="0" subtotal="count" baseField="8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5771E2-01AB-404B-A412-410C8A15667E}" name="Beneficios por cantidad de noch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I122:J133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de Beneficio total" fld="14" baseField="0" baseItem="0" numFmtId="165"/>
  </dataFields>
  <formats count="1">
    <format dxfId="3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D91268-4A88-46EB-BEDD-6E17F3A9CDEC}" name="Ingresos por cantidad de noch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Noches">
  <location ref="F122:G133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Ingresos por cantidad de noches" fld="12" baseField="0" baseItem="0" numFmtId="165"/>
  </dataFields>
  <formats count="1">
    <format dxfId="39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F8527B-0652-421E-BDF4-DD4BE0D503FB}" name="TablaDinámica3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País">
  <location ref="I151:J161" firstHeaderRow="1" firstDataRow="1" firstDataCol="1"/>
  <pivotFields count="15">
    <pivotField showAll="0"/>
    <pivotField showAll="0"/>
    <pivotField showAll="0"/>
    <pivotField axis="axisRow"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Beneficio total por país" fld="14" baseField="0" baseItem="0" numFmtId="165"/>
  </dataFields>
  <formats count="1">
    <format dxfId="4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EE3F2-843F-47B1-9EEE-7AB8DAC11D5B}" name="Ingresos por paí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País">
  <location ref="F151:G161" firstHeaderRow="1" firstDataRow="1" firstDataCol="1"/>
  <pivotFields count="15">
    <pivotField showAll="0"/>
    <pivotField showAll="0"/>
    <pivotField showAll="0"/>
    <pivotField axis="axisRow"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Gasto total por país" fld="12" baseField="3" baseItem="0" numFmtId="165"/>
  </dataFields>
  <formats count="1">
    <format dxfId="4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6C7E13-7095-49A0-8926-AF4F969F441B}" name="TablaDinámica1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H33:I38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 Beneficio total por tipo habitación" fld="14" baseField="0" baseItem="0" numFmtId="165"/>
  </dataFields>
  <formats count="1">
    <format dxfId="4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FBAEDF-76D5-462C-9594-0F032AD7E017}" name="Género Ingresos totales" cacheId="0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chartFormat="6" rowHeaderCaption="Género">
  <location ref="E84:F87" firstHeaderRow="1" firstDataRow="1" firstDataCol="1"/>
  <pivotFields count="15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Ingresos totales por género" fld="12" baseField="0" baseItem="0" numFmtId="165"/>
  </dataFields>
  <formats count="1">
    <format dxfId="4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5630D-7EE5-4CB2-9B6D-AA85638E3AAC}" name="KPIS 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6:F7" firstHeaderRow="0" firstDataRow="1" firstDataCol="0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Reservas" fld="0" subtotal="count" baseField="0" baseItem="0" numFmtId="1"/>
    <dataField name="Mantenimiento total" fld="13" baseField="0" baseItem="0" numFmtId="165"/>
  </dataFields>
  <formats count="2">
    <format dxfId="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A5B85-9EE6-41DB-B688-858C01533FFB}" name="País" cacheId="0" applyNumberFormats="0" applyBorderFormats="0" applyFontFormats="0" applyPatternFormats="0" applyAlignmentFormats="0" applyWidthHeightFormats="1" dataCaption="Valores" grandTotalCaption="Total Reservas" updatedVersion="8" minRefreshableVersion="3" useAutoFormatting="1" itemPrintTitles="1" createdVersion="8" indent="0" outline="1" outlineData="1" multipleFieldFilters="0" chartFormat="2" rowHeaderCaption="País">
  <location ref="B151:C161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servas" fld="0" subtotal="count" baseField="3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02F69-55D8-41E3-9E2E-942206CC4DF8}" name="Todo incluido gasto 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Todo incluido">
  <location ref="E103:F10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Gasto total por modalidad" fld="12" baseField="0" baseItem="0" numFmtId="165"/>
  </dataFields>
  <formats count="1">
    <format dxfId="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6DF79-9B4D-41C0-A90D-6B70D22058F7}" name="Todo incluid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Todo incluido">
  <location ref="B103:C106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Reservas" fld="0" subtotal="count" baseField="9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DE9FF9-DB67-4252-86A5-1AD6F1F03DA2}" name="Tipo de tarjet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Tipo Tarjeta">
  <location ref="B11:C16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name="Tipo de tarjeta" axis="axisRow"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Reservas" fld="0" subtotal="count" baseField="7" baseItem="0"/>
  </dataFields>
  <chartFormats count="10">
    <chartFormat chart="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D73C88-3C87-4C31-B18E-AB58B7AA9289}" name="Género Ingresos totales" cacheId="0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chartFormat="7" rowHeaderCaption="Género">
  <location ref="E84:F87" firstHeaderRow="1" firstDataRow="1" firstDataCol="1"/>
  <pivotFields count="15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Ingresos totales por género" fld="12" baseField="0" baseItem="0" numFmtId="165"/>
  </dataFields>
  <formats count="1">
    <format dxfId="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9D3AC-4230-403D-99FE-5CC27F29DF68}" name="Beneficios por cantidad de noch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Noches">
  <location ref="I122:J133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axis="axisRow"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Beneficio por cantidad de noches" fld="14" baseField="0" baseItem="0" numFmtId="165"/>
  </dataFields>
  <formats count="1">
    <format dxfId="6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7C7688-A02C-46FF-B74D-A42FB01475D3}" name="Gasto por tarjet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Tipo Tarjeta">
  <location ref="E11:F16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Gasto total por tarjeta" fld="12" baseField="0" baseItem="0" numFmtId="165"/>
  </dataFields>
  <formats count="1">
    <format dxfId="7">
      <pivotArea outline="0" collapsedLevelsAreSubtotals="1" fieldPosition="0"/>
    </format>
  </format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0B1C1-4186-423B-A6C4-D75C79EA9F8F}" name="Beneficios por genero" cacheId="0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chartFormat="8" rowHeaderCaption="Género">
  <location ref="H84:I87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neficio genero´" axis="axisRow"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Beneficios totales por género" fld="14" baseField="0" baseItem="0" numFmtId="165"/>
  </dataFields>
  <formats count="1">
    <format dxfId="8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2BCD8-3C4E-4C75-9C28-535A89F7D672}" name="Beneficios por modali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H103:I106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Beneficio por modalidad" fld="14" baseField="0" baseItem="0" numFmtId="165"/>
  </dataFields>
  <formats count="1">
    <format dxfId="9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EDDD6-00D2-4BC9-B7A0-2614F5D49547}" name="Beneficios por pai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 rowHeaderCaption="País">
  <location ref="I151:J161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Beneficio total por país" fld="14" baseField="0" baseItem="0" numFmtId="165"/>
  </dataFields>
  <formats count="1">
    <format dxfId="1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889BC7-8F7F-482D-ADA0-9ADD1774CE10}" name="KPIS 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6:F7" firstHeaderRow="0" firstDataRow="1" firstDataCol="0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Reservas" fld="0" subtotal="count" baseField="0" baseItem="0" numFmtId="1"/>
    <dataField name="Mantenimiento total" fld="13" baseField="0" baseItem="0" numFmtId="165"/>
  </dataFields>
  <formats count="2">
    <format dxfId="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1A4FD-5B0E-469C-BEA6-15E5B0694552}" name="Benefic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6:I7" firstHeaderRow="0" firstDataRow="1" firstDataCol="0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Reservas" fld="0" subtotal="count" baseField="0" baseItem="1" numFmtId="1"/>
    <dataField name="Beneficio " fld="14" baseField="0" baseItem="0" numFmtId="165"/>
  </dataFields>
  <formats count="2"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26BA2-1F41-4BBC-B79F-88A676B7045D}" name="Ingresos por 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Edad">
  <location ref="E57:F66" firstHeaderRow="1" firstDataRow="1" firstDataCol="1"/>
  <pivotFields count="1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Ingresos totales por edad" fld="12" baseField="0" baseItem="0" numFmtId="165"/>
  </dataFields>
  <formats count="1">
    <format dxfId="1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563B3-0655-446B-ADDE-E21A556B52CE}" name="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Edad">
  <location ref="B57:C66" firstHeaderRow="1" firstDataRow="1" firstDataCol="1"/>
  <pivotFields count="15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servas" fld="0" subtotal="count" baseField="1" baseItem="1"/>
  </dataFields>
  <chartFormats count="18">
    <chartFormat chart="4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72AFF-D950-49C8-8306-AF3924C141F4}" name="País" cacheId="0" applyNumberFormats="0" applyBorderFormats="0" applyFontFormats="0" applyPatternFormats="0" applyAlignmentFormats="0" applyWidthHeightFormats="1" dataCaption="Valores" grandTotalCaption="Total Reservas" updatedVersion="8" minRefreshableVersion="3" useAutoFormatting="1" itemPrintTitles="1" createdVersion="8" indent="0" outline="1" outlineData="1" multipleFieldFilters="0" chartFormat="5" rowHeaderCaption="País">
  <location ref="B151:C161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servas" fld="0" subtotal="count" baseField="3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E521A-0D35-4E18-9CC3-78CCEA830812}" name="KPIS 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6:C7" firstHeaderRow="0" firstDataRow="1" firstDataCol="0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Reservas" fld="0" subtotal="count" baseField="0" baseItem="0" numFmtId="1"/>
    <dataField name="Suma de Gasto total por reserva" fld="12" baseField="0" baseItem="1" numFmtId="165"/>
  </dataFields>
  <formats count="2"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A6BAD-9931-43B8-B7F7-F96DA2710BA9}" name="Ingresos por paí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 rowHeaderCaption="País">
  <location ref="F151:G161" firstHeaderRow="1" firstDataRow="1" firstDataCol="1"/>
  <pivotFields count="15">
    <pivotField showAll="0"/>
    <pivotField showAll="0"/>
    <pivotField showAll="0"/>
    <pivotField axis="axisRow"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Gasto total por país" fld="12" baseField="3" baseItem="0" numFmtId="165"/>
  </dataFields>
  <formats count="1">
    <format dxfId="18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8332C-27E5-4E50-A4A3-9FC7F2A3369C}" name="-habitación gasto 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 rowHeaderCaption="Tipo habitación">
  <location ref="E33:F38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Ingresos por tipo habitación" fld="12" baseField="0" baseItem="0" numFmtId="165"/>
  </dataFields>
  <formats count="1">
    <format dxfId="19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FC0D7-6FE6-4E27-9A8E-B0A1B93AF004}" name="Ingresos por cantidad de noch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Noches">
  <location ref="F122:G133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Ingresos por cantidad de noches" fld="12" baseField="0" baseItem="0" numFmtId="165"/>
  </dataFields>
  <formats count="1">
    <format dxfId="2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4470B6-12B7-4820-826A-BE60128571DD}" name="Beneficio tarjet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H11:I16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eneficio total por tarjeta" fld="14" baseField="0" baseItem="0" numFmtId="165"/>
  </dataFields>
  <formats count="2">
    <format dxfId="22">
      <pivotArea collapsedLevelsAreSubtotals="1" fieldPosition="0">
        <references count="1">
          <reference field="7" count="1">
            <x v="0"/>
          </reference>
        </references>
      </pivotArea>
    </format>
    <format dxfId="21">
      <pivotArea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A066C-B4C3-4EED-A5CB-3B32704E2BA1}" name="Tipo habitacion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Tipo habitación">
  <location ref="B33:C38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name="Tipo de habitacion"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id" fld="0" subtotal="count" baseField="4" baseItem="0"/>
  </dataFields>
  <chartFormats count="10">
    <chartFormat chart="4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2FDF5-1E43-47D2-9546-091D13FB3738}" name="Beneficios por 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H57:I66" firstHeaderRow="1" firstDataRow="1" firstDataCol="1"/>
  <pivotFields count="1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Beneficio por edad" fld="14" baseField="0" baseItem="0" numFmtId="165"/>
  </dataFields>
  <formats count="1">
    <format dxfId="23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E3824-62A4-4085-878B-70A0CC637896}" name="Beneficios pot habitacion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H33:I38" firstHeaderRow="1" firstDataRow="1" firstDataCol="1"/>
  <pivotFields count="15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 Beneficio total por tipo habitación" fld="14" baseField="0" baseItem="0" numFmtId="165"/>
  </dataFields>
  <formats count="1">
    <format dxfId="24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AD71E-4206-4E1E-BB12-2CCDEB052391}" name="Genero" cacheId="0" applyNumberFormats="0" applyBorderFormats="0" applyFontFormats="0" applyPatternFormats="0" applyAlignmentFormats="0" applyWidthHeightFormats="1" dataCaption="Valores" grandTotalCaption="Total " updatedVersion="8" minRefreshableVersion="3" useAutoFormatting="1" itemPrintTitles="1" createdVersion="8" indent="0" outline="1" outlineData="1" multipleFieldFilters="0" chartFormat="6" rowHeaderCaption="Género">
  <location ref="B84:C87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Reservas" fld="0" subtotal="count" baseField="2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20F51-3F45-4CC3-AC1D-20752DDEA020}" name="Noch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Noches">
  <location ref="B122:C133" firstHeaderRow="1" firstDataRow="1" firstDataCol="1"/>
  <pivotFields count="15"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3">
        <item x="1"/>
        <item x="0"/>
        <item t="default"/>
      </items>
    </pivotField>
    <pivotField showAll="0">
      <items count="10">
        <item x="8"/>
        <item x="5"/>
        <item x="6"/>
        <item x="7"/>
        <item x="0"/>
        <item x="2"/>
        <item x="4"/>
        <item x="1"/>
        <item x="3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axis="axisRow" showAll="0">
      <items count="11">
        <item x="9"/>
        <item x="1"/>
        <item x="4"/>
        <item x="0"/>
        <item x="5"/>
        <item x="7"/>
        <item x="6"/>
        <item x="3"/>
        <item x="8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Reservas" fld="0" subtotal="count" baseField="8" baseItem="0"/>
  </dataFields>
  <chartFormats count="2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EE74A-9118-4F6F-A58F-05A6F14681AE}" name="TablaDinámica33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:C7" firstHeaderRow="1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Promedio de Edad" fld="1" subtotal="average" baseField="0" baseItem="0"/>
    <dataField name="Mín. de Edad" fld="1" subtotal="min" baseField="0" baseItem="0"/>
    <dataField name="Máx. de Edad" fld="1" subtotal="max" baseField="0" baseItem="0"/>
    <dataField name="Desvest de Edad" fld="1" subtotal="stdDev" baseField="0" baseItem="0"/>
    <dataField name="Var de Edad" fld="1" subtotal="var" baseField="0" baseItem="0"/>
  </dataFields>
  <formats count="3">
    <format dxfId="3">
      <pivotArea collapsedLevelsAreSubtotals="1" fieldPosition="0">
        <references count="1">
          <reference field="4294967294" count="1">
            <x v="0"/>
          </reference>
        </references>
      </pivotArea>
    </format>
    <format dxfId="2">
      <pivotArea collapsedLevelsAreSubtotals="1" fieldPosition="0">
        <references count="1">
          <reference field="4294967294" count="1">
            <x v="3"/>
          </reference>
        </references>
      </pivotArea>
    </format>
    <format dxfId="1">
      <pivotArea collapsedLevelsAreSubtotals="1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9F8FFC-5760-4B05-91E0-B6E66F4A2B28}" autoFormatId="16" applyNumberFormats="0" applyBorderFormats="0" applyFontFormats="0" applyPatternFormats="0" applyAlignmentFormats="0" applyWidthHeightFormats="0">
  <queryTableRefresh nextId="17" unboundColumnsRight="4">
    <queryTableFields count="15">
      <queryTableField id="1" name="id" tableColumnId="1"/>
      <queryTableField id="2" name="edad" tableColumnId="2"/>
      <queryTableField id="3" name="genero" tableColumnId="3"/>
      <queryTableField id="4" name="pais" tableColumnId="4"/>
      <queryTableField id="5" name="tipo_habitacion" tableColumnId="5"/>
      <queryTableField id="6" name="precio_por_noche" tableColumnId="6"/>
      <queryTableField id="12" dataBound="0" tableColumnId="14"/>
      <queryTableField id="7" name="tipo_tarjeta" tableColumnId="7"/>
      <queryTableField id="8" name="noches" tableColumnId="8"/>
      <queryTableField id="9" name="todo_incluido" tableColumnId="9"/>
      <queryTableField id="10" name="mantenimiento_por_noche" tableColumnId="10"/>
      <queryTableField id="13" dataBound="0" tableColumnId="15"/>
      <queryTableField id="14" dataBound="0" tableColumnId="16"/>
      <queryTableField id="15" dataBound="0" tableColumnId="17"/>
      <queryTableField id="16" dataBound="0" tableColumnId="1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Habitación1" xr10:uid="{F7D4D078-1617-49FE-BFD7-2DA46C0A2515}" sourceName="Habitación">
  <pivotTables>
    <pivotTable tabId="6" name="Tipo habitacion"/>
    <pivotTable tabId="6" name="Edad"/>
    <pivotTable tabId="6" name="Genero"/>
    <pivotTable tabId="6" name="Noches"/>
    <pivotTable tabId="6" name="País"/>
    <pivotTable tabId="6" name="Tipo de tarjeta"/>
    <pivotTable tabId="6" name="Todo incluido"/>
  </pivotTables>
  <data>
    <tabular pivotCacheId="397851589">
      <items count="4">
        <i x="2" s="1"/>
        <i x="1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ad" xr10:uid="{C6AF1155-E8FA-4EC3-AA80-A2CA6F11F4DD}" sourceName="Edad">
  <pivotTables>
    <pivotTable tabId="6" name="Tipo de tarjeta"/>
    <pivotTable tabId="6" name="Edad"/>
    <pivotTable tabId="6" name="Genero"/>
    <pivotTable tabId="6" name="Noches"/>
    <pivotTable tabId="6" name="País"/>
    <pivotTable tabId="6" name="Tipo habitacion"/>
    <pivotTable tabId="6" name="Todo incluido"/>
  </pivotTables>
  <data>
    <tabular pivotCacheId="397851589">
      <items count="10">
        <i x="1" s="1"/>
        <i x="2" s="1"/>
        <i x="3" s="1"/>
        <i x="4" s="1"/>
        <i x="5" s="1"/>
        <i x="6" s="1"/>
        <i x="7" s="1"/>
        <i x="8" s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ero" xr10:uid="{5F0BF7A8-E69E-476B-87A2-58FA0EC1B5F9}" sourceName="Genero">
  <pivotTables>
    <pivotTable tabId="6" name="Tipo de tarjeta"/>
    <pivotTable tabId="3" name="Edad"/>
    <pivotTable tabId="3" name="Genero"/>
    <pivotTable tabId="3" name="Noches"/>
    <pivotTable tabId="3" name="País"/>
    <pivotTable tabId="6" name="Edad"/>
    <pivotTable tabId="6" name="Genero"/>
    <pivotTable tabId="6" name="Noches"/>
    <pivotTable tabId="6" name="País"/>
    <pivotTable tabId="6" name="Tipo habitacion"/>
    <pivotTable tabId="6" name="Todo incluido"/>
  </pivotTables>
  <data>
    <tabular pivotCacheId="397851589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E745306F-5A8A-4C5C-9097-3139C809EBF8}" sourceName="País">
  <pivotTables>
    <pivotTable tabId="6" name="Tipo de tarjeta"/>
    <pivotTable tabId="6" name="Edad"/>
    <pivotTable tabId="6" name="Genero"/>
    <pivotTable tabId="6" name="Noches"/>
    <pivotTable tabId="6" name="País"/>
    <pivotTable tabId="6" name="Tipo habitacion"/>
    <pivotTable tabId="6" name="Todo incluido"/>
  </pivotTables>
  <data>
    <tabular pivotCacheId="397851589">
      <items count="9">
        <i x="8" s="1"/>
        <i x="5" s="1"/>
        <i x="6" s="1"/>
        <i x="7" s="1"/>
        <i x="0" s="1"/>
        <i x="2" s="1"/>
        <i x="4" s="1"/>
        <i x="1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rjeta" xr10:uid="{DCE2DEDA-3134-4A9D-A739-F0C770CE78AA}" sourceName="Tarjeta">
  <pivotTables>
    <pivotTable tabId="6" name="Tipo de tarjeta"/>
    <pivotTable tabId="6" name="Edad"/>
    <pivotTable tabId="6" name="Genero"/>
    <pivotTable tabId="6" name="Noches"/>
    <pivotTable tabId="6" name="País"/>
    <pivotTable tabId="6" name="Tipo habitacion"/>
    <pivotTable tabId="6" name="Todo incluido"/>
  </pivotTables>
  <data>
    <tabular pivotCacheId="397851589">
      <items count="4">
        <i x="1" s="1"/>
        <i x="3" s="1"/>
        <i x="0" s="1"/>
        <i x="2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ches" xr10:uid="{DB9C4D00-12C4-4334-A327-198D461EB489}" sourceName="noches">
  <pivotTables>
    <pivotTable tabId="6" name="Tipo de tarjeta"/>
    <pivotTable tabId="6" name="Edad"/>
    <pivotTable tabId="6" name="Genero"/>
    <pivotTable tabId="6" name="Noches"/>
    <pivotTable tabId="6" name="País"/>
    <pivotTable tabId="6" name="Tipo habitacion"/>
    <pivotTable tabId="6" name="Todo incluido"/>
  </pivotTables>
  <data>
    <tabular pivotCacheId="397851589">
      <items count="10">
        <i x="9" s="1"/>
        <i x="1" s="1"/>
        <i x="4" s="1"/>
        <i x="0" s="1"/>
        <i x="5" s="1"/>
        <i x="7" s="1"/>
        <i x="6" s="1"/>
        <i x="3" s="1"/>
        <i x="8" s="1"/>
        <i x="2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odo_incluido" xr10:uid="{2E62E5F9-094B-462F-8A3E-119B68F69580}" sourceName="todo incluido">
  <pivotTables>
    <pivotTable tabId="6" name="Tipo de tarjeta"/>
    <pivotTable tabId="6" name="Edad"/>
    <pivotTable tabId="6" name="Genero"/>
    <pivotTable tabId="6" name="Noches"/>
    <pivotTable tabId="6" name="País"/>
    <pivotTable tabId="6" name="Tipo habitacion"/>
    <pivotTable tabId="6" name="Todo incluido"/>
  </pivotTables>
  <data>
    <tabular pivotCacheId="397851589">
      <items count="2">
        <i x="0" s="1"/>
        <i x="1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ad1" xr10:uid="{7D2946E6-071E-4F9C-AD4C-3DBA09D77E90}" sourceName="Edad">
  <pivotTables>
    <pivotTable tabId="6" name="Beneficios por edad"/>
    <pivotTable tabId="6" name="Beneficio tarjeta"/>
    <pivotTable tabId="6" name="Beneficios por cantidad de noches"/>
    <pivotTable tabId="6" name="Beneficios por genero"/>
    <pivotTable tabId="6" name="Beneficios por modalidad"/>
    <pivotTable tabId="6" name="Beneficios por pais"/>
    <pivotTable tabId="6" name="Beneficios pot habitacion"/>
  </pivotTables>
  <data>
    <tabular pivotCacheId="397851589">
      <items count="10">
        <i x="1" s="1"/>
        <i x="2" s="1"/>
        <i x="3" s="1"/>
        <i x="4" s="1"/>
        <i x="5" s="1"/>
        <i x="6" s="1"/>
        <i x="7" s="1"/>
        <i x="8" s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arjeta1" xr10:uid="{970861EF-3A9B-4C5E-B946-C99CB184ACEF}" sourceName="Tarjeta">
  <pivotTables>
    <pivotTable tabId="6" name="Beneficio tarjeta"/>
    <pivotTable tabId="6" name="Beneficios por cantidad de noches"/>
    <pivotTable tabId="6" name="Beneficios por edad"/>
    <pivotTable tabId="6" name="Beneficios por genero"/>
    <pivotTable tabId="6" name="Beneficios por modalidad"/>
    <pivotTable tabId="6" name="Beneficios por pais"/>
    <pivotTable tabId="6" name="Beneficios pot habitacion"/>
  </pivotTables>
  <data>
    <tabular pivotCacheId="397851589">
      <items count="4">
        <i x="1" s="1"/>
        <i x="3" s="1"/>
        <i x="0" s="1"/>
        <i x="2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Habitación" xr10:uid="{53913F41-BE08-4369-93E9-C46B633DE81C}" sourceName="Habitación">
  <pivotTables>
    <pivotTable tabId="6" name="Beneficios pot habitacion"/>
    <pivotTable tabId="6" name="Beneficio tarjeta"/>
    <pivotTable tabId="6" name="Beneficios por cantidad de noches"/>
    <pivotTable tabId="6" name="Beneficios por edad"/>
    <pivotTable tabId="6" name="Beneficios por genero"/>
    <pivotTable tabId="6" name="Beneficios por modalidad"/>
    <pivotTable tabId="6" name="Beneficios por pais"/>
  </pivotTables>
  <data>
    <tabular pivotCacheId="397851589">
      <items count="4">
        <i x="2" s="1"/>
        <i x="1" s="1"/>
        <i x="3" s="1"/>
        <i x="0" s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ero1" xr10:uid="{25C7C68D-F157-4671-AEAE-1CD8C8BE3524}" sourceName="Genero">
  <pivotTables>
    <pivotTable tabId="6" name="Beneficios por genero"/>
    <pivotTable tabId="6" name="Beneficio tarjeta"/>
    <pivotTable tabId="6" name="Beneficios por cantidad de noches"/>
    <pivotTable tabId="6" name="Beneficios por edad"/>
    <pivotTable tabId="6" name="Beneficios por modalidad"/>
    <pivotTable tabId="6" name="Beneficios por pais"/>
    <pivotTable tabId="6" name="Beneficios pot habitacion"/>
  </pivotTables>
  <data>
    <tabular pivotCacheId="397851589">
      <items count="2">
        <i x="1" s="1"/>
        <i x="0" s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odo_incluido1" xr10:uid="{3277987C-31E9-4A88-9A21-FCD635CB44D4}" sourceName="todo incluido">
  <pivotTables>
    <pivotTable tabId="6" name="Beneficios por modalidad"/>
    <pivotTable tabId="6" name="Beneficio tarjeta"/>
    <pivotTable tabId="6" name="Beneficios por cantidad de noches"/>
    <pivotTable tabId="6" name="Beneficios por edad"/>
    <pivotTable tabId="6" name="Beneficios por genero"/>
    <pivotTable tabId="6" name="Beneficios por pais"/>
    <pivotTable tabId="6" name="Beneficios pot habitacion"/>
  </pivotTables>
  <data>
    <tabular pivotCacheId="397851589">
      <items count="2">
        <i x="0" s="1"/>
        <i x="1" s="1"/>
      </items>
    </tabular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ches1" xr10:uid="{56BFAE27-3FFA-49F9-8EC0-5BA6A95A571A}" sourceName="noches">
  <pivotTables>
    <pivotTable tabId="6" name="Beneficios por cantidad de noches"/>
    <pivotTable tabId="6" name="Beneficio tarjeta"/>
    <pivotTable tabId="6" name="Beneficios por edad"/>
    <pivotTable tabId="6" name="Beneficios por genero"/>
    <pivotTable tabId="6" name="Beneficios por modalidad"/>
    <pivotTable tabId="6" name="Beneficios por pais"/>
    <pivotTable tabId="6" name="Beneficios pot habitacion"/>
  </pivotTables>
  <data>
    <tabular pivotCacheId="397851589">
      <items count="10">
        <i x="9" s="1"/>
        <i x="1" s="1"/>
        <i x="4" s="1"/>
        <i x="0" s="1"/>
        <i x="5" s="1"/>
        <i x="7" s="1"/>
        <i x="6" s="1"/>
        <i x="3" s="1"/>
        <i x="8" s="1"/>
        <i x="2" s="1"/>
      </items>
    </tabular>
  </data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042EE8A2-F642-43C3-BF7F-3977864E9CD4}" sourceName="País">
  <pivotTables>
    <pivotTable tabId="6" name="Beneficios por pais"/>
    <pivotTable tabId="6" name="Beneficio tarjeta"/>
    <pivotTable tabId="6" name="Beneficios por cantidad de noches"/>
    <pivotTable tabId="6" name="Beneficios por edad"/>
    <pivotTable tabId="6" name="Beneficios por genero"/>
    <pivotTable tabId="6" name="Beneficios por modalidad"/>
    <pivotTable tabId="6" name="Beneficios pot habitacion"/>
  </pivotTables>
  <data>
    <tabular pivotCacheId="397851589">
      <items count="9">
        <i x="8" s="1"/>
        <i x="5" s="1"/>
        <i x="6" s="1"/>
        <i x="7" s="1"/>
        <i x="0" s="1"/>
        <i x="2" s="1"/>
        <i x="4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Habitación" xr10:uid="{C7221109-4A45-40D5-A522-408D8E3E6760}" cache="SegmentaciónDeDatos_Habitación1" caption="Habitación" rowHeight="247650"/>
  <slicer name="Edad" xr10:uid="{92351F95-6AFB-49E7-BB87-21A91F66DCA1}" cache="SegmentaciónDeDatos_Edad" caption="Edad" rowHeight="247650"/>
  <slicer name="Genero" xr10:uid="{B6502F30-EF9F-4FD1-B2F9-7C1E9736CA2C}" cache="SegmentaciónDeDatos_Genero" caption="Genero" rowHeight="247650"/>
  <slicer name="País" xr10:uid="{9B335F4B-19ED-4DE9-8FBF-52B9DB7247EF}" cache="SegmentaciónDeDatos_País" caption="País" rowHeight="247650"/>
  <slicer name="Tarjeta" xr10:uid="{556F660E-5E2D-4080-82D0-21C474F0C2E8}" cache="SegmentaciónDeDatos_Tarjeta" caption="Tarjeta" rowHeight="247650"/>
  <slicer name="noches" xr10:uid="{03F7CE4D-98E1-450C-828D-7FC396F143C9}" cache="SegmentaciónDeDatos_noches" caption="noches" rowHeight="247650"/>
  <slicer name="todo incluido" xr10:uid="{6BAA7F73-3473-4408-A461-6AD0F79739A4}" cache="SegmentaciónDeDatos_todo_incluido" caption="todo incluido" rowHeight="247650"/>
  <slicer name="Edad 2" xr10:uid="{872560F3-97F5-4D62-BCAE-0B4AB934FB60}" cache="SegmentaciónDeDatos_Edad1" caption="Edad" rowHeight="247650"/>
  <slicer name="Tarjeta 2" xr10:uid="{7DD65A22-4E89-4EE8-8082-E37FAD17C570}" cache="SegmentaciónDeDatos_Tarjeta1" caption="Tarjeta" rowHeight="247650"/>
  <slicer name="Habitación 2" xr10:uid="{3BC9CAD5-7156-45BE-9E2C-6016E161FA20}" cache="SegmentaciónDeDatos_Habitación" caption="Habitación" rowHeight="247650"/>
  <slicer name="Genero 2" xr10:uid="{604FEDBB-6F9F-4C90-AD42-72FE6F867287}" cache="SegmentaciónDeDatos_Genero1" caption="Genero" rowHeight="247650"/>
  <slicer name="todo incluido 2" xr10:uid="{E4D5F588-DA30-482F-8D1A-7F8897937461}" cache="SegmentaciónDeDatos_todo_incluido1" caption="todo incluido" rowHeight="247650"/>
  <slicer name="noches 2" xr10:uid="{5D920845-52FA-4462-88B0-FDAD2E3CC179}" cache="SegmentaciónDeDatos_noches1" caption="noches" rowHeight="247650"/>
  <slicer name="País 2" xr10:uid="{1EC79589-7F1C-47BD-A3DA-0D5A309EC9A0}" cache="SegmentaciónDeDatos_País1" caption="País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Habitación 1" xr10:uid="{29D741E6-C635-4A13-A932-76B659E5EEBD}" cache="SegmentaciónDeDatos_Habitación1" caption="Habitación" rowHeight="247650"/>
  <slicer name="Edad 1" xr10:uid="{13DE9286-109D-4F48-B2A9-996514099721}" cache="SegmentaciónDeDatos_Edad" caption="Edad" columnCount="2" rowHeight="247650"/>
  <slicer name="Genero 1" xr10:uid="{22BD7F7C-8A6F-4329-B933-CB6E4966E95A}" cache="SegmentaciónDeDatos_Genero" caption="Genero" rowHeight="247650"/>
  <slicer name="País 1" xr10:uid="{45FDA6C2-3125-4F6D-9A90-1C354555D86F}" cache="SegmentaciónDeDatos_País" caption="País" columnCount="2" rowHeight="247650"/>
  <slicer name="Tarjeta 1" xr10:uid="{61BCCBAA-EABF-4360-9769-7898BD4986B6}" cache="SegmentaciónDeDatos_Tarjeta" caption="Tarjeta" rowHeight="247650"/>
  <slicer name="noches 1" xr10:uid="{209E7F92-8630-4348-9A9D-472AB0A9A61C}" cache="SegmentaciónDeDatos_noches" caption="noches" columnCount="2" rowHeight="247650"/>
  <slicer name="todo incluido 1" xr10:uid="{6A40C694-12B5-49E0-BF57-D43A6B58DD48}" cache="SegmentaciónDeDatos_todo_incluido" caption="todo incluido" rowHeight="2476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ad 3" xr10:uid="{8F5F5616-4FB5-46A6-9578-F306895217A6}" cache="SegmentaciónDeDatos_Edad1" caption="Edad" rowHeight="247650"/>
  <slicer name="Tarjeta 3" xr10:uid="{FAB31D5A-B386-4B76-90CB-82296789F91C}" cache="SegmentaciónDeDatos_Tarjeta1" caption="Tarjeta" rowHeight="247650"/>
  <slicer name="Habitación 3" xr10:uid="{F9214C65-7CAB-40FA-977A-A0CB5D70AA05}" cache="SegmentaciónDeDatos_Habitación" caption="Habitación" rowHeight="247650"/>
  <slicer name="Genero 3" xr10:uid="{8ECE2FEE-2AFD-4E7A-94FE-C2D7AD7576BC}" cache="SegmentaciónDeDatos_Genero1" caption="Genero" rowHeight="247650"/>
  <slicer name="todo incluido 3" xr10:uid="{D8620C6C-D499-4EAB-93E4-FD5914995AE9}" cache="SegmentaciónDeDatos_todo_incluido1" caption="todo incluido" rowHeight="247650"/>
  <slicer name="noches 3" xr10:uid="{69E9B43B-A4AC-4F88-8FE3-940A3F33D4BF}" cache="SegmentaciónDeDatos_noches1" caption="noches" columnCount="2" rowHeight="247650"/>
  <slicer name="País 3" xr10:uid="{6A47FCE1-E3E7-4DB6-A40E-AE1CB062B437}" cache="SegmentaciónDeDatos_País1" caption="País" columnCount="2" rowHeight="2476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85CD3-7EAE-48C3-AB22-C94E162729BB}" name="reservas_hotel" displayName="reservas_hotel" ref="A1:O2501" tableType="queryTable" totalsRowShown="0">
  <autoFilter ref="A1:O2501" xr:uid="{6E785CD3-7EAE-48C3-AB22-C94E162729BB}"/>
  <tableColumns count="15">
    <tableColumn id="1" xr3:uid="{2D92FD1C-3D14-4C36-B301-2ABCFDDBCC4F}" uniqueName="1" name="Reservas" queryTableFieldId="1"/>
    <tableColumn id="2" xr3:uid="{4277D16D-D3B3-4DA2-9BC7-850258A3BF2F}" uniqueName="2" name="Edad" queryTableFieldId="2"/>
    <tableColumn id="3" xr3:uid="{17B4C792-E5C5-442E-B89D-406B9EF838BC}" uniqueName="3" name="Genero" queryTableFieldId="3" dataDxfId="55"/>
    <tableColumn id="4" xr3:uid="{21E1BEEA-5721-4E78-A255-C7AB2A749590}" uniqueName="4" name="País" queryTableFieldId="4" dataDxfId="54"/>
    <tableColumn id="5" xr3:uid="{02BE79B5-6ECD-4CDA-9BA9-44FCB7335660}" uniqueName="5" name="Habitación" queryTableFieldId="5" dataDxfId="53"/>
    <tableColumn id="6" xr3:uid="{CB20F66A-01C8-4B0B-BCD4-D5E34D80CBCB}" uniqueName="6" name="precio noche 1" queryTableFieldId="6"/>
    <tableColumn id="14" xr3:uid="{F3B28368-EDFD-4348-866E-D1EA7124426A}" uniqueName="14" name="Precio Noche" queryTableFieldId="12" dataDxfId="52">
      <calculatedColumnFormula>IF(reservas_hotel[[#This Row],[precio noche 1]]="","100",reservas_hotel[[#This Row],[precio noche 1]])</calculatedColumnFormula>
    </tableColumn>
    <tableColumn id="7" xr3:uid="{6CBE6726-5897-4533-A0F7-05021C0C9EA7}" uniqueName="7" name="Tarjeta" queryTableFieldId="7" dataDxfId="51"/>
    <tableColumn id="8" xr3:uid="{D1C0C0D1-8B0D-4C70-9409-0DFBE5A9AD1C}" uniqueName="8" name="noches" queryTableFieldId="8"/>
    <tableColumn id="9" xr3:uid="{425352E3-98A6-46C9-8107-9F9D97E27D9C}" uniqueName="9" name="todo incluido" queryTableFieldId="9" dataDxfId="50"/>
    <tableColumn id="10" xr3:uid="{E4142D6D-436C-421B-AE72-F4EE76B42BFF}" uniqueName="10" name="mantenimiento_por_noche" queryTableFieldId="10"/>
    <tableColumn id="15" xr3:uid="{B13E3FD7-75CC-4CB1-BD27-58CA5714C3B9}" uniqueName="15" name="Mantenimiento por noche" queryTableFieldId="13" dataDxfId="49">
      <calculatedColumnFormula>IF(reservas_hotel[[#This Row],[mantenimiento_por_noche]]="","20",reservas_hotel[[#This Row],[mantenimiento_por_noche]])</calculatedColumnFormula>
    </tableColumn>
    <tableColumn id="16" xr3:uid="{88CDF738-2CF3-4C3C-A8D6-6F03929D80DC}" uniqueName="16" name="Gasto total por reserva" queryTableFieldId="14" dataDxfId="48">
      <calculatedColumnFormula>reservas_hotel[[#This Row],[Precio Noche]]*reservas_hotel[[#This Row],[noches]]</calculatedColumnFormula>
    </tableColumn>
    <tableColumn id="17" xr3:uid="{AF51B5FB-7275-4F61-ACB2-B42E9EBB486F}" uniqueName="17" name="Gasto mantenimiento total" queryTableFieldId="15" dataDxfId="47">
      <calculatedColumnFormula>reservas_hotel[[#This Row],[noches]]*reservas_hotel[[#This Row],[Mantenimiento por noche]]</calculatedColumnFormula>
    </tableColumn>
    <tableColumn id="18" xr3:uid="{E2D21561-0A59-4293-B83C-799923522208}" uniqueName="18" name="Beneficio total" queryTableFieldId="16" dataDxfId="46">
      <calculatedColumnFormula>reservas_hotel[[#This Row],[Gasto total por reserva]]-reservas_hotel[[#This Row],[Gasto mantenimiento total]]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2.xml"/><Relationship Id="rId13" Type="http://schemas.openxmlformats.org/officeDocument/2006/relationships/pivotTable" Target="../pivotTables/pivotTable37.xml"/><Relationship Id="rId18" Type="http://schemas.openxmlformats.org/officeDocument/2006/relationships/pivotTable" Target="../pivotTables/pivotTable42.xml"/><Relationship Id="rId26" Type="http://schemas.microsoft.com/office/2007/relationships/slicer" Target="../slicers/slicer1.xml"/><Relationship Id="rId3" Type="http://schemas.openxmlformats.org/officeDocument/2006/relationships/pivotTable" Target="../pivotTables/pivotTable27.xml"/><Relationship Id="rId21" Type="http://schemas.openxmlformats.org/officeDocument/2006/relationships/pivotTable" Target="../pivotTables/pivotTable45.xml"/><Relationship Id="rId7" Type="http://schemas.openxmlformats.org/officeDocument/2006/relationships/pivotTable" Target="../pivotTables/pivotTable31.xml"/><Relationship Id="rId12" Type="http://schemas.openxmlformats.org/officeDocument/2006/relationships/pivotTable" Target="../pivotTables/pivotTable36.xml"/><Relationship Id="rId17" Type="http://schemas.openxmlformats.org/officeDocument/2006/relationships/pivotTable" Target="../pivotTables/pivotTable41.xml"/><Relationship Id="rId25" Type="http://schemas.openxmlformats.org/officeDocument/2006/relationships/drawing" Target="../drawings/drawing2.xml"/><Relationship Id="rId2" Type="http://schemas.openxmlformats.org/officeDocument/2006/relationships/pivotTable" Target="../pivotTables/pivotTable26.xml"/><Relationship Id="rId16" Type="http://schemas.openxmlformats.org/officeDocument/2006/relationships/pivotTable" Target="../pivotTables/pivotTable40.xml"/><Relationship Id="rId20" Type="http://schemas.openxmlformats.org/officeDocument/2006/relationships/pivotTable" Target="../pivotTables/pivotTable44.xml"/><Relationship Id="rId1" Type="http://schemas.openxmlformats.org/officeDocument/2006/relationships/pivotTable" Target="../pivotTables/pivotTable25.xml"/><Relationship Id="rId6" Type="http://schemas.openxmlformats.org/officeDocument/2006/relationships/pivotTable" Target="../pivotTables/pivotTable30.xml"/><Relationship Id="rId11" Type="http://schemas.openxmlformats.org/officeDocument/2006/relationships/pivotTable" Target="../pivotTables/pivotTable35.xml"/><Relationship Id="rId24" Type="http://schemas.openxmlformats.org/officeDocument/2006/relationships/pivotTable" Target="../pivotTables/pivotTable48.xml"/><Relationship Id="rId5" Type="http://schemas.openxmlformats.org/officeDocument/2006/relationships/pivotTable" Target="../pivotTables/pivotTable29.xml"/><Relationship Id="rId15" Type="http://schemas.openxmlformats.org/officeDocument/2006/relationships/pivotTable" Target="../pivotTables/pivotTable39.xml"/><Relationship Id="rId23" Type="http://schemas.openxmlformats.org/officeDocument/2006/relationships/pivotTable" Target="../pivotTables/pivotTable47.xml"/><Relationship Id="rId10" Type="http://schemas.openxmlformats.org/officeDocument/2006/relationships/pivotTable" Target="../pivotTables/pivotTable34.xml"/><Relationship Id="rId19" Type="http://schemas.openxmlformats.org/officeDocument/2006/relationships/pivotTable" Target="../pivotTables/pivotTable43.xml"/><Relationship Id="rId4" Type="http://schemas.openxmlformats.org/officeDocument/2006/relationships/pivotTable" Target="../pivotTables/pivotTable28.xml"/><Relationship Id="rId9" Type="http://schemas.openxmlformats.org/officeDocument/2006/relationships/pivotTable" Target="../pivotTables/pivotTable33.xml"/><Relationship Id="rId14" Type="http://schemas.openxmlformats.org/officeDocument/2006/relationships/pivotTable" Target="../pivotTables/pivotTable38.xml"/><Relationship Id="rId22" Type="http://schemas.openxmlformats.org/officeDocument/2006/relationships/pivotTable" Target="../pivotTables/pivotTable4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9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E685-E74D-4292-B9BD-CEAB6530AF9D}">
  <dimension ref="A1:O2501"/>
  <sheetViews>
    <sheetView workbookViewId="0">
      <selection activeCell="I13" sqref="I13"/>
    </sheetView>
  </sheetViews>
  <sheetFormatPr baseColWidth="10" defaultRowHeight="14.4" x14ac:dyDescent="0.3"/>
  <cols>
    <col min="1" max="1" width="5.109375" customWidth="1"/>
    <col min="2" max="2" width="7.44140625" bestFit="1" customWidth="1"/>
    <col min="3" max="3" width="8.77734375" bestFit="1" customWidth="1"/>
    <col min="4" max="4" width="8.6640625" bestFit="1" customWidth="1"/>
    <col min="5" max="5" width="16.21875" bestFit="1" customWidth="1"/>
    <col min="6" max="6" width="17.88671875" hidden="1" customWidth="1"/>
    <col min="7" max="7" width="17.88671875" style="1" customWidth="1"/>
    <col min="8" max="8" width="9.109375" bestFit="1" customWidth="1"/>
    <col min="9" max="9" width="8.33203125" customWidth="1"/>
    <col min="10" max="10" width="16" customWidth="1"/>
    <col min="11" max="11" width="11.5546875" hidden="1" customWidth="1"/>
    <col min="12" max="12" width="23.88671875" style="1" customWidth="1"/>
    <col min="13" max="13" width="14.6640625" customWidth="1"/>
    <col min="14" max="14" width="23.77734375" customWidth="1"/>
    <col min="15" max="15" width="13.33203125" customWidth="1"/>
  </cols>
  <sheetData>
    <row r="1" spans="1:15" x14ac:dyDescent="0.3">
      <c r="A1" t="s">
        <v>36</v>
      </c>
      <c r="B1" t="s">
        <v>34</v>
      </c>
      <c r="C1" t="s">
        <v>33</v>
      </c>
      <c r="D1" t="s">
        <v>32</v>
      </c>
      <c r="E1" t="s">
        <v>31</v>
      </c>
      <c r="F1" t="s">
        <v>25</v>
      </c>
      <c r="G1" s="1" t="s">
        <v>24</v>
      </c>
      <c r="H1" t="s">
        <v>30</v>
      </c>
      <c r="I1" t="s">
        <v>0</v>
      </c>
      <c r="J1" t="s">
        <v>27</v>
      </c>
      <c r="K1" t="s">
        <v>1</v>
      </c>
      <c r="L1" s="1" t="s">
        <v>26</v>
      </c>
      <c r="M1" t="s">
        <v>35</v>
      </c>
      <c r="N1" t="s">
        <v>28</v>
      </c>
      <c r="O1" t="s">
        <v>29</v>
      </c>
    </row>
    <row r="2" spans="1:15" x14ac:dyDescent="0.3">
      <c r="A2">
        <v>1</v>
      </c>
      <c r="B2">
        <v>35</v>
      </c>
      <c r="C2" t="s">
        <v>2</v>
      </c>
      <c r="D2" t="s">
        <v>3</v>
      </c>
      <c r="E2" t="s">
        <v>4</v>
      </c>
      <c r="F2">
        <v>90</v>
      </c>
      <c r="G2" s="1">
        <f>IF(reservas_hotel[[#This Row],[precio noche 1]]="","100",reservas_hotel[[#This Row],[precio noche 1]])</f>
        <v>90</v>
      </c>
      <c r="H2" t="s">
        <v>5</v>
      </c>
      <c r="I2">
        <v>4</v>
      </c>
      <c r="J2" t="s">
        <v>6</v>
      </c>
      <c r="K2">
        <v>10</v>
      </c>
      <c r="L2" s="1">
        <f>IF(reservas_hotel[[#This Row],[mantenimiento_por_noche]]="","20",reservas_hotel[[#This Row],[mantenimiento_por_noche]])</f>
        <v>10</v>
      </c>
      <c r="M2">
        <f>reservas_hotel[[#This Row],[Precio Noche]]*reservas_hotel[[#This Row],[noches]]</f>
        <v>360</v>
      </c>
      <c r="N2">
        <f>reservas_hotel[[#This Row],[noches]]*reservas_hotel[[#This Row],[Mantenimiento por noche]]</f>
        <v>40</v>
      </c>
      <c r="O2">
        <f>reservas_hotel[[#This Row],[Gasto total por reserva]]-reservas_hotel[[#This Row],[Gasto mantenimiento total]]</f>
        <v>320</v>
      </c>
    </row>
    <row r="3" spans="1:15" x14ac:dyDescent="0.3">
      <c r="A3">
        <v>2</v>
      </c>
      <c r="B3">
        <v>81</v>
      </c>
      <c r="C3" t="s">
        <v>2</v>
      </c>
      <c r="D3" t="s">
        <v>7</v>
      </c>
      <c r="E3" t="s">
        <v>8</v>
      </c>
      <c r="G3" s="1" t="str">
        <f>IF(reservas_hotel[[#This Row],[precio noche 1]]="","100",reservas_hotel[[#This Row],[precio noche 1]])</f>
        <v>100</v>
      </c>
      <c r="H3" t="s">
        <v>9</v>
      </c>
      <c r="I3">
        <v>4</v>
      </c>
      <c r="J3" t="s">
        <v>6</v>
      </c>
      <c r="K3">
        <v>10</v>
      </c>
      <c r="L3" s="1">
        <f>IF(reservas_hotel[[#This Row],[mantenimiento_por_noche]]="","20",reservas_hotel[[#This Row],[mantenimiento_por_noche]])</f>
        <v>10</v>
      </c>
      <c r="M3">
        <f>reservas_hotel[[#This Row],[Precio Noche]]*reservas_hotel[[#This Row],[noches]]</f>
        <v>400</v>
      </c>
      <c r="N3">
        <f>reservas_hotel[[#This Row],[noches]]*reservas_hotel[[#This Row],[Mantenimiento por noche]]</f>
        <v>40</v>
      </c>
      <c r="O3">
        <f>reservas_hotel[[#This Row],[Gasto total por reserva]]-reservas_hotel[[#This Row],[Gasto mantenimiento total]]</f>
        <v>360</v>
      </c>
    </row>
    <row r="4" spans="1:15" x14ac:dyDescent="0.3">
      <c r="A4">
        <v>3</v>
      </c>
      <c r="B4">
        <v>28</v>
      </c>
      <c r="C4" t="s">
        <v>2</v>
      </c>
      <c r="D4" t="s">
        <v>10</v>
      </c>
      <c r="E4" t="s">
        <v>11</v>
      </c>
      <c r="F4">
        <v>150</v>
      </c>
      <c r="G4" s="1">
        <f>IF(reservas_hotel[[#This Row],[precio noche 1]]="","100",reservas_hotel[[#This Row],[precio noche 1]])</f>
        <v>150</v>
      </c>
      <c r="H4" t="s">
        <v>12</v>
      </c>
      <c r="I4">
        <v>2</v>
      </c>
      <c r="J4" t="s">
        <v>6</v>
      </c>
      <c r="K4">
        <v>5</v>
      </c>
      <c r="L4" s="1">
        <f>IF(reservas_hotel[[#This Row],[mantenimiento_por_noche]]="","20",reservas_hotel[[#This Row],[mantenimiento_por_noche]])</f>
        <v>5</v>
      </c>
      <c r="M4">
        <f>reservas_hotel[[#This Row],[Precio Noche]]*reservas_hotel[[#This Row],[noches]]</f>
        <v>300</v>
      </c>
      <c r="N4">
        <f>reservas_hotel[[#This Row],[noches]]*reservas_hotel[[#This Row],[Mantenimiento por noche]]</f>
        <v>10</v>
      </c>
      <c r="O4">
        <f>reservas_hotel[[#This Row],[Gasto total por reserva]]-reservas_hotel[[#This Row],[Gasto mantenimiento total]]</f>
        <v>290</v>
      </c>
    </row>
    <row r="5" spans="1:15" x14ac:dyDescent="0.3">
      <c r="A5">
        <v>4</v>
      </c>
      <c r="B5">
        <v>88</v>
      </c>
      <c r="C5" t="s">
        <v>13</v>
      </c>
      <c r="D5" t="s">
        <v>14</v>
      </c>
      <c r="E5" t="s">
        <v>15</v>
      </c>
      <c r="G5" s="1" t="str">
        <f>IF(reservas_hotel[[#This Row],[precio noche 1]]="","100",reservas_hotel[[#This Row],[precio noche 1]])</f>
        <v>100</v>
      </c>
      <c r="H5" t="s">
        <v>12</v>
      </c>
      <c r="I5">
        <v>10</v>
      </c>
      <c r="J5" t="s">
        <v>6</v>
      </c>
      <c r="K5">
        <v>5</v>
      </c>
      <c r="L5" s="1">
        <f>IF(reservas_hotel[[#This Row],[mantenimiento_por_noche]]="","20",reservas_hotel[[#This Row],[mantenimiento_por_noche]])</f>
        <v>5</v>
      </c>
      <c r="M5">
        <f>reservas_hotel[[#This Row],[Precio Noche]]*reservas_hotel[[#This Row],[noches]]</f>
        <v>1000</v>
      </c>
      <c r="N5">
        <f>reservas_hotel[[#This Row],[noches]]*reservas_hotel[[#This Row],[Mantenimiento por noche]]</f>
        <v>50</v>
      </c>
      <c r="O5">
        <f>reservas_hotel[[#This Row],[Gasto total por reserva]]-reservas_hotel[[#This Row],[Gasto mantenimiento total]]</f>
        <v>950</v>
      </c>
    </row>
    <row r="6" spans="1:15" x14ac:dyDescent="0.3">
      <c r="A6">
        <v>5</v>
      </c>
      <c r="B6">
        <v>74</v>
      </c>
      <c r="C6" t="s">
        <v>13</v>
      </c>
      <c r="D6" t="s">
        <v>10</v>
      </c>
      <c r="E6" t="s">
        <v>8</v>
      </c>
      <c r="F6">
        <v>150</v>
      </c>
      <c r="G6" s="1">
        <f>IF(reservas_hotel[[#This Row],[precio noche 1]]="","100",reservas_hotel[[#This Row],[precio noche 1]])</f>
        <v>150</v>
      </c>
      <c r="H6" t="s">
        <v>9</v>
      </c>
      <c r="I6">
        <v>8</v>
      </c>
      <c r="J6" t="s">
        <v>6</v>
      </c>
      <c r="K6">
        <v>10</v>
      </c>
      <c r="L6" s="1">
        <f>IF(reservas_hotel[[#This Row],[mantenimiento_por_noche]]="","20",reservas_hotel[[#This Row],[mantenimiento_por_noche]])</f>
        <v>10</v>
      </c>
      <c r="M6">
        <f>reservas_hotel[[#This Row],[Precio Noche]]*reservas_hotel[[#This Row],[noches]]</f>
        <v>1200</v>
      </c>
      <c r="N6">
        <f>reservas_hotel[[#This Row],[noches]]*reservas_hotel[[#This Row],[Mantenimiento por noche]]</f>
        <v>80</v>
      </c>
      <c r="O6">
        <f>reservas_hotel[[#This Row],[Gasto total por reserva]]-reservas_hotel[[#This Row],[Gasto mantenimiento total]]</f>
        <v>1120</v>
      </c>
    </row>
    <row r="7" spans="1:15" x14ac:dyDescent="0.3">
      <c r="A7">
        <v>6</v>
      </c>
      <c r="B7">
        <v>74</v>
      </c>
      <c r="C7" t="s">
        <v>2</v>
      </c>
      <c r="D7" t="s">
        <v>16</v>
      </c>
      <c r="E7" t="s">
        <v>8</v>
      </c>
      <c r="F7">
        <v>150</v>
      </c>
      <c r="G7" s="1">
        <f>IF(reservas_hotel[[#This Row],[precio noche 1]]="","100",reservas_hotel[[#This Row],[precio noche 1]])</f>
        <v>150</v>
      </c>
      <c r="H7" t="s">
        <v>5</v>
      </c>
      <c r="I7">
        <v>3</v>
      </c>
      <c r="J7" t="s">
        <v>17</v>
      </c>
      <c r="L7" s="1" t="str">
        <f>IF(reservas_hotel[[#This Row],[mantenimiento_por_noche]]="","20",reservas_hotel[[#This Row],[mantenimiento_por_noche]])</f>
        <v>20</v>
      </c>
      <c r="M7">
        <f>reservas_hotel[[#This Row],[Precio Noche]]*reservas_hotel[[#This Row],[noches]]</f>
        <v>450</v>
      </c>
      <c r="N7">
        <f>reservas_hotel[[#This Row],[noches]]*reservas_hotel[[#This Row],[Mantenimiento por noche]]</f>
        <v>60</v>
      </c>
      <c r="O7">
        <f>reservas_hotel[[#This Row],[Gasto total por reserva]]-reservas_hotel[[#This Row],[Gasto mantenimiento total]]</f>
        <v>390</v>
      </c>
    </row>
    <row r="8" spans="1:15" x14ac:dyDescent="0.3">
      <c r="A8">
        <v>7</v>
      </c>
      <c r="B8">
        <v>45</v>
      </c>
      <c r="C8" t="s">
        <v>13</v>
      </c>
      <c r="D8" t="s">
        <v>18</v>
      </c>
      <c r="E8" t="s">
        <v>11</v>
      </c>
      <c r="F8">
        <v>70</v>
      </c>
      <c r="G8" s="1">
        <f>IF(reservas_hotel[[#This Row],[precio noche 1]]="","100",reservas_hotel[[#This Row],[precio noche 1]])</f>
        <v>70</v>
      </c>
      <c r="H8" t="s">
        <v>9</v>
      </c>
      <c r="I8">
        <v>5</v>
      </c>
      <c r="J8" t="s">
        <v>6</v>
      </c>
      <c r="K8">
        <v>15</v>
      </c>
      <c r="L8" s="1">
        <f>IF(reservas_hotel[[#This Row],[mantenimiento_por_noche]]="","20",reservas_hotel[[#This Row],[mantenimiento_por_noche]])</f>
        <v>15</v>
      </c>
      <c r="M8">
        <f>reservas_hotel[[#This Row],[Precio Noche]]*reservas_hotel[[#This Row],[noches]]</f>
        <v>350</v>
      </c>
      <c r="N8">
        <f>reservas_hotel[[#This Row],[noches]]*reservas_hotel[[#This Row],[Mantenimiento por noche]]</f>
        <v>75</v>
      </c>
      <c r="O8">
        <f>reservas_hotel[[#This Row],[Gasto total por reserva]]-reservas_hotel[[#This Row],[Gasto mantenimiento total]]</f>
        <v>275</v>
      </c>
    </row>
    <row r="9" spans="1:15" x14ac:dyDescent="0.3">
      <c r="A9">
        <v>8</v>
      </c>
      <c r="B9">
        <v>63</v>
      </c>
      <c r="C9" t="s">
        <v>13</v>
      </c>
      <c r="D9" t="s">
        <v>19</v>
      </c>
      <c r="E9" t="s">
        <v>8</v>
      </c>
      <c r="F9">
        <v>90</v>
      </c>
      <c r="G9" s="1">
        <f>IF(reservas_hotel[[#This Row],[precio noche 1]]="","100",reservas_hotel[[#This Row],[precio noche 1]])</f>
        <v>90</v>
      </c>
      <c r="H9" t="s">
        <v>5</v>
      </c>
      <c r="I9">
        <v>10</v>
      </c>
      <c r="J9" t="s">
        <v>17</v>
      </c>
      <c r="K9">
        <v>20</v>
      </c>
      <c r="L9" s="1">
        <f>IF(reservas_hotel[[#This Row],[mantenimiento_por_noche]]="","20",reservas_hotel[[#This Row],[mantenimiento_por_noche]])</f>
        <v>20</v>
      </c>
      <c r="M9">
        <f>reservas_hotel[[#This Row],[Precio Noche]]*reservas_hotel[[#This Row],[noches]]</f>
        <v>900</v>
      </c>
      <c r="N9">
        <f>reservas_hotel[[#This Row],[noches]]*reservas_hotel[[#This Row],[Mantenimiento por noche]]</f>
        <v>200</v>
      </c>
      <c r="O9">
        <f>reservas_hotel[[#This Row],[Gasto total por reserva]]-reservas_hotel[[#This Row],[Gasto mantenimiento total]]</f>
        <v>700</v>
      </c>
    </row>
    <row r="10" spans="1:15" x14ac:dyDescent="0.3">
      <c r="A10">
        <v>9</v>
      </c>
      <c r="B10">
        <v>40</v>
      </c>
      <c r="C10" t="s">
        <v>13</v>
      </c>
      <c r="D10" t="s">
        <v>10</v>
      </c>
      <c r="E10" t="s">
        <v>15</v>
      </c>
      <c r="F10">
        <v>50</v>
      </c>
      <c r="G10" s="1">
        <f>IF(reservas_hotel[[#This Row],[precio noche 1]]="","100",reservas_hotel[[#This Row],[precio noche 1]])</f>
        <v>50</v>
      </c>
      <c r="H10" t="s">
        <v>5</v>
      </c>
      <c r="I10">
        <v>4</v>
      </c>
      <c r="J10" t="s">
        <v>6</v>
      </c>
      <c r="K10">
        <v>15</v>
      </c>
      <c r="L10" s="1">
        <f>IF(reservas_hotel[[#This Row],[mantenimiento_por_noche]]="","20",reservas_hotel[[#This Row],[mantenimiento_por_noche]])</f>
        <v>15</v>
      </c>
      <c r="M10">
        <f>reservas_hotel[[#This Row],[Precio Noche]]*reservas_hotel[[#This Row],[noches]]</f>
        <v>200</v>
      </c>
      <c r="N10">
        <f>reservas_hotel[[#This Row],[noches]]*reservas_hotel[[#This Row],[Mantenimiento por noche]]</f>
        <v>60</v>
      </c>
      <c r="O10">
        <f>reservas_hotel[[#This Row],[Gasto total por reserva]]-reservas_hotel[[#This Row],[Gasto mantenimiento total]]</f>
        <v>140</v>
      </c>
    </row>
    <row r="11" spans="1:15" x14ac:dyDescent="0.3">
      <c r="A11">
        <v>10</v>
      </c>
      <c r="B11">
        <v>54</v>
      </c>
      <c r="C11" t="s">
        <v>2</v>
      </c>
      <c r="D11" t="s">
        <v>3</v>
      </c>
      <c r="E11" t="s">
        <v>4</v>
      </c>
      <c r="F11">
        <v>70</v>
      </c>
      <c r="G11" s="1">
        <f>IF(reservas_hotel[[#This Row],[precio noche 1]]="","100",reservas_hotel[[#This Row],[precio noche 1]])</f>
        <v>70</v>
      </c>
      <c r="H11" t="s">
        <v>12</v>
      </c>
      <c r="I11">
        <v>4</v>
      </c>
      <c r="J11" t="s">
        <v>17</v>
      </c>
      <c r="K11">
        <v>5</v>
      </c>
      <c r="L11" s="1">
        <f>IF(reservas_hotel[[#This Row],[mantenimiento_por_noche]]="","20",reservas_hotel[[#This Row],[mantenimiento_por_noche]])</f>
        <v>5</v>
      </c>
      <c r="M11">
        <f>reservas_hotel[[#This Row],[Precio Noche]]*reservas_hotel[[#This Row],[noches]]</f>
        <v>280</v>
      </c>
      <c r="N11">
        <f>reservas_hotel[[#This Row],[noches]]*reservas_hotel[[#This Row],[Mantenimiento por noche]]</f>
        <v>20</v>
      </c>
      <c r="O11">
        <f>reservas_hotel[[#This Row],[Gasto total por reserva]]-reservas_hotel[[#This Row],[Gasto mantenimiento total]]</f>
        <v>260</v>
      </c>
    </row>
    <row r="12" spans="1:15" x14ac:dyDescent="0.3">
      <c r="A12">
        <v>11</v>
      </c>
      <c r="B12">
        <v>82</v>
      </c>
      <c r="C12" t="s">
        <v>13</v>
      </c>
      <c r="D12" t="s">
        <v>10</v>
      </c>
      <c r="E12" t="s">
        <v>11</v>
      </c>
      <c r="F12">
        <v>70</v>
      </c>
      <c r="G12" s="1">
        <f>IF(reservas_hotel[[#This Row],[precio noche 1]]="","100",reservas_hotel[[#This Row],[precio noche 1]])</f>
        <v>70</v>
      </c>
      <c r="H12" t="s">
        <v>5</v>
      </c>
      <c r="I12">
        <v>10</v>
      </c>
      <c r="J12" t="s">
        <v>6</v>
      </c>
      <c r="K12">
        <v>10</v>
      </c>
      <c r="L12" s="1">
        <f>IF(reservas_hotel[[#This Row],[mantenimiento_por_noche]]="","20",reservas_hotel[[#This Row],[mantenimiento_por_noche]])</f>
        <v>10</v>
      </c>
      <c r="M12">
        <f>reservas_hotel[[#This Row],[Precio Noche]]*reservas_hotel[[#This Row],[noches]]</f>
        <v>700</v>
      </c>
      <c r="N12">
        <f>reservas_hotel[[#This Row],[noches]]*reservas_hotel[[#This Row],[Mantenimiento por noche]]</f>
        <v>100</v>
      </c>
      <c r="O12">
        <f>reservas_hotel[[#This Row],[Gasto total por reserva]]-reservas_hotel[[#This Row],[Gasto mantenimiento total]]</f>
        <v>600</v>
      </c>
    </row>
    <row r="13" spans="1:15" x14ac:dyDescent="0.3">
      <c r="A13">
        <v>12</v>
      </c>
      <c r="B13">
        <v>77</v>
      </c>
      <c r="C13" t="s">
        <v>2</v>
      </c>
      <c r="D13" t="s">
        <v>19</v>
      </c>
      <c r="E13" t="s">
        <v>4</v>
      </c>
      <c r="F13">
        <v>120</v>
      </c>
      <c r="G13" s="1">
        <f>IF(reservas_hotel[[#This Row],[precio noche 1]]="","100",reservas_hotel[[#This Row],[precio noche 1]])</f>
        <v>120</v>
      </c>
      <c r="H13" t="s">
        <v>12</v>
      </c>
      <c r="I13">
        <v>7</v>
      </c>
      <c r="J13" t="s">
        <v>6</v>
      </c>
      <c r="K13">
        <v>10</v>
      </c>
      <c r="L13" s="1">
        <f>IF(reservas_hotel[[#This Row],[mantenimiento_por_noche]]="","20",reservas_hotel[[#This Row],[mantenimiento_por_noche]])</f>
        <v>10</v>
      </c>
      <c r="M13">
        <f>reservas_hotel[[#This Row],[Precio Noche]]*reservas_hotel[[#This Row],[noches]]</f>
        <v>840</v>
      </c>
      <c r="N13">
        <f>reservas_hotel[[#This Row],[noches]]*reservas_hotel[[#This Row],[Mantenimiento por noche]]</f>
        <v>70</v>
      </c>
      <c r="O13">
        <f>reservas_hotel[[#This Row],[Gasto total por reserva]]-reservas_hotel[[#This Row],[Gasto mantenimiento total]]</f>
        <v>770</v>
      </c>
    </row>
    <row r="14" spans="1:15" x14ac:dyDescent="0.3">
      <c r="A14">
        <v>13</v>
      </c>
      <c r="B14">
        <v>51</v>
      </c>
      <c r="C14" t="s">
        <v>13</v>
      </c>
      <c r="D14" t="s">
        <v>18</v>
      </c>
      <c r="E14" t="s">
        <v>11</v>
      </c>
      <c r="F14">
        <v>150</v>
      </c>
      <c r="G14" s="1">
        <f>IF(reservas_hotel[[#This Row],[precio noche 1]]="","100",reservas_hotel[[#This Row],[precio noche 1]])</f>
        <v>150</v>
      </c>
      <c r="H14" t="s">
        <v>5</v>
      </c>
      <c r="I14">
        <v>8</v>
      </c>
      <c r="J14" t="s">
        <v>6</v>
      </c>
      <c r="K14">
        <v>15</v>
      </c>
      <c r="L14" s="1">
        <f>IF(reservas_hotel[[#This Row],[mantenimiento_por_noche]]="","20",reservas_hotel[[#This Row],[mantenimiento_por_noche]])</f>
        <v>15</v>
      </c>
      <c r="M14">
        <f>reservas_hotel[[#This Row],[Precio Noche]]*reservas_hotel[[#This Row],[noches]]</f>
        <v>1200</v>
      </c>
      <c r="N14">
        <f>reservas_hotel[[#This Row],[noches]]*reservas_hotel[[#This Row],[Mantenimiento por noche]]</f>
        <v>120</v>
      </c>
      <c r="O14">
        <f>reservas_hotel[[#This Row],[Gasto total por reserva]]-reservas_hotel[[#This Row],[Gasto mantenimiento total]]</f>
        <v>1080</v>
      </c>
    </row>
    <row r="15" spans="1:15" x14ac:dyDescent="0.3">
      <c r="A15">
        <v>14</v>
      </c>
      <c r="B15">
        <v>37</v>
      </c>
      <c r="C15" t="s">
        <v>13</v>
      </c>
      <c r="D15" t="s">
        <v>20</v>
      </c>
      <c r="E15" t="s">
        <v>4</v>
      </c>
      <c r="F15">
        <v>90</v>
      </c>
      <c r="G15" s="1">
        <f>IF(reservas_hotel[[#This Row],[precio noche 1]]="","100",reservas_hotel[[#This Row],[precio noche 1]])</f>
        <v>90</v>
      </c>
      <c r="H15" t="s">
        <v>5</v>
      </c>
      <c r="I15">
        <v>6</v>
      </c>
      <c r="J15" t="s">
        <v>6</v>
      </c>
      <c r="K15">
        <v>20</v>
      </c>
      <c r="L15" s="1">
        <f>IF(reservas_hotel[[#This Row],[mantenimiento_por_noche]]="","20",reservas_hotel[[#This Row],[mantenimiento_por_noche]])</f>
        <v>20</v>
      </c>
      <c r="M15">
        <f>reservas_hotel[[#This Row],[Precio Noche]]*reservas_hotel[[#This Row],[noches]]</f>
        <v>540</v>
      </c>
      <c r="N15">
        <f>reservas_hotel[[#This Row],[noches]]*reservas_hotel[[#This Row],[Mantenimiento por noche]]</f>
        <v>120</v>
      </c>
      <c r="O15">
        <f>reservas_hotel[[#This Row],[Gasto total por reserva]]-reservas_hotel[[#This Row],[Gasto mantenimiento total]]</f>
        <v>420</v>
      </c>
    </row>
    <row r="16" spans="1:15" x14ac:dyDescent="0.3">
      <c r="A16">
        <v>15</v>
      </c>
      <c r="B16">
        <v>42</v>
      </c>
      <c r="C16" t="s">
        <v>2</v>
      </c>
      <c r="D16" t="s">
        <v>18</v>
      </c>
      <c r="E16" t="s">
        <v>11</v>
      </c>
      <c r="F16">
        <v>200</v>
      </c>
      <c r="G16" s="1">
        <f>IF(reservas_hotel[[#This Row],[precio noche 1]]="","100",reservas_hotel[[#This Row],[precio noche 1]])</f>
        <v>200</v>
      </c>
      <c r="H16" t="s">
        <v>21</v>
      </c>
      <c r="I16">
        <v>2</v>
      </c>
      <c r="J16" t="s">
        <v>6</v>
      </c>
      <c r="K16">
        <v>10</v>
      </c>
      <c r="L16" s="1">
        <f>IF(reservas_hotel[[#This Row],[mantenimiento_por_noche]]="","20",reservas_hotel[[#This Row],[mantenimiento_por_noche]])</f>
        <v>10</v>
      </c>
      <c r="M16">
        <f>reservas_hotel[[#This Row],[Precio Noche]]*reservas_hotel[[#This Row],[noches]]</f>
        <v>400</v>
      </c>
      <c r="N16">
        <f>reservas_hotel[[#This Row],[noches]]*reservas_hotel[[#This Row],[Mantenimiento por noche]]</f>
        <v>20</v>
      </c>
      <c r="O16">
        <f>reservas_hotel[[#This Row],[Gasto total por reserva]]-reservas_hotel[[#This Row],[Gasto mantenimiento total]]</f>
        <v>380</v>
      </c>
    </row>
    <row r="17" spans="1:15" x14ac:dyDescent="0.3">
      <c r="A17">
        <v>16</v>
      </c>
      <c r="B17">
        <v>51</v>
      </c>
      <c r="C17" t="s">
        <v>2</v>
      </c>
      <c r="D17" t="s">
        <v>22</v>
      </c>
      <c r="E17" t="s">
        <v>8</v>
      </c>
      <c r="G17" s="1" t="str">
        <f>IF(reservas_hotel[[#This Row],[precio noche 1]]="","100",reservas_hotel[[#This Row],[precio noche 1]])</f>
        <v>100</v>
      </c>
      <c r="H17" t="s">
        <v>9</v>
      </c>
      <c r="I17">
        <v>4</v>
      </c>
      <c r="J17" t="s">
        <v>6</v>
      </c>
      <c r="K17">
        <v>10</v>
      </c>
      <c r="L17" s="1">
        <f>IF(reservas_hotel[[#This Row],[mantenimiento_por_noche]]="","20",reservas_hotel[[#This Row],[mantenimiento_por_noche]])</f>
        <v>10</v>
      </c>
      <c r="M17">
        <f>reservas_hotel[[#This Row],[Precio Noche]]*reservas_hotel[[#This Row],[noches]]</f>
        <v>400</v>
      </c>
      <c r="N17">
        <f>reservas_hotel[[#This Row],[noches]]*reservas_hotel[[#This Row],[Mantenimiento por noche]]</f>
        <v>40</v>
      </c>
      <c r="O17">
        <f>reservas_hotel[[#This Row],[Gasto total por reserva]]-reservas_hotel[[#This Row],[Gasto mantenimiento total]]</f>
        <v>360</v>
      </c>
    </row>
    <row r="18" spans="1:15" x14ac:dyDescent="0.3">
      <c r="A18">
        <v>17</v>
      </c>
      <c r="B18">
        <v>38</v>
      </c>
      <c r="C18" t="s">
        <v>13</v>
      </c>
      <c r="D18" t="s">
        <v>14</v>
      </c>
      <c r="E18" t="s">
        <v>11</v>
      </c>
      <c r="F18">
        <v>90</v>
      </c>
      <c r="G18" s="1">
        <f>IF(reservas_hotel[[#This Row],[precio noche 1]]="","100",reservas_hotel[[#This Row],[precio noche 1]])</f>
        <v>90</v>
      </c>
      <c r="H18" t="s">
        <v>12</v>
      </c>
      <c r="I18">
        <v>7</v>
      </c>
      <c r="J18" t="s">
        <v>17</v>
      </c>
      <c r="K18">
        <v>20</v>
      </c>
      <c r="L18" s="1">
        <f>IF(reservas_hotel[[#This Row],[mantenimiento_por_noche]]="","20",reservas_hotel[[#This Row],[mantenimiento_por_noche]])</f>
        <v>20</v>
      </c>
      <c r="M18">
        <f>reservas_hotel[[#This Row],[Precio Noche]]*reservas_hotel[[#This Row],[noches]]</f>
        <v>630</v>
      </c>
      <c r="N18">
        <f>reservas_hotel[[#This Row],[noches]]*reservas_hotel[[#This Row],[Mantenimiento por noche]]</f>
        <v>140</v>
      </c>
      <c r="O18">
        <f>reservas_hotel[[#This Row],[Gasto total por reserva]]-reservas_hotel[[#This Row],[Gasto mantenimiento total]]</f>
        <v>490</v>
      </c>
    </row>
    <row r="19" spans="1:15" x14ac:dyDescent="0.3">
      <c r="A19">
        <v>18</v>
      </c>
      <c r="B19">
        <v>30</v>
      </c>
      <c r="C19" t="s">
        <v>2</v>
      </c>
      <c r="D19" t="s">
        <v>20</v>
      </c>
      <c r="E19" t="s">
        <v>4</v>
      </c>
      <c r="F19">
        <v>150</v>
      </c>
      <c r="G19" s="1">
        <f>IF(reservas_hotel[[#This Row],[precio noche 1]]="","100",reservas_hotel[[#This Row],[precio noche 1]])</f>
        <v>150</v>
      </c>
      <c r="H19" t="s">
        <v>5</v>
      </c>
      <c r="I19">
        <v>2</v>
      </c>
      <c r="J19" t="s">
        <v>17</v>
      </c>
      <c r="K19">
        <v>20</v>
      </c>
      <c r="L19" s="1">
        <f>IF(reservas_hotel[[#This Row],[mantenimiento_por_noche]]="","20",reservas_hotel[[#This Row],[mantenimiento_por_noche]])</f>
        <v>20</v>
      </c>
      <c r="M19">
        <f>reservas_hotel[[#This Row],[Precio Noche]]*reservas_hotel[[#This Row],[noches]]</f>
        <v>300</v>
      </c>
      <c r="N19">
        <f>reservas_hotel[[#This Row],[noches]]*reservas_hotel[[#This Row],[Mantenimiento por noche]]</f>
        <v>40</v>
      </c>
      <c r="O19">
        <f>reservas_hotel[[#This Row],[Gasto total por reserva]]-reservas_hotel[[#This Row],[Gasto mantenimiento total]]</f>
        <v>260</v>
      </c>
    </row>
    <row r="20" spans="1:15" x14ac:dyDescent="0.3">
      <c r="A20">
        <v>19</v>
      </c>
      <c r="B20">
        <v>89</v>
      </c>
      <c r="C20" t="s">
        <v>2</v>
      </c>
      <c r="D20" t="s">
        <v>19</v>
      </c>
      <c r="E20" t="s">
        <v>15</v>
      </c>
      <c r="F20">
        <v>90</v>
      </c>
      <c r="G20" s="1">
        <f>IF(reservas_hotel[[#This Row],[precio noche 1]]="","100",reservas_hotel[[#This Row],[precio noche 1]])</f>
        <v>90</v>
      </c>
      <c r="H20" t="s">
        <v>21</v>
      </c>
      <c r="I20">
        <v>9</v>
      </c>
      <c r="J20" t="s">
        <v>6</v>
      </c>
      <c r="K20">
        <v>20</v>
      </c>
      <c r="L20" s="1">
        <f>IF(reservas_hotel[[#This Row],[mantenimiento_por_noche]]="","20",reservas_hotel[[#This Row],[mantenimiento_por_noche]])</f>
        <v>20</v>
      </c>
      <c r="M20">
        <f>reservas_hotel[[#This Row],[Precio Noche]]*reservas_hotel[[#This Row],[noches]]</f>
        <v>810</v>
      </c>
      <c r="N20">
        <f>reservas_hotel[[#This Row],[noches]]*reservas_hotel[[#This Row],[Mantenimiento por noche]]</f>
        <v>180</v>
      </c>
      <c r="O20">
        <f>reservas_hotel[[#This Row],[Gasto total por reserva]]-reservas_hotel[[#This Row],[Gasto mantenimiento total]]</f>
        <v>630</v>
      </c>
    </row>
    <row r="21" spans="1:15" x14ac:dyDescent="0.3">
      <c r="A21">
        <v>20</v>
      </c>
      <c r="B21">
        <v>66</v>
      </c>
      <c r="C21" t="s">
        <v>2</v>
      </c>
      <c r="D21" t="s">
        <v>3</v>
      </c>
      <c r="E21" t="s">
        <v>8</v>
      </c>
      <c r="F21">
        <v>120</v>
      </c>
      <c r="G21" s="1">
        <f>IF(reservas_hotel[[#This Row],[precio noche 1]]="","100",reservas_hotel[[#This Row],[precio noche 1]])</f>
        <v>120</v>
      </c>
      <c r="H21" t="s">
        <v>21</v>
      </c>
      <c r="I21">
        <v>6</v>
      </c>
      <c r="J21" t="s">
        <v>17</v>
      </c>
      <c r="K21">
        <v>5</v>
      </c>
      <c r="L21" s="1">
        <f>IF(reservas_hotel[[#This Row],[mantenimiento_por_noche]]="","20",reservas_hotel[[#This Row],[mantenimiento_por_noche]])</f>
        <v>5</v>
      </c>
      <c r="M21">
        <f>reservas_hotel[[#This Row],[Precio Noche]]*reservas_hotel[[#This Row],[noches]]</f>
        <v>720</v>
      </c>
      <c r="N21">
        <f>reservas_hotel[[#This Row],[noches]]*reservas_hotel[[#This Row],[Mantenimiento por noche]]</f>
        <v>30</v>
      </c>
      <c r="O21">
        <f>reservas_hotel[[#This Row],[Gasto total por reserva]]-reservas_hotel[[#This Row],[Gasto mantenimiento total]]</f>
        <v>690</v>
      </c>
    </row>
    <row r="22" spans="1:15" x14ac:dyDescent="0.3">
      <c r="A22">
        <v>21</v>
      </c>
      <c r="B22">
        <v>73</v>
      </c>
      <c r="C22" t="s">
        <v>2</v>
      </c>
      <c r="D22" t="s">
        <v>3</v>
      </c>
      <c r="E22" t="s">
        <v>11</v>
      </c>
      <c r="F22">
        <v>150</v>
      </c>
      <c r="G22" s="1">
        <f>IF(reservas_hotel[[#This Row],[precio noche 1]]="","100",reservas_hotel[[#This Row],[precio noche 1]])</f>
        <v>150</v>
      </c>
      <c r="H22" t="s">
        <v>9</v>
      </c>
      <c r="I22">
        <v>10</v>
      </c>
      <c r="J22" t="s">
        <v>6</v>
      </c>
      <c r="K22">
        <v>10</v>
      </c>
      <c r="L22" s="1">
        <f>IF(reservas_hotel[[#This Row],[mantenimiento_por_noche]]="","20",reservas_hotel[[#This Row],[mantenimiento_por_noche]])</f>
        <v>10</v>
      </c>
      <c r="M22">
        <f>reservas_hotel[[#This Row],[Precio Noche]]*reservas_hotel[[#This Row],[noches]]</f>
        <v>1500</v>
      </c>
      <c r="N22">
        <f>reservas_hotel[[#This Row],[noches]]*reservas_hotel[[#This Row],[Mantenimiento por noche]]</f>
        <v>100</v>
      </c>
      <c r="O22">
        <f>reservas_hotel[[#This Row],[Gasto total por reserva]]-reservas_hotel[[#This Row],[Gasto mantenimiento total]]</f>
        <v>1400</v>
      </c>
    </row>
    <row r="23" spans="1:15" x14ac:dyDescent="0.3">
      <c r="A23">
        <v>22</v>
      </c>
      <c r="B23">
        <v>67</v>
      </c>
      <c r="C23" t="s">
        <v>13</v>
      </c>
      <c r="D23" t="s">
        <v>14</v>
      </c>
      <c r="E23" t="s">
        <v>4</v>
      </c>
      <c r="F23">
        <v>120</v>
      </c>
      <c r="G23" s="1">
        <f>IF(reservas_hotel[[#This Row],[precio noche 1]]="","100",reservas_hotel[[#This Row],[precio noche 1]])</f>
        <v>120</v>
      </c>
      <c r="H23" t="s">
        <v>21</v>
      </c>
      <c r="I23">
        <v>5</v>
      </c>
      <c r="J23" t="s">
        <v>17</v>
      </c>
      <c r="L23" s="1" t="str">
        <f>IF(reservas_hotel[[#This Row],[mantenimiento_por_noche]]="","20",reservas_hotel[[#This Row],[mantenimiento_por_noche]])</f>
        <v>20</v>
      </c>
      <c r="M23">
        <f>reservas_hotel[[#This Row],[Precio Noche]]*reservas_hotel[[#This Row],[noches]]</f>
        <v>600</v>
      </c>
      <c r="N23">
        <f>reservas_hotel[[#This Row],[noches]]*reservas_hotel[[#This Row],[Mantenimiento por noche]]</f>
        <v>100</v>
      </c>
      <c r="O23">
        <f>reservas_hotel[[#This Row],[Gasto total por reserva]]-reservas_hotel[[#This Row],[Gasto mantenimiento total]]</f>
        <v>500</v>
      </c>
    </row>
    <row r="24" spans="1:15" x14ac:dyDescent="0.3">
      <c r="A24">
        <v>23</v>
      </c>
      <c r="B24">
        <v>41</v>
      </c>
      <c r="C24" t="s">
        <v>13</v>
      </c>
      <c r="D24" t="s">
        <v>22</v>
      </c>
      <c r="E24" t="s">
        <v>11</v>
      </c>
      <c r="F24">
        <v>120</v>
      </c>
      <c r="G24" s="1">
        <f>IF(reservas_hotel[[#This Row],[precio noche 1]]="","100",reservas_hotel[[#This Row],[precio noche 1]])</f>
        <v>120</v>
      </c>
      <c r="H24" t="s">
        <v>9</v>
      </c>
      <c r="I24">
        <v>8</v>
      </c>
      <c r="J24" t="s">
        <v>17</v>
      </c>
      <c r="L24" s="1" t="str">
        <f>IF(reservas_hotel[[#This Row],[mantenimiento_por_noche]]="","20",reservas_hotel[[#This Row],[mantenimiento_por_noche]])</f>
        <v>20</v>
      </c>
      <c r="M24">
        <f>reservas_hotel[[#This Row],[Precio Noche]]*reservas_hotel[[#This Row],[noches]]</f>
        <v>960</v>
      </c>
      <c r="N24">
        <f>reservas_hotel[[#This Row],[noches]]*reservas_hotel[[#This Row],[Mantenimiento por noche]]</f>
        <v>160</v>
      </c>
      <c r="O24">
        <f>reservas_hotel[[#This Row],[Gasto total por reserva]]-reservas_hotel[[#This Row],[Gasto mantenimiento total]]</f>
        <v>800</v>
      </c>
    </row>
    <row r="25" spans="1:15" x14ac:dyDescent="0.3">
      <c r="A25">
        <v>24</v>
      </c>
      <c r="B25">
        <v>74</v>
      </c>
      <c r="C25" t="s">
        <v>2</v>
      </c>
      <c r="D25" t="s">
        <v>22</v>
      </c>
      <c r="E25" t="s">
        <v>11</v>
      </c>
      <c r="F25">
        <v>200</v>
      </c>
      <c r="G25" s="1">
        <f>IF(reservas_hotel[[#This Row],[precio noche 1]]="","100",reservas_hotel[[#This Row],[precio noche 1]])</f>
        <v>200</v>
      </c>
      <c r="H25" t="s">
        <v>21</v>
      </c>
      <c r="I25">
        <v>3</v>
      </c>
      <c r="J25" t="s">
        <v>17</v>
      </c>
      <c r="K25">
        <v>5</v>
      </c>
      <c r="L25" s="1">
        <f>IF(reservas_hotel[[#This Row],[mantenimiento_por_noche]]="","20",reservas_hotel[[#This Row],[mantenimiento_por_noche]])</f>
        <v>5</v>
      </c>
      <c r="M25">
        <f>reservas_hotel[[#This Row],[Precio Noche]]*reservas_hotel[[#This Row],[noches]]</f>
        <v>600</v>
      </c>
      <c r="N25">
        <f>reservas_hotel[[#This Row],[noches]]*reservas_hotel[[#This Row],[Mantenimiento por noche]]</f>
        <v>15</v>
      </c>
      <c r="O25">
        <f>reservas_hotel[[#This Row],[Gasto total por reserva]]-reservas_hotel[[#This Row],[Gasto mantenimiento total]]</f>
        <v>585</v>
      </c>
    </row>
    <row r="26" spans="1:15" x14ac:dyDescent="0.3">
      <c r="A26">
        <v>25</v>
      </c>
      <c r="B26">
        <v>30</v>
      </c>
      <c r="C26" t="s">
        <v>13</v>
      </c>
      <c r="D26" t="s">
        <v>14</v>
      </c>
      <c r="E26" t="s">
        <v>11</v>
      </c>
      <c r="G26" s="1" t="str">
        <f>IF(reservas_hotel[[#This Row],[precio noche 1]]="","100",reservas_hotel[[#This Row],[precio noche 1]])</f>
        <v>100</v>
      </c>
      <c r="H26" t="s">
        <v>5</v>
      </c>
      <c r="I26">
        <v>7</v>
      </c>
      <c r="J26" t="s">
        <v>17</v>
      </c>
      <c r="K26">
        <v>5</v>
      </c>
      <c r="L26" s="1">
        <f>IF(reservas_hotel[[#This Row],[mantenimiento_por_noche]]="","20",reservas_hotel[[#This Row],[mantenimiento_por_noche]])</f>
        <v>5</v>
      </c>
      <c r="M26">
        <f>reservas_hotel[[#This Row],[Precio Noche]]*reservas_hotel[[#This Row],[noches]]</f>
        <v>700</v>
      </c>
      <c r="N26">
        <f>reservas_hotel[[#This Row],[noches]]*reservas_hotel[[#This Row],[Mantenimiento por noche]]</f>
        <v>35</v>
      </c>
      <c r="O26">
        <f>reservas_hotel[[#This Row],[Gasto total por reserva]]-reservas_hotel[[#This Row],[Gasto mantenimiento total]]</f>
        <v>665</v>
      </c>
    </row>
    <row r="27" spans="1:15" x14ac:dyDescent="0.3">
      <c r="A27">
        <v>26</v>
      </c>
      <c r="B27">
        <v>59</v>
      </c>
      <c r="C27" t="s">
        <v>13</v>
      </c>
      <c r="D27" t="s">
        <v>16</v>
      </c>
      <c r="E27" t="s">
        <v>8</v>
      </c>
      <c r="F27">
        <v>50</v>
      </c>
      <c r="G27" s="1">
        <f>IF(reservas_hotel[[#This Row],[precio noche 1]]="","100",reservas_hotel[[#This Row],[precio noche 1]])</f>
        <v>50</v>
      </c>
      <c r="H27" t="s">
        <v>9</v>
      </c>
      <c r="I27">
        <v>5</v>
      </c>
      <c r="J27" t="s">
        <v>6</v>
      </c>
      <c r="K27">
        <v>15</v>
      </c>
      <c r="L27" s="1">
        <f>IF(reservas_hotel[[#This Row],[mantenimiento_por_noche]]="","20",reservas_hotel[[#This Row],[mantenimiento_por_noche]])</f>
        <v>15</v>
      </c>
      <c r="M27">
        <f>reservas_hotel[[#This Row],[Precio Noche]]*reservas_hotel[[#This Row],[noches]]</f>
        <v>250</v>
      </c>
      <c r="N27">
        <f>reservas_hotel[[#This Row],[noches]]*reservas_hotel[[#This Row],[Mantenimiento por noche]]</f>
        <v>75</v>
      </c>
      <c r="O27">
        <f>reservas_hotel[[#This Row],[Gasto total por reserva]]-reservas_hotel[[#This Row],[Gasto mantenimiento total]]</f>
        <v>175</v>
      </c>
    </row>
    <row r="28" spans="1:15" x14ac:dyDescent="0.3">
      <c r="A28">
        <v>27</v>
      </c>
      <c r="B28">
        <v>24</v>
      </c>
      <c r="C28" t="s">
        <v>2</v>
      </c>
      <c r="D28" t="s">
        <v>20</v>
      </c>
      <c r="E28" t="s">
        <v>4</v>
      </c>
      <c r="F28">
        <v>90</v>
      </c>
      <c r="G28" s="1">
        <f>IF(reservas_hotel[[#This Row],[precio noche 1]]="","100",reservas_hotel[[#This Row],[precio noche 1]])</f>
        <v>90</v>
      </c>
      <c r="H28" t="s">
        <v>12</v>
      </c>
      <c r="I28">
        <v>9</v>
      </c>
      <c r="J28" t="s">
        <v>17</v>
      </c>
      <c r="K28">
        <v>10</v>
      </c>
      <c r="L28" s="1">
        <f>IF(reservas_hotel[[#This Row],[mantenimiento_por_noche]]="","20",reservas_hotel[[#This Row],[mantenimiento_por_noche]])</f>
        <v>10</v>
      </c>
      <c r="M28">
        <f>reservas_hotel[[#This Row],[Precio Noche]]*reservas_hotel[[#This Row],[noches]]</f>
        <v>810</v>
      </c>
      <c r="N28">
        <f>reservas_hotel[[#This Row],[noches]]*reservas_hotel[[#This Row],[Mantenimiento por noche]]</f>
        <v>90</v>
      </c>
      <c r="O28">
        <f>reservas_hotel[[#This Row],[Gasto total por reserva]]-reservas_hotel[[#This Row],[Gasto mantenimiento total]]</f>
        <v>720</v>
      </c>
    </row>
    <row r="29" spans="1:15" x14ac:dyDescent="0.3">
      <c r="A29">
        <v>28</v>
      </c>
      <c r="B29">
        <v>18</v>
      </c>
      <c r="C29" t="s">
        <v>13</v>
      </c>
      <c r="D29" t="s">
        <v>10</v>
      </c>
      <c r="E29" t="s">
        <v>11</v>
      </c>
      <c r="F29">
        <v>150</v>
      </c>
      <c r="G29" s="1">
        <f>IF(reservas_hotel[[#This Row],[precio noche 1]]="","100",reservas_hotel[[#This Row],[precio noche 1]])</f>
        <v>150</v>
      </c>
      <c r="H29" t="s">
        <v>5</v>
      </c>
      <c r="I29">
        <v>4</v>
      </c>
      <c r="J29" t="s">
        <v>17</v>
      </c>
      <c r="K29">
        <v>5</v>
      </c>
      <c r="L29" s="1">
        <f>IF(reservas_hotel[[#This Row],[mantenimiento_por_noche]]="","20",reservas_hotel[[#This Row],[mantenimiento_por_noche]])</f>
        <v>5</v>
      </c>
      <c r="M29">
        <f>reservas_hotel[[#This Row],[Precio Noche]]*reservas_hotel[[#This Row],[noches]]</f>
        <v>600</v>
      </c>
      <c r="N29">
        <f>reservas_hotel[[#This Row],[noches]]*reservas_hotel[[#This Row],[Mantenimiento por noche]]</f>
        <v>20</v>
      </c>
      <c r="O29">
        <f>reservas_hotel[[#This Row],[Gasto total por reserva]]-reservas_hotel[[#This Row],[Gasto mantenimiento total]]</f>
        <v>580</v>
      </c>
    </row>
    <row r="30" spans="1:15" x14ac:dyDescent="0.3">
      <c r="A30">
        <v>29</v>
      </c>
      <c r="B30">
        <v>39</v>
      </c>
      <c r="C30" t="s">
        <v>13</v>
      </c>
      <c r="D30" t="s">
        <v>18</v>
      </c>
      <c r="E30" t="s">
        <v>8</v>
      </c>
      <c r="F30">
        <v>150</v>
      </c>
      <c r="G30" s="1">
        <f>IF(reservas_hotel[[#This Row],[precio noche 1]]="","100",reservas_hotel[[#This Row],[precio noche 1]])</f>
        <v>150</v>
      </c>
      <c r="H30" t="s">
        <v>12</v>
      </c>
      <c r="I30">
        <v>7</v>
      </c>
      <c r="J30" t="s">
        <v>6</v>
      </c>
      <c r="K30">
        <v>10</v>
      </c>
      <c r="L30" s="1">
        <f>IF(reservas_hotel[[#This Row],[mantenimiento_por_noche]]="","20",reservas_hotel[[#This Row],[mantenimiento_por_noche]])</f>
        <v>10</v>
      </c>
      <c r="M30">
        <f>reservas_hotel[[#This Row],[Precio Noche]]*reservas_hotel[[#This Row],[noches]]</f>
        <v>1050</v>
      </c>
      <c r="N30">
        <f>reservas_hotel[[#This Row],[noches]]*reservas_hotel[[#This Row],[Mantenimiento por noche]]</f>
        <v>70</v>
      </c>
      <c r="O30">
        <f>reservas_hotel[[#This Row],[Gasto total por reserva]]-reservas_hotel[[#This Row],[Gasto mantenimiento total]]</f>
        <v>980</v>
      </c>
    </row>
    <row r="31" spans="1:15" x14ac:dyDescent="0.3">
      <c r="A31">
        <v>30</v>
      </c>
      <c r="B31">
        <v>80</v>
      </c>
      <c r="C31" t="s">
        <v>2</v>
      </c>
      <c r="D31" t="s">
        <v>16</v>
      </c>
      <c r="E31" t="s">
        <v>4</v>
      </c>
      <c r="F31">
        <v>50</v>
      </c>
      <c r="G31" s="1">
        <f>IF(reservas_hotel[[#This Row],[precio noche 1]]="","100",reservas_hotel[[#This Row],[precio noche 1]])</f>
        <v>50</v>
      </c>
      <c r="H31" t="s">
        <v>21</v>
      </c>
      <c r="I31">
        <v>6</v>
      </c>
      <c r="J31" t="s">
        <v>17</v>
      </c>
      <c r="K31">
        <v>15</v>
      </c>
      <c r="L31" s="1">
        <f>IF(reservas_hotel[[#This Row],[mantenimiento_por_noche]]="","20",reservas_hotel[[#This Row],[mantenimiento_por_noche]])</f>
        <v>15</v>
      </c>
      <c r="M31">
        <f>reservas_hotel[[#This Row],[Precio Noche]]*reservas_hotel[[#This Row],[noches]]</f>
        <v>300</v>
      </c>
      <c r="N31">
        <f>reservas_hotel[[#This Row],[noches]]*reservas_hotel[[#This Row],[Mantenimiento por noche]]</f>
        <v>90</v>
      </c>
      <c r="O31">
        <f>reservas_hotel[[#This Row],[Gasto total por reserva]]-reservas_hotel[[#This Row],[Gasto mantenimiento total]]</f>
        <v>210</v>
      </c>
    </row>
    <row r="32" spans="1:15" x14ac:dyDescent="0.3">
      <c r="A32">
        <v>31</v>
      </c>
      <c r="B32">
        <v>37</v>
      </c>
      <c r="C32" t="s">
        <v>13</v>
      </c>
      <c r="D32" t="s">
        <v>22</v>
      </c>
      <c r="E32" t="s">
        <v>11</v>
      </c>
      <c r="F32">
        <v>90</v>
      </c>
      <c r="G32" s="1">
        <f>IF(reservas_hotel[[#This Row],[precio noche 1]]="","100",reservas_hotel[[#This Row],[precio noche 1]])</f>
        <v>90</v>
      </c>
      <c r="H32" t="s">
        <v>12</v>
      </c>
      <c r="I32">
        <v>6</v>
      </c>
      <c r="J32" t="s">
        <v>17</v>
      </c>
      <c r="K32">
        <v>10</v>
      </c>
      <c r="L32" s="1">
        <f>IF(reservas_hotel[[#This Row],[mantenimiento_por_noche]]="","20",reservas_hotel[[#This Row],[mantenimiento_por_noche]])</f>
        <v>10</v>
      </c>
      <c r="M32">
        <f>reservas_hotel[[#This Row],[Precio Noche]]*reservas_hotel[[#This Row],[noches]]</f>
        <v>540</v>
      </c>
      <c r="N32">
        <f>reservas_hotel[[#This Row],[noches]]*reservas_hotel[[#This Row],[Mantenimiento por noche]]</f>
        <v>60</v>
      </c>
      <c r="O32">
        <f>reservas_hotel[[#This Row],[Gasto total por reserva]]-reservas_hotel[[#This Row],[Gasto mantenimiento total]]</f>
        <v>480</v>
      </c>
    </row>
    <row r="33" spans="1:15" x14ac:dyDescent="0.3">
      <c r="A33">
        <v>32</v>
      </c>
      <c r="B33">
        <v>80</v>
      </c>
      <c r="C33" t="s">
        <v>2</v>
      </c>
      <c r="D33" t="s">
        <v>22</v>
      </c>
      <c r="E33" t="s">
        <v>15</v>
      </c>
      <c r="G33" s="1" t="str">
        <f>IF(reservas_hotel[[#This Row],[precio noche 1]]="","100",reservas_hotel[[#This Row],[precio noche 1]])</f>
        <v>100</v>
      </c>
      <c r="H33" t="s">
        <v>21</v>
      </c>
      <c r="I33">
        <v>4</v>
      </c>
      <c r="J33" t="s">
        <v>17</v>
      </c>
      <c r="K33">
        <v>5</v>
      </c>
      <c r="L33" s="1">
        <f>IF(reservas_hotel[[#This Row],[mantenimiento_por_noche]]="","20",reservas_hotel[[#This Row],[mantenimiento_por_noche]])</f>
        <v>5</v>
      </c>
      <c r="M33">
        <f>reservas_hotel[[#This Row],[Precio Noche]]*reservas_hotel[[#This Row],[noches]]</f>
        <v>400</v>
      </c>
      <c r="N33">
        <f>reservas_hotel[[#This Row],[noches]]*reservas_hotel[[#This Row],[Mantenimiento por noche]]</f>
        <v>20</v>
      </c>
      <c r="O33">
        <f>reservas_hotel[[#This Row],[Gasto total por reserva]]-reservas_hotel[[#This Row],[Gasto mantenimiento total]]</f>
        <v>380</v>
      </c>
    </row>
    <row r="34" spans="1:15" x14ac:dyDescent="0.3">
      <c r="A34">
        <v>33</v>
      </c>
      <c r="B34">
        <v>55</v>
      </c>
      <c r="C34" t="s">
        <v>13</v>
      </c>
      <c r="D34" t="s">
        <v>22</v>
      </c>
      <c r="E34" t="s">
        <v>8</v>
      </c>
      <c r="F34">
        <v>120</v>
      </c>
      <c r="G34" s="1">
        <f>IF(reservas_hotel[[#This Row],[precio noche 1]]="","100",reservas_hotel[[#This Row],[precio noche 1]])</f>
        <v>120</v>
      </c>
      <c r="H34" t="s">
        <v>9</v>
      </c>
      <c r="I34">
        <v>2</v>
      </c>
      <c r="J34" t="s">
        <v>6</v>
      </c>
      <c r="L34" s="1" t="str">
        <f>IF(reservas_hotel[[#This Row],[mantenimiento_por_noche]]="","20",reservas_hotel[[#This Row],[mantenimiento_por_noche]])</f>
        <v>20</v>
      </c>
      <c r="M34">
        <f>reservas_hotel[[#This Row],[Precio Noche]]*reservas_hotel[[#This Row],[noches]]</f>
        <v>240</v>
      </c>
      <c r="N34">
        <f>reservas_hotel[[#This Row],[noches]]*reservas_hotel[[#This Row],[Mantenimiento por noche]]</f>
        <v>40</v>
      </c>
      <c r="O34">
        <f>reservas_hotel[[#This Row],[Gasto total por reserva]]-reservas_hotel[[#This Row],[Gasto mantenimiento total]]</f>
        <v>200</v>
      </c>
    </row>
    <row r="35" spans="1:15" x14ac:dyDescent="0.3">
      <c r="A35">
        <v>34</v>
      </c>
      <c r="B35">
        <v>32</v>
      </c>
      <c r="C35" t="s">
        <v>13</v>
      </c>
      <c r="D35" t="s">
        <v>7</v>
      </c>
      <c r="E35" t="s">
        <v>15</v>
      </c>
      <c r="F35">
        <v>120</v>
      </c>
      <c r="G35" s="1">
        <f>IF(reservas_hotel[[#This Row],[precio noche 1]]="","100",reservas_hotel[[#This Row],[precio noche 1]])</f>
        <v>120</v>
      </c>
      <c r="H35" t="s">
        <v>21</v>
      </c>
      <c r="I35">
        <v>9</v>
      </c>
      <c r="J35" t="s">
        <v>6</v>
      </c>
      <c r="K35">
        <v>5</v>
      </c>
      <c r="L35" s="1">
        <f>IF(reservas_hotel[[#This Row],[mantenimiento_por_noche]]="","20",reservas_hotel[[#This Row],[mantenimiento_por_noche]])</f>
        <v>5</v>
      </c>
      <c r="M35">
        <f>reservas_hotel[[#This Row],[Precio Noche]]*reservas_hotel[[#This Row],[noches]]</f>
        <v>1080</v>
      </c>
      <c r="N35">
        <f>reservas_hotel[[#This Row],[noches]]*reservas_hotel[[#This Row],[Mantenimiento por noche]]</f>
        <v>45</v>
      </c>
      <c r="O35">
        <f>reservas_hotel[[#This Row],[Gasto total por reserva]]-reservas_hotel[[#This Row],[Gasto mantenimiento total]]</f>
        <v>1035</v>
      </c>
    </row>
    <row r="36" spans="1:15" x14ac:dyDescent="0.3">
      <c r="A36">
        <v>35</v>
      </c>
      <c r="B36">
        <v>89</v>
      </c>
      <c r="C36" t="s">
        <v>13</v>
      </c>
      <c r="D36" t="s">
        <v>3</v>
      </c>
      <c r="E36" t="s">
        <v>8</v>
      </c>
      <c r="F36">
        <v>120</v>
      </c>
      <c r="G36" s="1">
        <f>IF(reservas_hotel[[#This Row],[precio noche 1]]="","100",reservas_hotel[[#This Row],[precio noche 1]])</f>
        <v>120</v>
      </c>
      <c r="H36" t="s">
        <v>5</v>
      </c>
      <c r="I36">
        <v>6</v>
      </c>
      <c r="J36" t="s">
        <v>17</v>
      </c>
      <c r="K36">
        <v>20</v>
      </c>
      <c r="L36" s="1">
        <f>IF(reservas_hotel[[#This Row],[mantenimiento_por_noche]]="","20",reservas_hotel[[#This Row],[mantenimiento_por_noche]])</f>
        <v>20</v>
      </c>
      <c r="M36">
        <f>reservas_hotel[[#This Row],[Precio Noche]]*reservas_hotel[[#This Row],[noches]]</f>
        <v>720</v>
      </c>
      <c r="N36">
        <f>reservas_hotel[[#This Row],[noches]]*reservas_hotel[[#This Row],[Mantenimiento por noche]]</f>
        <v>120</v>
      </c>
      <c r="O36">
        <f>reservas_hotel[[#This Row],[Gasto total por reserva]]-reservas_hotel[[#This Row],[Gasto mantenimiento total]]</f>
        <v>600</v>
      </c>
    </row>
    <row r="37" spans="1:15" x14ac:dyDescent="0.3">
      <c r="A37">
        <v>36</v>
      </c>
      <c r="B37">
        <v>73</v>
      </c>
      <c r="C37" t="s">
        <v>2</v>
      </c>
      <c r="D37" t="s">
        <v>19</v>
      </c>
      <c r="E37" t="s">
        <v>15</v>
      </c>
      <c r="F37">
        <v>50</v>
      </c>
      <c r="G37" s="1">
        <f>IF(reservas_hotel[[#This Row],[precio noche 1]]="","100",reservas_hotel[[#This Row],[precio noche 1]])</f>
        <v>50</v>
      </c>
      <c r="H37" t="s">
        <v>9</v>
      </c>
      <c r="I37">
        <v>6</v>
      </c>
      <c r="J37" t="s">
        <v>6</v>
      </c>
      <c r="K37">
        <v>20</v>
      </c>
      <c r="L37" s="1">
        <f>IF(reservas_hotel[[#This Row],[mantenimiento_por_noche]]="","20",reservas_hotel[[#This Row],[mantenimiento_por_noche]])</f>
        <v>20</v>
      </c>
      <c r="M37">
        <f>reservas_hotel[[#This Row],[Precio Noche]]*reservas_hotel[[#This Row],[noches]]</f>
        <v>300</v>
      </c>
      <c r="N37">
        <f>reservas_hotel[[#This Row],[noches]]*reservas_hotel[[#This Row],[Mantenimiento por noche]]</f>
        <v>120</v>
      </c>
      <c r="O37">
        <f>reservas_hotel[[#This Row],[Gasto total por reserva]]-reservas_hotel[[#This Row],[Gasto mantenimiento total]]</f>
        <v>180</v>
      </c>
    </row>
    <row r="38" spans="1:15" x14ac:dyDescent="0.3">
      <c r="A38">
        <v>37</v>
      </c>
      <c r="B38">
        <v>69</v>
      </c>
      <c r="C38" t="s">
        <v>13</v>
      </c>
      <c r="D38" t="s">
        <v>3</v>
      </c>
      <c r="E38" t="s">
        <v>4</v>
      </c>
      <c r="F38">
        <v>150</v>
      </c>
      <c r="G38" s="1">
        <f>IF(reservas_hotel[[#This Row],[precio noche 1]]="","100",reservas_hotel[[#This Row],[precio noche 1]])</f>
        <v>150</v>
      </c>
      <c r="H38" t="s">
        <v>21</v>
      </c>
      <c r="I38">
        <v>3</v>
      </c>
      <c r="J38" t="s">
        <v>17</v>
      </c>
      <c r="K38">
        <v>20</v>
      </c>
      <c r="L38" s="1">
        <f>IF(reservas_hotel[[#This Row],[mantenimiento_por_noche]]="","20",reservas_hotel[[#This Row],[mantenimiento_por_noche]])</f>
        <v>20</v>
      </c>
      <c r="M38">
        <f>reservas_hotel[[#This Row],[Precio Noche]]*reservas_hotel[[#This Row],[noches]]</f>
        <v>450</v>
      </c>
      <c r="N38">
        <f>reservas_hotel[[#This Row],[noches]]*reservas_hotel[[#This Row],[Mantenimiento por noche]]</f>
        <v>60</v>
      </c>
      <c r="O38">
        <f>reservas_hotel[[#This Row],[Gasto total por reserva]]-reservas_hotel[[#This Row],[Gasto mantenimiento total]]</f>
        <v>390</v>
      </c>
    </row>
    <row r="39" spans="1:15" x14ac:dyDescent="0.3">
      <c r="A39">
        <v>38</v>
      </c>
      <c r="B39">
        <v>44</v>
      </c>
      <c r="C39" t="s">
        <v>13</v>
      </c>
      <c r="D39" t="s">
        <v>19</v>
      </c>
      <c r="E39" t="s">
        <v>4</v>
      </c>
      <c r="G39" s="1" t="str">
        <f>IF(reservas_hotel[[#This Row],[precio noche 1]]="","100",reservas_hotel[[#This Row],[precio noche 1]])</f>
        <v>100</v>
      </c>
      <c r="H39" t="s">
        <v>21</v>
      </c>
      <c r="I39">
        <v>3</v>
      </c>
      <c r="J39" t="s">
        <v>6</v>
      </c>
      <c r="L39" s="1" t="str">
        <f>IF(reservas_hotel[[#This Row],[mantenimiento_por_noche]]="","20",reservas_hotel[[#This Row],[mantenimiento_por_noche]])</f>
        <v>20</v>
      </c>
      <c r="M39">
        <f>reservas_hotel[[#This Row],[Precio Noche]]*reservas_hotel[[#This Row],[noches]]</f>
        <v>300</v>
      </c>
      <c r="N39">
        <f>reservas_hotel[[#This Row],[noches]]*reservas_hotel[[#This Row],[Mantenimiento por noche]]</f>
        <v>60</v>
      </c>
      <c r="O39">
        <f>reservas_hotel[[#This Row],[Gasto total por reserva]]-reservas_hotel[[#This Row],[Gasto mantenimiento total]]</f>
        <v>240</v>
      </c>
    </row>
    <row r="40" spans="1:15" x14ac:dyDescent="0.3">
      <c r="A40">
        <v>39</v>
      </c>
      <c r="B40">
        <v>22</v>
      </c>
      <c r="C40" t="s">
        <v>2</v>
      </c>
      <c r="D40" t="s">
        <v>19</v>
      </c>
      <c r="E40" t="s">
        <v>8</v>
      </c>
      <c r="G40" s="1" t="str">
        <f>IF(reservas_hotel[[#This Row],[precio noche 1]]="","100",reservas_hotel[[#This Row],[precio noche 1]])</f>
        <v>100</v>
      </c>
      <c r="H40" t="s">
        <v>12</v>
      </c>
      <c r="I40">
        <v>1</v>
      </c>
      <c r="J40" t="s">
        <v>17</v>
      </c>
      <c r="K40">
        <v>20</v>
      </c>
      <c r="L40" s="1">
        <f>IF(reservas_hotel[[#This Row],[mantenimiento_por_noche]]="","20",reservas_hotel[[#This Row],[mantenimiento_por_noche]])</f>
        <v>20</v>
      </c>
      <c r="M40">
        <f>reservas_hotel[[#This Row],[Precio Noche]]*reservas_hotel[[#This Row],[noches]]</f>
        <v>100</v>
      </c>
      <c r="N40">
        <f>reservas_hotel[[#This Row],[noches]]*reservas_hotel[[#This Row],[Mantenimiento por noche]]</f>
        <v>20</v>
      </c>
      <c r="O40">
        <f>reservas_hotel[[#This Row],[Gasto total por reserva]]-reservas_hotel[[#This Row],[Gasto mantenimiento total]]</f>
        <v>80</v>
      </c>
    </row>
    <row r="41" spans="1:15" x14ac:dyDescent="0.3">
      <c r="A41">
        <v>40</v>
      </c>
      <c r="B41">
        <v>59</v>
      </c>
      <c r="C41" t="s">
        <v>2</v>
      </c>
      <c r="D41" t="s">
        <v>3</v>
      </c>
      <c r="E41" t="s">
        <v>11</v>
      </c>
      <c r="G41" s="1" t="str">
        <f>IF(reservas_hotel[[#This Row],[precio noche 1]]="","100",reservas_hotel[[#This Row],[precio noche 1]])</f>
        <v>100</v>
      </c>
      <c r="H41" t="s">
        <v>12</v>
      </c>
      <c r="I41">
        <v>7</v>
      </c>
      <c r="J41" t="s">
        <v>17</v>
      </c>
      <c r="K41">
        <v>15</v>
      </c>
      <c r="L41" s="1">
        <f>IF(reservas_hotel[[#This Row],[mantenimiento_por_noche]]="","20",reservas_hotel[[#This Row],[mantenimiento_por_noche]])</f>
        <v>15</v>
      </c>
      <c r="M41">
        <f>reservas_hotel[[#This Row],[Precio Noche]]*reservas_hotel[[#This Row],[noches]]</f>
        <v>700</v>
      </c>
      <c r="N41">
        <f>reservas_hotel[[#This Row],[noches]]*reservas_hotel[[#This Row],[Mantenimiento por noche]]</f>
        <v>105</v>
      </c>
      <c r="O41">
        <f>reservas_hotel[[#This Row],[Gasto total por reserva]]-reservas_hotel[[#This Row],[Gasto mantenimiento total]]</f>
        <v>595</v>
      </c>
    </row>
    <row r="42" spans="1:15" x14ac:dyDescent="0.3">
      <c r="A42">
        <v>41</v>
      </c>
      <c r="B42">
        <v>88</v>
      </c>
      <c r="C42" t="s">
        <v>2</v>
      </c>
      <c r="D42" t="s">
        <v>3</v>
      </c>
      <c r="E42" t="s">
        <v>15</v>
      </c>
      <c r="F42">
        <v>50</v>
      </c>
      <c r="G42" s="1">
        <f>IF(reservas_hotel[[#This Row],[precio noche 1]]="","100",reservas_hotel[[#This Row],[precio noche 1]])</f>
        <v>50</v>
      </c>
      <c r="H42" t="s">
        <v>5</v>
      </c>
      <c r="I42">
        <v>8</v>
      </c>
      <c r="J42" t="s">
        <v>6</v>
      </c>
      <c r="K42">
        <v>20</v>
      </c>
      <c r="L42" s="1">
        <f>IF(reservas_hotel[[#This Row],[mantenimiento_por_noche]]="","20",reservas_hotel[[#This Row],[mantenimiento_por_noche]])</f>
        <v>20</v>
      </c>
      <c r="M42">
        <f>reservas_hotel[[#This Row],[Precio Noche]]*reservas_hotel[[#This Row],[noches]]</f>
        <v>400</v>
      </c>
      <c r="N42">
        <f>reservas_hotel[[#This Row],[noches]]*reservas_hotel[[#This Row],[Mantenimiento por noche]]</f>
        <v>160</v>
      </c>
      <c r="O42">
        <f>reservas_hotel[[#This Row],[Gasto total por reserva]]-reservas_hotel[[#This Row],[Gasto mantenimiento total]]</f>
        <v>240</v>
      </c>
    </row>
    <row r="43" spans="1:15" x14ac:dyDescent="0.3">
      <c r="A43">
        <v>42</v>
      </c>
      <c r="B43">
        <v>84</v>
      </c>
      <c r="C43" t="s">
        <v>13</v>
      </c>
      <c r="D43" t="s">
        <v>18</v>
      </c>
      <c r="E43" t="s">
        <v>4</v>
      </c>
      <c r="F43">
        <v>200</v>
      </c>
      <c r="G43" s="1">
        <f>IF(reservas_hotel[[#This Row],[precio noche 1]]="","100",reservas_hotel[[#This Row],[precio noche 1]])</f>
        <v>200</v>
      </c>
      <c r="H43" t="s">
        <v>5</v>
      </c>
      <c r="I43">
        <v>9</v>
      </c>
      <c r="J43" t="s">
        <v>17</v>
      </c>
      <c r="K43">
        <v>15</v>
      </c>
      <c r="L43" s="1">
        <f>IF(reservas_hotel[[#This Row],[mantenimiento_por_noche]]="","20",reservas_hotel[[#This Row],[mantenimiento_por_noche]])</f>
        <v>15</v>
      </c>
      <c r="M43">
        <f>reservas_hotel[[#This Row],[Precio Noche]]*reservas_hotel[[#This Row],[noches]]</f>
        <v>1800</v>
      </c>
      <c r="N43">
        <f>reservas_hotel[[#This Row],[noches]]*reservas_hotel[[#This Row],[Mantenimiento por noche]]</f>
        <v>135</v>
      </c>
      <c r="O43">
        <f>reservas_hotel[[#This Row],[Gasto total por reserva]]-reservas_hotel[[#This Row],[Gasto mantenimiento total]]</f>
        <v>1665</v>
      </c>
    </row>
    <row r="44" spans="1:15" x14ac:dyDescent="0.3">
      <c r="A44">
        <v>43</v>
      </c>
      <c r="B44">
        <v>82</v>
      </c>
      <c r="C44" t="s">
        <v>13</v>
      </c>
      <c r="D44" t="s">
        <v>18</v>
      </c>
      <c r="E44" t="s">
        <v>4</v>
      </c>
      <c r="F44">
        <v>120</v>
      </c>
      <c r="G44" s="1">
        <f>IF(reservas_hotel[[#This Row],[precio noche 1]]="","100",reservas_hotel[[#This Row],[precio noche 1]])</f>
        <v>120</v>
      </c>
      <c r="H44" t="s">
        <v>9</v>
      </c>
      <c r="I44">
        <v>1</v>
      </c>
      <c r="J44" t="s">
        <v>17</v>
      </c>
      <c r="K44">
        <v>10</v>
      </c>
      <c r="L44" s="1">
        <f>IF(reservas_hotel[[#This Row],[mantenimiento_por_noche]]="","20",reservas_hotel[[#This Row],[mantenimiento_por_noche]])</f>
        <v>10</v>
      </c>
      <c r="M44">
        <f>reservas_hotel[[#This Row],[Precio Noche]]*reservas_hotel[[#This Row],[noches]]</f>
        <v>120</v>
      </c>
      <c r="N44">
        <f>reservas_hotel[[#This Row],[noches]]*reservas_hotel[[#This Row],[Mantenimiento por noche]]</f>
        <v>10</v>
      </c>
      <c r="O44">
        <f>reservas_hotel[[#This Row],[Gasto total por reserva]]-reservas_hotel[[#This Row],[Gasto mantenimiento total]]</f>
        <v>110</v>
      </c>
    </row>
    <row r="45" spans="1:15" x14ac:dyDescent="0.3">
      <c r="A45">
        <v>44</v>
      </c>
      <c r="B45">
        <v>74</v>
      </c>
      <c r="C45" t="s">
        <v>2</v>
      </c>
      <c r="D45" t="s">
        <v>18</v>
      </c>
      <c r="E45" t="s">
        <v>4</v>
      </c>
      <c r="F45">
        <v>150</v>
      </c>
      <c r="G45" s="1">
        <f>IF(reservas_hotel[[#This Row],[precio noche 1]]="","100",reservas_hotel[[#This Row],[precio noche 1]])</f>
        <v>150</v>
      </c>
      <c r="H45" t="s">
        <v>9</v>
      </c>
      <c r="I45">
        <v>10</v>
      </c>
      <c r="J45" t="s">
        <v>6</v>
      </c>
      <c r="L45" s="1" t="str">
        <f>IF(reservas_hotel[[#This Row],[mantenimiento_por_noche]]="","20",reservas_hotel[[#This Row],[mantenimiento_por_noche]])</f>
        <v>20</v>
      </c>
      <c r="M45">
        <f>reservas_hotel[[#This Row],[Precio Noche]]*reservas_hotel[[#This Row],[noches]]</f>
        <v>1500</v>
      </c>
      <c r="N45">
        <f>reservas_hotel[[#This Row],[noches]]*reservas_hotel[[#This Row],[Mantenimiento por noche]]</f>
        <v>200</v>
      </c>
      <c r="O45">
        <f>reservas_hotel[[#This Row],[Gasto total por reserva]]-reservas_hotel[[#This Row],[Gasto mantenimiento total]]</f>
        <v>1300</v>
      </c>
    </row>
    <row r="46" spans="1:15" x14ac:dyDescent="0.3">
      <c r="A46">
        <v>45</v>
      </c>
      <c r="B46">
        <v>47</v>
      </c>
      <c r="C46" t="s">
        <v>2</v>
      </c>
      <c r="D46" t="s">
        <v>22</v>
      </c>
      <c r="E46" t="s">
        <v>4</v>
      </c>
      <c r="F46">
        <v>50</v>
      </c>
      <c r="G46" s="1">
        <f>IF(reservas_hotel[[#This Row],[precio noche 1]]="","100",reservas_hotel[[#This Row],[precio noche 1]])</f>
        <v>50</v>
      </c>
      <c r="H46" t="s">
        <v>21</v>
      </c>
      <c r="I46">
        <v>3</v>
      </c>
      <c r="J46" t="s">
        <v>6</v>
      </c>
      <c r="K46">
        <v>15</v>
      </c>
      <c r="L46" s="1">
        <f>IF(reservas_hotel[[#This Row],[mantenimiento_por_noche]]="","20",reservas_hotel[[#This Row],[mantenimiento_por_noche]])</f>
        <v>15</v>
      </c>
      <c r="M46">
        <f>reservas_hotel[[#This Row],[Precio Noche]]*reservas_hotel[[#This Row],[noches]]</f>
        <v>150</v>
      </c>
      <c r="N46">
        <f>reservas_hotel[[#This Row],[noches]]*reservas_hotel[[#This Row],[Mantenimiento por noche]]</f>
        <v>45</v>
      </c>
      <c r="O46">
        <f>reservas_hotel[[#This Row],[Gasto total por reserva]]-reservas_hotel[[#This Row],[Gasto mantenimiento total]]</f>
        <v>105</v>
      </c>
    </row>
    <row r="47" spans="1:15" x14ac:dyDescent="0.3">
      <c r="A47">
        <v>46</v>
      </c>
      <c r="B47">
        <v>35</v>
      </c>
      <c r="C47" t="s">
        <v>13</v>
      </c>
      <c r="D47" t="s">
        <v>10</v>
      </c>
      <c r="E47" t="s">
        <v>15</v>
      </c>
      <c r="F47">
        <v>50</v>
      </c>
      <c r="G47" s="1">
        <f>IF(reservas_hotel[[#This Row],[precio noche 1]]="","100",reservas_hotel[[#This Row],[precio noche 1]])</f>
        <v>50</v>
      </c>
      <c r="H47" t="s">
        <v>12</v>
      </c>
      <c r="I47">
        <v>1</v>
      </c>
      <c r="J47" t="s">
        <v>17</v>
      </c>
      <c r="K47">
        <v>10</v>
      </c>
      <c r="L47" s="1">
        <f>IF(reservas_hotel[[#This Row],[mantenimiento_por_noche]]="","20",reservas_hotel[[#This Row],[mantenimiento_por_noche]])</f>
        <v>10</v>
      </c>
      <c r="M47">
        <f>reservas_hotel[[#This Row],[Precio Noche]]*reservas_hotel[[#This Row],[noches]]</f>
        <v>50</v>
      </c>
      <c r="N47">
        <f>reservas_hotel[[#This Row],[noches]]*reservas_hotel[[#This Row],[Mantenimiento por noche]]</f>
        <v>10</v>
      </c>
      <c r="O47">
        <f>reservas_hotel[[#This Row],[Gasto total por reserva]]-reservas_hotel[[#This Row],[Gasto mantenimiento total]]</f>
        <v>40</v>
      </c>
    </row>
    <row r="48" spans="1:15" x14ac:dyDescent="0.3">
      <c r="A48">
        <v>47</v>
      </c>
      <c r="B48">
        <v>78</v>
      </c>
      <c r="C48" t="s">
        <v>13</v>
      </c>
      <c r="D48" t="s">
        <v>18</v>
      </c>
      <c r="E48" t="s">
        <v>8</v>
      </c>
      <c r="F48">
        <v>50</v>
      </c>
      <c r="G48" s="1">
        <f>IF(reservas_hotel[[#This Row],[precio noche 1]]="","100",reservas_hotel[[#This Row],[precio noche 1]])</f>
        <v>50</v>
      </c>
      <c r="H48" t="s">
        <v>5</v>
      </c>
      <c r="I48">
        <v>10</v>
      </c>
      <c r="J48" t="s">
        <v>6</v>
      </c>
      <c r="K48">
        <v>10</v>
      </c>
      <c r="L48" s="1">
        <f>IF(reservas_hotel[[#This Row],[mantenimiento_por_noche]]="","20",reservas_hotel[[#This Row],[mantenimiento_por_noche]])</f>
        <v>10</v>
      </c>
      <c r="M48">
        <f>reservas_hotel[[#This Row],[Precio Noche]]*reservas_hotel[[#This Row],[noches]]</f>
        <v>500</v>
      </c>
      <c r="N48">
        <f>reservas_hotel[[#This Row],[noches]]*reservas_hotel[[#This Row],[Mantenimiento por noche]]</f>
        <v>100</v>
      </c>
      <c r="O48">
        <f>reservas_hotel[[#This Row],[Gasto total por reserva]]-reservas_hotel[[#This Row],[Gasto mantenimiento total]]</f>
        <v>400</v>
      </c>
    </row>
    <row r="49" spans="1:15" x14ac:dyDescent="0.3">
      <c r="A49">
        <v>48</v>
      </c>
      <c r="B49">
        <v>25</v>
      </c>
      <c r="C49" t="s">
        <v>13</v>
      </c>
      <c r="D49" t="s">
        <v>14</v>
      </c>
      <c r="E49" t="s">
        <v>8</v>
      </c>
      <c r="G49" s="1" t="str">
        <f>IF(reservas_hotel[[#This Row],[precio noche 1]]="","100",reservas_hotel[[#This Row],[precio noche 1]])</f>
        <v>100</v>
      </c>
      <c r="H49" t="s">
        <v>21</v>
      </c>
      <c r="I49">
        <v>1</v>
      </c>
      <c r="J49" t="s">
        <v>17</v>
      </c>
      <c r="K49">
        <v>15</v>
      </c>
      <c r="L49" s="1">
        <f>IF(reservas_hotel[[#This Row],[mantenimiento_por_noche]]="","20",reservas_hotel[[#This Row],[mantenimiento_por_noche]])</f>
        <v>15</v>
      </c>
      <c r="M49">
        <f>reservas_hotel[[#This Row],[Precio Noche]]*reservas_hotel[[#This Row],[noches]]</f>
        <v>100</v>
      </c>
      <c r="N49">
        <f>reservas_hotel[[#This Row],[noches]]*reservas_hotel[[#This Row],[Mantenimiento por noche]]</f>
        <v>15</v>
      </c>
      <c r="O49">
        <f>reservas_hotel[[#This Row],[Gasto total por reserva]]-reservas_hotel[[#This Row],[Gasto mantenimiento total]]</f>
        <v>85</v>
      </c>
    </row>
    <row r="50" spans="1:15" x14ac:dyDescent="0.3">
      <c r="A50">
        <v>49</v>
      </c>
      <c r="B50">
        <v>55</v>
      </c>
      <c r="C50" t="s">
        <v>2</v>
      </c>
      <c r="D50" t="s">
        <v>3</v>
      </c>
      <c r="E50" t="s">
        <v>4</v>
      </c>
      <c r="F50">
        <v>150</v>
      </c>
      <c r="G50" s="1">
        <f>IF(reservas_hotel[[#This Row],[precio noche 1]]="","100",reservas_hotel[[#This Row],[precio noche 1]])</f>
        <v>150</v>
      </c>
      <c r="H50" t="s">
        <v>5</v>
      </c>
      <c r="I50">
        <v>5</v>
      </c>
      <c r="J50" t="s">
        <v>17</v>
      </c>
      <c r="L50" s="1" t="str">
        <f>IF(reservas_hotel[[#This Row],[mantenimiento_por_noche]]="","20",reservas_hotel[[#This Row],[mantenimiento_por_noche]])</f>
        <v>20</v>
      </c>
      <c r="M50">
        <f>reservas_hotel[[#This Row],[Precio Noche]]*reservas_hotel[[#This Row],[noches]]</f>
        <v>750</v>
      </c>
      <c r="N50">
        <f>reservas_hotel[[#This Row],[noches]]*reservas_hotel[[#This Row],[Mantenimiento por noche]]</f>
        <v>100</v>
      </c>
      <c r="O50">
        <f>reservas_hotel[[#This Row],[Gasto total por reserva]]-reservas_hotel[[#This Row],[Gasto mantenimiento total]]</f>
        <v>650</v>
      </c>
    </row>
    <row r="51" spans="1:15" x14ac:dyDescent="0.3">
      <c r="A51">
        <v>50</v>
      </c>
      <c r="B51">
        <v>69</v>
      </c>
      <c r="C51" t="s">
        <v>13</v>
      </c>
      <c r="D51" t="s">
        <v>20</v>
      </c>
      <c r="E51" t="s">
        <v>15</v>
      </c>
      <c r="F51">
        <v>50</v>
      </c>
      <c r="G51" s="1">
        <f>IF(reservas_hotel[[#This Row],[precio noche 1]]="","100",reservas_hotel[[#This Row],[precio noche 1]])</f>
        <v>50</v>
      </c>
      <c r="H51" t="s">
        <v>21</v>
      </c>
      <c r="I51">
        <v>2</v>
      </c>
      <c r="J51" t="s">
        <v>17</v>
      </c>
      <c r="K51">
        <v>15</v>
      </c>
      <c r="L51" s="1">
        <f>IF(reservas_hotel[[#This Row],[mantenimiento_por_noche]]="","20",reservas_hotel[[#This Row],[mantenimiento_por_noche]])</f>
        <v>15</v>
      </c>
      <c r="M51">
        <f>reservas_hotel[[#This Row],[Precio Noche]]*reservas_hotel[[#This Row],[noches]]</f>
        <v>100</v>
      </c>
      <c r="N51">
        <f>reservas_hotel[[#This Row],[noches]]*reservas_hotel[[#This Row],[Mantenimiento por noche]]</f>
        <v>30</v>
      </c>
      <c r="O51">
        <f>reservas_hotel[[#This Row],[Gasto total por reserva]]-reservas_hotel[[#This Row],[Gasto mantenimiento total]]</f>
        <v>70</v>
      </c>
    </row>
    <row r="52" spans="1:15" x14ac:dyDescent="0.3">
      <c r="A52">
        <v>51</v>
      </c>
      <c r="B52">
        <v>88</v>
      </c>
      <c r="C52" t="s">
        <v>2</v>
      </c>
      <c r="D52" t="s">
        <v>20</v>
      </c>
      <c r="E52" t="s">
        <v>15</v>
      </c>
      <c r="F52">
        <v>200</v>
      </c>
      <c r="G52" s="1">
        <f>IF(reservas_hotel[[#This Row],[precio noche 1]]="","100",reservas_hotel[[#This Row],[precio noche 1]])</f>
        <v>200</v>
      </c>
      <c r="H52" t="s">
        <v>12</v>
      </c>
      <c r="I52">
        <v>9</v>
      </c>
      <c r="J52" t="s">
        <v>6</v>
      </c>
      <c r="K52">
        <v>10</v>
      </c>
      <c r="L52" s="1">
        <f>IF(reservas_hotel[[#This Row],[mantenimiento_por_noche]]="","20",reservas_hotel[[#This Row],[mantenimiento_por_noche]])</f>
        <v>10</v>
      </c>
      <c r="M52">
        <f>reservas_hotel[[#This Row],[Precio Noche]]*reservas_hotel[[#This Row],[noches]]</f>
        <v>1800</v>
      </c>
      <c r="N52">
        <f>reservas_hotel[[#This Row],[noches]]*reservas_hotel[[#This Row],[Mantenimiento por noche]]</f>
        <v>90</v>
      </c>
      <c r="O52">
        <f>reservas_hotel[[#This Row],[Gasto total por reserva]]-reservas_hotel[[#This Row],[Gasto mantenimiento total]]</f>
        <v>1710</v>
      </c>
    </row>
    <row r="53" spans="1:15" x14ac:dyDescent="0.3">
      <c r="A53">
        <v>52</v>
      </c>
      <c r="B53">
        <v>36</v>
      </c>
      <c r="C53" t="s">
        <v>2</v>
      </c>
      <c r="D53" t="s">
        <v>3</v>
      </c>
      <c r="E53" t="s">
        <v>15</v>
      </c>
      <c r="G53" s="1" t="str">
        <f>IF(reservas_hotel[[#This Row],[precio noche 1]]="","100",reservas_hotel[[#This Row],[precio noche 1]])</f>
        <v>100</v>
      </c>
      <c r="H53" t="s">
        <v>12</v>
      </c>
      <c r="I53">
        <v>7</v>
      </c>
      <c r="J53" t="s">
        <v>17</v>
      </c>
      <c r="K53">
        <v>15</v>
      </c>
      <c r="L53" s="1">
        <f>IF(reservas_hotel[[#This Row],[mantenimiento_por_noche]]="","20",reservas_hotel[[#This Row],[mantenimiento_por_noche]])</f>
        <v>15</v>
      </c>
      <c r="M53">
        <f>reservas_hotel[[#This Row],[Precio Noche]]*reservas_hotel[[#This Row],[noches]]</f>
        <v>700</v>
      </c>
      <c r="N53">
        <f>reservas_hotel[[#This Row],[noches]]*reservas_hotel[[#This Row],[Mantenimiento por noche]]</f>
        <v>105</v>
      </c>
      <c r="O53">
        <f>reservas_hotel[[#This Row],[Gasto total por reserva]]-reservas_hotel[[#This Row],[Gasto mantenimiento total]]</f>
        <v>595</v>
      </c>
    </row>
    <row r="54" spans="1:15" x14ac:dyDescent="0.3">
      <c r="A54">
        <v>53</v>
      </c>
      <c r="B54">
        <v>37</v>
      </c>
      <c r="C54" t="s">
        <v>2</v>
      </c>
      <c r="D54" t="s">
        <v>7</v>
      </c>
      <c r="E54" t="s">
        <v>8</v>
      </c>
      <c r="F54">
        <v>200</v>
      </c>
      <c r="G54" s="1">
        <f>IF(reservas_hotel[[#This Row],[precio noche 1]]="","100",reservas_hotel[[#This Row],[precio noche 1]])</f>
        <v>200</v>
      </c>
      <c r="H54" t="s">
        <v>12</v>
      </c>
      <c r="I54">
        <v>7</v>
      </c>
      <c r="J54" t="s">
        <v>17</v>
      </c>
      <c r="K54">
        <v>10</v>
      </c>
      <c r="L54" s="1">
        <f>IF(reservas_hotel[[#This Row],[mantenimiento_por_noche]]="","20",reservas_hotel[[#This Row],[mantenimiento_por_noche]])</f>
        <v>10</v>
      </c>
      <c r="M54">
        <f>reservas_hotel[[#This Row],[Precio Noche]]*reservas_hotel[[#This Row],[noches]]</f>
        <v>1400</v>
      </c>
      <c r="N54">
        <f>reservas_hotel[[#This Row],[noches]]*reservas_hotel[[#This Row],[Mantenimiento por noche]]</f>
        <v>70</v>
      </c>
      <c r="O54">
        <f>reservas_hotel[[#This Row],[Gasto total por reserva]]-reservas_hotel[[#This Row],[Gasto mantenimiento total]]</f>
        <v>1330</v>
      </c>
    </row>
    <row r="55" spans="1:15" x14ac:dyDescent="0.3">
      <c r="A55">
        <v>54</v>
      </c>
      <c r="B55">
        <v>73</v>
      </c>
      <c r="C55" t="s">
        <v>13</v>
      </c>
      <c r="D55" t="s">
        <v>16</v>
      </c>
      <c r="E55" t="s">
        <v>15</v>
      </c>
      <c r="F55">
        <v>70</v>
      </c>
      <c r="G55" s="1">
        <f>IF(reservas_hotel[[#This Row],[precio noche 1]]="","100",reservas_hotel[[#This Row],[precio noche 1]])</f>
        <v>70</v>
      </c>
      <c r="H55" t="s">
        <v>9</v>
      </c>
      <c r="I55">
        <v>7</v>
      </c>
      <c r="J55" t="s">
        <v>6</v>
      </c>
      <c r="K55">
        <v>15</v>
      </c>
      <c r="L55" s="1">
        <f>IF(reservas_hotel[[#This Row],[mantenimiento_por_noche]]="","20",reservas_hotel[[#This Row],[mantenimiento_por_noche]])</f>
        <v>15</v>
      </c>
      <c r="M55">
        <f>reservas_hotel[[#This Row],[Precio Noche]]*reservas_hotel[[#This Row],[noches]]</f>
        <v>490</v>
      </c>
      <c r="N55">
        <f>reservas_hotel[[#This Row],[noches]]*reservas_hotel[[#This Row],[Mantenimiento por noche]]</f>
        <v>105</v>
      </c>
      <c r="O55">
        <f>reservas_hotel[[#This Row],[Gasto total por reserva]]-reservas_hotel[[#This Row],[Gasto mantenimiento total]]</f>
        <v>385</v>
      </c>
    </row>
    <row r="56" spans="1:15" x14ac:dyDescent="0.3">
      <c r="A56">
        <v>55</v>
      </c>
      <c r="B56">
        <v>50</v>
      </c>
      <c r="C56" t="s">
        <v>13</v>
      </c>
      <c r="D56" t="s">
        <v>14</v>
      </c>
      <c r="E56" t="s">
        <v>8</v>
      </c>
      <c r="F56">
        <v>90</v>
      </c>
      <c r="G56" s="1">
        <f>IF(reservas_hotel[[#This Row],[precio noche 1]]="","100",reservas_hotel[[#This Row],[precio noche 1]])</f>
        <v>90</v>
      </c>
      <c r="H56" t="s">
        <v>12</v>
      </c>
      <c r="I56">
        <v>4</v>
      </c>
      <c r="J56" t="s">
        <v>6</v>
      </c>
      <c r="K56">
        <v>5</v>
      </c>
      <c r="L56" s="1">
        <f>IF(reservas_hotel[[#This Row],[mantenimiento_por_noche]]="","20",reservas_hotel[[#This Row],[mantenimiento_por_noche]])</f>
        <v>5</v>
      </c>
      <c r="M56">
        <f>reservas_hotel[[#This Row],[Precio Noche]]*reservas_hotel[[#This Row],[noches]]</f>
        <v>360</v>
      </c>
      <c r="N56">
        <f>reservas_hotel[[#This Row],[noches]]*reservas_hotel[[#This Row],[Mantenimiento por noche]]</f>
        <v>20</v>
      </c>
      <c r="O56">
        <f>reservas_hotel[[#This Row],[Gasto total por reserva]]-reservas_hotel[[#This Row],[Gasto mantenimiento total]]</f>
        <v>340</v>
      </c>
    </row>
    <row r="57" spans="1:15" x14ac:dyDescent="0.3">
      <c r="A57">
        <v>56</v>
      </c>
      <c r="B57">
        <v>68</v>
      </c>
      <c r="C57" t="s">
        <v>2</v>
      </c>
      <c r="D57" t="s">
        <v>14</v>
      </c>
      <c r="E57" t="s">
        <v>11</v>
      </c>
      <c r="F57">
        <v>90</v>
      </c>
      <c r="G57" s="1">
        <f>IF(reservas_hotel[[#This Row],[precio noche 1]]="","100",reservas_hotel[[#This Row],[precio noche 1]])</f>
        <v>90</v>
      </c>
      <c r="H57" t="s">
        <v>21</v>
      </c>
      <c r="I57">
        <v>10</v>
      </c>
      <c r="J57" t="s">
        <v>6</v>
      </c>
      <c r="K57">
        <v>5</v>
      </c>
      <c r="L57" s="1">
        <f>IF(reservas_hotel[[#This Row],[mantenimiento_por_noche]]="","20",reservas_hotel[[#This Row],[mantenimiento_por_noche]])</f>
        <v>5</v>
      </c>
      <c r="M57">
        <f>reservas_hotel[[#This Row],[Precio Noche]]*reservas_hotel[[#This Row],[noches]]</f>
        <v>900</v>
      </c>
      <c r="N57">
        <f>reservas_hotel[[#This Row],[noches]]*reservas_hotel[[#This Row],[Mantenimiento por noche]]</f>
        <v>50</v>
      </c>
      <c r="O57">
        <f>reservas_hotel[[#This Row],[Gasto total por reserva]]-reservas_hotel[[#This Row],[Gasto mantenimiento total]]</f>
        <v>850</v>
      </c>
    </row>
    <row r="58" spans="1:15" x14ac:dyDescent="0.3">
      <c r="A58">
        <v>57</v>
      </c>
      <c r="B58">
        <v>28</v>
      </c>
      <c r="C58" t="s">
        <v>13</v>
      </c>
      <c r="D58" t="s">
        <v>19</v>
      </c>
      <c r="E58" t="s">
        <v>8</v>
      </c>
      <c r="F58">
        <v>150</v>
      </c>
      <c r="G58" s="1">
        <f>IF(reservas_hotel[[#This Row],[precio noche 1]]="","100",reservas_hotel[[#This Row],[precio noche 1]])</f>
        <v>150</v>
      </c>
      <c r="H58" t="s">
        <v>5</v>
      </c>
      <c r="I58">
        <v>9</v>
      </c>
      <c r="J58" t="s">
        <v>17</v>
      </c>
      <c r="L58" s="1" t="str">
        <f>IF(reservas_hotel[[#This Row],[mantenimiento_por_noche]]="","20",reservas_hotel[[#This Row],[mantenimiento_por_noche]])</f>
        <v>20</v>
      </c>
      <c r="M58">
        <f>reservas_hotel[[#This Row],[Precio Noche]]*reservas_hotel[[#This Row],[noches]]</f>
        <v>1350</v>
      </c>
      <c r="N58">
        <f>reservas_hotel[[#This Row],[noches]]*reservas_hotel[[#This Row],[Mantenimiento por noche]]</f>
        <v>180</v>
      </c>
      <c r="O58">
        <f>reservas_hotel[[#This Row],[Gasto total por reserva]]-reservas_hotel[[#This Row],[Gasto mantenimiento total]]</f>
        <v>1170</v>
      </c>
    </row>
    <row r="59" spans="1:15" x14ac:dyDescent="0.3">
      <c r="A59">
        <v>58</v>
      </c>
      <c r="B59">
        <v>67</v>
      </c>
      <c r="C59" t="s">
        <v>2</v>
      </c>
      <c r="D59" t="s">
        <v>10</v>
      </c>
      <c r="E59" t="s">
        <v>4</v>
      </c>
      <c r="F59">
        <v>120</v>
      </c>
      <c r="G59" s="1">
        <f>IF(reservas_hotel[[#This Row],[precio noche 1]]="","100",reservas_hotel[[#This Row],[precio noche 1]])</f>
        <v>120</v>
      </c>
      <c r="H59" t="s">
        <v>9</v>
      </c>
      <c r="I59">
        <v>5</v>
      </c>
      <c r="J59" t="s">
        <v>17</v>
      </c>
      <c r="K59">
        <v>10</v>
      </c>
      <c r="L59" s="1">
        <f>IF(reservas_hotel[[#This Row],[mantenimiento_por_noche]]="","20",reservas_hotel[[#This Row],[mantenimiento_por_noche]])</f>
        <v>10</v>
      </c>
      <c r="M59">
        <f>reservas_hotel[[#This Row],[Precio Noche]]*reservas_hotel[[#This Row],[noches]]</f>
        <v>600</v>
      </c>
      <c r="N59">
        <f>reservas_hotel[[#This Row],[noches]]*reservas_hotel[[#This Row],[Mantenimiento por noche]]</f>
        <v>50</v>
      </c>
      <c r="O59">
        <f>reservas_hotel[[#This Row],[Gasto total por reserva]]-reservas_hotel[[#This Row],[Gasto mantenimiento total]]</f>
        <v>550</v>
      </c>
    </row>
    <row r="60" spans="1:15" x14ac:dyDescent="0.3">
      <c r="A60">
        <v>59</v>
      </c>
      <c r="B60">
        <v>42</v>
      </c>
      <c r="C60" t="s">
        <v>2</v>
      </c>
      <c r="D60" t="s">
        <v>16</v>
      </c>
      <c r="E60" t="s">
        <v>15</v>
      </c>
      <c r="G60" s="1" t="str">
        <f>IF(reservas_hotel[[#This Row],[precio noche 1]]="","100",reservas_hotel[[#This Row],[precio noche 1]])</f>
        <v>100</v>
      </c>
      <c r="H60" t="s">
        <v>9</v>
      </c>
      <c r="I60">
        <v>6</v>
      </c>
      <c r="J60" t="s">
        <v>17</v>
      </c>
      <c r="K60">
        <v>20</v>
      </c>
      <c r="L60" s="1">
        <f>IF(reservas_hotel[[#This Row],[mantenimiento_por_noche]]="","20",reservas_hotel[[#This Row],[mantenimiento_por_noche]])</f>
        <v>20</v>
      </c>
      <c r="M60">
        <f>reservas_hotel[[#This Row],[Precio Noche]]*reservas_hotel[[#This Row],[noches]]</f>
        <v>600</v>
      </c>
      <c r="N60">
        <f>reservas_hotel[[#This Row],[noches]]*reservas_hotel[[#This Row],[Mantenimiento por noche]]</f>
        <v>120</v>
      </c>
      <c r="O60">
        <f>reservas_hotel[[#This Row],[Gasto total por reserva]]-reservas_hotel[[#This Row],[Gasto mantenimiento total]]</f>
        <v>480</v>
      </c>
    </row>
    <row r="61" spans="1:15" x14ac:dyDescent="0.3">
      <c r="A61">
        <v>60</v>
      </c>
      <c r="B61">
        <v>58</v>
      </c>
      <c r="C61" t="s">
        <v>13</v>
      </c>
      <c r="D61" t="s">
        <v>3</v>
      </c>
      <c r="E61" t="s">
        <v>15</v>
      </c>
      <c r="F61">
        <v>150</v>
      </c>
      <c r="G61" s="1">
        <f>IF(reservas_hotel[[#This Row],[precio noche 1]]="","100",reservas_hotel[[#This Row],[precio noche 1]])</f>
        <v>150</v>
      </c>
      <c r="H61" t="s">
        <v>9</v>
      </c>
      <c r="I61">
        <v>8</v>
      </c>
      <c r="J61" t="s">
        <v>17</v>
      </c>
      <c r="L61" s="1" t="str">
        <f>IF(reservas_hotel[[#This Row],[mantenimiento_por_noche]]="","20",reservas_hotel[[#This Row],[mantenimiento_por_noche]])</f>
        <v>20</v>
      </c>
      <c r="M61">
        <f>reservas_hotel[[#This Row],[Precio Noche]]*reservas_hotel[[#This Row],[noches]]</f>
        <v>1200</v>
      </c>
      <c r="N61">
        <f>reservas_hotel[[#This Row],[noches]]*reservas_hotel[[#This Row],[Mantenimiento por noche]]</f>
        <v>160</v>
      </c>
      <c r="O61">
        <f>reservas_hotel[[#This Row],[Gasto total por reserva]]-reservas_hotel[[#This Row],[Gasto mantenimiento total]]</f>
        <v>1040</v>
      </c>
    </row>
    <row r="62" spans="1:15" x14ac:dyDescent="0.3">
      <c r="A62">
        <v>61</v>
      </c>
      <c r="B62">
        <v>28</v>
      </c>
      <c r="C62" t="s">
        <v>2</v>
      </c>
      <c r="D62" t="s">
        <v>3</v>
      </c>
      <c r="E62" t="s">
        <v>15</v>
      </c>
      <c r="F62">
        <v>90</v>
      </c>
      <c r="G62" s="1">
        <f>IF(reservas_hotel[[#This Row],[precio noche 1]]="","100",reservas_hotel[[#This Row],[precio noche 1]])</f>
        <v>90</v>
      </c>
      <c r="H62" t="s">
        <v>9</v>
      </c>
      <c r="I62">
        <v>2</v>
      </c>
      <c r="J62" t="s">
        <v>17</v>
      </c>
      <c r="K62">
        <v>20</v>
      </c>
      <c r="L62" s="1">
        <f>IF(reservas_hotel[[#This Row],[mantenimiento_por_noche]]="","20",reservas_hotel[[#This Row],[mantenimiento_por_noche]])</f>
        <v>20</v>
      </c>
      <c r="M62">
        <f>reservas_hotel[[#This Row],[Precio Noche]]*reservas_hotel[[#This Row],[noches]]</f>
        <v>180</v>
      </c>
      <c r="N62">
        <f>reservas_hotel[[#This Row],[noches]]*reservas_hotel[[#This Row],[Mantenimiento por noche]]</f>
        <v>40</v>
      </c>
      <c r="O62">
        <f>reservas_hotel[[#This Row],[Gasto total por reserva]]-reservas_hotel[[#This Row],[Gasto mantenimiento total]]</f>
        <v>140</v>
      </c>
    </row>
    <row r="63" spans="1:15" x14ac:dyDescent="0.3">
      <c r="A63">
        <v>62</v>
      </c>
      <c r="B63">
        <v>47</v>
      </c>
      <c r="C63" t="s">
        <v>2</v>
      </c>
      <c r="D63" t="s">
        <v>19</v>
      </c>
      <c r="E63" t="s">
        <v>15</v>
      </c>
      <c r="G63" s="1" t="str">
        <f>IF(reservas_hotel[[#This Row],[precio noche 1]]="","100",reservas_hotel[[#This Row],[precio noche 1]])</f>
        <v>100</v>
      </c>
      <c r="H63" t="s">
        <v>5</v>
      </c>
      <c r="I63">
        <v>6</v>
      </c>
      <c r="J63" t="s">
        <v>17</v>
      </c>
      <c r="K63">
        <v>5</v>
      </c>
      <c r="L63" s="1">
        <f>IF(reservas_hotel[[#This Row],[mantenimiento_por_noche]]="","20",reservas_hotel[[#This Row],[mantenimiento_por_noche]])</f>
        <v>5</v>
      </c>
      <c r="M63">
        <f>reservas_hotel[[#This Row],[Precio Noche]]*reservas_hotel[[#This Row],[noches]]</f>
        <v>600</v>
      </c>
      <c r="N63">
        <f>reservas_hotel[[#This Row],[noches]]*reservas_hotel[[#This Row],[Mantenimiento por noche]]</f>
        <v>30</v>
      </c>
      <c r="O63">
        <f>reservas_hotel[[#This Row],[Gasto total por reserva]]-reservas_hotel[[#This Row],[Gasto mantenimiento total]]</f>
        <v>570</v>
      </c>
    </row>
    <row r="64" spans="1:15" x14ac:dyDescent="0.3">
      <c r="A64">
        <v>63</v>
      </c>
      <c r="B64">
        <v>74</v>
      </c>
      <c r="C64" t="s">
        <v>13</v>
      </c>
      <c r="D64" t="s">
        <v>14</v>
      </c>
      <c r="E64" t="s">
        <v>8</v>
      </c>
      <c r="F64">
        <v>50</v>
      </c>
      <c r="G64" s="1">
        <f>IF(reservas_hotel[[#This Row],[precio noche 1]]="","100",reservas_hotel[[#This Row],[precio noche 1]])</f>
        <v>50</v>
      </c>
      <c r="H64" t="s">
        <v>21</v>
      </c>
      <c r="I64">
        <v>10</v>
      </c>
      <c r="J64" t="s">
        <v>17</v>
      </c>
      <c r="K64">
        <v>5</v>
      </c>
      <c r="L64" s="1">
        <f>IF(reservas_hotel[[#This Row],[mantenimiento_por_noche]]="","20",reservas_hotel[[#This Row],[mantenimiento_por_noche]])</f>
        <v>5</v>
      </c>
      <c r="M64">
        <f>reservas_hotel[[#This Row],[Precio Noche]]*reservas_hotel[[#This Row],[noches]]</f>
        <v>500</v>
      </c>
      <c r="N64">
        <f>reservas_hotel[[#This Row],[noches]]*reservas_hotel[[#This Row],[Mantenimiento por noche]]</f>
        <v>50</v>
      </c>
      <c r="O64">
        <f>reservas_hotel[[#This Row],[Gasto total por reserva]]-reservas_hotel[[#This Row],[Gasto mantenimiento total]]</f>
        <v>450</v>
      </c>
    </row>
    <row r="65" spans="1:15" x14ac:dyDescent="0.3">
      <c r="A65">
        <v>64</v>
      </c>
      <c r="B65">
        <v>66</v>
      </c>
      <c r="C65" t="s">
        <v>2</v>
      </c>
      <c r="D65" t="s">
        <v>14</v>
      </c>
      <c r="E65" t="s">
        <v>4</v>
      </c>
      <c r="F65">
        <v>70</v>
      </c>
      <c r="G65" s="1">
        <f>IF(reservas_hotel[[#This Row],[precio noche 1]]="","100",reservas_hotel[[#This Row],[precio noche 1]])</f>
        <v>70</v>
      </c>
      <c r="H65" t="s">
        <v>12</v>
      </c>
      <c r="I65">
        <v>2</v>
      </c>
      <c r="J65" t="s">
        <v>17</v>
      </c>
      <c r="K65">
        <v>20</v>
      </c>
      <c r="L65" s="1">
        <f>IF(reservas_hotel[[#This Row],[mantenimiento_por_noche]]="","20",reservas_hotel[[#This Row],[mantenimiento_por_noche]])</f>
        <v>20</v>
      </c>
      <c r="M65">
        <f>reservas_hotel[[#This Row],[Precio Noche]]*reservas_hotel[[#This Row],[noches]]</f>
        <v>140</v>
      </c>
      <c r="N65">
        <f>reservas_hotel[[#This Row],[noches]]*reservas_hotel[[#This Row],[Mantenimiento por noche]]</f>
        <v>40</v>
      </c>
      <c r="O65">
        <f>reservas_hotel[[#This Row],[Gasto total por reserva]]-reservas_hotel[[#This Row],[Gasto mantenimiento total]]</f>
        <v>100</v>
      </c>
    </row>
    <row r="66" spans="1:15" x14ac:dyDescent="0.3">
      <c r="A66">
        <v>65</v>
      </c>
      <c r="B66">
        <v>77</v>
      </c>
      <c r="C66" t="s">
        <v>2</v>
      </c>
      <c r="D66" t="s">
        <v>18</v>
      </c>
      <c r="E66" t="s">
        <v>8</v>
      </c>
      <c r="F66">
        <v>120</v>
      </c>
      <c r="G66" s="1">
        <f>IF(reservas_hotel[[#This Row],[precio noche 1]]="","100",reservas_hotel[[#This Row],[precio noche 1]])</f>
        <v>120</v>
      </c>
      <c r="H66" t="s">
        <v>21</v>
      </c>
      <c r="I66">
        <v>4</v>
      </c>
      <c r="J66" t="s">
        <v>6</v>
      </c>
      <c r="K66">
        <v>20</v>
      </c>
      <c r="L66" s="1">
        <f>IF(reservas_hotel[[#This Row],[mantenimiento_por_noche]]="","20",reservas_hotel[[#This Row],[mantenimiento_por_noche]])</f>
        <v>20</v>
      </c>
      <c r="M66">
        <f>reservas_hotel[[#This Row],[Precio Noche]]*reservas_hotel[[#This Row],[noches]]</f>
        <v>480</v>
      </c>
      <c r="N66">
        <f>reservas_hotel[[#This Row],[noches]]*reservas_hotel[[#This Row],[Mantenimiento por noche]]</f>
        <v>80</v>
      </c>
      <c r="O66">
        <f>reservas_hotel[[#This Row],[Gasto total por reserva]]-reservas_hotel[[#This Row],[Gasto mantenimiento total]]</f>
        <v>400</v>
      </c>
    </row>
    <row r="67" spans="1:15" x14ac:dyDescent="0.3">
      <c r="A67">
        <v>66</v>
      </c>
      <c r="B67">
        <v>63</v>
      </c>
      <c r="C67" t="s">
        <v>13</v>
      </c>
      <c r="D67" t="s">
        <v>19</v>
      </c>
      <c r="E67" t="s">
        <v>4</v>
      </c>
      <c r="G67" s="1" t="str">
        <f>IF(reservas_hotel[[#This Row],[precio noche 1]]="","100",reservas_hotel[[#This Row],[precio noche 1]])</f>
        <v>100</v>
      </c>
      <c r="H67" t="s">
        <v>5</v>
      </c>
      <c r="I67">
        <v>3</v>
      </c>
      <c r="J67" t="s">
        <v>6</v>
      </c>
      <c r="K67">
        <v>20</v>
      </c>
      <c r="L67" s="1">
        <f>IF(reservas_hotel[[#This Row],[mantenimiento_por_noche]]="","20",reservas_hotel[[#This Row],[mantenimiento_por_noche]])</f>
        <v>20</v>
      </c>
      <c r="M67">
        <f>reservas_hotel[[#This Row],[Precio Noche]]*reservas_hotel[[#This Row],[noches]]</f>
        <v>300</v>
      </c>
      <c r="N67">
        <f>reservas_hotel[[#This Row],[noches]]*reservas_hotel[[#This Row],[Mantenimiento por noche]]</f>
        <v>60</v>
      </c>
      <c r="O67">
        <f>reservas_hotel[[#This Row],[Gasto total por reserva]]-reservas_hotel[[#This Row],[Gasto mantenimiento total]]</f>
        <v>240</v>
      </c>
    </row>
    <row r="68" spans="1:15" x14ac:dyDescent="0.3">
      <c r="A68">
        <v>67</v>
      </c>
      <c r="B68">
        <v>87</v>
      </c>
      <c r="C68" t="s">
        <v>13</v>
      </c>
      <c r="D68" t="s">
        <v>16</v>
      </c>
      <c r="E68" t="s">
        <v>15</v>
      </c>
      <c r="F68">
        <v>120</v>
      </c>
      <c r="G68" s="1">
        <f>IF(reservas_hotel[[#This Row],[precio noche 1]]="","100",reservas_hotel[[#This Row],[precio noche 1]])</f>
        <v>120</v>
      </c>
      <c r="H68" t="s">
        <v>9</v>
      </c>
      <c r="I68">
        <v>6</v>
      </c>
      <c r="J68" t="s">
        <v>6</v>
      </c>
      <c r="K68">
        <v>10</v>
      </c>
      <c r="L68" s="1">
        <f>IF(reservas_hotel[[#This Row],[mantenimiento_por_noche]]="","20",reservas_hotel[[#This Row],[mantenimiento_por_noche]])</f>
        <v>10</v>
      </c>
      <c r="M68">
        <f>reservas_hotel[[#This Row],[Precio Noche]]*reservas_hotel[[#This Row],[noches]]</f>
        <v>720</v>
      </c>
      <c r="N68">
        <f>reservas_hotel[[#This Row],[noches]]*reservas_hotel[[#This Row],[Mantenimiento por noche]]</f>
        <v>60</v>
      </c>
      <c r="O68">
        <f>reservas_hotel[[#This Row],[Gasto total por reserva]]-reservas_hotel[[#This Row],[Gasto mantenimiento total]]</f>
        <v>660</v>
      </c>
    </row>
    <row r="69" spans="1:15" x14ac:dyDescent="0.3">
      <c r="A69">
        <v>68</v>
      </c>
      <c r="B69">
        <v>48</v>
      </c>
      <c r="C69" t="s">
        <v>13</v>
      </c>
      <c r="D69" t="s">
        <v>3</v>
      </c>
      <c r="E69" t="s">
        <v>8</v>
      </c>
      <c r="F69">
        <v>90</v>
      </c>
      <c r="G69" s="1">
        <f>IF(reservas_hotel[[#This Row],[precio noche 1]]="","100",reservas_hotel[[#This Row],[precio noche 1]])</f>
        <v>90</v>
      </c>
      <c r="H69" t="s">
        <v>21</v>
      </c>
      <c r="I69">
        <v>7</v>
      </c>
      <c r="J69" t="s">
        <v>17</v>
      </c>
      <c r="K69">
        <v>20</v>
      </c>
      <c r="L69" s="1">
        <f>IF(reservas_hotel[[#This Row],[mantenimiento_por_noche]]="","20",reservas_hotel[[#This Row],[mantenimiento_por_noche]])</f>
        <v>20</v>
      </c>
      <c r="M69">
        <f>reservas_hotel[[#This Row],[Precio Noche]]*reservas_hotel[[#This Row],[noches]]</f>
        <v>630</v>
      </c>
      <c r="N69">
        <f>reservas_hotel[[#This Row],[noches]]*reservas_hotel[[#This Row],[Mantenimiento por noche]]</f>
        <v>140</v>
      </c>
      <c r="O69">
        <f>reservas_hotel[[#This Row],[Gasto total por reserva]]-reservas_hotel[[#This Row],[Gasto mantenimiento total]]</f>
        <v>490</v>
      </c>
    </row>
    <row r="70" spans="1:15" x14ac:dyDescent="0.3">
      <c r="A70">
        <v>69</v>
      </c>
      <c r="B70">
        <v>49</v>
      </c>
      <c r="C70" t="s">
        <v>13</v>
      </c>
      <c r="D70" t="s">
        <v>18</v>
      </c>
      <c r="E70" t="s">
        <v>15</v>
      </c>
      <c r="F70">
        <v>70</v>
      </c>
      <c r="G70" s="1">
        <f>IF(reservas_hotel[[#This Row],[precio noche 1]]="","100",reservas_hotel[[#This Row],[precio noche 1]])</f>
        <v>70</v>
      </c>
      <c r="H70" t="s">
        <v>21</v>
      </c>
      <c r="I70">
        <v>6</v>
      </c>
      <c r="J70" t="s">
        <v>6</v>
      </c>
      <c r="K70">
        <v>20</v>
      </c>
      <c r="L70" s="1">
        <f>IF(reservas_hotel[[#This Row],[mantenimiento_por_noche]]="","20",reservas_hotel[[#This Row],[mantenimiento_por_noche]])</f>
        <v>20</v>
      </c>
      <c r="M70">
        <f>reservas_hotel[[#This Row],[Precio Noche]]*reservas_hotel[[#This Row],[noches]]</f>
        <v>420</v>
      </c>
      <c r="N70">
        <f>reservas_hotel[[#This Row],[noches]]*reservas_hotel[[#This Row],[Mantenimiento por noche]]</f>
        <v>120</v>
      </c>
      <c r="O70">
        <f>reservas_hotel[[#This Row],[Gasto total por reserva]]-reservas_hotel[[#This Row],[Gasto mantenimiento total]]</f>
        <v>300</v>
      </c>
    </row>
    <row r="71" spans="1:15" x14ac:dyDescent="0.3">
      <c r="A71">
        <v>70</v>
      </c>
      <c r="B71">
        <v>71</v>
      </c>
      <c r="C71" t="s">
        <v>13</v>
      </c>
      <c r="D71" t="s">
        <v>7</v>
      </c>
      <c r="E71" t="s">
        <v>11</v>
      </c>
      <c r="F71">
        <v>150</v>
      </c>
      <c r="G71" s="1">
        <f>IF(reservas_hotel[[#This Row],[precio noche 1]]="","100",reservas_hotel[[#This Row],[precio noche 1]])</f>
        <v>150</v>
      </c>
      <c r="H71" t="s">
        <v>12</v>
      </c>
      <c r="I71">
        <v>5</v>
      </c>
      <c r="J71" t="s">
        <v>17</v>
      </c>
      <c r="L71" s="1" t="str">
        <f>IF(reservas_hotel[[#This Row],[mantenimiento_por_noche]]="","20",reservas_hotel[[#This Row],[mantenimiento_por_noche]])</f>
        <v>20</v>
      </c>
      <c r="M71">
        <f>reservas_hotel[[#This Row],[Precio Noche]]*reservas_hotel[[#This Row],[noches]]</f>
        <v>750</v>
      </c>
      <c r="N71">
        <f>reservas_hotel[[#This Row],[noches]]*reservas_hotel[[#This Row],[Mantenimiento por noche]]</f>
        <v>100</v>
      </c>
      <c r="O71">
        <f>reservas_hotel[[#This Row],[Gasto total por reserva]]-reservas_hotel[[#This Row],[Gasto mantenimiento total]]</f>
        <v>650</v>
      </c>
    </row>
    <row r="72" spans="1:15" x14ac:dyDescent="0.3">
      <c r="A72">
        <v>71</v>
      </c>
      <c r="B72">
        <v>71</v>
      </c>
      <c r="C72" t="s">
        <v>2</v>
      </c>
      <c r="D72" t="s">
        <v>22</v>
      </c>
      <c r="E72" t="s">
        <v>8</v>
      </c>
      <c r="G72" s="1" t="str">
        <f>IF(reservas_hotel[[#This Row],[precio noche 1]]="","100",reservas_hotel[[#This Row],[precio noche 1]])</f>
        <v>100</v>
      </c>
      <c r="H72" t="s">
        <v>5</v>
      </c>
      <c r="I72">
        <v>1</v>
      </c>
      <c r="J72" t="s">
        <v>6</v>
      </c>
      <c r="L72" s="1" t="str">
        <f>IF(reservas_hotel[[#This Row],[mantenimiento_por_noche]]="","20",reservas_hotel[[#This Row],[mantenimiento_por_noche]])</f>
        <v>20</v>
      </c>
      <c r="M72">
        <f>reservas_hotel[[#This Row],[Precio Noche]]*reservas_hotel[[#This Row],[noches]]</f>
        <v>100</v>
      </c>
      <c r="N72">
        <f>reservas_hotel[[#This Row],[noches]]*reservas_hotel[[#This Row],[Mantenimiento por noche]]</f>
        <v>20</v>
      </c>
      <c r="O72">
        <f>reservas_hotel[[#This Row],[Gasto total por reserva]]-reservas_hotel[[#This Row],[Gasto mantenimiento total]]</f>
        <v>80</v>
      </c>
    </row>
    <row r="73" spans="1:15" x14ac:dyDescent="0.3">
      <c r="A73">
        <v>72</v>
      </c>
      <c r="B73">
        <v>49</v>
      </c>
      <c r="C73" t="s">
        <v>13</v>
      </c>
      <c r="D73" t="s">
        <v>22</v>
      </c>
      <c r="E73" t="s">
        <v>11</v>
      </c>
      <c r="F73">
        <v>200</v>
      </c>
      <c r="G73" s="1">
        <f>IF(reservas_hotel[[#This Row],[precio noche 1]]="","100",reservas_hotel[[#This Row],[precio noche 1]])</f>
        <v>200</v>
      </c>
      <c r="H73" t="s">
        <v>21</v>
      </c>
      <c r="I73">
        <v>6</v>
      </c>
      <c r="J73" t="s">
        <v>6</v>
      </c>
      <c r="K73">
        <v>10</v>
      </c>
      <c r="L73" s="1">
        <f>IF(reservas_hotel[[#This Row],[mantenimiento_por_noche]]="","20",reservas_hotel[[#This Row],[mantenimiento_por_noche]])</f>
        <v>10</v>
      </c>
      <c r="M73">
        <f>reservas_hotel[[#This Row],[Precio Noche]]*reservas_hotel[[#This Row],[noches]]</f>
        <v>1200</v>
      </c>
      <c r="N73">
        <f>reservas_hotel[[#This Row],[noches]]*reservas_hotel[[#This Row],[Mantenimiento por noche]]</f>
        <v>60</v>
      </c>
      <c r="O73">
        <f>reservas_hotel[[#This Row],[Gasto total por reserva]]-reservas_hotel[[#This Row],[Gasto mantenimiento total]]</f>
        <v>1140</v>
      </c>
    </row>
    <row r="74" spans="1:15" x14ac:dyDescent="0.3">
      <c r="A74">
        <v>73</v>
      </c>
      <c r="B74">
        <v>71</v>
      </c>
      <c r="C74" t="s">
        <v>2</v>
      </c>
      <c r="D74" t="s">
        <v>14</v>
      </c>
      <c r="E74" t="s">
        <v>15</v>
      </c>
      <c r="F74">
        <v>90</v>
      </c>
      <c r="G74" s="1">
        <f>IF(reservas_hotel[[#This Row],[precio noche 1]]="","100",reservas_hotel[[#This Row],[precio noche 1]])</f>
        <v>90</v>
      </c>
      <c r="H74" t="s">
        <v>9</v>
      </c>
      <c r="I74">
        <v>7</v>
      </c>
      <c r="J74" t="s">
        <v>6</v>
      </c>
      <c r="K74">
        <v>20</v>
      </c>
      <c r="L74" s="1">
        <f>IF(reservas_hotel[[#This Row],[mantenimiento_por_noche]]="","20",reservas_hotel[[#This Row],[mantenimiento_por_noche]])</f>
        <v>20</v>
      </c>
      <c r="M74">
        <f>reservas_hotel[[#This Row],[Precio Noche]]*reservas_hotel[[#This Row],[noches]]</f>
        <v>630</v>
      </c>
      <c r="N74">
        <f>reservas_hotel[[#This Row],[noches]]*reservas_hotel[[#This Row],[Mantenimiento por noche]]</f>
        <v>140</v>
      </c>
      <c r="O74">
        <f>reservas_hotel[[#This Row],[Gasto total por reserva]]-reservas_hotel[[#This Row],[Gasto mantenimiento total]]</f>
        <v>490</v>
      </c>
    </row>
    <row r="75" spans="1:15" x14ac:dyDescent="0.3">
      <c r="A75">
        <v>74</v>
      </c>
      <c r="B75">
        <v>90</v>
      </c>
      <c r="C75" t="s">
        <v>13</v>
      </c>
      <c r="D75" t="s">
        <v>18</v>
      </c>
      <c r="E75" t="s">
        <v>15</v>
      </c>
      <c r="F75">
        <v>200</v>
      </c>
      <c r="G75" s="1">
        <f>IF(reservas_hotel[[#This Row],[precio noche 1]]="","100",reservas_hotel[[#This Row],[precio noche 1]])</f>
        <v>200</v>
      </c>
      <c r="H75" t="s">
        <v>12</v>
      </c>
      <c r="I75">
        <v>7</v>
      </c>
      <c r="J75" t="s">
        <v>6</v>
      </c>
      <c r="K75">
        <v>15</v>
      </c>
      <c r="L75" s="1">
        <f>IF(reservas_hotel[[#This Row],[mantenimiento_por_noche]]="","20",reservas_hotel[[#This Row],[mantenimiento_por_noche]])</f>
        <v>15</v>
      </c>
      <c r="M75">
        <f>reservas_hotel[[#This Row],[Precio Noche]]*reservas_hotel[[#This Row],[noches]]</f>
        <v>1400</v>
      </c>
      <c r="N75">
        <f>reservas_hotel[[#This Row],[noches]]*reservas_hotel[[#This Row],[Mantenimiento por noche]]</f>
        <v>105</v>
      </c>
      <c r="O75">
        <f>reservas_hotel[[#This Row],[Gasto total por reserva]]-reservas_hotel[[#This Row],[Gasto mantenimiento total]]</f>
        <v>1295</v>
      </c>
    </row>
    <row r="76" spans="1:15" x14ac:dyDescent="0.3">
      <c r="A76">
        <v>75</v>
      </c>
      <c r="B76">
        <v>42</v>
      </c>
      <c r="C76" t="s">
        <v>13</v>
      </c>
      <c r="D76" t="s">
        <v>10</v>
      </c>
      <c r="E76" t="s">
        <v>15</v>
      </c>
      <c r="F76">
        <v>200</v>
      </c>
      <c r="G76" s="1">
        <f>IF(reservas_hotel[[#This Row],[precio noche 1]]="","100",reservas_hotel[[#This Row],[precio noche 1]])</f>
        <v>200</v>
      </c>
      <c r="H76" t="s">
        <v>12</v>
      </c>
      <c r="I76">
        <v>6</v>
      </c>
      <c r="J76" t="s">
        <v>17</v>
      </c>
      <c r="K76">
        <v>15</v>
      </c>
      <c r="L76" s="1">
        <f>IF(reservas_hotel[[#This Row],[mantenimiento_por_noche]]="","20",reservas_hotel[[#This Row],[mantenimiento_por_noche]])</f>
        <v>15</v>
      </c>
      <c r="M76">
        <f>reservas_hotel[[#This Row],[Precio Noche]]*reservas_hotel[[#This Row],[noches]]</f>
        <v>1200</v>
      </c>
      <c r="N76">
        <f>reservas_hotel[[#This Row],[noches]]*reservas_hotel[[#This Row],[Mantenimiento por noche]]</f>
        <v>90</v>
      </c>
      <c r="O76">
        <f>reservas_hotel[[#This Row],[Gasto total por reserva]]-reservas_hotel[[#This Row],[Gasto mantenimiento total]]</f>
        <v>1110</v>
      </c>
    </row>
    <row r="77" spans="1:15" x14ac:dyDescent="0.3">
      <c r="A77">
        <v>76</v>
      </c>
      <c r="B77">
        <v>84</v>
      </c>
      <c r="C77" t="s">
        <v>2</v>
      </c>
      <c r="D77" t="s">
        <v>20</v>
      </c>
      <c r="E77" t="s">
        <v>15</v>
      </c>
      <c r="F77">
        <v>150</v>
      </c>
      <c r="G77" s="1">
        <f>IF(reservas_hotel[[#This Row],[precio noche 1]]="","100",reservas_hotel[[#This Row],[precio noche 1]])</f>
        <v>150</v>
      </c>
      <c r="H77" t="s">
        <v>9</v>
      </c>
      <c r="I77">
        <v>8</v>
      </c>
      <c r="J77" t="s">
        <v>17</v>
      </c>
      <c r="L77" s="1" t="str">
        <f>IF(reservas_hotel[[#This Row],[mantenimiento_por_noche]]="","20",reservas_hotel[[#This Row],[mantenimiento_por_noche]])</f>
        <v>20</v>
      </c>
      <c r="M77">
        <f>reservas_hotel[[#This Row],[Precio Noche]]*reservas_hotel[[#This Row],[noches]]</f>
        <v>1200</v>
      </c>
      <c r="N77">
        <f>reservas_hotel[[#This Row],[noches]]*reservas_hotel[[#This Row],[Mantenimiento por noche]]</f>
        <v>160</v>
      </c>
      <c r="O77">
        <f>reservas_hotel[[#This Row],[Gasto total por reserva]]-reservas_hotel[[#This Row],[Gasto mantenimiento total]]</f>
        <v>1040</v>
      </c>
    </row>
    <row r="78" spans="1:15" x14ac:dyDescent="0.3">
      <c r="A78">
        <v>77</v>
      </c>
      <c r="B78">
        <v>21</v>
      </c>
      <c r="C78" t="s">
        <v>2</v>
      </c>
      <c r="D78" t="s">
        <v>7</v>
      </c>
      <c r="E78" t="s">
        <v>15</v>
      </c>
      <c r="F78">
        <v>90</v>
      </c>
      <c r="G78" s="1">
        <f>IF(reservas_hotel[[#This Row],[precio noche 1]]="","100",reservas_hotel[[#This Row],[precio noche 1]])</f>
        <v>90</v>
      </c>
      <c r="H78" t="s">
        <v>21</v>
      </c>
      <c r="I78">
        <v>3</v>
      </c>
      <c r="J78" t="s">
        <v>6</v>
      </c>
      <c r="K78">
        <v>10</v>
      </c>
      <c r="L78" s="1">
        <f>IF(reservas_hotel[[#This Row],[mantenimiento_por_noche]]="","20",reservas_hotel[[#This Row],[mantenimiento_por_noche]])</f>
        <v>10</v>
      </c>
      <c r="M78">
        <f>reservas_hotel[[#This Row],[Precio Noche]]*reservas_hotel[[#This Row],[noches]]</f>
        <v>270</v>
      </c>
      <c r="N78">
        <f>reservas_hotel[[#This Row],[noches]]*reservas_hotel[[#This Row],[Mantenimiento por noche]]</f>
        <v>30</v>
      </c>
      <c r="O78">
        <f>reservas_hotel[[#This Row],[Gasto total por reserva]]-reservas_hotel[[#This Row],[Gasto mantenimiento total]]</f>
        <v>240</v>
      </c>
    </row>
    <row r="79" spans="1:15" x14ac:dyDescent="0.3">
      <c r="A79">
        <v>78</v>
      </c>
      <c r="B79">
        <v>45</v>
      </c>
      <c r="C79" t="s">
        <v>2</v>
      </c>
      <c r="D79" t="s">
        <v>14</v>
      </c>
      <c r="E79" t="s">
        <v>11</v>
      </c>
      <c r="F79">
        <v>200</v>
      </c>
      <c r="G79" s="1">
        <f>IF(reservas_hotel[[#This Row],[precio noche 1]]="","100",reservas_hotel[[#This Row],[precio noche 1]])</f>
        <v>200</v>
      </c>
      <c r="H79" t="s">
        <v>5</v>
      </c>
      <c r="I79">
        <v>4</v>
      </c>
      <c r="J79" t="s">
        <v>6</v>
      </c>
      <c r="K79">
        <v>15</v>
      </c>
      <c r="L79" s="1">
        <f>IF(reservas_hotel[[#This Row],[mantenimiento_por_noche]]="","20",reservas_hotel[[#This Row],[mantenimiento_por_noche]])</f>
        <v>15</v>
      </c>
      <c r="M79">
        <f>reservas_hotel[[#This Row],[Precio Noche]]*reservas_hotel[[#This Row],[noches]]</f>
        <v>800</v>
      </c>
      <c r="N79">
        <f>reservas_hotel[[#This Row],[noches]]*reservas_hotel[[#This Row],[Mantenimiento por noche]]</f>
        <v>60</v>
      </c>
      <c r="O79">
        <f>reservas_hotel[[#This Row],[Gasto total por reserva]]-reservas_hotel[[#This Row],[Gasto mantenimiento total]]</f>
        <v>740</v>
      </c>
    </row>
    <row r="80" spans="1:15" x14ac:dyDescent="0.3">
      <c r="A80">
        <v>79</v>
      </c>
      <c r="B80">
        <v>29</v>
      </c>
      <c r="C80" t="s">
        <v>13</v>
      </c>
      <c r="D80" t="s">
        <v>10</v>
      </c>
      <c r="E80" t="s">
        <v>15</v>
      </c>
      <c r="F80">
        <v>120</v>
      </c>
      <c r="G80" s="1">
        <f>IF(reservas_hotel[[#This Row],[precio noche 1]]="","100",reservas_hotel[[#This Row],[precio noche 1]])</f>
        <v>120</v>
      </c>
      <c r="H80" t="s">
        <v>21</v>
      </c>
      <c r="I80">
        <v>5</v>
      </c>
      <c r="J80" t="s">
        <v>17</v>
      </c>
      <c r="L80" s="1" t="str">
        <f>IF(reservas_hotel[[#This Row],[mantenimiento_por_noche]]="","20",reservas_hotel[[#This Row],[mantenimiento_por_noche]])</f>
        <v>20</v>
      </c>
      <c r="M80">
        <f>reservas_hotel[[#This Row],[Precio Noche]]*reservas_hotel[[#This Row],[noches]]</f>
        <v>600</v>
      </c>
      <c r="N80">
        <f>reservas_hotel[[#This Row],[noches]]*reservas_hotel[[#This Row],[Mantenimiento por noche]]</f>
        <v>100</v>
      </c>
      <c r="O80">
        <f>reservas_hotel[[#This Row],[Gasto total por reserva]]-reservas_hotel[[#This Row],[Gasto mantenimiento total]]</f>
        <v>500</v>
      </c>
    </row>
    <row r="81" spans="1:15" x14ac:dyDescent="0.3">
      <c r="A81">
        <v>80</v>
      </c>
      <c r="B81">
        <v>31</v>
      </c>
      <c r="C81" t="s">
        <v>2</v>
      </c>
      <c r="D81" t="s">
        <v>20</v>
      </c>
      <c r="E81" t="s">
        <v>15</v>
      </c>
      <c r="F81">
        <v>150</v>
      </c>
      <c r="G81" s="1">
        <f>IF(reservas_hotel[[#This Row],[precio noche 1]]="","100",reservas_hotel[[#This Row],[precio noche 1]])</f>
        <v>150</v>
      </c>
      <c r="H81" t="s">
        <v>21</v>
      </c>
      <c r="I81">
        <v>2</v>
      </c>
      <c r="J81" t="s">
        <v>17</v>
      </c>
      <c r="L81" s="1" t="str">
        <f>IF(reservas_hotel[[#This Row],[mantenimiento_por_noche]]="","20",reservas_hotel[[#This Row],[mantenimiento_por_noche]])</f>
        <v>20</v>
      </c>
      <c r="M81">
        <f>reservas_hotel[[#This Row],[Precio Noche]]*reservas_hotel[[#This Row],[noches]]</f>
        <v>300</v>
      </c>
      <c r="N81">
        <f>reservas_hotel[[#This Row],[noches]]*reservas_hotel[[#This Row],[Mantenimiento por noche]]</f>
        <v>40</v>
      </c>
      <c r="O81">
        <f>reservas_hotel[[#This Row],[Gasto total por reserva]]-reservas_hotel[[#This Row],[Gasto mantenimiento total]]</f>
        <v>260</v>
      </c>
    </row>
    <row r="82" spans="1:15" x14ac:dyDescent="0.3">
      <c r="A82">
        <v>81</v>
      </c>
      <c r="B82">
        <v>58</v>
      </c>
      <c r="C82" t="s">
        <v>13</v>
      </c>
      <c r="D82" t="s">
        <v>22</v>
      </c>
      <c r="E82" t="s">
        <v>15</v>
      </c>
      <c r="F82">
        <v>50</v>
      </c>
      <c r="G82" s="1">
        <f>IF(reservas_hotel[[#This Row],[precio noche 1]]="","100",reservas_hotel[[#This Row],[precio noche 1]])</f>
        <v>50</v>
      </c>
      <c r="H82" t="s">
        <v>5</v>
      </c>
      <c r="I82">
        <v>8</v>
      </c>
      <c r="J82" t="s">
        <v>17</v>
      </c>
      <c r="K82">
        <v>10</v>
      </c>
      <c r="L82" s="1">
        <f>IF(reservas_hotel[[#This Row],[mantenimiento_por_noche]]="","20",reservas_hotel[[#This Row],[mantenimiento_por_noche]])</f>
        <v>10</v>
      </c>
      <c r="M82">
        <f>reservas_hotel[[#This Row],[Precio Noche]]*reservas_hotel[[#This Row],[noches]]</f>
        <v>400</v>
      </c>
      <c r="N82">
        <f>reservas_hotel[[#This Row],[noches]]*reservas_hotel[[#This Row],[Mantenimiento por noche]]</f>
        <v>80</v>
      </c>
      <c r="O82">
        <f>reservas_hotel[[#This Row],[Gasto total por reserva]]-reservas_hotel[[#This Row],[Gasto mantenimiento total]]</f>
        <v>320</v>
      </c>
    </row>
    <row r="83" spans="1:15" x14ac:dyDescent="0.3">
      <c r="A83">
        <v>82</v>
      </c>
      <c r="B83">
        <v>30</v>
      </c>
      <c r="C83" t="s">
        <v>2</v>
      </c>
      <c r="D83" t="s">
        <v>18</v>
      </c>
      <c r="E83" t="s">
        <v>8</v>
      </c>
      <c r="G83" s="1" t="str">
        <f>IF(reservas_hotel[[#This Row],[precio noche 1]]="","100",reservas_hotel[[#This Row],[precio noche 1]])</f>
        <v>100</v>
      </c>
      <c r="H83" t="s">
        <v>21</v>
      </c>
      <c r="I83">
        <v>8</v>
      </c>
      <c r="J83" t="s">
        <v>17</v>
      </c>
      <c r="K83">
        <v>20</v>
      </c>
      <c r="L83" s="1">
        <f>IF(reservas_hotel[[#This Row],[mantenimiento_por_noche]]="","20",reservas_hotel[[#This Row],[mantenimiento_por_noche]])</f>
        <v>20</v>
      </c>
      <c r="M83">
        <f>reservas_hotel[[#This Row],[Precio Noche]]*reservas_hotel[[#This Row],[noches]]</f>
        <v>800</v>
      </c>
      <c r="N83">
        <f>reservas_hotel[[#This Row],[noches]]*reservas_hotel[[#This Row],[Mantenimiento por noche]]</f>
        <v>160</v>
      </c>
      <c r="O83">
        <f>reservas_hotel[[#This Row],[Gasto total por reserva]]-reservas_hotel[[#This Row],[Gasto mantenimiento total]]</f>
        <v>640</v>
      </c>
    </row>
    <row r="84" spans="1:15" x14ac:dyDescent="0.3">
      <c r="A84">
        <v>83</v>
      </c>
      <c r="B84">
        <v>74</v>
      </c>
      <c r="C84" t="s">
        <v>2</v>
      </c>
      <c r="D84" t="s">
        <v>16</v>
      </c>
      <c r="E84" t="s">
        <v>11</v>
      </c>
      <c r="F84">
        <v>150</v>
      </c>
      <c r="G84" s="1">
        <f>IF(reservas_hotel[[#This Row],[precio noche 1]]="","100",reservas_hotel[[#This Row],[precio noche 1]])</f>
        <v>150</v>
      </c>
      <c r="H84" t="s">
        <v>5</v>
      </c>
      <c r="I84">
        <v>7</v>
      </c>
      <c r="J84" t="s">
        <v>6</v>
      </c>
      <c r="L84" s="1" t="str">
        <f>IF(reservas_hotel[[#This Row],[mantenimiento_por_noche]]="","20",reservas_hotel[[#This Row],[mantenimiento_por_noche]])</f>
        <v>20</v>
      </c>
      <c r="M84">
        <f>reservas_hotel[[#This Row],[Precio Noche]]*reservas_hotel[[#This Row],[noches]]</f>
        <v>1050</v>
      </c>
      <c r="N84">
        <f>reservas_hotel[[#This Row],[noches]]*reservas_hotel[[#This Row],[Mantenimiento por noche]]</f>
        <v>140</v>
      </c>
      <c r="O84">
        <f>reservas_hotel[[#This Row],[Gasto total por reserva]]-reservas_hotel[[#This Row],[Gasto mantenimiento total]]</f>
        <v>910</v>
      </c>
    </row>
    <row r="85" spans="1:15" x14ac:dyDescent="0.3">
      <c r="A85">
        <v>84</v>
      </c>
      <c r="B85">
        <v>81</v>
      </c>
      <c r="C85" t="s">
        <v>13</v>
      </c>
      <c r="D85" t="s">
        <v>22</v>
      </c>
      <c r="E85" t="s">
        <v>4</v>
      </c>
      <c r="F85">
        <v>50</v>
      </c>
      <c r="G85" s="1">
        <f>IF(reservas_hotel[[#This Row],[precio noche 1]]="","100",reservas_hotel[[#This Row],[precio noche 1]])</f>
        <v>50</v>
      </c>
      <c r="H85" t="s">
        <v>12</v>
      </c>
      <c r="I85">
        <v>5</v>
      </c>
      <c r="J85" t="s">
        <v>17</v>
      </c>
      <c r="L85" s="1" t="str">
        <f>IF(reservas_hotel[[#This Row],[mantenimiento_por_noche]]="","20",reservas_hotel[[#This Row],[mantenimiento_por_noche]])</f>
        <v>20</v>
      </c>
      <c r="M85">
        <f>reservas_hotel[[#This Row],[Precio Noche]]*reservas_hotel[[#This Row],[noches]]</f>
        <v>250</v>
      </c>
      <c r="N85">
        <f>reservas_hotel[[#This Row],[noches]]*reservas_hotel[[#This Row],[Mantenimiento por noche]]</f>
        <v>100</v>
      </c>
      <c r="O85">
        <f>reservas_hotel[[#This Row],[Gasto total por reserva]]-reservas_hotel[[#This Row],[Gasto mantenimiento total]]</f>
        <v>150</v>
      </c>
    </row>
    <row r="86" spans="1:15" x14ac:dyDescent="0.3">
      <c r="A86">
        <v>85</v>
      </c>
      <c r="B86">
        <v>72</v>
      </c>
      <c r="C86" t="s">
        <v>2</v>
      </c>
      <c r="D86" t="s">
        <v>7</v>
      </c>
      <c r="E86" t="s">
        <v>11</v>
      </c>
      <c r="F86">
        <v>90</v>
      </c>
      <c r="G86" s="1">
        <f>IF(reservas_hotel[[#This Row],[precio noche 1]]="","100",reservas_hotel[[#This Row],[precio noche 1]])</f>
        <v>90</v>
      </c>
      <c r="H86" t="s">
        <v>5</v>
      </c>
      <c r="I86">
        <v>8</v>
      </c>
      <c r="J86" t="s">
        <v>6</v>
      </c>
      <c r="L86" s="1" t="str">
        <f>IF(reservas_hotel[[#This Row],[mantenimiento_por_noche]]="","20",reservas_hotel[[#This Row],[mantenimiento_por_noche]])</f>
        <v>20</v>
      </c>
      <c r="M86">
        <f>reservas_hotel[[#This Row],[Precio Noche]]*reservas_hotel[[#This Row],[noches]]</f>
        <v>720</v>
      </c>
      <c r="N86">
        <f>reservas_hotel[[#This Row],[noches]]*reservas_hotel[[#This Row],[Mantenimiento por noche]]</f>
        <v>160</v>
      </c>
      <c r="O86">
        <f>reservas_hotel[[#This Row],[Gasto total por reserva]]-reservas_hotel[[#This Row],[Gasto mantenimiento total]]</f>
        <v>560</v>
      </c>
    </row>
    <row r="87" spans="1:15" x14ac:dyDescent="0.3">
      <c r="A87">
        <v>86</v>
      </c>
      <c r="B87">
        <v>34</v>
      </c>
      <c r="C87" t="s">
        <v>2</v>
      </c>
      <c r="D87" t="s">
        <v>22</v>
      </c>
      <c r="E87" t="s">
        <v>15</v>
      </c>
      <c r="F87">
        <v>120</v>
      </c>
      <c r="G87" s="1">
        <f>IF(reservas_hotel[[#This Row],[precio noche 1]]="","100",reservas_hotel[[#This Row],[precio noche 1]])</f>
        <v>120</v>
      </c>
      <c r="H87" t="s">
        <v>12</v>
      </c>
      <c r="I87">
        <v>9</v>
      </c>
      <c r="J87" t="s">
        <v>17</v>
      </c>
      <c r="K87">
        <v>5</v>
      </c>
      <c r="L87" s="1">
        <f>IF(reservas_hotel[[#This Row],[mantenimiento_por_noche]]="","20",reservas_hotel[[#This Row],[mantenimiento_por_noche]])</f>
        <v>5</v>
      </c>
      <c r="M87">
        <f>reservas_hotel[[#This Row],[Precio Noche]]*reservas_hotel[[#This Row],[noches]]</f>
        <v>1080</v>
      </c>
      <c r="N87">
        <f>reservas_hotel[[#This Row],[noches]]*reservas_hotel[[#This Row],[Mantenimiento por noche]]</f>
        <v>45</v>
      </c>
      <c r="O87">
        <f>reservas_hotel[[#This Row],[Gasto total por reserva]]-reservas_hotel[[#This Row],[Gasto mantenimiento total]]</f>
        <v>1035</v>
      </c>
    </row>
    <row r="88" spans="1:15" x14ac:dyDescent="0.3">
      <c r="A88">
        <v>87</v>
      </c>
      <c r="B88">
        <v>23</v>
      </c>
      <c r="C88" t="s">
        <v>2</v>
      </c>
      <c r="D88" t="s">
        <v>20</v>
      </c>
      <c r="E88" t="s">
        <v>8</v>
      </c>
      <c r="F88">
        <v>70</v>
      </c>
      <c r="G88" s="1">
        <f>IF(reservas_hotel[[#This Row],[precio noche 1]]="","100",reservas_hotel[[#This Row],[precio noche 1]])</f>
        <v>70</v>
      </c>
      <c r="H88" t="s">
        <v>21</v>
      </c>
      <c r="I88">
        <v>1</v>
      </c>
      <c r="J88" t="s">
        <v>6</v>
      </c>
      <c r="K88">
        <v>10</v>
      </c>
      <c r="L88" s="1">
        <f>IF(reservas_hotel[[#This Row],[mantenimiento_por_noche]]="","20",reservas_hotel[[#This Row],[mantenimiento_por_noche]])</f>
        <v>10</v>
      </c>
      <c r="M88">
        <f>reservas_hotel[[#This Row],[Precio Noche]]*reservas_hotel[[#This Row],[noches]]</f>
        <v>70</v>
      </c>
      <c r="N88">
        <f>reservas_hotel[[#This Row],[noches]]*reservas_hotel[[#This Row],[Mantenimiento por noche]]</f>
        <v>10</v>
      </c>
      <c r="O88">
        <f>reservas_hotel[[#This Row],[Gasto total por reserva]]-reservas_hotel[[#This Row],[Gasto mantenimiento total]]</f>
        <v>60</v>
      </c>
    </row>
    <row r="89" spans="1:15" x14ac:dyDescent="0.3">
      <c r="A89">
        <v>88</v>
      </c>
      <c r="B89">
        <v>24</v>
      </c>
      <c r="C89" t="s">
        <v>2</v>
      </c>
      <c r="D89" t="s">
        <v>22</v>
      </c>
      <c r="E89" t="s">
        <v>4</v>
      </c>
      <c r="F89">
        <v>70</v>
      </c>
      <c r="G89" s="1">
        <f>IF(reservas_hotel[[#This Row],[precio noche 1]]="","100",reservas_hotel[[#This Row],[precio noche 1]])</f>
        <v>70</v>
      </c>
      <c r="H89" t="s">
        <v>21</v>
      </c>
      <c r="I89">
        <v>2</v>
      </c>
      <c r="J89" t="s">
        <v>6</v>
      </c>
      <c r="K89">
        <v>10</v>
      </c>
      <c r="L89" s="1">
        <f>IF(reservas_hotel[[#This Row],[mantenimiento_por_noche]]="","20",reservas_hotel[[#This Row],[mantenimiento_por_noche]])</f>
        <v>10</v>
      </c>
      <c r="M89">
        <f>reservas_hotel[[#This Row],[Precio Noche]]*reservas_hotel[[#This Row],[noches]]</f>
        <v>140</v>
      </c>
      <c r="N89">
        <f>reservas_hotel[[#This Row],[noches]]*reservas_hotel[[#This Row],[Mantenimiento por noche]]</f>
        <v>20</v>
      </c>
      <c r="O89">
        <f>reservas_hotel[[#This Row],[Gasto total por reserva]]-reservas_hotel[[#This Row],[Gasto mantenimiento total]]</f>
        <v>120</v>
      </c>
    </row>
    <row r="90" spans="1:15" x14ac:dyDescent="0.3">
      <c r="A90">
        <v>89</v>
      </c>
      <c r="B90">
        <v>87</v>
      </c>
      <c r="C90" t="s">
        <v>13</v>
      </c>
      <c r="D90" t="s">
        <v>16</v>
      </c>
      <c r="E90" t="s">
        <v>11</v>
      </c>
      <c r="F90">
        <v>90</v>
      </c>
      <c r="G90" s="1">
        <f>IF(reservas_hotel[[#This Row],[precio noche 1]]="","100",reservas_hotel[[#This Row],[precio noche 1]])</f>
        <v>90</v>
      </c>
      <c r="H90" t="s">
        <v>21</v>
      </c>
      <c r="I90">
        <v>1</v>
      </c>
      <c r="J90" t="s">
        <v>17</v>
      </c>
      <c r="K90">
        <v>10</v>
      </c>
      <c r="L90" s="1">
        <f>IF(reservas_hotel[[#This Row],[mantenimiento_por_noche]]="","20",reservas_hotel[[#This Row],[mantenimiento_por_noche]])</f>
        <v>10</v>
      </c>
      <c r="M90">
        <f>reservas_hotel[[#This Row],[Precio Noche]]*reservas_hotel[[#This Row],[noches]]</f>
        <v>90</v>
      </c>
      <c r="N90">
        <f>reservas_hotel[[#This Row],[noches]]*reservas_hotel[[#This Row],[Mantenimiento por noche]]</f>
        <v>10</v>
      </c>
      <c r="O90">
        <f>reservas_hotel[[#This Row],[Gasto total por reserva]]-reservas_hotel[[#This Row],[Gasto mantenimiento total]]</f>
        <v>80</v>
      </c>
    </row>
    <row r="91" spans="1:15" x14ac:dyDescent="0.3">
      <c r="A91">
        <v>90</v>
      </c>
      <c r="B91">
        <v>46</v>
      </c>
      <c r="C91" t="s">
        <v>13</v>
      </c>
      <c r="D91" t="s">
        <v>18</v>
      </c>
      <c r="E91" t="s">
        <v>15</v>
      </c>
      <c r="F91">
        <v>90</v>
      </c>
      <c r="G91" s="1">
        <f>IF(reservas_hotel[[#This Row],[precio noche 1]]="","100",reservas_hotel[[#This Row],[precio noche 1]])</f>
        <v>90</v>
      </c>
      <c r="H91" t="s">
        <v>21</v>
      </c>
      <c r="I91">
        <v>8</v>
      </c>
      <c r="J91" t="s">
        <v>6</v>
      </c>
      <c r="L91" s="1" t="str">
        <f>IF(reservas_hotel[[#This Row],[mantenimiento_por_noche]]="","20",reservas_hotel[[#This Row],[mantenimiento_por_noche]])</f>
        <v>20</v>
      </c>
      <c r="M91">
        <f>reservas_hotel[[#This Row],[Precio Noche]]*reservas_hotel[[#This Row],[noches]]</f>
        <v>720</v>
      </c>
      <c r="N91">
        <f>reservas_hotel[[#This Row],[noches]]*reservas_hotel[[#This Row],[Mantenimiento por noche]]</f>
        <v>160</v>
      </c>
      <c r="O91">
        <f>reservas_hotel[[#This Row],[Gasto total por reserva]]-reservas_hotel[[#This Row],[Gasto mantenimiento total]]</f>
        <v>560</v>
      </c>
    </row>
    <row r="92" spans="1:15" x14ac:dyDescent="0.3">
      <c r="A92">
        <v>91</v>
      </c>
      <c r="B92">
        <v>44</v>
      </c>
      <c r="C92" t="s">
        <v>2</v>
      </c>
      <c r="D92" t="s">
        <v>16</v>
      </c>
      <c r="E92" t="s">
        <v>8</v>
      </c>
      <c r="F92">
        <v>90</v>
      </c>
      <c r="G92" s="1">
        <f>IF(reservas_hotel[[#This Row],[precio noche 1]]="","100",reservas_hotel[[#This Row],[precio noche 1]])</f>
        <v>90</v>
      </c>
      <c r="H92" t="s">
        <v>9</v>
      </c>
      <c r="I92">
        <v>3</v>
      </c>
      <c r="J92" t="s">
        <v>17</v>
      </c>
      <c r="K92">
        <v>15</v>
      </c>
      <c r="L92" s="1">
        <f>IF(reservas_hotel[[#This Row],[mantenimiento_por_noche]]="","20",reservas_hotel[[#This Row],[mantenimiento_por_noche]])</f>
        <v>15</v>
      </c>
      <c r="M92">
        <f>reservas_hotel[[#This Row],[Precio Noche]]*reservas_hotel[[#This Row],[noches]]</f>
        <v>270</v>
      </c>
      <c r="N92">
        <f>reservas_hotel[[#This Row],[noches]]*reservas_hotel[[#This Row],[Mantenimiento por noche]]</f>
        <v>45</v>
      </c>
      <c r="O92">
        <f>reservas_hotel[[#This Row],[Gasto total por reserva]]-reservas_hotel[[#This Row],[Gasto mantenimiento total]]</f>
        <v>225</v>
      </c>
    </row>
    <row r="93" spans="1:15" x14ac:dyDescent="0.3">
      <c r="A93">
        <v>92</v>
      </c>
      <c r="B93">
        <v>27</v>
      </c>
      <c r="C93" t="s">
        <v>13</v>
      </c>
      <c r="D93" t="s">
        <v>16</v>
      </c>
      <c r="E93" t="s">
        <v>8</v>
      </c>
      <c r="F93">
        <v>200</v>
      </c>
      <c r="G93" s="1">
        <f>IF(reservas_hotel[[#This Row],[precio noche 1]]="","100",reservas_hotel[[#This Row],[precio noche 1]])</f>
        <v>200</v>
      </c>
      <c r="H93" t="s">
        <v>9</v>
      </c>
      <c r="I93">
        <v>3</v>
      </c>
      <c r="J93" t="s">
        <v>17</v>
      </c>
      <c r="K93">
        <v>20</v>
      </c>
      <c r="L93" s="1">
        <f>IF(reservas_hotel[[#This Row],[mantenimiento_por_noche]]="","20",reservas_hotel[[#This Row],[mantenimiento_por_noche]])</f>
        <v>20</v>
      </c>
      <c r="M93">
        <f>reservas_hotel[[#This Row],[Precio Noche]]*reservas_hotel[[#This Row],[noches]]</f>
        <v>600</v>
      </c>
      <c r="N93">
        <f>reservas_hotel[[#This Row],[noches]]*reservas_hotel[[#This Row],[Mantenimiento por noche]]</f>
        <v>60</v>
      </c>
      <c r="O93">
        <f>reservas_hotel[[#This Row],[Gasto total por reserva]]-reservas_hotel[[#This Row],[Gasto mantenimiento total]]</f>
        <v>540</v>
      </c>
    </row>
    <row r="94" spans="1:15" x14ac:dyDescent="0.3">
      <c r="A94">
        <v>93</v>
      </c>
      <c r="B94">
        <v>89</v>
      </c>
      <c r="C94" t="s">
        <v>13</v>
      </c>
      <c r="D94" t="s">
        <v>3</v>
      </c>
      <c r="E94" t="s">
        <v>15</v>
      </c>
      <c r="F94">
        <v>70</v>
      </c>
      <c r="G94" s="1">
        <f>IF(reservas_hotel[[#This Row],[precio noche 1]]="","100",reservas_hotel[[#This Row],[precio noche 1]])</f>
        <v>70</v>
      </c>
      <c r="H94" t="s">
        <v>5</v>
      </c>
      <c r="I94">
        <v>10</v>
      </c>
      <c r="J94" t="s">
        <v>17</v>
      </c>
      <c r="K94">
        <v>15</v>
      </c>
      <c r="L94" s="1">
        <f>IF(reservas_hotel[[#This Row],[mantenimiento_por_noche]]="","20",reservas_hotel[[#This Row],[mantenimiento_por_noche]])</f>
        <v>15</v>
      </c>
      <c r="M94">
        <f>reservas_hotel[[#This Row],[Precio Noche]]*reservas_hotel[[#This Row],[noches]]</f>
        <v>700</v>
      </c>
      <c r="N94">
        <f>reservas_hotel[[#This Row],[noches]]*reservas_hotel[[#This Row],[Mantenimiento por noche]]</f>
        <v>150</v>
      </c>
      <c r="O94">
        <f>reservas_hotel[[#This Row],[Gasto total por reserva]]-reservas_hotel[[#This Row],[Gasto mantenimiento total]]</f>
        <v>550</v>
      </c>
    </row>
    <row r="95" spans="1:15" x14ac:dyDescent="0.3">
      <c r="A95">
        <v>94</v>
      </c>
      <c r="B95">
        <v>63</v>
      </c>
      <c r="C95" t="s">
        <v>2</v>
      </c>
      <c r="D95" t="s">
        <v>18</v>
      </c>
      <c r="E95" t="s">
        <v>4</v>
      </c>
      <c r="F95">
        <v>200</v>
      </c>
      <c r="G95" s="1">
        <f>IF(reservas_hotel[[#This Row],[precio noche 1]]="","100",reservas_hotel[[#This Row],[precio noche 1]])</f>
        <v>200</v>
      </c>
      <c r="H95" t="s">
        <v>21</v>
      </c>
      <c r="I95">
        <v>6</v>
      </c>
      <c r="J95" t="s">
        <v>17</v>
      </c>
      <c r="K95">
        <v>5</v>
      </c>
      <c r="L95" s="1">
        <f>IF(reservas_hotel[[#This Row],[mantenimiento_por_noche]]="","20",reservas_hotel[[#This Row],[mantenimiento_por_noche]])</f>
        <v>5</v>
      </c>
      <c r="M95">
        <f>reservas_hotel[[#This Row],[Precio Noche]]*reservas_hotel[[#This Row],[noches]]</f>
        <v>1200</v>
      </c>
      <c r="N95">
        <f>reservas_hotel[[#This Row],[noches]]*reservas_hotel[[#This Row],[Mantenimiento por noche]]</f>
        <v>30</v>
      </c>
      <c r="O95">
        <f>reservas_hotel[[#This Row],[Gasto total por reserva]]-reservas_hotel[[#This Row],[Gasto mantenimiento total]]</f>
        <v>1170</v>
      </c>
    </row>
    <row r="96" spans="1:15" x14ac:dyDescent="0.3">
      <c r="A96">
        <v>95</v>
      </c>
      <c r="B96">
        <v>65</v>
      </c>
      <c r="C96" t="s">
        <v>2</v>
      </c>
      <c r="D96" t="s">
        <v>16</v>
      </c>
      <c r="E96" t="s">
        <v>11</v>
      </c>
      <c r="G96" s="1" t="str">
        <f>IF(reservas_hotel[[#This Row],[precio noche 1]]="","100",reservas_hotel[[#This Row],[precio noche 1]])</f>
        <v>100</v>
      </c>
      <c r="H96" t="s">
        <v>12</v>
      </c>
      <c r="I96">
        <v>4</v>
      </c>
      <c r="J96" t="s">
        <v>17</v>
      </c>
      <c r="L96" s="1" t="str">
        <f>IF(reservas_hotel[[#This Row],[mantenimiento_por_noche]]="","20",reservas_hotel[[#This Row],[mantenimiento_por_noche]])</f>
        <v>20</v>
      </c>
      <c r="M96">
        <f>reservas_hotel[[#This Row],[Precio Noche]]*reservas_hotel[[#This Row],[noches]]</f>
        <v>400</v>
      </c>
      <c r="N96">
        <f>reservas_hotel[[#This Row],[noches]]*reservas_hotel[[#This Row],[Mantenimiento por noche]]</f>
        <v>80</v>
      </c>
      <c r="O96">
        <f>reservas_hotel[[#This Row],[Gasto total por reserva]]-reservas_hotel[[#This Row],[Gasto mantenimiento total]]</f>
        <v>320</v>
      </c>
    </row>
    <row r="97" spans="1:15" x14ac:dyDescent="0.3">
      <c r="A97">
        <v>96</v>
      </c>
      <c r="B97">
        <v>75</v>
      </c>
      <c r="C97" t="s">
        <v>13</v>
      </c>
      <c r="D97" t="s">
        <v>19</v>
      </c>
      <c r="E97" t="s">
        <v>8</v>
      </c>
      <c r="F97">
        <v>200</v>
      </c>
      <c r="G97" s="1">
        <f>IF(reservas_hotel[[#This Row],[precio noche 1]]="","100",reservas_hotel[[#This Row],[precio noche 1]])</f>
        <v>200</v>
      </c>
      <c r="H97" t="s">
        <v>12</v>
      </c>
      <c r="I97">
        <v>9</v>
      </c>
      <c r="J97" t="s">
        <v>17</v>
      </c>
      <c r="K97">
        <v>20</v>
      </c>
      <c r="L97" s="1">
        <f>IF(reservas_hotel[[#This Row],[mantenimiento_por_noche]]="","20",reservas_hotel[[#This Row],[mantenimiento_por_noche]])</f>
        <v>20</v>
      </c>
      <c r="M97">
        <f>reservas_hotel[[#This Row],[Precio Noche]]*reservas_hotel[[#This Row],[noches]]</f>
        <v>1800</v>
      </c>
      <c r="N97">
        <f>reservas_hotel[[#This Row],[noches]]*reservas_hotel[[#This Row],[Mantenimiento por noche]]</f>
        <v>180</v>
      </c>
      <c r="O97">
        <f>reservas_hotel[[#This Row],[Gasto total por reserva]]-reservas_hotel[[#This Row],[Gasto mantenimiento total]]</f>
        <v>1620</v>
      </c>
    </row>
    <row r="98" spans="1:15" x14ac:dyDescent="0.3">
      <c r="A98">
        <v>97</v>
      </c>
      <c r="B98">
        <v>31</v>
      </c>
      <c r="C98" t="s">
        <v>13</v>
      </c>
      <c r="D98" t="s">
        <v>18</v>
      </c>
      <c r="E98" t="s">
        <v>4</v>
      </c>
      <c r="F98">
        <v>150</v>
      </c>
      <c r="G98" s="1">
        <f>IF(reservas_hotel[[#This Row],[precio noche 1]]="","100",reservas_hotel[[#This Row],[precio noche 1]])</f>
        <v>150</v>
      </c>
      <c r="H98" t="s">
        <v>9</v>
      </c>
      <c r="I98">
        <v>1</v>
      </c>
      <c r="J98" t="s">
        <v>6</v>
      </c>
      <c r="K98">
        <v>10</v>
      </c>
      <c r="L98" s="1">
        <f>IF(reservas_hotel[[#This Row],[mantenimiento_por_noche]]="","20",reservas_hotel[[#This Row],[mantenimiento_por_noche]])</f>
        <v>10</v>
      </c>
      <c r="M98">
        <f>reservas_hotel[[#This Row],[Precio Noche]]*reservas_hotel[[#This Row],[noches]]</f>
        <v>150</v>
      </c>
      <c r="N98">
        <f>reservas_hotel[[#This Row],[noches]]*reservas_hotel[[#This Row],[Mantenimiento por noche]]</f>
        <v>10</v>
      </c>
      <c r="O98">
        <f>reservas_hotel[[#This Row],[Gasto total por reserva]]-reservas_hotel[[#This Row],[Gasto mantenimiento total]]</f>
        <v>140</v>
      </c>
    </row>
    <row r="99" spans="1:15" x14ac:dyDescent="0.3">
      <c r="A99">
        <v>98</v>
      </c>
      <c r="B99">
        <v>84</v>
      </c>
      <c r="C99" t="s">
        <v>2</v>
      </c>
      <c r="D99" t="s">
        <v>16</v>
      </c>
      <c r="E99" t="s">
        <v>4</v>
      </c>
      <c r="G99" s="1" t="str">
        <f>IF(reservas_hotel[[#This Row],[precio noche 1]]="","100",reservas_hotel[[#This Row],[precio noche 1]])</f>
        <v>100</v>
      </c>
      <c r="H99" t="s">
        <v>21</v>
      </c>
      <c r="I99">
        <v>3</v>
      </c>
      <c r="J99" t="s">
        <v>17</v>
      </c>
      <c r="K99">
        <v>10</v>
      </c>
      <c r="L99" s="1">
        <f>IF(reservas_hotel[[#This Row],[mantenimiento_por_noche]]="","20",reservas_hotel[[#This Row],[mantenimiento_por_noche]])</f>
        <v>10</v>
      </c>
      <c r="M99">
        <f>reservas_hotel[[#This Row],[Precio Noche]]*reservas_hotel[[#This Row],[noches]]</f>
        <v>300</v>
      </c>
      <c r="N99">
        <f>reservas_hotel[[#This Row],[noches]]*reservas_hotel[[#This Row],[Mantenimiento por noche]]</f>
        <v>30</v>
      </c>
      <c r="O99">
        <f>reservas_hotel[[#This Row],[Gasto total por reserva]]-reservas_hotel[[#This Row],[Gasto mantenimiento total]]</f>
        <v>270</v>
      </c>
    </row>
    <row r="100" spans="1:15" x14ac:dyDescent="0.3">
      <c r="A100">
        <v>99</v>
      </c>
      <c r="B100">
        <v>87</v>
      </c>
      <c r="C100" t="s">
        <v>2</v>
      </c>
      <c r="D100" t="s">
        <v>3</v>
      </c>
      <c r="E100" t="s">
        <v>4</v>
      </c>
      <c r="F100">
        <v>50</v>
      </c>
      <c r="G100" s="1">
        <f>IF(reservas_hotel[[#This Row],[precio noche 1]]="","100",reservas_hotel[[#This Row],[precio noche 1]])</f>
        <v>50</v>
      </c>
      <c r="H100" t="s">
        <v>9</v>
      </c>
      <c r="I100">
        <v>2</v>
      </c>
      <c r="J100" t="s">
        <v>17</v>
      </c>
      <c r="K100">
        <v>10</v>
      </c>
      <c r="L100" s="1">
        <f>IF(reservas_hotel[[#This Row],[mantenimiento_por_noche]]="","20",reservas_hotel[[#This Row],[mantenimiento_por_noche]])</f>
        <v>10</v>
      </c>
      <c r="M100">
        <f>reservas_hotel[[#This Row],[Precio Noche]]*reservas_hotel[[#This Row],[noches]]</f>
        <v>100</v>
      </c>
      <c r="N100">
        <f>reservas_hotel[[#This Row],[noches]]*reservas_hotel[[#This Row],[Mantenimiento por noche]]</f>
        <v>20</v>
      </c>
      <c r="O100">
        <f>reservas_hotel[[#This Row],[Gasto total por reserva]]-reservas_hotel[[#This Row],[Gasto mantenimiento total]]</f>
        <v>80</v>
      </c>
    </row>
    <row r="101" spans="1:15" x14ac:dyDescent="0.3">
      <c r="A101">
        <v>100</v>
      </c>
      <c r="B101">
        <v>58</v>
      </c>
      <c r="C101" t="s">
        <v>13</v>
      </c>
      <c r="D101" t="s">
        <v>14</v>
      </c>
      <c r="E101" t="s">
        <v>15</v>
      </c>
      <c r="F101">
        <v>50</v>
      </c>
      <c r="G101" s="1">
        <f>IF(reservas_hotel[[#This Row],[precio noche 1]]="","100",reservas_hotel[[#This Row],[precio noche 1]])</f>
        <v>50</v>
      </c>
      <c r="H101" t="s">
        <v>5</v>
      </c>
      <c r="I101">
        <v>10</v>
      </c>
      <c r="J101" t="s">
        <v>17</v>
      </c>
      <c r="K101">
        <v>20</v>
      </c>
      <c r="L101" s="1">
        <f>IF(reservas_hotel[[#This Row],[mantenimiento_por_noche]]="","20",reservas_hotel[[#This Row],[mantenimiento_por_noche]])</f>
        <v>20</v>
      </c>
      <c r="M101">
        <f>reservas_hotel[[#This Row],[Precio Noche]]*reservas_hotel[[#This Row],[noches]]</f>
        <v>500</v>
      </c>
      <c r="N101">
        <f>reservas_hotel[[#This Row],[noches]]*reservas_hotel[[#This Row],[Mantenimiento por noche]]</f>
        <v>200</v>
      </c>
      <c r="O101">
        <f>reservas_hotel[[#This Row],[Gasto total por reserva]]-reservas_hotel[[#This Row],[Gasto mantenimiento total]]</f>
        <v>300</v>
      </c>
    </row>
    <row r="102" spans="1:15" x14ac:dyDescent="0.3">
      <c r="A102">
        <v>101</v>
      </c>
      <c r="B102">
        <v>46</v>
      </c>
      <c r="C102" t="s">
        <v>13</v>
      </c>
      <c r="D102" t="s">
        <v>16</v>
      </c>
      <c r="E102" t="s">
        <v>8</v>
      </c>
      <c r="F102">
        <v>200</v>
      </c>
      <c r="G102" s="1">
        <f>IF(reservas_hotel[[#This Row],[precio noche 1]]="","100",reservas_hotel[[#This Row],[precio noche 1]])</f>
        <v>200</v>
      </c>
      <c r="H102" t="s">
        <v>5</v>
      </c>
      <c r="I102">
        <v>5</v>
      </c>
      <c r="J102" t="s">
        <v>17</v>
      </c>
      <c r="L102" s="1" t="str">
        <f>IF(reservas_hotel[[#This Row],[mantenimiento_por_noche]]="","20",reservas_hotel[[#This Row],[mantenimiento_por_noche]])</f>
        <v>20</v>
      </c>
      <c r="M102">
        <f>reservas_hotel[[#This Row],[Precio Noche]]*reservas_hotel[[#This Row],[noches]]</f>
        <v>1000</v>
      </c>
      <c r="N102">
        <f>reservas_hotel[[#This Row],[noches]]*reservas_hotel[[#This Row],[Mantenimiento por noche]]</f>
        <v>100</v>
      </c>
      <c r="O102">
        <f>reservas_hotel[[#This Row],[Gasto total por reserva]]-reservas_hotel[[#This Row],[Gasto mantenimiento total]]</f>
        <v>900</v>
      </c>
    </row>
    <row r="103" spans="1:15" x14ac:dyDescent="0.3">
      <c r="A103">
        <v>102</v>
      </c>
      <c r="B103">
        <v>68</v>
      </c>
      <c r="C103" t="s">
        <v>2</v>
      </c>
      <c r="D103" t="s">
        <v>20</v>
      </c>
      <c r="E103" t="s">
        <v>8</v>
      </c>
      <c r="F103">
        <v>120</v>
      </c>
      <c r="G103" s="1">
        <f>IF(reservas_hotel[[#This Row],[precio noche 1]]="","100",reservas_hotel[[#This Row],[precio noche 1]])</f>
        <v>120</v>
      </c>
      <c r="H103" t="s">
        <v>12</v>
      </c>
      <c r="I103">
        <v>1</v>
      </c>
      <c r="J103" t="s">
        <v>17</v>
      </c>
      <c r="K103">
        <v>5</v>
      </c>
      <c r="L103" s="1">
        <f>IF(reservas_hotel[[#This Row],[mantenimiento_por_noche]]="","20",reservas_hotel[[#This Row],[mantenimiento_por_noche]])</f>
        <v>5</v>
      </c>
      <c r="M103">
        <f>reservas_hotel[[#This Row],[Precio Noche]]*reservas_hotel[[#This Row],[noches]]</f>
        <v>120</v>
      </c>
      <c r="N103">
        <f>reservas_hotel[[#This Row],[noches]]*reservas_hotel[[#This Row],[Mantenimiento por noche]]</f>
        <v>5</v>
      </c>
      <c r="O103">
        <f>reservas_hotel[[#This Row],[Gasto total por reserva]]-reservas_hotel[[#This Row],[Gasto mantenimiento total]]</f>
        <v>115</v>
      </c>
    </row>
    <row r="104" spans="1:15" x14ac:dyDescent="0.3">
      <c r="A104">
        <v>103</v>
      </c>
      <c r="B104">
        <v>35</v>
      </c>
      <c r="C104" t="s">
        <v>2</v>
      </c>
      <c r="D104" t="s">
        <v>20</v>
      </c>
      <c r="E104" t="s">
        <v>8</v>
      </c>
      <c r="F104">
        <v>90</v>
      </c>
      <c r="G104" s="1">
        <f>IF(reservas_hotel[[#This Row],[precio noche 1]]="","100",reservas_hotel[[#This Row],[precio noche 1]])</f>
        <v>90</v>
      </c>
      <c r="H104" t="s">
        <v>9</v>
      </c>
      <c r="I104">
        <v>8</v>
      </c>
      <c r="J104" t="s">
        <v>6</v>
      </c>
      <c r="K104">
        <v>20</v>
      </c>
      <c r="L104" s="1">
        <f>IF(reservas_hotel[[#This Row],[mantenimiento_por_noche]]="","20",reservas_hotel[[#This Row],[mantenimiento_por_noche]])</f>
        <v>20</v>
      </c>
      <c r="M104">
        <f>reservas_hotel[[#This Row],[Precio Noche]]*reservas_hotel[[#This Row],[noches]]</f>
        <v>720</v>
      </c>
      <c r="N104">
        <f>reservas_hotel[[#This Row],[noches]]*reservas_hotel[[#This Row],[Mantenimiento por noche]]</f>
        <v>160</v>
      </c>
      <c r="O104">
        <f>reservas_hotel[[#This Row],[Gasto total por reserva]]-reservas_hotel[[#This Row],[Gasto mantenimiento total]]</f>
        <v>560</v>
      </c>
    </row>
    <row r="105" spans="1:15" x14ac:dyDescent="0.3">
      <c r="A105">
        <v>104</v>
      </c>
      <c r="B105">
        <v>57</v>
      </c>
      <c r="C105" t="s">
        <v>2</v>
      </c>
      <c r="D105" t="s">
        <v>20</v>
      </c>
      <c r="E105" t="s">
        <v>15</v>
      </c>
      <c r="F105">
        <v>200</v>
      </c>
      <c r="G105" s="1">
        <f>IF(reservas_hotel[[#This Row],[precio noche 1]]="","100",reservas_hotel[[#This Row],[precio noche 1]])</f>
        <v>200</v>
      </c>
      <c r="H105" t="s">
        <v>21</v>
      </c>
      <c r="I105">
        <v>7</v>
      </c>
      <c r="J105" t="s">
        <v>6</v>
      </c>
      <c r="K105">
        <v>10</v>
      </c>
      <c r="L105" s="1">
        <f>IF(reservas_hotel[[#This Row],[mantenimiento_por_noche]]="","20",reservas_hotel[[#This Row],[mantenimiento_por_noche]])</f>
        <v>10</v>
      </c>
      <c r="M105">
        <f>reservas_hotel[[#This Row],[Precio Noche]]*reservas_hotel[[#This Row],[noches]]</f>
        <v>1400</v>
      </c>
      <c r="N105">
        <f>reservas_hotel[[#This Row],[noches]]*reservas_hotel[[#This Row],[Mantenimiento por noche]]</f>
        <v>70</v>
      </c>
      <c r="O105">
        <f>reservas_hotel[[#This Row],[Gasto total por reserva]]-reservas_hotel[[#This Row],[Gasto mantenimiento total]]</f>
        <v>1330</v>
      </c>
    </row>
    <row r="106" spans="1:15" x14ac:dyDescent="0.3">
      <c r="A106">
        <v>105</v>
      </c>
      <c r="B106">
        <v>75</v>
      </c>
      <c r="C106" t="s">
        <v>13</v>
      </c>
      <c r="D106" t="s">
        <v>10</v>
      </c>
      <c r="E106" t="s">
        <v>4</v>
      </c>
      <c r="F106">
        <v>90</v>
      </c>
      <c r="G106" s="1">
        <f>IF(reservas_hotel[[#This Row],[precio noche 1]]="","100",reservas_hotel[[#This Row],[precio noche 1]])</f>
        <v>90</v>
      </c>
      <c r="H106" t="s">
        <v>9</v>
      </c>
      <c r="I106">
        <v>7</v>
      </c>
      <c r="J106" t="s">
        <v>6</v>
      </c>
      <c r="K106">
        <v>10</v>
      </c>
      <c r="L106" s="1">
        <f>IF(reservas_hotel[[#This Row],[mantenimiento_por_noche]]="","20",reservas_hotel[[#This Row],[mantenimiento_por_noche]])</f>
        <v>10</v>
      </c>
      <c r="M106">
        <f>reservas_hotel[[#This Row],[Precio Noche]]*reservas_hotel[[#This Row],[noches]]</f>
        <v>630</v>
      </c>
      <c r="N106">
        <f>reservas_hotel[[#This Row],[noches]]*reservas_hotel[[#This Row],[Mantenimiento por noche]]</f>
        <v>70</v>
      </c>
      <c r="O106">
        <f>reservas_hotel[[#This Row],[Gasto total por reserva]]-reservas_hotel[[#This Row],[Gasto mantenimiento total]]</f>
        <v>560</v>
      </c>
    </row>
    <row r="107" spans="1:15" x14ac:dyDescent="0.3">
      <c r="A107">
        <v>106</v>
      </c>
      <c r="B107">
        <v>83</v>
      </c>
      <c r="C107" t="s">
        <v>2</v>
      </c>
      <c r="D107" t="s">
        <v>19</v>
      </c>
      <c r="E107" t="s">
        <v>15</v>
      </c>
      <c r="F107">
        <v>200</v>
      </c>
      <c r="G107" s="1">
        <f>IF(reservas_hotel[[#This Row],[precio noche 1]]="","100",reservas_hotel[[#This Row],[precio noche 1]])</f>
        <v>200</v>
      </c>
      <c r="H107" t="s">
        <v>5</v>
      </c>
      <c r="I107">
        <v>3</v>
      </c>
      <c r="J107" t="s">
        <v>6</v>
      </c>
      <c r="K107">
        <v>10</v>
      </c>
      <c r="L107" s="1">
        <f>IF(reservas_hotel[[#This Row],[mantenimiento_por_noche]]="","20",reservas_hotel[[#This Row],[mantenimiento_por_noche]])</f>
        <v>10</v>
      </c>
      <c r="M107">
        <f>reservas_hotel[[#This Row],[Precio Noche]]*reservas_hotel[[#This Row],[noches]]</f>
        <v>600</v>
      </c>
      <c r="N107">
        <f>reservas_hotel[[#This Row],[noches]]*reservas_hotel[[#This Row],[Mantenimiento por noche]]</f>
        <v>30</v>
      </c>
      <c r="O107">
        <f>reservas_hotel[[#This Row],[Gasto total por reserva]]-reservas_hotel[[#This Row],[Gasto mantenimiento total]]</f>
        <v>570</v>
      </c>
    </row>
    <row r="108" spans="1:15" x14ac:dyDescent="0.3">
      <c r="A108">
        <v>107</v>
      </c>
      <c r="B108">
        <v>41</v>
      </c>
      <c r="C108" t="s">
        <v>13</v>
      </c>
      <c r="D108" t="s">
        <v>18</v>
      </c>
      <c r="E108" t="s">
        <v>11</v>
      </c>
      <c r="F108">
        <v>50</v>
      </c>
      <c r="G108" s="1">
        <f>IF(reservas_hotel[[#This Row],[precio noche 1]]="","100",reservas_hotel[[#This Row],[precio noche 1]])</f>
        <v>50</v>
      </c>
      <c r="H108" t="s">
        <v>12</v>
      </c>
      <c r="I108">
        <v>10</v>
      </c>
      <c r="J108" t="s">
        <v>6</v>
      </c>
      <c r="K108">
        <v>5</v>
      </c>
      <c r="L108" s="1">
        <f>IF(reservas_hotel[[#This Row],[mantenimiento_por_noche]]="","20",reservas_hotel[[#This Row],[mantenimiento_por_noche]])</f>
        <v>5</v>
      </c>
      <c r="M108">
        <f>reservas_hotel[[#This Row],[Precio Noche]]*reservas_hotel[[#This Row],[noches]]</f>
        <v>500</v>
      </c>
      <c r="N108">
        <f>reservas_hotel[[#This Row],[noches]]*reservas_hotel[[#This Row],[Mantenimiento por noche]]</f>
        <v>50</v>
      </c>
      <c r="O108">
        <f>reservas_hotel[[#This Row],[Gasto total por reserva]]-reservas_hotel[[#This Row],[Gasto mantenimiento total]]</f>
        <v>450</v>
      </c>
    </row>
    <row r="109" spans="1:15" x14ac:dyDescent="0.3">
      <c r="A109">
        <v>108</v>
      </c>
      <c r="B109">
        <v>37</v>
      </c>
      <c r="C109" t="s">
        <v>13</v>
      </c>
      <c r="D109" t="s">
        <v>3</v>
      </c>
      <c r="E109" t="s">
        <v>15</v>
      </c>
      <c r="F109">
        <v>70</v>
      </c>
      <c r="G109" s="1">
        <f>IF(reservas_hotel[[#This Row],[precio noche 1]]="","100",reservas_hotel[[#This Row],[precio noche 1]])</f>
        <v>70</v>
      </c>
      <c r="H109" t="s">
        <v>9</v>
      </c>
      <c r="I109">
        <v>5</v>
      </c>
      <c r="J109" t="s">
        <v>17</v>
      </c>
      <c r="K109">
        <v>20</v>
      </c>
      <c r="L109" s="1">
        <f>IF(reservas_hotel[[#This Row],[mantenimiento_por_noche]]="","20",reservas_hotel[[#This Row],[mantenimiento_por_noche]])</f>
        <v>20</v>
      </c>
      <c r="M109">
        <f>reservas_hotel[[#This Row],[Precio Noche]]*reservas_hotel[[#This Row],[noches]]</f>
        <v>350</v>
      </c>
      <c r="N109">
        <f>reservas_hotel[[#This Row],[noches]]*reservas_hotel[[#This Row],[Mantenimiento por noche]]</f>
        <v>100</v>
      </c>
      <c r="O109">
        <f>reservas_hotel[[#This Row],[Gasto total por reserva]]-reservas_hotel[[#This Row],[Gasto mantenimiento total]]</f>
        <v>250</v>
      </c>
    </row>
    <row r="110" spans="1:15" x14ac:dyDescent="0.3">
      <c r="A110">
        <v>109</v>
      </c>
      <c r="B110">
        <v>20</v>
      </c>
      <c r="C110" t="s">
        <v>13</v>
      </c>
      <c r="D110" t="s">
        <v>18</v>
      </c>
      <c r="E110" t="s">
        <v>15</v>
      </c>
      <c r="F110">
        <v>90</v>
      </c>
      <c r="G110" s="1">
        <f>IF(reservas_hotel[[#This Row],[precio noche 1]]="","100",reservas_hotel[[#This Row],[precio noche 1]])</f>
        <v>90</v>
      </c>
      <c r="H110" t="s">
        <v>21</v>
      </c>
      <c r="I110">
        <v>7</v>
      </c>
      <c r="J110" t="s">
        <v>17</v>
      </c>
      <c r="K110">
        <v>10</v>
      </c>
      <c r="L110" s="1">
        <f>IF(reservas_hotel[[#This Row],[mantenimiento_por_noche]]="","20",reservas_hotel[[#This Row],[mantenimiento_por_noche]])</f>
        <v>10</v>
      </c>
      <c r="M110">
        <f>reservas_hotel[[#This Row],[Precio Noche]]*reservas_hotel[[#This Row],[noches]]</f>
        <v>630</v>
      </c>
      <c r="N110">
        <f>reservas_hotel[[#This Row],[noches]]*reservas_hotel[[#This Row],[Mantenimiento por noche]]</f>
        <v>70</v>
      </c>
      <c r="O110">
        <f>reservas_hotel[[#This Row],[Gasto total por reserva]]-reservas_hotel[[#This Row],[Gasto mantenimiento total]]</f>
        <v>560</v>
      </c>
    </row>
    <row r="111" spans="1:15" x14ac:dyDescent="0.3">
      <c r="A111">
        <v>110</v>
      </c>
      <c r="B111">
        <v>44</v>
      </c>
      <c r="C111" t="s">
        <v>2</v>
      </c>
      <c r="D111" t="s">
        <v>7</v>
      </c>
      <c r="E111" t="s">
        <v>11</v>
      </c>
      <c r="F111">
        <v>200</v>
      </c>
      <c r="G111" s="1">
        <f>IF(reservas_hotel[[#This Row],[precio noche 1]]="","100",reservas_hotel[[#This Row],[precio noche 1]])</f>
        <v>200</v>
      </c>
      <c r="H111" t="s">
        <v>12</v>
      </c>
      <c r="I111">
        <v>8</v>
      </c>
      <c r="J111" t="s">
        <v>17</v>
      </c>
      <c r="K111">
        <v>20</v>
      </c>
      <c r="L111" s="1">
        <f>IF(reservas_hotel[[#This Row],[mantenimiento_por_noche]]="","20",reservas_hotel[[#This Row],[mantenimiento_por_noche]])</f>
        <v>20</v>
      </c>
      <c r="M111">
        <f>reservas_hotel[[#This Row],[Precio Noche]]*reservas_hotel[[#This Row],[noches]]</f>
        <v>1600</v>
      </c>
      <c r="N111">
        <f>reservas_hotel[[#This Row],[noches]]*reservas_hotel[[#This Row],[Mantenimiento por noche]]</f>
        <v>160</v>
      </c>
      <c r="O111">
        <f>reservas_hotel[[#This Row],[Gasto total por reserva]]-reservas_hotel[[#This Row],[Gasto mantenimiento total]]</f>
        <v>1440</v>
      </c>
    </row>
    <row r="112" spans="1:15" x14ac:dyDescent="0.3">
      <c r="A112">
        <v>111</v>
      </c>
      <c r="B112">
        <v>24</v>
      </c>
      <c r="C112" t="s">
        <v>2</v>
      </c>
      <c r="D112" t="s">
        <v>7</v>
      </c>
      <c r="E112" t="s">
        <v>11</v>
      </c>
      <c r="G112" s="1" t="str">
        <f>IF(reservas_hotel[[#This Row],[precio noche 1]]="","100",reservas_hotel[[#This Row],[precio noche 1]])</f>
        <v>100</v>
      </c>
      <c r="H112" t="s">
        <v>9</v>
      </c>
      <c r="I112">
        <v>5</v>
      </c>
      <c r="J112" t="s">
        <v>17</v>
      </c>
      <c r="L112" s="1" t="str">
        <f>IF(reservas_hotel[[#This Row],[mantenimiento_por_noche]]="","20",reservas_hotel[[#This Row],[mantenimiento_por_noche]])</f>
        <v>20</v>
      </c>
      <c r="M112">
        <f>reservas_hotel[[#This Row],[Precio Noche]]*reservas_hotel[[#This Row],[noches]]</f>
        <v>500</v>
      </c>
      <c r="N112">
        <f>reservas_hotel[[#This Row],[noches]]*reservas_hotel[[#This Row],[Mantenimiento por noche]]</f>
        <v>100</v>
      </c>
      <c r="O112">
        <f>reservas_hotel[[#This Row],[Gasto total por reserva]]-reservas_hotel[[#This Row],[Gasto mantenimiento total]]</f>
        <v>400</v>
      </c>
    </row>
    <row r="113" spans="1:15" x14ac:dyDescent="0.3">
      <c r="A113">
        <v>112</v>
      </c>
      <c r="B113">
        <v>53</v>
      </c>
      <c r="C113" t="s">
        <v>2</v>
      </c>
      <c r="D113" t="s">
        <v>10</v>
      </c>
      <c r="E113" t="s">
        <v>15</v>
      </c>
      <c r="F113">
        <v>90</v>
      </c>
      <c r="G113" s="1">
        <f>IF(reservas_hotel[[#This Row],[precio noche 1]]="","100",reservas_hotel[[#This Row],[precio noche 1]])</f>
        <v>90</v>
      </c>
      <c r="H113" t="s">
        <v>9</v>
      </c>
      <c r="I113">
        <v>3</v>
      </c>
      <c r="J113" t="s">
        <v>6</v>
      </c>
      <c r="L113" s="1" t="str">
        <f>IF(reservas_hotel[[#This Row],[mantenimiento_por_noche]]="","20",reservas_hotel[[#This Row],[mantenimiento_por_noche]])</f>
        <v>20</v>
      </c>
      <c r="M113">
        <f>reservas_hotel[[#This Row],[Precio Noche]]*reservas_hotel[[#This Row],[noches]]</f>
        <v>270</v>
      </c>
      <c r="N113">
        <f>reservas_hotel[[#This Row],[noches]]*reservas_hotel[[#This Row],[Mantenimiento por noche]]</f>
        <v>60</v>
      </c>
      <c r="O113">
        <f>reservas_hotel[[#This Row],[Gasto total por reserva]]-reservas_hotel[[#This Row],[Gasto mantenimiento total]]</f>
        <v>210</v>
      </c>
    </row>
    <row r="114" spans="1:15" x14ac:dyDescent="0.3">
      <c r="A114">
        <v>113</v>
      </c>
      <c r="B114">
        <v>29</v>
      </c>
      <c r="C114" t="s">
        <v>2</v>
      </c>
      <c r="D114" t="s">
        <v>20</v>
      </c>
      <c r="E114" t="s">
        <v>8</v>
      </c>
      <c r="F114">
        <v>70</v>
      </c>
      <c r="G114" s="1">
        <f>IF(reservas_hotel[[#This Row],[precio noche 1]]="","100",reservas_hotel[[#This Row],[precio noche 1]])</f>
        <v>70</v>
      </c>
      <c r="H114" t="s">
        <v>9</v>
      </c>
      <c r="I114">
        <v>10</v>
      </c>
      <c r="J114" t="s">
        <v>6</v>
      </c>
      <c r="K114">
        <v>20</v>
      </c>
      <c r="L114" s="1">
        <f>IF(reservas_hotel[[#This Row],[mantenimiento_por_noche]]="","20",reservas_hotel[[#This Row],[mantenimiento_por_noche]])</f>
        <v>20</v>
      </c>
      <c r="M114">
        <f>reservas_hotel[[#This Row],[Precio Noche]]*reservas_hotel[[#This Row],[noches]]</f>
        <v>700</v>
      </c>
      <c r="N114">
        <f>reservas_hotel[[#This Row],[noches]]*reservas_hotel[[#This Row],[Mantenimiento por noche]]</f>
        <v>200</v>
      </c>
      <c r="O114">
        <f>reservas_hotel[[#This Row],[Gasto total por reserva]]-reservas_hotel[[#This Row],[Gasto mantenimiento total]]</f>
        <v>500</v>
      </c>
    </row>
    <row r="115" spans="1:15" x14ac:dyDescent="0.3">
      <c r="A115">
        <v>114</v>
      </c>
      <c r="B115">
        <v>34</v>
      </c>
      <c r="C115" t="s">
        <v>13</v>
      </c>
      <c r="D115" t="s">
        <v>22</v>
      </c>
      <c r="E115" t="s">
        <v>15</v>
      </c>
      <c r="F115">
        <v>70</v>
      </c>
      <c r="G115" s="1">
        <f>IF(reservas_hotel[[#This Row],[precio noche 1]]="","100",reservas_hotel[[#This Row],[precio noche 1]])</f>
        <v>70</v>
      </c>
      <c r="H115" t="s">
        <v>9</v>
      </c>
      <c r="I115">
        <v>8</v>
      </c>
      <c r="J115" t="s">
        <v>17</v>
      </c>
      <c r="K115">
        <v>10</v>
      </c>
      <c r="L115" s="1">
        <f>IF(reservas_hotel[[#This Row],[mantenimiento_por_noche]]="","20",reservas_hotel[[#This Row],[mantenimiento_por_noche]])</f>
        <v>10</v>
      </c>
      <c r="M115">
        <f>reservas_hotel[[#This Row],[Precio Noche]]*reservas_hotel[[#This Row],[noches]]</f>
        <v>560</v>
      </c>
      <c r="N115">
        <f>reservas_hotel[[#This Row],[noches]]*reservas_hotel[[#This Row],[Mantenimiento por noche]]</f>
        <v>80</v>
      </c>
      <c r="O115">
        <f>reservas_hotel[[#This Row],[Gasto total por reserva]]-reservas_hotel[[#This Row],[Gasto mantenimiento total]]</f>
        <v>480</v>
      </c>
    </row>
    <row r="116" spans="1:15" x14ac:dyDescent="0.3">
      <c r="A116">
        <v>115</v>
      </c>
      <c r="B116">
        <v>35</v>
      </c>
      <c r="C116" t="s">
        <v>13</v>
      </c>
      <c r="D116" t="s">
        <v>14</v>
      </c>
      <c r="E116" t="s">
        <v>8</v>
      </c>
      <c r="F116">
        <v>70</v>
      </c>
      <c r="G116" s="1">
        <f>IF(reservas_hotel[[#This Row],[precio noche 1]]="","100",reservas_hotel[[#This Row],[precio noche 1]])</f>
        <v>70</v>
      </c>
      <c r="H116" t="s">
        <v>9</v>
      </c>
      <c r="I116">
        <v>4</v>
      </c>
      <c r="J116" t="s">
        <v>6</v>
      </c>
      <c r="K116">
        <v>5</v>
      </c>
      <c r="L116" s="1">
        <f>IF(reservas_hotel[[#This Row],[mantenimiento_por_noche]]="","20",reservas_hotel[[#This Row],[mantenimiento_por_noche]])</f>
        <v>5</v>
      </c>
      <c r="M116">
        <f>reservas_hotel[[#This Row],[Precio Noche]]*reservas_hotel[[#This Row],[noches]]</f>
        <v>280</v>
      </c>
      <c r="N116">
        <f>reservas_hotel[[#This Row],[noches]]*reservas_hotel[[#This Row],[Mantenimiento por noche]]</f>
        <v>20</v>
      </c>
      <c r="O116">
        <f>reservas_hotel[[#This Row],[Gasto total por reserva]]-reservas_hotel[[#This Row],[Gasto mantenimiento total]]</f>
        <v>260</v>
      </c>
    </row>
    <row r="117" spans="1:15" x14ac:dyDescent="0.3">
      <c r="A117">
        <v>116</v>
      </c>
      <c r="B117">
        <v>29</v>
      </c>
      <c r="C117" t="s">
        <v>13</v>
      </c>
      <c r="D117" t="s">
        <v>10</v>
      </c>
      <c r="E117" t="s">
        <v>15</v>
      </c>
      <c r="G117" s="1" t="str">
        <f>IF(reservas_hotel[[#This Row],[precio noche 1]]="","100",reservas_hotel[[#This Row],[precio noche 1]])</f>
        <v>100</v>
      </c>
      <c r="H117" t="s">
        <v>5</v>
      </c>
      <c r="I117">
        <v>6</v>
      </c>
      <c r="J117" t="s">
        <v>17</v>
      </c>
      <c r="L117" s="1" t="str">
        <f>IF(reservas_hotel[[#This Row],[mantenimiento_por_noche]]="","20",reservas_hotel[[#This Row],[mantenimiento_por_noche]])</f>
        <v>20</v>
      </c>
      <c r="M117">
        <f>reservas_hotel[[#This Row],[Precio Noche]]*reservas_hotel[[#This Row],[noches]]</f>
        <v>600</v>
      </c>
      <c r="N117">
        <f>reservas_hotel[[#This Row],[noches]]*reservas_hotel[[#This Row],[Mantenimiento por noche]]</f>
        <v>120</v>
      </c>
      <c r="O117">
        <f>reservas_hotel[[#This Row],[Gasto total por reserva]]-reservas_hotel[[#This Row],[Gasto mantenimiento total]]</f>
        <v>480</v>
      </c>
    </row>
    <row r="118" spans="1:15" x14ac:dyDescent="0.3">
      <c r="A118">
        <v>117</v>
      </c>
      <c r="B118">
        <v>38</v>
      </c>
      <c r="C118" t="s">
        <v>13</v>
      </c>
      <c r="D118" t="s">
        <v>22</v>
      </c>
      <c r="E118" t="s">
        <v>8</v>
      </c>
      <c r="F118">
        <v>200</v>
      </c>
      <c r="G118" s="1">
        <f>IF(reservas_hotel[[#This Row],[precio noche 1]]="","100",reservas_hotel[[#This Row],[precio noche 1]])</f>
        <v>200</v>
      </c>
      <c r="H118" t="s">
        <v>21</v>
      </c>
      <c r="I118">
        <v>4</v>
      </c>
      <c r="J118" t="s">
        <v>17</v>
      </c>
      <c r="K118">
        <v>15</v>
      </c>
      <c r="L118" s="1">
        <f>IF(reservas_hotel[[#This Row],[mantenimiento_por_noche]]="","20",reservas_hotel[[#This Row],[mantenimiento_por_noche]])</f>
        <v>15</v>
      </c>
      <c r="M118">
        <f>reservas_hotel[[#This Row],[Precio Noche]]*reservas_hotel[[#This Row],[noches]]</f>
        <v>800</v>
      </c>
      <c r="N118">
        <f>reservas_hotel[[#This Row],[noches]]*reservas_hotel[[#This Row],[Mantenimiento por noche]]</f>
        <v>60</v>
      </c>
      <c r="O118">
        <f>reservas_hotel[[#This Row],[Gasto total por reserva]]-reservas_hotel[[#This Row],[Gasto mantenimiento total]]</f>
        <v>740</v>
      </c>
    </row>
    <row r="119" spans="1:15" x14ac:dyDescent="0.3">
      <c r="A119">
        <v>118</v>
      </c>
      <c r="B119">
        <v>33</v>
      </c>
      <c r="C119" t="s">
        <v>2</v>
      </c>
      <c r="D119" t="s">
        <v>16</v>
      </c>
      <c r="E119" t="s">
        <v>8</v>
      </c>
      <c r="F119">
        <v>70</v>
      </c>
      <c r="G119" s="1">
        <f>IF(reservas_hotel[[#This Row],[precio noche 1]]="","100",reservas_hotel[[#This Row],[precio noche 1]])</f>
        <v>70</v>
      </c>
      <c r="H119" t="s">
        <v>5</v>
      </c>
      <c r="I119">
        <v>9</v>
      </c>
      <c r="J119" t="s">
        <v>6</v>
      </c>
      <c r="K119">
        <v>5</v>
      </c>
      <c r="L119" s="1">
        <f>IF(reservas_hotel[[#This Row],[mantenimiento_por_noche]]="","20",reservas_hotel[[#This Row],[mantenimiento_por_noche]])</f>
        <v>5</v>
      </c>
      <c r="M119">
        <f>reservas_hotel[[#This Row],[Precio Noche]]*reservas_hotel[[#This Row],[noches]]</f>
        <v>630</v>
      </c>
      <c r="N119">
        <f>reservas_hotel[[#This Row],[noches]]*reservas_hotel[[#This Row],[Mantenimiento por noche]]</f>
        <v>45</v>
      </c>
      <c r="O119">
        <f>reservas_hotel[[#This Row],[Gasto total por reserva]]-reservas_hotel[[#This Row],[Gasto mantenimiento total]]</f>
        <v>585</v>
      </c>
    </row>
    <row r="120" spans="1:15" x14ac:dyDescent="0.3">
      <c r="A120">
        <v>119</v>
      </c>
      <c r="B120">
        <v>65</v>
      </c>
      <c r="C120" t="s">
        <v>2</v>
      </c>
      <c r="D120" t="s">
        <v>14</v>
      </c>
      <c r="E120" t="s">
        <v>4</v>
      </c>
      <c r="F120">
        <v>70</v>
      </c>
      <c r="G120" s="1">
        <f>IF(reservas_hotel[[#This Row],[precio noche 1]]="","100",reservas_hotel[[#This Row],[precio noche 1]])</f>
        <v>70</v>
      </c>
      <c r="H120" t="s">
        <v>9</v>
      </c>
      <c r="I120">
        <v>9</v>
      </c>
      <c r="J120" t="s">
        <v>17</v>
      </c>
      <c r="K120">
        <v>20</v>
      </c>
      <c r="L120" s="1">
        <f>IF(reservas_hotel[[#This Row],[mantenimiento_por_noche]]="","20",reservas_hotel[[#This Row],[mantenimiento_por_noche]])</f>
        <v>20</v>
      </c>
      <c r="M120">
        <f>reservas_hotel[[#This Row],[Precio Noche]]*reservas_hotel[[#This Row],[noches]]</f>
        <v>630</v>
      </c>
      <c r="N120">
        <f>reservas_hotel[[#This Row],[noches]]*reservas_hotel[[#This Row],[Mantenimiento por noche]]</f>
        <v>180</v>
      </c>
      <c r="O120">
        <f>reservas_hotel[[#This Row],[Gasto total por reserva]]-reservas_hotel[[#This Row],[Gasto mantenimiento total]]</f>
        <v>450</v>
      </c>
    </row>
    <row r="121" spans="1:15" x14ac:dyDescent="0.3">
      <c r="A121">
        <v>120</v>
      </c>
      <c r="B121">
        <v>85</v>
      </c>
      <c r="C121" t="s">
        <v>2</v>
      </c>
      <c r="D121" t="s">
        <v>19</v>
      </c>
      <c r="E121" t="s">
        <v>15</v>
      </c>
      <c r="G121" s="1" t="str">
        <f>IF(reservas_hotel[[#This Row],[precio noche 1]]="","100",reservas_hotel[[#This Row],[precio noche 1]])</f>
        <v>100</v>
      </c>
      <c r="H121" t="s">
        <v>21</v>
      </c>
      <c r="I121">
        <v>4</v>
      </c>
      <c r="J121" t="s">
        <v>17</v>
      </c>
      <c r="K121">
        <v>10</v>
      </c>
      <c r="L121" s="1">
        <f>IF(reservas_hotel[[#This Row],[mantenimiento_por_noche]]="","20",reservas_hotel[[#This Row],[mantenimiento_por_noche]])</f>
        <v>10</v>
      </c>
      <c r="M121">
        <f>reservas_hotel[[#This Row],[Precio Noche]]*reservas_hotel[[#This Row],[noches]]</f>
        <v>400</v>
      </c>
      <c r="N121">
        <f>reservas_hotel[[#This Row],[noches]]*reservas_hotel[[#This Row],[Mantenimiento por noche]]</f>
        <v>40</v>
      </c>
      <c r="O121">
        <f>reservas_hotel[[#This Row],[Gasto total por reserva]]-reservas_hotel[[#This Row],[Gasto mantenimiento total]]</f>
        <v>360</v>
      </c>
    </row>
    <row r="122" spans="1:15" x14ac:dyDescent="0.3">
      <c r="A122">
        <v>121</v>
      </c>
      <c r="B122">
        <v>57</v>
      </c>
      <c r="C122" t="s">
        <v>13</v>
      </c>
      <c r="D122" t="s">
        <v>16</v>
      </c>
      <c r="E122" t="s">
        <v>11</v>
      </c>
      <c r="F122">
        <v>90</v>
      </c>
      <c r="G122" s="1">
        <f>IF(reservas_hotel[[#This Row],[precio noche 1]]="","100",reservas_hotel[[#This Row],[precio noche 1]])</f>
        <v>90</v>
      </c>
      <c r="H122" t="s">
        <v>5</v>
      </c>
      <c r="I122">
        <v>7</v>
      </c>
      <c r="J122" t="s">
        <v>6</v>
      </c>
      <c r="K122">
        <v>5</v>
      </c>
      <c r="L122" s="1">
        <f>IF(reservas_hotel[[#This Row],[mantenimiento_por_noche]]="","20",reservas_hotel[[#This Row],[mantenimiento_por_noche]])</f>
        <v>5</v>
      </c>
      <c r="M122">
        <f>reservas_hotel[[#This Row],[Precio Noche]]*reservas_hotel[[#This Row],[noches]]</f>
        <v>630</v>
      </c>
      <c r="N122">
        <f>reservas_hotel[[#This Row],[noches]]*reservas_hotel[[#This Row],[Mantenimiento por noche]]</f>
        <v>35</v>
      </c>
      <c r="O122">
        <f>reservas_hotel[[#This Row],[Gasto total por reserva]]-reservas_hotel[[#This Row],[Gasto mantenimiento total]]</f>
        <v>595</v>
      </c>
    </row>
    <row r="123" spans="1:15" x14ac:dyDescent="0.3">
      <c r="A123">
        <v>122</v>
      </c>
      <c r="B123">
        <v>50</v>
      </c>
      <c r="C123" t="s">
        <v>13</v>
      </c>
      <c r="D123" t="s">
        <v>18</v>
      </c>
      <c r="E123" t="s">
        <v>8</v>
      </c>
      <c r="F123">
        <v>50</v>
      </c>
      <c r="G123" s="1">
        <f>IF(reservas_hotel[[#This Row],[precio noche 1]]="","100",reservas_hotel[[#This Row],[precio noche 1]])</f>
        <v>50</v>
      </c>
      <c r="H123" t="s">
        <v>12</v>
      </c>
      <c r="I123">
        <v>9</v>
      </c>
      <c r="J123" t="s">
        <v>6</v>
      </c>
      <c r="K123">
        <v>5</v>
      </c>
      <c r="L123" s="1">
        <f>IF(reservas_hotel[[#This Row],[mantenimiento_por_noche]]="","20",reservas_hotel[[#This Row],[mantenimiento_por_noche]])</f>
        <v>5</v>
      </c>
      <c r="M123">
        <f>reservas_hotel[[#This Row],[Precio Noche]]*reservas_hotel[[#This Row],[noches]]</f>
        <v>450</v>
      </c>
      <c r="N123">
        <f>reservas_hotel[[#This Row],[noches]]*reservas_hotel[[#This Row],[Mantenimiento por noche]]</f>
        <v>45</v>
      </c>
      <c r="O123">
        <f>reservas_hotel[[#This Row],[Gasto total por reserva]]-reservas_hotel[[#This Row],[Gasto mantenimiento total]]</f>
        <v>405</v>
      </c>
    </row>
    <row r="124" spans="1:15" x14ac:dyDescent="0.3">
      <c r="A124">
        <v>123</v>
      </c>
      <c r="B124">
        <v>25</v>
      </c>
      <c r="C124" t="s">
        <v>13</v>
      </c>
      <c r="D124" t="s">
        <v>22</v>
      </c>
      <c r="E124" t="s">
        <v>11</v>
      </c>
      <c r="F124">
        <v>70</v>
      </c>
      <c r="G124" s="1">
        <f>IF(reservas_hotel[[#This Row],[precio noche 1]]="","100",reservas_hotel[[#This Row],[precio noche 1]])</f>
        <v>70</v>
      </c>
      <c r="H124" t="s">
        <v>5</v>
      </c>
      <c r="I124">
        <v>9</v>
      </c>
      <c r="J124" t="s">
        <v>17</v>
      </c>
      <c r="K124">
        <v>10</v>
      </c>
      <c r="L124" s="1">
        <f>IF(reservas_hotel[[#This Row],[mantenimiento_por_noche]]="","20",reservas_hotel[[#This Row],[mantenimiento_por_noche]])</f>
        <v>10</v>
      </c>
      <c r="M124">
        <f>reservas_hotel[[#This Row],[Precio Noche]]*reservas_hotel[[#This Row],[noches]]</f>
        <v>630</v>
      </c>
      <c r="N124">
        <f>reservas_hotel[[#This Row],[noches]]*reservas_hotel[[#This Row],[Mantenimiento por noche]]</f>
        <v>90</v>
      </c>
      <c r="O124">
        <f>reservas_hotel[[#This Row],[Gasto total por reserva]]-reservas_hotel[[#This Row],[Gasto mantenimiento total]]</f>
        <v>540</v>
      </c>
    </row>
    <row r="125" spans="1:15" x14ac:dyDescent="0.3">
      <c r="A125">
        <v>124</v>
      </c>
      <c r="B125">
        <v>45</v>
      </c>
      <c r="C125" t="s">
        <v>13</v>
      </c>
      <c r="D125" t="s">
        <v>16</v>
      </c>
      <c r="E125" t="s">
        <v>15</v>
      </c>
      <c r="F125">
        <v>50</v>
      </c>
      <c r="G125" s="1">
        <f>IF(reservas_hotel[[#This Row],[precio noche 1]]="","100",reservas_hotel[[#This Row],[precio noche 1]])</f>
        <v>50</v>
      </c>
      <c r="H125" t="s">
        <v>21</v>
      </c>
      <c r="I125">
        <v>9</v>
      </c>
      <c r="J125" t="s">
        <v>6</v>
      </c>
      <c r="L125" s="1" t="str">
        <f>IF(reservas_hotel[[#This Row],[mantenimiento_por_noche]]="","20",reservas_hotel[[#This Row],[mantenimiento_por_noche]])</f>
        <v>20</v>
      </c>
      <c r="M125">
        <f>reservas_hotel[[#This Row],[Precio Noche]]*reservas_hotel[[#This Row],[noches]]</f>
        <v>450</v>
      </c>
      <c r="N125">
        <f>reservas_hotel[[#This Row],[noches]]*reservas_hotel[[#This Row],[Mantenimiento por noche]]</f>
        <v>180</v>
      </c>
      <c r="O125">
        <f>reservas_hotel[[#This Row],[Gasto total por reserva]]-reservas_hotel[[#This Row],[Gasto mantenimiento total]]</f>
        <v>270</v>
      </c>
    </row>
    <row r="126" spans="1:15" x14ac:dyDescent="0.3">
      <c r="A126">
        <v>125</v>
      </c>
      <c r="B126">
        <v>40</v>
      </c>
      <c r="C126" t="s">
        <v>2</v>
      </c>
      <c r="D126" t="s">
        <v>18</v>
      </c>
      <c r="E126" t="s">
        <v>15</v>
      </c>
      <c r="F126">
        <v>120</v>
      </c>
      <c r="G126" s="1">
        <f>IF(reservas_hotel[[#This Row],[precio noche 1]]="","100",reservas_hotel[[#This Row],[precio noche 1]])</f>
        <v>120</v>
      </c>
      <c r="H126" t="s">
        <v>9</v>
      </c>
      <c r="I126">
        <v>2</v>
      </c>
      <c r="J126" t="s">
        <v>17</v>
      </c>
      <c r="K126">
        <v>15</v>
      </c>
      <c r="L126" s="1">
        <f>IF(reservas_hotel[[#This Row],[mantenimiento_por_noche]]="","20",reservas_hotel[[#This Row],[mantenimiento_por_noche]])</f>
        <v>15</v>
      </c>
      <c r="M126">
        <f>reservas_hotel[[#This Row],[Precio Noche]]*reservas_hotel[[#This Row],[noches]]</f>
        <v>240</v>
      </c>
      <c r="N126">
        <f>reservas_hotel[[#This Row],[noches]]*reservas_hotel[[#This Row],[Mantenimiento por noche]]</f>
        <v>30</v>
      </c>
      <c r="O126">
        <f>reservas_hotel[[#This Row],[Gasto total por reserva]]-reservas_hotel[[#This Row],[Gasto mantenimiento total]]</f>
        <v>210</v>
      </c>
    </row>
    <row r="127" spans="1:15" x14ac:dyDescent="0.3">
      <c r="A127">
        <v>126</v>
      </c>
      <c r="B127">
        <v>90</v>
      </c>
      <c r="C127" t="s">
        <v>13</v>
      </c>
      <c r="D127" t="s">
        <v>10</v>
      </c>
      <c r="E127" t="s">
        <v>15</v>
      </c>
      <c r="F127">
        <v>120</v>
      </c>
      <c r="G127" s="1">
        <f>IF(reservas_hotel[[#This Row],[precio noche 1]]="","100",reservas_hotel[[#This Row],[precio noche 1]])</f>
        <v>120</v>
      </c>
      <c r="H127" t="s">
        <v>5</v>
      </c>
      <c r="I127">
        <v>2</v>
      </c>
      <c r="J127" t="s">
        <v>17</v>
      </c>
      <c r="K127">
        <v>15</v>
      </c>
      <c r="L127" s="1">
        <f>IF(reservas_hotel[[#This Row],[mantenimiento_por_noche]]="","20",reservas_hotel[[#This Row],[mantenimiento_por_noche]])</f>
        <v>15</v>
      </c>
      <c r="M127">
        <f>reservas_hotel[[#This Row],[Precio Noche]]*reservas_hotel[[#This Row],[noches]]</f>
        <v>240</v>
      </c>
      <c r="N127">
        <f>reservas_hotel[[#This Row],[noches]]*reservas_hotel[[#This Row],[Mantenimiento por noche]]</f>
        <v>30</v>
      </c>
      <c r="O127">
        <f>reservas_hotel[[#This Row],[Gasto total por reserva]]-reservas_hotel[[#This Row],[Gasto mantenimiento total]]</f>
        <v>210</v>
      </c>
    </row>
    <row r="128" spans="1:15" x14ac:dyDescent="0.3">
      <c r="A128">
        <v>127</v>
      </c>
      <c r="B128">
        <v>23</v>
      </c>
      <c r="C128" t="s">
        <v>2</v>
      </c>
      <c r="D128" t="s">
        <v>22</v>
      </c>
      <c r="E128" t="s">
        <v>15</v>
      </c>
      <c r="F128">
        <v>90</v>
      </c>
      <c r="G128" s="1">
        <f>IF(reservas_hotel[[#This Row],[precio noche 1]]="","100",reservas_hotel[[#This Row],[precio noche 1]])</f>
        <v>90</v>
      </c>
      <c r="H128" t="s">
        <v>21</v>
      </c>
      <c r="I128">
        <v>1</v>
      </c>
      <c r="J128" t="s">
        <v>6</v>
      </c>
      <c r="K128">
        <v>10</v>
      </c>
      <c r="L128" s="1">
        <f>IF(reservas_hotel[[#This Row],[mantenimiento_por_noche]]="","20",reservas_hotel[[#This Row],[mantenimiento_por_noche]])</f>
        <v>10</v>
      </c>
      <c r="M128">
        <f>reservas_hotel[[#This Row],[Precio Noche]]*reservas_hotel[[#This Row],[noches]]</f>
        <v>90</v>
      </c>
      <c r="N128">
        <f>reservas_hotel[[#This Row],[noches]]*reservas_hotel[[#This Row],[Mantenimiento por noche]]</f>
        <v>10</v>
      </c>
      <c r="O128">
        <f>reservas_hotel[[#This Row],[Gasto total por reserva]]-reservas_hotel[[#This Row],[Gasto mantenimiento total]]</f>
        <v>80</v>
      </c>
    </row>
    <row r="129" spans="1:15" x14ac:dyDescent="0.3">
      <c r="A129">
        <v>128</v>
      </c>
      <c r="B129">
        <v>27</v>
      </c>
      <c r="C129" t="s">
        <v>2</v>
      </c>
      <c r="D129" t="s">
        <v>20</v>
      </c>
      <c r="E129" t="s">
        <v>8</v>
      </c>
      <c r="F129">
        <v>70</v>
      </c>
      <c r="G129" s="1">
        <f>IF(reservas_hotel[[#This Row],[precio noche 1]]="","100",reservas_hotel[[#This Row],[precio noche 1]])</f>
        <v>70</v>
      </c>
      <c r="H129" t="s">
        <v>9</v>
      </c>
      <c r="I129">
        <v>10</v>
      </c>
      <c r="J129" t="s">
        <v>6</v>
      </c>
      <c r="K129">
        <v>5</v>
      </c>
      <c r="L129" s="1">
        <f>IF(reservas_hotel[[#This Row],[mantenimiento_por_noche]]="","20",reservas_hotel[[#This Row],[mantenimiento_por_noche]])</f>
        <v>5</v>
      </c>
      <c r="M129">
        <f>reservas_hotel[[#This Row],[Precio Noche]]*reservas_hotel[[#This Row],[noches]]</f>
        <v>700</v>
      </c>
      <c r="N129">
        <f>reservas_hotel[[#This Row],[noches]]*reservas_hotel[[#This Row],[Mantenimiento por noche]]</f>
        <v>50</v>
      </c>
      <c r="O129">
        <f>reservas_hotel[[#This Row],[Gasto total por reserva]]-reservas_hotel[[#This Row],[Gasto mantenimiento total]]</f>
        <v>650</v>
      </c>
    </row>
    <row r="130" spans="1:15" x14ac:dyDescent="0.3">
      <c r="A130">
        <v>129</v>
      </c>
      <c r="B130">
        <v>87</v>
      </c>
      <c r="C130" t="s">
        <v>2</v>
      </c>
      <c r="D130" t="s">
        <v>7</v>
      </c>
      <c r="E130" t="s">
        <v>4</v>
      </c>
      <c r="G130" s="1" t="str">
        <f>IF(reservas_hotel[[#This Row],[precio noche 1]]="","100",reservas_hotel[[#This Row],[precio noche 1]])</f>
        <v>100</v>
      </c>
      <c r="H130" t="s">
        <v>9</v>
      </c>
      <c r="I130">
        <v>7</v>
      </c>
      <c r="J130" t="s">
        <v>17</v>
      </c>
      <c r="K130">
        <v>5</v>
      </c>
      <c r="L130" s="1">
        <f>IF(reservas_hotel[[#This Row],[mantenimiento_por_noche]]="","20",reservas_hotel[[#This Row],[mantenimiento_por_noche]])</f>
        <v>5</v>
      </c>
      <c r="M130">
        <f>reservas_hotel[[#This Row],[Precio Noche]]*reservas_hotel[[#This Row],[noches]]</f>
        <v>700</v>
      </c>
      <c r="N130">
        <f>reservas_hotel[[#This Row],[noches]]*reservas_hotel[[#This Row],[Mantenimiento por noche]]</f>
        <v>35</v>
      </c>
      <c r="O130">
        <f>reservas_hotel[[#This Row],[Gasto total por reserva]]-reservas_hotel[[#This Row],[Gasto mantenimiento total]]</f>
        <v>665</v>
      </c>
    </row>
    <row r="131" spans="1:15" x14ac:dyDescent="0.3">
      <c r="A131">
        <v>130</v>
      </c>
      <c r="B131">
        <v>51</v>
      </c>
      <c r="C131" t="s">
        <v>13</v>
      </c>
      <c r="D131" t="s">
        <v>20</v>
      </c>
      <c r="E131" t="s">
        <v>11</v>
      </c>
      <c r="F131">
        <v>90</v>
      </c>
      <c r="G131" s="1">
        <f>IF(reservas_hotel[[#This Row],[precio noche 1]]="","100",reservas_hotel[[#This Row],[precio noche 1]])</f>
        <v>90</v>
      </c>
      <c r="H131" t="s">
        <v>21</v>
      </c>
      <c r="I131">
        <v>10</v>
      </c>
      <c r="J131" t="s">
        <v>17</v>
      </c>
      <c r="K131">
        <v>5</v>
      </c>
      <c r="L131" s="1">
        <f>IF(reservas_hotel[[#This Row],[mantenimiento_por_noche]]="","20",reservas_hotel[[#This Row],[mantenimiento_por_noche]])</f>
        <v>5</v>
      </c>
      <c r="M131">
        <f>reservas_hotel[[#This Row],[Precio Noche]]*reservas_hotel[[#This Row],[noches]]</f>
        <v>900</v>
      </c>
      <c r="N131">
        <f>reservas_hotel[[#This Row],[noches]]*reservas_hotel[[#This Row],[Mantenimiento por noche]]</f>
        <v>50</v>
      </c>
      <c r="O131">
        <f>reservas_hotel[[#This Row],[Gasto total por reserva]]-reservas_hotel[[#This Row],[Gasto mantenimiento total]]</f>
        <v>850</v>
      </c>
    </row>
    <row r="132" spans="1:15" x14ac:dyDescent="0.3">
      <c r="A132">
        <v>131</v>
      </c>
      <c r="B132">
        <v>31</v>
      </c>
      <c r="C132" t="s">
        <v>13</v>
      </c>
      <c r="D132" t="s">
        <v>20</v>
      </c>
      <c r="E132" t="s">
        <v>15</v>
      </c>
      <c r="F132">
        <v>50</v>
      </c>
      <c r="G132" s="1">
        <f>IF(reservas_hotel[[#This Row],[precio noche 1]]="","100",reservas_hotel[[#This Row],[precio noche 1]])</f>
        <v>50</v>
      </c>
      <c r="H132" t="s">
        <v>9</v>
      </c>
      <c r="I132">
        <v>9</v>
      </c>
      <c r="J132" t="s">
        <v>6</v>
      </c>
      <c r="K132">
        <v>5</v>
      </c>
      <c r="L132" s="1">
        <f>IF(reservas_hotel[[#This Row],[mantenimiento_por_noche]]="","20",reservas_hotel[[#This Row],[mantenimiento_por_noche]])</f>
        <v>5</v>
      </c>
      <c r="M132">
        <f>reservas_hotel[[#This Row],[Precio Noche]]*reservas_hotel[[#This Row],[noches]]</f>
        <v>450</v>
      </c>
      <c r="N132">
        <f>reservas_hotel[[#This Row],[noches]]*reservas_hotel[[#This Row],[Mantenimiento por noche]]</f>
        <v>45</v>
      </c>
      <c r="O132">
        <f>reservas_hotel[[#This Row],[Gasto total por reserva]]-reservas_hotel[[#This Row],[Gasto mantenimiento total]]</f>
        <v>405</v>
      </c>
    </row>
    <row r="133" spans="1:15" x14ac:dyDescent="0.3">
      <c r="A133">
        <v>132</v>
      </c>
      <c r="B133">
        <v>23</v>
      </c>
      <c r="C133" t="s">
        <v>13</v>
      </c>
      <c r="D133" t="s">
        <v>18</v>
      </c>
      <c r="E133" t="s">
        <v>4</v>
      </c>
      <c r="G133" s="1" t="str">
        <f>IF(reservas_hotel[[#This Row],[precio noche 1]]="","100",reservas_hotel[[#This Row],[precio noche 1]])</f>
        <v>100</v>
      </c>
      <c r="H133" t="s">
        <v>9</v>
      </c>
      <c r="I133">
        <v>4</v>
      </c>
      <c r="J133" t="s">
        <v>17</v>
      </c>
      <c r="K133">
        <v>5</v>
      </c>
      <c r="L133" s="1">
        <f>IF(reservas_hotel[[#This Row],[mantenimiento_por_noche]]="","20",reservas_hotel[[#This Row],[mantenimiento_por_noche]])</f>
        <v>5</v>
      </c>
      <c r="M133">
        <f>reservas_hotel[[#This Row],[Precio Noche]]*reservas_hotel[[#This Row],[noches]]</f>
        <v>400</v>
      </c>
      <c r="N133">
        <f>reservas_hotel[[#This Row],[noches]]*reservas_hotel[[#This Row],[Mantenimiento por noche]]</f>
        <v>20</v>
      </c>
      <c r="O133">
        <f>reservas_hotel[[#This Row],[Gasto total por reserva]]-reservas_hotel[[#This Row],[Gasto mantenimiento total]]</f>
        <v>380</v>
      </c>
    </row>
    <row r="134" spans="1:15" x14ac:dyDescent="0.3">
      <c r="A134">
        <v>133</v>
      </c>
      <c r="B134">
        <v>76</v>
      </c>
      <c r="C134" t="s">
        <v>13</v>
      </c>
      <c r="D134" t="s">
        <v>3</v>
      </c>
      <c r="E134" t="s">
        <v>8</v>
      </c>
      <c r="F134">
        <v>120</v>
      </c>
      <c r="G134" s="1">
        <f>IF(reservas_hotel[[#This Row],[precio noche 1]]="","100",reservas_hotel[[#This Row],[precio noche 1]])</f>
        <v>120</v>
      </c>
      <c r="H134" t="s">
        <v>21</v>
      </c>
      <c r="I134">
        <v>2</v>
      </c>
      <c r="J134" t="s">
        <v>17</v>
      </c>
      <c r="L134" s="1" t="str">
        <f>IF(reservas_hotel[[#This Row],[mantenimiento_por_noche]]="","20",reservas_hotel[[#This Row],[mantenimiento_por_noche]])</f>
        <v>20</v>
      </c>
      <c r="M134">
        <f>reservas_hotel[[#This Row],[Precio Noche]]*reservas_hotel[[#This Row],[noches]]</f>
        <v>240</v>
      </c>
      <c r="N134">
        <f>reservas_hotel[[#This Row],[noches]]*reservas_hotel[[#This Row],[Mantenimiento por noche]]</f>
        <v>40</v>
      </c>
      <c r="O134">
        <f>reservas_hotel[[#This Row],[Gasto total por reserva]]-reservas_hotel[[#This Row],[Gasto mantenimiento total]]</f>
        <v>200</v>
      </c>
    </row>
    <row r="135" spans="1:15" x14ac:dyDescent="0.3">
      <c r="A135">
        <v>134</v>
      </c>
      <c r="B135">
        <v>87</v>
      </c>
      <c r="C135" t="s">
        <v>2</v>
      </c>
      <c r="D135" t="s">
        <v>19</v>
      </c>
      <c r="E135" t="s">
        <v>4</v>
      </c>
      <c r="F135">
        <v>150</v>
      </c>
      <c r="G135" s="1">
        <f>IF(reservas_hotel[[#This Row],[precio noche 1]]="","100",reservas_hotel[[#This Row],[precio noche 1]])</f>
        <v>150</v>
      </c>
      <c r="H135" t="s">
        <v>12</v>
      </c>
      <c r="I135">
        <v>9</v>
      </c>
      <c r="J135" t="s">
        <v>6</v>
      </c>
      <c r="K135">
        <v>15</v>
      </c>
      <c r="L135" s="1">
        <f>IF(reservas_hotel[[#This Row],[mantenimiento_por_noche]]="","20",reservas_hotel[[#This Row],[mantenimiento_por_noche]])</f>
        <v>15</v>
      </c>
      <c r="M135">
        <f>reservas_hotel[[#This Row],[Precio Noche]]*reservas_hotel[[#This Row],[noches]]</f>
        <v>1350</v>
      </c>
      <c r="N135">
        <f>reservas_hotel[[#This Row],[noches]]*reservas_hotel[[#This Row],[Mantenimiento por noche]]</f>
        <v>135</v>
      </c>
      <c r="O135">
        <f>reservas_hotel[[#This Row],[Gasto total por reserva]]-reservas_hotel[[#This Row],[Gasto mantenimiento total]]</f>
        <v>1215</v>
      </c>
    </row>
    <row r="136" spans="1:15" x14ac:dyDescent="0.3">
      <c r="A136">
        <v>135</v>
      </c>
      <c r="B136">
        <v>83</v>
      </c>
      <c r="C136" t="s">
        <v>2</v>
      </c>
      <c r="D136" t="s">
        <v>3</v>
      </c>
      <c r="E136" t="s">
        <v>8</v>
      </c>
      <c r="F136">
        <v>120</v>
      </c>
      <c r="G136" s="1">
        <f>IF(reservas_hotel[[#This Row],[precio noche 1]]="","100",reservas_hotel[[#This Row],[precio noche 1]])</f>
        <v>120</v>
      </c>
      <c r="H136" t="s">
        <v>9</v>
      </c>
      <c r="I136">
        <v>4</v>
      </c>
      <c r="J136" t="s">
        <v>17</v>
      </c>
      <c r="K136">
        <v>5</v>
      </c>
      <c r="L136" s="1">
        <f>IF(reservas_hotel[[#This Row],[mantenimiento_por_noche]]="","20",reservas_hotel[[#This Row],[mantenimiento_por_noche]])</f>
        <v>5</v>
      </c>
      <c r="M136">
        <f>reservas_hotel[[#This Row],[Precio Noche]]*reservas_hotel[[#This Row],[noches]]</f>
        <v>480</v>
      </c>
      <c r="N136">
        <f>reservas_hotel[[#This Row],[noches]]*reservas_hotel[[#This Row],[Mantenimiento por noche]]</f>
        <v>20</v>
      </c>
      <c r="O136">
        <f>reservas_hotel[[#This Row],[Gasto total por reserva]]-reservas_hotel[[#This Row],[Gasto mantenimiento total]]</f>
        <v>460</v>
      </c>
    </row>
    <row r="137" spans="1:15" x14ac:dyDescent="0.3">
      <c r="A137">
        <v>136</v>
      </c>
      <c r="B137">
        <v>77</v>
      </c>
      <c r="C137" t="s">
        <v>13</v>
      </c>
      <c r="D137" t="s">
        <v>22</v>
      </c>
      <c r="E137" t="s">
        <v>11</v>
      </c>
      <c r="F137">
        <v>70</v>
      </c>
      <c r="G137" s="1">
        <f>IF(reservas_hotel[[#This Row],[precio noche 1]]="","100",reservas_hotel[[#This Row],[precio noche 1]])</f>
        <v>70</v>
      </c>
      <c r="H137" t="s">
        <v>5</v>
      </c>
      <c r="I137">
        <v>3</v>
      </c>
      <c r="J137" t="s">
        <v>17</v>
      </c>
      <c r="K137">
        <v>15</v>
      </c>
      <c r="L137" s="1">
        <f>IF(reservas_hotel[[#This Row],[mantenimiento_por_noche]]="","20",reservas_hotel[[#This Row],[mantenimiento_por_noche]])</f>
        <v>15</v>
      </c>
      <c r="M137">
        <f>reservas_hotel[[#This Row],[Precio Noche]]*reservas_hotel[[#This Row],[noches]]</f>
        <v>210</v>
      </c>
      <c r="N137">
        <f>reservas_hotel[[#This Row],[noches]]*reservas_hotel[[#This Row],[Mantenimiento por noche]]</f>
        <v>45</v>
      </c>
      <c r="O137">
        <f>reservas_hotel[[#This Row],[Gasto total por reserva]]-reservas_hotel[[#This Row],[Gasto mantenimiento total]]</f>
        <v>165</v>
      </c>
    </row>
    <row r="138" spans="1:15" x14ac:dyDescent="0.3">
      <c r="A138">
        <v>137</v>
      </c>
      <c r="B138">
        <v>74</v>
      </c>
      <c r="C138" t="s">
        <v>2</v>
      </c>
      <c r="D138" t="s">
        <v>3</v>
      </c>
      <c r="E138" t="s">
        <v>4</v>
      </c>
      <c r="F138">
        <v>200</v>
      </c>
      <c r="G138" s="1">
        <f>IF(reservas_hotel[[#This Row],[precio noche 1]]="","100",reservas_hotel[[#This Row],[precio noche 1]])</f>
        <v>200</v>
      </c>
      <c r="H138" t="s">
        <v>12</v>
      </c>
      <c r="I138">
        <v>5</v>
      </c>
      <c r="J138" t="s">
        <v>6</v>
      </c>
      <c r="L138" s="1" t="str">
        <f>IF(reservas_hotel[[#This Row],[mantenimiento_por_noche]]="","20",reservas_hotel[[#This Row],[mantenimiento_por_noche]])</f>
        <v>20</v>
      </c>
      <c r="M138">
        <f>reservas_hotel[[#This Row],[Precio Noche]]*reservas_hotel[[#This Row],[noches]]</f>
        <v>1000</v>
      </c>
      <c r="N138">
        <f>reservas_hotel[[#This Row],[noches]]*reservas_hotel[[#This Row],[Mantenimiento por noche]]</f>
        <v>100</v>
      </c>
      <c r="O138">
        <f>reservas_hotel[[#This Row],[Gasto total por reserva]]-reservas_hotel[[#This Row],[Gasto mantenimiento total]]</f>
        <v>900</v>
      </c>
    </row>
    <row r="139" spans="1:15" x14ac:dyDescent="0.3">
      <c r="A139">
        <v>138</v>
      </c>
      <c r="B139">
        <v>46</v>
      </c>
      <c r="C139" t="s">
        <v>2</v>
      </c>
      <c r="D139" t="s">
        <v>19</v>
      </c>
      <c r="E139" t="s">
        <v>4</v>
      </c>
      <c r="F139">
        <v>120</v>
      </c>
      <c r="G139" s="1">
        <f>IF(reservas_hotel[[#This Row],[precio noche 1]]="","100",reservas_hotel[[#This Row],[precio noche 1]])</f>
        <v>120</v>
      </c>
      <c r="H139" t="s">
        <v>21</v>
      </c>
      <c r="I139">
        <v>8</v>
      </c>
      <c r="J139" t="s">
        <v>17</v>
      </c>
      <c r="K139">
        <v>20</v>
      </c>
      <c r="L139" s="1">
        <f>IF(reservas_hotel[[#This Row],[mantenimiento_por_noche]]="","20",reservas_hotel[[#This Row],[mantenimiento_por_noche]])</f>
        <v>20</v>
      </c>
      <c r="M139">
        <f>reservas_hotel[[#This Row],[Precio Noche]]*reservas_hotel[[#This Row],[noches]]</f>
        <v>960</v>
      </c>
      <c r="N139">
        <f>reservas_hotel[[#This Row],[noches]]*reservas_hotel[[#This Row],[Mantenimiento por noche]]</f>
        <v>160</v>
      </c>
      <c r="O139">
        <f>reservas_hotel[[#This Row],[Gasto total por reserva]]-reservas_hotel[[#This Row],[Gasto mantenimiento total]]</f>
        <v>800</v>
      </c>
    </row>
    <row r="140" spans="1:15" x14ac:dyDescent="0.3">
      <c r="A140">
        <v>139</v>
      </c>
      <c r="B140">
        <v>47</v>
      </c>
      <c r="C140" t="s">
        <v>2</v>
      </c>
      <c r="D140" t="s">
        <v>20</v>
      </c>
      <c r="E140" t="s">
        <v>8</v>
      </c>
      <c r="F140">
        <v>90</v>
      </c>
      <c r="G140" s="1">
        <f>IF(reservas_hotel[[#This Row],[precio noche 1]]="","100",reservas_hotel[[#This Row],[precio noche 1]])</f>
        <v>90</v>
      </c>
      <c r="H140" t="s">
        <v>21</v>
      </c>
      <c r="I140">
        <v>5</v>
      </c>
      <c r="J140" t="s">
        <v>17</v>
      </c>
      <c r="K140">
        <v>10</v>
      </c>
      <c r="L140" s="1">
        <f>IF(reservas_hotel[[#This Row],[mantenimiento_por_noche]]="","20",reservas_hotel[[#This Row],[mantenimiento_por_noche]])</f>
        <v>10</v>
      </c>
      <c r="M140">
        <f>reservas_hotel[[#This Row],[Precio Noche]]*reservas_hotel[[#This Row],[noches]]</f>
        <v>450</v>
      </c>
      <c r="N140">
        <f>reservas_hotel[[#This Row],[noches]]*reservas_hotel[[#This Row],[Mantenimiento por noche]]</f>
        <v>50</v>
      </c>
      <c r="O140">
        <f>reservas_hotel[[#This Row],[Gasto total por reserva]]-reservas_hotel[[#This Row],[Gasto mantenimiento total]]</f>
        <v>400</v>
      </c>
    </row>
    <row r="141" spans="1:15" x14ac:dyDescent="0.3">
      <c r="A141">
        <v>140</v>
      </c>
      <c r="B141">
        <v>73</v>
      </c>
      <c r="C141" t="s">
        <v>13</v>
      </c>
      <c r="D141" t="s">
        <v>3</v>
      </c>
      <c r="E141" t="s">
        <v>4</v>
      </c>
      <c r="F141">
        <v>200</v>
      </c>
      <c r="G141" s="1">
        <f>IF(reservas_hotel[[#This Row],[precio noche 1]]="","100",reservas_hotel[[#This Row],[precio noche 1]])</f>
        <v>200</v>
      </c>
      <c r="H141" t="s">
        <v>21</v>
      </c>
      <c r="I141">
        <v>6</v>
      </c>
      <c r="J141" t="s">
        <v>17</v>
      </c>
      <c r="L141" s="1" t="str">
        <f>IF(reservas_hotel[[#This Row],[mantenimiento_por_noche]]="","20",reservas_hotel[[#This Row],[mantenimiento_por_noche]])</f>
        <v>20</v>
      </c>
      <c r="M141">
        <f>reservas_hotel[[#This Row],[Precio Noche]]*reservas_hotel[[#This Row],[noches]]</f>
        <v>1200</v>
      </c>
      <c r="N141">
        <f>reservas_hotel[[#This Row],[noches]]*reservas_hotel[[#This Row],[Mantenimiento por noche]]</f>
        <v>120</v>
      </c>
      <c r="O141">
        <f>reservas_hotel[[#This Row],[Gasto total por reserva]]-reservas_hotel[[#This Row],[Gasto mantenimiento total]]</f>
        <v>1080</v>
      </c>
    </row>
    <row r="142" spans="1:15" x14ac:dyDescent="0.3">
      <c r="A142">
        <v>141</v>
      </c>
      <c r="B142">
        <v>22</v>
      </c>
      <c r="C142" t="s">
        <v>2</v>
      </c>
      <c r="D142" t="s">
        <v>7</v>
      </c>
      <c r="E142" t="s">
        <v>4</v>
      </c>
      <c r="F142">
        <v>120</v>
      </c>
      <c r="G142" s="1">
        <f>IF(reservas_hotel[[#This Row],[precio noche 1]]="","100",reservas_hotel[[#This Row],[precio noche 1]])</f>
        <v>120</v>
      </c>
      <c r="H142" t="s">
        <v>12</v>
      </c>
      <c r="I142">
        <v>7</v>
      </c>
      <c r="J142" t="s">
        <v>17</v>
      </c>
      <c r="K142">
        <v>15</v>
      </c>
      <c r="L142" s="1">
        <f>IF(reservas_hotel[[#This Row],[mantenimiento_por_noche]]="","20",reservas_hotel[[#This Row],[mantenimiento_por_noche]])</f>
        <v>15</v>
      </c>
      <c r="M142">
        <f>reservas_hotel[[#This Row],[Precio Noche]]*reservas_hotel[[#This Row],[noches]]</f>
        <v>840</v>
      </c>
      <c r="N142">
        <f>reservas_hotel[[#This Row],[noches]]*reservas_hotel[[#This Row],[Mantenimiento por noche]]</f>
        <v>105</v>
      </c>
      <c r="O142">
        <f>reservas_hotel[[#This Row],[Gasto total por reserva]]-reservas_hotel[[#This Row],[Gasto mantenimiento total]]</f>
        <v>735</v>
      </c>
    </row>
    <row r="143" spans="1:15" x14ac:dyDescent="0.3">
      <c r="A143">
        <v>142</v>
      </c>
      <c r="B143">
        <v>57</v>
      </c>
      <c r="C143" t="s">
        <v>13</v>
      </c>
      <c r="D143" t="s">
        <v>16</v>
      </c>
      <c r="E143" t="s">
        <v>4</v>
      </c>
      <c r="F143">
        <v>200</v>
      </c>
      <c r="G143" s="1">
        <f>IF(reservas_hotel[[#This Row],[precio noche 1]]="","100",reservas_hotel[[#This Row],[precio noche 1]])</f>
        <v>200</v>
      </c>
      <c r="H143" t="s">
        <v>5</v>
      </c>
      <c r="I143">
        <v>7</v>
      </c>
      <c r="J143" t="s">
        <v>17</v>
      </c>
      <c r="K143">
        <v>20</v>
      </c>
      <c r="L143" s="1">
        <f>IF(reservas_hotel[[#This Row],[mantenimiento_por_noche]]="","20",reservas_hotel[[#This Row],[mantenimiento_por_noche]])</f>
        <v>20</v>
      </c>
      <c r="M143">
        <f>reservas_hotel[[#This Row],[Precio Noche]]*reservas_hotel[[#This Row],[noches]]</f>
        <v>1400</v>
      </c>
      <c r="N143">
        <f>reservas_hotel[[#This Row],[noches]]*reservas_hotel[[#This Row],[Mantenimiento por noche]]</f>
        <v>140</v>
      </c>
      <c r="O143">
        <f>reservas_hotel[[#This Row],[Gasto total por reserva]]-reservas_hotel[[#This Row],[Gasto mantenimiento total]]</f>
        <v>1260</v>
      </c>
    </row>
    <row r="144" spans="1:15" x14ac:dyDescent="0.3">
      <c r="A144">
        <v>143</v>
      </c>
      <c r="B144">
        <v>89</v>
      </c>
      <c r="C144" t="s">
        <v>13</v>
      </c>
      <c r="D144" t="s">
        <v>16</v>
      </c>
      <c r="E144" t="s">
        <v>8</v>
      </c>
      <c r="F144">
        <v>50</v>
      </c>
      <c r="G144" s="1">
        <f>IF(reservas_hotel[[#This Row],[precio noche 1]]="","100",reservas_hotel[[#This Row],[precio noche 1]])</f>
        <v>50</v>
      </c>
      <c r="H144" t="s">
        <v>5</v>
      </c>
      <c r="I144">
        <v>6</v>
      </c>
      <c r="J144" t="s">
        <v>17</v>
      </c>
      <c r="L144" s="1" t="str">
        <f>IF(reservas_hotel[[#This Row],[mantenimiento_por_noche]]="","20",reservas_hotel[[#This Row],[mantenimiento_por_noche]])</f>
        <v>20</v>
      </c>
      <c r="M144">
        <f>reservas_hotel[[#This Row],[Precio Noche]]*reservas_hotel[[#This Row],[noches]]</f>
        <v>300</v>
      </c>
      <c r="N144">
        <f>reservas_hotel[[#This Row],[noches]]*reservas_hotel[[#This Row],[Mantenimiento por noche]]</f>
        <v>120</v>
      </c>
      <c r="O144">
        <f>reservas_hotel[[#This Row],[Gasto total por reserva]]-reservas_hotel[[#This Row],[Gasto mantenimiento total]]</f>
        <v>180</v>
      </c>
    </row>
    <row r="145" spans="1:15" x14ac:dyDescent="0.3">
      <c r="A145">
        <v>144</v>
      </c>
      <c r="B145">
        <v>87</v>
      </c>
      <c r="C145" t="s">
        <v>2</v>
      </c>
      <c r="D145" t="s">
        <v>7</v>
      </c>
      <c r="E145" t="s">
        <v>15</v>
      </c>
      <c r="G145" s="1" t="str">
        <f>IF(reservas_hotel[[#This Row],[precio noche 1]]="","100",reservas_hotel[[#This Row],[precio noche 1]])</f>
        <v>100</v>
      </c>
      <c r="H145" t="s">
        <v>12</v>
      </c>
      <c r="I145">
        <v>5</v>
      </c>
      <c r="J145" t="s">
        <v>6</v>
      </c>
      <c r="K145">
        <v>10</v>
      </c>
      <c r="L145" s="1">
        <f>IF(reservas_hotel[[#This Row],[mantenimiento_por_noche]]="","20",reservas_hotel[[#This Row],[mantenimiento_por_noche]])</f>
        <v>10</v>
      </c>
      <c r="M145">
        <f>reservas_hotel[[#This Row],[Precio Noche]]*reservas_hotel[[#This Row],[noches]]</f>
        <v>500</v>
      </c>
      <c r="N145">
        <f>reservas_hotel[[#This Row],[noches]]*reservas_hotel[[#This Row],[Mantenimiento por noche]]</f>
        <v>50</v>
      </c>
      <c r="O145">
        <f>reservas_hotel[[#This Row],[Gasto total por reserva]]-reservas_hotel[[#This Row],[Gasto mantenimiento total]]</f>
        <v>450</v>
      </c>
    </row>
    <row r="146" spans="1:15" x14ac:dyDescent="0.3">
      <c r="A146">
        <v>145</v>
      </c>
      <c r="B146">
        <v>58</v>
      </c>
      <c r="C146" t="s">
        <v>2</v>
      </c>
      <c r="D146" t="s">
        <v>14</v>
      </c>
      <c r="E146" t="s">
        <v>4</v>
      </c>
      <c r="F146">
        <v>120</v>
      </c>
      <c r="G146" s="1">
        <f>IF(reservas_hotel[[#This Row],[precio noche 1]]="","100",reservas_hotel[[#This Row],[precio noche 1]])</f>
        <v>120</v>
      </c>
      <c r="H146" t="s">
        <v>12</v>
      </c>
      <c r="I146">
        <v>5</v>
      </c>
      <c r="J146" t="s">
        <v>17</v>
      </c>
      <c r="K146">
        <v>15</v>
      </c>
      <c r="L146" s="1">
        <f>IF(reservas_hotel[[#This Row],[mantenimiento_por_noche]]="","20",reservas_hotel[[#This Row],[mantenimiento_por_noche]])</f>
        <v>15</v>
      </c>
      <c r="M146">
        <f>reservas_hotel[[#This Row],[Precio Noche]]*reservas_hotel[[#This Row],[noches]]</f>
        <v>600</v>
      </c>
      <c r="N146">
        <f>reservas_hotel[[#This Row],[noches]]*reservas_hotel[[#This Row],[Mantenimiento por noche]]</f>
        <v>75</v>
      </c>
      <c r="O146">
        <f>reservas_hotel[[#This Row],[Gasto total por reserva]]-reservas_hotel[[#This Row],[Gasto mantenimiento total]]</f>
        <v>525</v>
      </c>
    </row>
    <row r="147" spans="1:15" x14ac:dyDescent="0.3">
      <c r="A147">
        <v>146</v>
      </c>
      <c r="B147">
        <v>28</v>
      </c>
      <c r="C147" t="s">
        <v>13</v>
      </c>
      <c r="D147" t="s">
        <v>16</v>
      </c>
      <c r="E147" t="s">
        <v>15</v>
      </c>
      <c r="F147">
        <v>200</v>
      </c>
      <c r="G147" s="1">
        <f>IF(reservas_hotel[[#This Row],[precio noche 1]]="","100",reservas_hotel[[#This Row],[precio noche 1]])</f>
        <v>200</v>
      </c>
      <c r="H147" t="s">
        <v>9</v>
      </c>
      <c r="I147">
        <v>4</v>
      </c>
      <c r="J147" t="s">
        <v>6</v>
      </c>
      <c r="K147">
        <v>5</v>
      </c>
      <c r="L147" s="1">
        <f>IF(reservas_hotel[[#This Row],[mantenimiento_por_noche]]="","20",reservas_hotel[[#This Row],[mantenimiento_por_noche]])</f>
        <v>5</v>
      </c>
      <c r="M147">
        <f>reservas_hotel[[#This Row],[Precio Noche]]*reservas_hotel[[#This Row],[noches]]</f>
        <v>800</v>
      </c>
      <c r="N147">
        <f>reservas_hotel[[#This Row],[noches]]*reservas_hotel[[#This Row],[Mantenimiento por noche]]</f>
        <v>20</v>
      </c>
      <c r="O147">
        <f>reservas_hotel[[#This Row],[Gasto total por reserva]]-reservas_hotel[[#This Row],[Gasto mantenimiento total]]</f>
        <v>780</v>
      </c>
    </row>
    <row r="148" spans="1:15" x14ac:dyDescent="0.3">
      <c r="A148">
        <v>147</v>
      </c>
      <c r="B148">
        <v>35</v>
      </c>
      <c r="C148" t="s">
        <v>2</v>
      </c>
      <c r="D148" t="s">
        <v>16</v>
      </c>
      <c r="E148" t="s">
        <v>11</v>
      </c>
      <c r="F148">
        <v>90</v>
      </c>
      <c r="G148" s="1">
        <f>IF(reservas_hotel[[#This Row],[precio noche 1]]="","100",reservas_hotel[[#This Row],[precio noche 1]])</f>
        <v>90</v>
      </c>
      <c r="H148" t="s">
        <v>12</v>
      </c>
      <c r="I148">
        <v>5</v>
      </c>
      <c r="J148" t="s">
        <v>6</v>
      </c>
      <c r="L148" s="1" t="str">
        <f>IF(reservas_hotel[[#This Row],[mantenimiento_por_noche]]="","20",reservas_hotel[[#This Row],[mantenimiento_por_noche]])</f>
        <v>20</v>
      </c>
      <c r="M148">
        <f>reservas_hotel[[#This Row],[Precio Noche]]*reservas_hotel[[#This Row],[noches]]</f>
        <v>450</v>
      </c>
      <c r="N148">
        <f>reservas_hotel[[#This Row],[noches]]*reservas_hotel[[#This Row],[Mantenimiento por noche]]</f>
        <v>100</v>
      </c>
      <c r="O148">
        <f>reservas_hotel[[#This Row],[Gasto total por reserva]]-reservas_hotel[[#This Row],[Gasto mantenimiento total]]</f>
        <v>350</v>
      </c>
    </row>
    <row r="149" spans="1:15" x14ac:dyDescent="0.3">
      <c r="A149">
        <v>148</v>
      </c>
      <c r="B149">
        <v>31</v>
      </c>
      <c r="C149" t="s">
        <v>2</v>
      </c>
      <c r="D149" t="s">
        <v>16</v>
      </c>
      <c r="E149" t="s">
        <v>11</v>
      </c>
      <c r="F149">
        <v>150</v>
      </c>
      <c r="G149" s="1">
        <f>IF(reservas_hotel[[#This Row],[precio noche 1]]="","100",reservas_hotel[[#This Row],[precio noche 1]])</f>
        <v>150</v>
      </c>
      <c r="H149" t="s">
        <v>12</v>
      </c>
      <c r="I149">
        <v>1</v>
      </c>
      <c r="J149" t="s">
        <v>17</v>
      </c>
      <c r="K149">
        <v>5</v>
      </c>
      <c r="L149" s="1">
        <f>IF(reservas_hotel[[#This Row],[mantenimiento_por_noche]]="","20",reservas_hotel[[#This Row],[mantenimiento_por_noche]])</f>
        <v>5</v>
      </c>
      <c r="M149">
        <f>reservas_hotel[[#This Row],[Precio Noche]]*reservas_hotel[[#This Row],[noches]]</f>
        <v>150</v>
      </c>
      <c r="N149">
        <f>reservas_hotel[[#This Row],[noches]]*reservas_hotel[[#This Row],[Mantenimiento por noche]]</f>
        <v>5</v>
      </c>
      <c r="O149">
        <f>reservas_hotel[[#This Row],[Gasto total por reserva]]-reservas_hotel[[#This Row],[Gasto mantenimiento total]]</f>
        <v>145</v>
      </c>
    </row>
    <row r="150" spans="1:15" x14ac:dyDescent="0.3">
      <c r="A150">
        <v>149</v>
      </c>
      <c r="B150">
        <v>50</v>
      </c>
      <c r="C150" t="s">
        <v>2</v>
      </c>
      <c r="D150" t="s">
        <v>14</v>
      </c>
      <c r="E150" t="s">
        <v>11</v>
      </c>
      <c r="G150" s="1" t="str">
        <f>IF(reservas_hotel[[#This Row],[precio noche 1]]="","100",reservas_hotel[[#This Row],[precio noche 1]])</f>
        <v>100</v>
      </c>
      <c r="H150" t="s">
        <v>21</v>
      </c>
      <c r="I150">
        <v>6</v>
      </c>
      <c r="J150" t="s">
        <v>17</v>
      </c>
      <c r="K150">
        <v>10</v>
      </c>
      <c r="L150" s="1">
        <f>IF(reservas_hotel[[#This Row],[mantenimiento_por_noche]]="","20",reservas_hotel[[#This Row],[mantenimiento_por_noche]])</f>
        <v>10</v>
      </c>
      <c r="M150">
        <f>reservas_hotel[[#This Row],[Precio Noche]]*reservas_hotel[[#This Row],[noches]]</f>
        <v>600</v>
      </c>
      <c r="N150">
        <f>reservas_hotel[[#This Row],[noches]]*reservas_hotel[[#This Row],[Mantenimiento por noche]]</f>
        <v>60</v>
      </c>
      <c r="O150">
        <f>reservas_hotel[[#This Row],[Gasto total por reserva]]-reservas_hotel[[#This Row],[Gasto mantenimiento total]]</f>
        <v>540</v>
      </c>
    </row>
    <row r="151" spans="1:15" x14ac:dyDescent="0.3">
      <c r="A151">
        <v>150</v>
      </c>
      <c r="B151">
        <v>84</v>
      </c>
      <c r="C151" t="s">
        <v>2</v>
      </c>
      <c r="D151" t="s">
        <v>19</v>
      </c>
      <c r="E151" t="s">
        <v>15</v>
      </c>
      <c r="F151">
        <v>90</v>
      </c>
      <c r="G151" s="1">
        <f>IF(reservas_hotel[[#This Row],[precio noche 1]]="","100",reservas_hotel[[#This Row],[precio noche 1]])</f>
        <v>90</v>
      </c>
      <c r="H151" t="s">
        <v>21</v>
      </c>
      <c r="I151">
        <v>9</v>
      </c>
      <c r="J151" t="s">
        <v>17</v>
      </c>
      <c r="K151">
        <v>5</v>
      </c>
      <c r="L151" s="1">
        <f>IF(reservas_hotel[[#This Row],[mantenimiento_por_noche]]="","20",reservas_hotel[[#This Row],[mantenimiento_por_noche]])</f>
        <v>5</v>
      </c>
      <c r="M151">
        <f>reservas_hotel[[#This Row],[Precio Noche]]*reservas_hotel[[#This Row],[noches]]</f>
        <v>810</v>
      </c>
      <c r="N151">
        <f>reservas_hotel[[#This Row],[noches]]*reservas_hotel[[#This Row],[Mantenimiento por noche]]</f>
        <v>45</v>
      </c>
      <c r="O151">
        <f>reservas_hotel[[#This Row],[Gasto total por reserva]]-reservas_hotel[[#This Row],[Gasto mantenimiento total]]</f>
        <v>765</v>
      </c>
    </row>
    <row r="152" spans="1:15" x14ac:dyDescent="0.3">
      <c r="A152">
        <v>151</v>
      </c>
      <c r="B152">
        <v>34</v>
      </c>
      <c r="C152" t="s">
        <v>13</v>
      </c>
      <c r="D152" t="s">
        <v>14</v>
      </c>
      <c r="E152" t="s">
        <v>4</v>
      </c>
      <c r="F152">
        <v>150</v>
      </c>
      <c r="G152" s="1">
        <f>IF(reservas_hotel[[#This Row],[precio noche 1]]="","100",reservas_hotel[[#This Row],[precio noche 1]])</f>
        <v>150</v>
      </c>
      <c r="H152" t="s">
        <v>21</v>
      </c>
      <c r="I152">
        <v>1</v>
      </c>
      <c r="J152" t="s">
        <v>6</v>
      </c>
      <c r="K152">
        <v>10</v>
      </c>
      <c r="L152" s="1">
        <f>IF(reservas_hotel[[#This Row],[mantenimiento_por_noche]]="","20",reservas_hotel[[#This Row],[mantenimiento_por_noche]])</f>
        <v>10</v>
      </c>
      <c r="M152">
        <f>reservas_hotel[[#This Row],[Precio Noche]]*reservas_hotel[[#This Row],[noches]]</f>
        <v>150</v>
      </c>
      <c r="N152">
        <f>reservas_hotel[[#This Row],[noches]]*reservas_hotel[[#This Row],[Mantenimiento por noche]]</f>
        <v>10</v>
      </c>
      <c r="O152">
        <f>reservas_hotel[[#This Row],[Gasto total por reserva]]-reservas_hotel[[#This Row],[Gasto mantenimiento total]]</f>
        <v>140</v>
      </c>
    </row>
    <row r="153" spans="1:15" x14ac:dyDescent="0.3">
      <c r="A153">
        <v>152</v>
      </c>
      <c r="B153">
        <v>54</v>
      </c>
      <c r="C153" t="s">
        <v>2</v>
      </c>
      <c r="D153" t="s">
        <v>7</v>
      </c>
      <c r="E153" t="s">
        <v>15</v>
      </c>
      <c r="F153">
        <v>150</v>
      </c>
      <c r="G153" s="1">
        <f>IF(reservas_hotel[[#This Row],[precio noche 1]]="","100",reservas_hotel[[#This Row],[precio noche 1]])</f>
        <v>150</v>
      </c>
      <c r="H153" t="s">
        <v>21</v>
      </c>
      <c r="I153">
        <v>7</v>
      </c>
      <c r="J153" t="s">
        <v>17</v>
      </c>
      <c r="K153">
        <v>20</v>
      </c>
      <c r="L153" s="1">
        <f>IF(reservas_hotel[[#This Row],[mantenimiento_por_noche]]="","20",reservas_hotel[[#This Row],[mantenimiento_por_noche]])</f>
        <v>20</v>
      </c>
      <c r="M153">
        <f>reservas_hotel[[#This Row],[Precio Noche]]*reservas_hotel[[#This Row],[noches]]</f>
        <v>1050</v>
      </c>
      <c r="N153">
        <f>reservas_hotel[[#This Row],[noches]]*reservas_hotel[[#This Row],[Mantenimiento por noche]]</f>
        <v>140</v>
      </c>
      <c r="O153">
        <f>reservas_hotel[[#This Row],[Gasto total por reserva]]-reservas_hotel[[#This Row],[Gasto mantenimiento total]]</f>
        <v>910</v>
      </c>
    </row>
    <row r="154" spans="1:15" x14ac:dyDescent="0.3">
      <c r="A154">
        <v>153</v>
      </c>
      <c r="B154">
        <v>49</v>
      </c>
      <c r="C154" t="s">
        <v>13</v>
      </c>
      <c r="D154" t="s">
        <v>3</v>
      </c>
      <c r="E154" t="s">
        <v>11</v>
      </c>
      <c r="F154">
        <v>120</v>
      </c>
      <c r="G154" s="1">
        <f>IF(reservas_hotel[[#This Row],[precio noche 1]]="","100",reservas_hotel[[#This Row],[precio noche 1]])</f>
        <v>120</v>
      </c>
      <c r="H154" t="s">
        <v>9</v>
      </c>
      <c r="I154">
        <v>2</v>
      </c>
      <c r="J154" t="s">
        <v>6</v>
      </c>
      <c r="K154">
        <v>20</v>
      </c>
      <c r="L154" s="1">
        <f>IF(reservas_hotel[[#This Row],[mantenimiento_por_noche]]="","20",reservas_hotel[[#This Row],[mantenimiento_por_noche]])</f>
        <v>20</v>
      </c>
      <c r="M154">
        <f>reservas_hotel[[#This Row],[Precio Noche]]*reservas_hotel[[#This Row],[noches]]</f>
        <v>240</v>
      </c>
      <c r="N154">
        <f>reservas_hotel[[#This Row],[noches]]*reservas_hotel[[#This Row],[Mantenimiento por noche]]</f>
        <v>40</v>
      </c>
      <c r="O154">
        <f>reservas_hotel[[#This Row],[Gasto total por reserva]]-reservas_hotel[[#This Row],[Gasto mantenimiento total]]</f>
        <v>200</v>
      </c>
    </row>
    <row r="155" spans="1:15" x14ac:dyDescent="0.3">
      <c r="A155">
        <v>154</v>
      </c>
      <c r="B155">
        <v>74</v>
      </c>
      <c r="C155" t="s">
        <v>2</v>
      </c>
      <c r="D155" t="s">
        <v>22</v>
      </c>
      <c r="E155" t="s">
        <v>8</v>
      </c>
      <c r="F155">
        <v>200</v>
      </c>
      <c r="G155" s="1">
        <f>IF(reservas_hotel[[#This Row],[precio noche 1]]="","100",reservas_hotel[[#This Row],[precio noche 1]])</f>
        <v>200</v>
      </c>
      <c r="H155" t="s">
        <v>12</v>
      </c>
      <c r="I155">
        <v>7</v>
      </c>
      <c r="J155" t="s">
        <v>6</v>
      </c>
      <c r="K155">
        <v>15</v>
      </c>
      <c r="L155" s="1">
        <f>IF(reservas_hotel[[#This Row],[mantenimiento_por_noche]]="","20",reservas_hotel[[#This Row],[mantenimiento_por_noche]])</f>
        <v>15</v>
      </c>
      <c r="M155">
        <f>reservas_hotel[[#This Row],[Precio Noche]]*reservas_hotel[[#This Row],[noches]]</f>
        <v>1400</v>
      </c>
      <c r="N155">
        <f>reservas_hotel[[#This Row],[noches]]*reservas_hotel[[#This Row],[Mantenimiento por noche]]</f>
        <v>105</v>
      </c>
      <c r="O155">
        <f>reservas_hotel[[#This Row],[Gasto total por reserva]]-reservas_hotel[[#This Row],[Gasto mantenimiento total]]</f>
        <v>1295</v>
      </c>
    </row>
    <row r="156" spans="1:15" x14ac:dyDescent="0.3">
      <c r="A156">
        <v>155</v>
      </c>
      <c r="B156">
        <v>55</v>
      </c>
      <c r="C156" t="s">
        <v>13</v>
      </c>
      <c r="D156" t="s">
        <v>20</v>
      </c>
      <c r="E156" t="s">
        <v>11</v>
      </c>
      <c r="F156">
        <v>120</v>
      </c>
      <c r="G156" s="1">
        <f>IF(reservas_hotel[[#This Row],[precio noche 1]]="","100",reservas_hotel[[#This Row],[precio noche 1]])</f>
        <v>120</v>
      </c>
      <c r="H156" t="s">
        <v>5</v>
      </c>
      <c r="I156">
        <v>6</v>
      </c>
      <c r="J156" t="s">
        <v>17</v>
      </c>
      <c r="K156">
        <v>15</v>
      </c>
      <c r="L156" s="1">
        <f>IF(reservas_hotel[[#This Row],[mantenimiento_por_noche]]="","20",reservas_hotel[[#This Row],[mantenimiento_por_noche]])</f>
        <v>15</v>
      </c>
      <c r="M156">
        <f>reservas_hotel[[#This Row],[Precio Noche]]*reservas_hotel[[#This Row],[noches]]</f>
        <v>720</v>
      </c>
      <c r="N156">
        <f>reservas_hotel[[#This Row],[noches]]*reservas_hotel[[#This Row],[Mantenimiento por noche]]</f>
        <v>90</v>
      </c>
      <c r="O156">
        <f>reservas_hotel[[#This Row],[Gasto total por reserva]]-reservas_hotel[[#This Row],[Gasto mantenimiento total]]</f>
        <v>630</v>
      </c>
    </row>
    <row r="157" spans="1:15" x14ac:dyDescent="0.3">
      <c r="A157">
        <v>156</v>
      </c>
      <c r="B157">
        <v>89</v>
      </c>
      <c r="C157" t="s">
        <v>2</v>
      </c>
      <c r="D157" t="s">
        <v>14</v>
      </c>
      <c r="E157" t="s">
        <v>8</v>
      </c>
      <c r="F157">
        <v>90</v>
      </c>
      <c r="G157" s="1">
        <f>IF(reservas_hotel[[#This Row],[precio noche 1]]="","100",reservas_hotel[[#This Row],[precio noche 1]])</f>
        <v>90</v>
      </c>
      <c r="H157" t="s">
        <v>5</v>
      </c>
      <c r="I157">
        <v>3</v>
      </c>
      <c r="J157" t="s">
        <v>17</v>
      </c>
      <c r="L157" s="1" t="str">
        <f>IF(reservas_hotel[[#This Row],[mantenimiento_por_noche]]="","20",reservas_hotel[[#This Row],[mantenimiento_por_noche]])</f>
        <v>20</v>
      </c>
      <c r="M157">
        <f>reservas_hotel[[#This Row],[Precio Noche]]*reservas_hotel[[#This Row],[noches]]</f>
        <v>270</v>
      </c>
      <c r="N157">
        <f>reservas_hotel[[#This Row],[noches]]*reservas_hotel[[#This Row],[Mantenimiento por noche]]</f>
        <v>60</v>
      </c>
      <c r="O157">
        <f>reservas_hotel[[#This Row],[Gasto total por reserva]]-reservas_hotel[[#This Row],[Gasto mantenimiento total]]</f>
        <v>210</v>
      </c>
    </row>
    <row r="158" spans="1:15" x14ac:dyDescent="0.3">
      <c r="A158">
        <v>157</v>
      </c>
      <c r="B158">
        <v>80</v>
      </c>
      <c r="C158" t="s">
        <v>2</v>
      </c>
      <c r="D158" t="s">
        <v>18</v>
      </c>
      <c r="E158" t="s">
        <v>11</v>
      </c>
      <c r="F158">
        <v>70</v>
      </c>
      <c r="G158" s="1">
        <f>IF(reservas_hotel[[#This Row],[precio noche 1]]="","100",reservas_hotel[[#This Row],[precio noche 1]])</f>
        <v>70</v>
      </c>
      <c r="H158" t="s">
        <v>9</v>
      </c>
      <c r="I158">
        <v>10</v>
      </c>
      <c r="J158" t="s">
        <v>17</v>
      </c>
      <c r="K158">
        <v>10</v>
      </c>
      <c r="L158" s="1">
        <f>IF(reservas_hotel[[#This Row],[mantenimiento_por_noche]]="","20",reservas_hotel[[#This Row],[mantenimiento_por_noche]])</f>
        <v>10</v>
      </c>
      <c r="M158">
        <f>reservas_hotel[[#This Row],[Precio Noche]]*reservas_hotel[[#This Row],[noches]]</f>
        <v>700</v>
      </c>
      <c r="N158">
        <f>reservas_hotel[[#This Row],[noches]]*reservas_hotel[[#This Row],[Mantenimiento por noche]]</f>
        <v>100</v>
      </c>
      <c r="O158">
        <f>reservas_hotel[[#This Row],[Gasto total por reserva]]-reservas_hotel[[#This Row],[Gasto mantenimiento total]]</f>
        <v>600</v>
      </c>
    </row>
    <row r="159" spans="1:15" x14ac:dyDescent="0.3">
      <c r="A159">
        <v>158</v>
      </c>
      <c r="B159">
        <v>19</v>
      </c>
      <c r="C159" t="s">
        <v>2</v>
      </c>
      <c r="D159" t="s">
        <v>14</v>
      </c>
      <c r="E159" t="s">
        <v>11</v>
      </c>
      <c r="F159">
        <v>150</v>
      </c>
      <c r="G159" s="1">
        <f>IF(reservas_hotel[[#This Row],[precio noche 1]]="","100",reservas_hotel[[#This Row],[precio noche 1]])</f>
        <v>150</v>
      </c>
      <c r="H159" t="s">
        <v>9</v>
      </c>
      <c r="I159">
        <v>2</v>
      </c>
      <c r="J159" t="s">
        <v>17</v>
      </c>
      <c r="K159">
        <v>5</v>
      </c>
      <c r="L159" s="1">
        <f>IF(reservas_hotel[[#This Row],[mantenimiento_por_noche]]="","20",reservas_hotel[[#This Row],[mantenimiento_por_noche]])</f>
        <v>5</v>
      </c>
      <c r="M159">
        <f>reservas_hotel[[#This Row],[Precio Noche]]*reservas_hotel[[#This Row],[noches]]</f>
        <v>300</v>
      </c>
      <c r="N159">
        <f>reservas_hotel[[#This Row],[noches]]*reservas_hotel[[#This Row],[Mantenimiento por noche]]</f>
        <v>10</v>
      </c>
      <c r="O159">
        <f>reservas_hotel[[#This Row],[Gasto total por reserva]]-reservas_hotel[[#This Row],[Gasto mantenimiento total]]</f>
        <v>290</v>
      </c>
    </row>
    <row r="160" spans="1:15" x14ac:dyDescent="0.3">
      <c r="A160">
        <v>159</v>
      </c>
      <c r="B160">
        <v>54</v>
      </c>
      <c r="C160" t="s">
        <v>13</v>
      </c>
      <c r="D160" t="s">
        <v>14</v>
      </c>
      <c r="E160" t="s">
        <v>15</v>
      </c>
      <c r="G160" s="1" t="str">
        <f>IF(reservas_hotel[[#This Row],[precio noche 1]]="","100",reservas_hotel[[#This Row],[precio noche 1]])</f>
        <v>100</v>
      </c>
      <c r="H160" t="s">
        <v>12</v>
      </c>
      <c r="I160">
        <v>9</v>
      </c>
      <c r="J160" t="s">
        <v>6</v>
      </c>
      <c r="K160">
        <v>10</v>
      </c>
      <c r="L160" s="1">
        <f>IF(reservas_hotel[[#This Row],[mantenimiento_por_noche]]="","20",reservas_hotel[[#This Row],[mantenimiento_por_noche]])</f>
        <v>10</v>
      </c>
      <c r="M160">
        <f>reservas_hotel[[#This Row],[Precio Noche]]*reservas_hotel[[#This Row],[noches]]</f>
        <v>900</v>
      </c>
      <c r="N160">
        <f>reservas_hotel[[#This Row],[noches]]*reservas_hotel[[#This Row],[Mantenimiento por noche]]</f>
        <v>90</v>
      </c>
      <c r="O160">
        <f>reservas_hotel[[#This Row],[Gasto total por reserva]]-reservas_hotel[[#This Row],[Gasto mantenimiento total]]</f>
        <v>810</v>
      </c>
    </row>
    <row r="161" spans="1:15" x14ac:dyDescent="0.3">
      <c r="A161">
        <v>160</v>
      </c>
      <c r="B161">
        <v>69</v>
      </c>
      <c r="C161" t="s">
        <v>2</v>
      </c>
      <c r="D161" t="s">
        <v>19</v>
      </c>
      <c r="E161" t="s">
        <v>4</v>
      </c>
      <c r="F161">
        <v>200</v>
      </c>
      <c r="G161" s="1">
        <f>IF(reservas_hotel[[#This Row],[precio noche 1]]="","100",reservas_hotel[[#This Row],[precio noche 1]])</f>
        <v>200</v>
      </c>
      <c r="H161" t="s">
        <v>9</v>
      </c>
      <c r="I161">
        <v>7</v>
      </c>
      <c r="J161" t="s">
        <v>6</v>
      </c>
      <c r="K161">
        <v>5</v>
      </c>
      <c r="L161" s="1">
        <f>IF(reservas_hotel[[#This Row],[mantenimiento_por_noche]]="","20",reservas_hotel[[#This Row],[mantenimiento_por_noche]])</f>
        <v>5</v>
      </c>
      <c r="M161">
        <f>reservas_hotel[[#This Row],[Precio Noche]]*reservas_hotel[[#This Row],[noches]]</f>
        <v>1400</v>
      </c>
      <c r="N161">
        <f>reservas_hotel[[#This Row],[noches]]*reservas_hotel[[#This Row],[Mantenimiento por noche]]</f>
        <v>35</v>
      </c>
      <c r="O161">
        <f>reservas_hotel[[#This Row],[Gasto total por reserva]]-reservas_hotel[[#This Row],[Gasto mantenimiento total]]</f>
        <v>1365</v>
      </c>
    </row>
    <row r="162" spans="1:15" x14ac:dyDescent="0.3">
      <c r="A162">
        <v>161</v>
      </c>
      <c r="B162">
        <v>86</v>
      </c>
      <c r="C162" t="s">
        <v>2</v>
      </c>
      <c r="D162" t="s">
        <v>14</v>
      </c>
      <c r="E162" t="s">
        <v>15</v>
      </c>
      <c r="F162">
        <v>70</v>
      </c>
      <c r="G162" s="1">
        <f>IF(reservas_hotel[[#This Row],[precio noche 1]]="","100",reservas_hotel[[#This Row],[precio noche 1]])</f>
        <v>70</v>
      </c>
      <c r="H162" t="s">
        <v>9</v>
      </c>
      <c r="I162">
        <v>6</v>
      </c>
      <c r="J162" t="s">
        <v>6</v>
      </c>
      <c r="L162" s="1" t="str">
        <f>IF(reservas_hotel[[#This Row],[mantenimiento_por_noche]]="","20",reservas_hotel[[#This Row],[mantenimiento_por_noche]])</f>
        <v>20</v>
      </c>
      <c r="M162">
        <f>reservas_hotel[[#This Row],[Precio Noche]]*reservas_hotel[[#This Row],[noches]]</f>
        <v>420</v>
      </c>
      <c r="N162">
        <f>reservas_hotel[[#This Row],[noches]]*reservas_hotel[[#This Row],[Mantenimiento por noche]]</f>
        <v>120</v>
      </c>
      <c r="O162">
        <f>reservas_hotel[[#This Row],[Gasto total por reserva]]-reservas_hotel[[#This Row],[Gasto mantenimiento total]]</f>
        <v>300</v>
      </c>
    </row>
    <row r="163" spans="1:15" x14ac:dyDescent="0.3">
      <c r="A163">
        <v>162</v>
      </c>
      <c r="B163">
        <v>76</v>
      </c>
      <c r="C163" t="s">
        <v>2</v>
      </c>
      <c r="D163" t="s">
        <v>7</v>
      </c>
      <c r="E163" t="s">
        <v>15</v>
      </c>
      <c r="F163">
        <v>90</v>
      </c>
      <c r="G163" s="1">
        <f>IF(reservas_hotel[[#This Row],[precio noche 1]]="","100",reservas_hotel[[#This Row],[precio noche 1]])</f>
        <v>90</v>
      </c>
      <c r="H163" t="s">
        <v>21</v>
      </c>
      <c r="I163">
        <v>4</v>
      </c>
      <c r="J163" t="s">
        <v>17</v>
      </c>
      <c r="K163">
        <v>20</v>
      </c>
      <c r="L163" s="1">
        <f>IF(reservas_hotel[[#This Row],[mantenimiento_por_noche]]="","20",reservas_hotel[[#This Row],[mantenimiento_por_noche]])</f>
        <v>20</v>
      </c>
      <c r="M163">
        <f>reservas_hotel[[#This Row],[Precio Noche]]*reservas_hotel[[#This Row],[noches]]</f>
        <v>360</v>
      </c>
      <c r="N163">
        <f>reservas_hotel[[#This Row],[noches]]*reservas_hotel[[#This Row],[Mantenimiento por noche]]</f>
        <v>80</v>
      </c>
      <c r="O163">
        <f>reservas_hotel[[#This Row],[Gasto total por reserva]]-reservas_hotel[[#This Row],[Gasto mantenimiento total]]</f>
        <v>280</v>
      </c>
    </row>
    <row r="164" spans="1:15" x14ac:dyDescent="0.3">
      <c r="A164">
        <v>163</v>
      </c>
      <c r="B164">
        <v>56</v>
      </c>
      <c r="C164" t="s">
        <v>2</v>
      </c>
      <c r="D164" t="s">
        <v>7</v>
      </c>
      <c r="E164" t="s">
        <v>11</v>
      </c>
      <c r="G164" s="1" t="str">
        <f>IF(reservas_hotel[[#This Row],[precio noche 1]]="","100",reservas_hotel[[#This Row],[precio noche 1]])</f>
        <v>100</v>
      </c>
      <c r="H164" t="s">
        <v>9</v>
      </c>
      <c r="I164">
        <v>8</v>
      </c>
      <c r="J164" t="s">
        <v>6</v>
      </c>
      <c r="K164">
        <v>10</v>
      </c>
      <c r="L164" s="1">
        <f>IF(reservas_hotel[[#This Row],[mantenimiento_por_noche]]="","20",reservas_hotel[[#This Row],[mantenimiento_por_noche]])</f>
        <v>10</v>
      </c>
      <c r="M164">
        <f>reservas_hotel[[#This Row],[Precio Noche]]*reservas_hotel[[#This Row],[noches]]</f>
        <v>800</v>
      </c>
      <c r="N164">
        <f>reservas_hotel[[#This Row],[noches]]*reservas_hotel[[#This Row],[Mantenimiento por noche]]</f>
        <v>80</v>
      </c>
      <c r="O164">
        <f>reservas_hotel[[#This Row],[Gasto total por reserva]]-reservas_hotel[[#This Row],[Gasto mantenimiento total]]</f>
        <v>720</v>
      </c>
    </row>
    <row r="165" spans="1:15" x14ac:dyDescent="0.3">
      <c r="A165">
        <v>164</v>
      </c>
      <c r="B165">
        <v>30</v>
      </c>
      <c r="C165" t="s">
        <v>13</v>
      </c>
      <c r="D165" t="s">
        <v>10</v>
      </c>
      <c r="E165" t="s">
        <v>8</v>
      </c>
      <c r="F165">
        <v>50</v>
      </c>
      <c r="G165" s="1">
        <f>IF(reservas_hotel[[#This Row],[precio noche 1]]="","100",reservas_hotel[[#This Row],[precio noche 1]])</f>
        <v>50</v>
      </c>
      <c r="H165" t="s">
        <v>9</v>
      </c>
      <c r="I165">
        <v>4</v>
      </c>
      <c r="J165" t="s">
        <v>17</v>
      </c>
      <c r="K165">
        <v>15</v>
      </c>
      <c r="L165" s="1">
        <f>IF(reservas_hotel[[#This Row],[mantenimiento_por_noche]]="","20",reservas_hotel[[#This Row],[mantenimiento_por_noche]])</f>
        <v>15</v>
      </c>
      <c r="M165">
        <f>reservas_hotel[[#This Row],[Precio Noche]]*reservas_hotel[[#This Row],[noches]]</f>
        <v>200</v>
      </c>
      <c r="N165">
        <f>reservas_hotel[[#This Row],[noches]]*reservas_hotel[[#This Row],[Mantenimiento por noche]]</f>
        <v>60</v>
      </c>
      <c r="O165">
        <f>reservas_hotel[[#This Row],[Gasto total por reserva]]-reservas_hotel[[#This Row],[Gasto mantenimiento total]]</f>
        <v>140</v>
      </c>
    </row>
    <row r="166" spans="1:15" x14ac:dyDescent="0.3">
      <c r="A166">
        <v>165</v>
      </c>
      <c r="B166">
        <v>18</v>
      </c>
      <c r="C166" t="s">
        <v>2</v>
      </c>
      <c r="D166" t="s">
        <v>18</v>
      </c>
      <c r="E166" t="s">
        <v>11</v>
      </c>
      <c r="F166">
        <v>70</v>
      </c>
      <c r="G166" s="1">
        <f>IF(reservas_hotel[[#This Row],[precio noche 1]]="","100",reservas_hotel[[#This Row],[precio noche 1]])</f>
        <v>70</v>
      </c>
      <c r="H166" t="s">
        <v>21</v>
      </c>
      <c r="I166">
        <v>1</v>
      </c>
      <c r="J166" t="s">
        <v>17</v>
      </c>
      <c r="K166">
        <v>15</v>
      </c>
      <c r="L166" s="1">
        <f>IF(reservas_hotel[[#This Row],[mantenimiento_por_noche]]="","20",reservas_hotel[[#This Row],[mantenimiento_por_noche]])</f>
        <v>15</v>
      </c>
      <c r="M166">
        <f>reservas_hotel[[#This Row],[Precio Noche]]*reservas_hotel[[#This Row],[noches]]</f>
        <v>70</v>
      </c>
      <c r="N166">
        <f>reservas_hotel[[#This Row],[noches]]*reservas_hotel[[#This Row],[Mantenimiento por noche]]</f>
        <v>15</v>
      </c>
      <c r="O166">
        <f>reservas_hotel[[#This Row],[Gasto total por reserva]]-reservas_hotel[[#This Row],[Gasto mantenimiento total]]</f>
        <v>55</v>
      </c>
    </row>
    <row r="167" spans="1:15" x14ac:dyDescent="0.3">
      <c r="A167">
        <v>166</v>
      </c>
      <c r="B167">
        <v>23</v>
      </c>
      <c r="C167" t="s">
        <v>2</v>
      </c>
      <c r="D167" t="s">
        <v>16</v>
      </c>
      <c r="E167" t="s">
        <v>4</v>
      </c>
      <c r="F167">
        <v>150</v>
      </c>
      <c r="G167" s="1">
        <f>IF(reservas_hotel[[#This Row],[precio noche 1]]="","100",reservas_hotel[[#This Row],[precio noche 1]])</f>
        <v>150</v>
      </c>
      <c r="H167" t="s">
        <v>9</v>
      </c>
      <c r="I167">
        <v>8</v>
      </c>
      <c r="J167" t="s">
        <v>6</v>
      </c>
      <c r="K167">
        <v>5</v>
      </c>
      <c r="L167" s="1">
        <f>IF(reservas_hotel[[#This Row],[mantenimiento_por_noche]]="","20",reservas_hotel[[#This Row],[mantenimiento_por_noche]])</f>
        <v>5</v>
      </c>
      <c r="M167">
        <f>reservas_hotel[[#This Row],[Precio Noche]]*reservas_hotel[[#This Row],[noches]]</f>
        <v>1200</v>
      </c>
      <c r="N167">
        <f>reservas_hotel[[#This Row],[noches]]*reservas_hotel[[#This Row],[Mantenimiento por noche]]</f>
        <v>40</v>
      </c>
      <c r="O167">
        <f>reservas_hotel[[#This Row],[Gasto total por reserva]]-reservas_hotel[[#This Row],[Gasto mantenimiento total]]</f>
        <v>1160</v>
      </c>
    </row>
    <row r="168" spans="1:15" x14ac:dyDescent="0.3">
      <c r="A168">
        <v>167</v>
      </c>
      <c r="B168">
        <v>71</v>
      </c>
      <c r="C168" t="s">
        <v>2</v>
      </c>
      <c r="D168" t="s">
        <v>10</v>
      </c>
      <c r="E168" t="s">
        <v>11</v>
      </c>
      <c r="F168">
        <v>90</v>
      </c>
      <c r="G168" s="1">
        <f>IF(reservas_hotel[[#This Row],[precio noche 1]]="","100",reservas_hotel[[#This Row],[precio noche 1]])</f>
        <v>90</v>
      </c>
      <c r="H168" t="s">
        <v>12</v>
      </c>
      <c r="I168">
        <v>6</v>
      </c>
      <c r="J168" t="s">
        <v>6</v>
      </c>
      <c r="K168">
        <v>5</v>
      </c>
      <c r="L168" s="1">
        <f>IF(reservas_hotel[[#This Row],[mantenimiento_por_noche]]="","20",reservas_hotel[[#This Row],[mantenimiento_por_noche]])</f>
        <v>5</v>
      </c>
      <c r="M168">
        <f>reservas_hotel[[#This Row],[Precio Noche]]*reservas_hotel[[#This Row],[noches]]</f>
        <v>540</v>
      </c>
      <c r="N168">
        <f>reservas_hotel[[#This Row],[noches]]*reservas_hotel[[#This Row],[Mantenimiento por noche]]</f>
        <v>30</v>
      </c>
      <c r="O168">
        <f>reservas_hotel[[#This Row],[Gasto total por reserva]]-reservas_hotel[[#This Row],[Gasto mantenimiento total]]</f>
        <v>510</v>
      </c>
    </row>
    <row r="169" spans="1:15" x14ac:dyDescent="0.3">
      <c r="A169">
        <v>168</v>
      </c>
      <c r="B169">
        <v>72</v>
      </c>
      <c r="C169" t="s">
        <v>2</v>
      </c>
      <c r="D169" t="s">
        <v>16</v>
      </c>
      <c r="E169" t="s">
        <v>8</v>
      </c>
      <c r="F169">
        <v>150</v>
      </c>
      <c r="G169" s="1">
        <f>IF(reservas_hotel[[#This Row],[precio noche 1]]="","100",reservas_hotel[[#This Row],[precio noche 1]])</f>
        <v>150</v>
      </c>
      <c r="H169" t="s">
        <v>9</v>
      </c>
      <c r="I169">
        <v>4</v>
      </c>
      <c r="J169" t="s">
        <v>6</v>
      </c>
      <c r="L169" s="1" t="str">
        <f>IF(reservas_hotel[[#This Row],[mantenimiento_por_noche]]="","20",reservas_hotel[[#This Row],[mantenimiento_por_noche]])</f>
        <v>20</v>
      </c>
      <c r="M169">
        <f>reservas_hotel[[#This Row],[Precio Noche]]*reservas_hotel[[#This Row],[noches]]</f>
        <v>600</v>
      </c>
      <c r="N169">
        <f>reservas_hotel[[#This Row],[noches]]*reservas_hotel[[#This Row],[Mantenimiento por noche]]</f>
        <v>80</v>
      </c>
      <c r="O169">
        <f>reservas_hotel[[#This Row],[Gasto total por reserva]]-reservas_hotel[[#This Row],[Gasto mantenimiento total]]</f>
        <v>520</v>
      </c>
    </row>
    <row r="170" spans="1:15" x14ac:dyDescent="0.3">
      <c r="A170">
        <v>169</v>
      </c>
      <c r="B170">
        <v>78</v>
      </c>
      <c r="C170" t="s">
        <v>13</v>
      </c>
      <c r="D170" t="s">
        <v>3</v>
      </c>
      <c r="E170" t="s">
        <v>11</v>
      </c>
      <c r="F170">
        <v>70</v>
      </c>
      <c r="G170" s="1">
        <f>IF(reservas_hotel[[#This Row],[precio noche 1]]="","100",reservas_hotel[[#This Row],[precio noche 1]])</f>
        <v>70</v>
      </c>
      <c r="H170" t="s">
        <v>12</v>
      </c>
      <c r="I170">
        <v>7</v>
      </c>
      <c r="J170" t="s">
        <v>17</v>
      </c>
      <c r="K170">
        <v>15</v>
      </c>
      <c r="L170" s="1">
        <f>IF(reservas_hotel[[#This Row],[mantenimiento_por_noche]]="","20",reservas_hotel[[#This Row],[mantenimiento_por_noche]])</f>
        <v>15</v>
      </c>
      <c r="M170">
        <f>reservas_hotel[[#This Row],[Precio Noche]]*reservas_hotel[[#This Row],[noches]]</f>
        <v>490</v>
      </c>
      <c r="N170">
        <f>reservas_hotel[[#This Row],[noches]]*reservas_hotel[[#This Row],[Mantenimiento por noche]]</f>
        <v>105</v>
      </c>
      <c r="O170">
        <f>reservas_hotel[[#This Row],[Gasto total por reserva]]-reservas_hotel[[#This Row],[Gasto mantenimiento total]]</f>
        <v>385</v>
      </c>
    </row>
    <row r="171" spans="1:15" x14ac:dyDescent="0.3">
      <c r="A171">
        <v>170</v>
      </c>
      <c r="B171">
        <v>38</v>
      </c>
      <c r="C171" t="s">
        <v>2</v>
      </c>
      <c r="D171" t="s">
        <v>20</v>
      </c>
      <c r="E171" t="s">
        <v>4</v>
      </c>
      <c r="G171" s="1" t="str">
        <f>IF(reservas_hotel[[#This Row],[precio noche 1]]="","100",reservas_hotel[[#This Row],[precio noche 1]])</f>
        <v>100</v>
      </c>
      <c r="H171" t="s">
        <v>12</v>
      </c>
      <c r="I171">
        <v>3</v>
      </c>
      <c r="J171" t="s">
        <v>6</v>
      </c>
      <c r="K171">
        <v>10</v>
      </c>
      <c r="L171" s="1">
        <f>IF(reservas_hotel[[#This Row],[mantenimiento_por_noche]]="","20",reservas_hotel[[#This Row],[mantenimiento_por_noche]])</f>
        <v>10</v>
      </c>
      <c r="M171">
        <f>reservas_hotel[[#This Row],[Precio Noche]]*reservas_hotel[[#This Row],[noches]]</f>
        <v>300</v>
      </c>
      <c r="N171">
        <f>reservas_hotel[[#This Row],[noches]]*reservas_hotel[[#This Row],[Mantenimiento por noche]]</f>
        <v>30</v>
      </c>
      <c r="O171">
        <f>reservas_hotel[[#This Row],[Gasto total por reserva]]-reservas_hotel[[#This Row],[Gasto mantenimiento total]]</f>
        <v>270</v>
      </c>
    </row>
    <row r="172" spans="1:15" x14ac:dyDescent="0.3">
      <c r="A172">
        <v>171</v>
      </c>
      <c r="B172">
        <v>90</v>
      </c>
      <c r="C172" t="s">
        <v>2</v>
      </c>
      <c r="D172" t="s">
        <v>3</v>
      </c>
      <c r="E172" t="s">
        <v>4</v>
      </c>
      <c r="F172">
        <v>70</v>
      </c>
      <c r="G172" s="1">
        <f>IF(reservas_hotel[[#This Row],[precio noche 1]]="","100",reservas_hotel[[#This Row],[precio noche 1]])</f>
        <v>70</v>
      </c>
      <c r="H172" t="s">
        <v>12</v>
      </c>
      <c r="I172">
        <v>10</v>
      </c>
      <c r="J172" t="s">
        <v>6</v>
      </c>
      <c r="K172">
        <v>5</v>
      </c>
      <c r="L172" s="1">
        <f>IF(reservas_hotel[[#This Row],[mantenimiento_por_noche]]="","20",reservas_hotel[[#This Row],[mantenimiento_por_noche]])</f>
        <v>5</v>
      </c>
      <c r="M172">
        <f>reservas_hotel[[#This Row],[Precio Noche]]*reservas_hotel[[#This Row],[noches]]</f>
        <v>700</v>
      </c>
      <c r="N172">
        <f>reservas_hotel[[#This Row],[noches]]*reservas_hotel[[#This Row],[Mantenimiento por noche]]</f>
        <v>50</v>
      </c>
      <c r="O172">
        <f>reservas_hotel[[#This Row],[Gasto total por reserva]]-reservas_hotel[[#This Row],[Gasto mantenimiento total]]</f>
        <v>650</v>
      </c>
    </row>
    <row r="173" spans="1:15" x14ac:dyDescent="0.3">
      <c r="A173">
        <v>172</v>
      </c>
      <c r="B173">
        <v>18</v>
      </c>
      <c r="C173" t="s">
        <v>2</v>
      </c>
      <c r="D173" t="s">
        <v>14</v>
      </c>
      <c r="E173" t="s">
        <v>8</v>
      </c>
      <c r="F173">
        <v>90</v>
      </c>
      <c r="G173" s="1">
        <f>IF(reservas_hotel[[#This Row],[precio noche 1]]="","100",reservas_hotel[[#This Row],[precio noche 1]])</f>
        <v>90</v>
      </c>
      <c r="H173" t="s">
        <v>9</v>
      </c>
      <c r="I173">
        <v>5</v>
      </c>
      <c r="J173" t="s">
        <v>6</v>
      </c>
      <c r="K173">
        <v>20</v>
      </c>
      <c r="L173" s="1">
        <f>IF(reservas_hotel[[#This Row],[mantenimiento_por_noche]]="","20",reservas_hotel[[#This Row],[mantenimiento_por_noche]])</f>
        <v>20</v>
      </c>
      <c r="M173">
        <f>reservas_hotel[[#This Row],[Precio Noche]]*reservas_hotel[[#This Row],[noches]]</f>
        <v>450</v>
      </c>
      <c r="N173">
        <f>reservas_hotel[[#This Row],[noches]]*reservas_hotel[[#This Row],[Mantenimiento por noche]]</f>
        <v>100</v>
      </c>
      <c r="O173">
        <f>reservas_hotel[[#This Row],[Gasto total por reserva]]-reservas_hotel[[#This Row],[Gasto mantenimiento total]]</f>
        <v>350</v>
      </c>
    </row>
    <row r="174" spans="1:15" x14ac:dyDescent="0.3">
      <c r="A174">
        <v>173</v>
      </c>
      <c r="B174">
        <v>47</v>
      </c>
      <c r="C174" t="s">
        <v>13</v>
      </c>
      <c r="D174" t="s">
        <v>16</v>
      </c>
      <c r="E174" t="s">
        <v>8</v>
      </c>
      <c r="F174">
        <v>200</v>
      </c>
      <c r="G174" s="1">
        <f>IF(reservas_hotel[[#This Row],[precio noche 1]]="","100",reservas_hotel[[#This Row],[precio noche 1]])</f>
        <v>200</v>
      </c>
      <c r="H174" t="s">
        <v>21</v>
      </c>
      <c r="I174">
        <v>1</v>
      </c>
      <c r="J174" t="s">
        <v>6</v>
      </c>
      <c r="K174">
        <v>20</v>
      </c>
      <c r="L174" s="1">
        <f>IF(reservas_hotel[[#This Row],[mantenimiento_por_noche]]="","20",reservas_hotel[[#This Row],[mantenimiento_por_noche]])</f>
        <v>20</v>
      </c>
      <c r="M174">
        <f>reservas_hotel[[#This Row],[Precio Noche]]*reservas_hotel[[#This Row],[noches]]</f>
        <v>200</v>
      </c>
      <c r="N174">
        <f>reservas_hotel[[#This Row],[noches]]*reservas_hotel[[#This Row],[Mantenimiento por noche]]</f>
        <v>20</v>
      </c>
      <c r="O174">
        <f>reservas_hotel[[#This Row],[Gasto total por reserva]]-reservas_hotel[[#This Row],[Gasto mantenimiento total]]</f>
        <v>180</v>
      </c>
    </row>
    <row r="175" spans="1:15" x14ac:dyDescent="0.3">
      <c r="A175">
        <v>174</v>
      </c>
      <c r="B175">
        <v>75</v>
      </c>
      <c r="C175" t="s">
        <v>2</v>
      </c>
      <c r="D175" t="s">
        <v>3</v>
      </c>
      <c r="E175" t="s">
        <v>4</v>
      </c>
      <c r="F175">
        <v>200</v>
      </c>
      <c r="G175" s="1">
        <f>IF(reservas_hotel[[#This Row],[precio noche 1]]="","100",reservas_hotel[[#This Row],[precio noche 1]])</f>
        <v>200</v>
      </c>
      <c r="H175" t="s">
        <v>12</v>
      </c>
      <c r="I175">
        <v>9</v>
      </c>
      <c r="J175" t="s">
        <v>17</v>
      </c>
      <c r="K175">
        <v>15</v>
      </c>
      <c r="L175" s="1">
        <f>IF(reservas_hotel[[#This Row],[mantenimiento_por_noche]]="","20",reservas_hotel[[#This Row],[mantenimiento_por_noche]])</f>
        <v>15</v>
      </c>
      <c r="M175">
        <f>reservas_hotel[[#This Row],[Precio Noche]]*reservas_hotel[[#This Row],[noches]]</f>
        <v>1800</v>
      </c>
      <c r="N175">
        <f>reservas_hotel[[#This Row],[noches]]*reservas_hotel[[#This Row],[Mantenimiento por noche]]</f>
        <v>135</v>
      </c>
      <c r="O175">
        <f>reservas_hotel[[#This Row],[Gasto total por reserva]]-reservas_hotel[[#This Row],[Gasto mantenimiento total]]</f>
        <v>1665</v>
      </c>
    </row>
    <row r="176" spans="1:15" x14ac:dyDescent="0.3">
      <c r="A176">
        <v>175</v>
      </c>
      <c r="B176">
        <v>75</v>
      </c>
      <c r="C176" t="s">
        <v>2</v>
      </c>
      <c r="D176" t="s">
        <v>18</v>
      </c>
      <c r="E176" t="s">
        <v>15</v>
      </c>
      <c r="G176" s="1" t="str">
        <f>IF(reservas_hotel[[#This Row],[precio noche 1]]="","100",reservas_hotel[[#This Row],[precio noche 1]])</f>
        <v>100</v>
      </c>
      <c r="H176" t="s">
        <v>12</v>
      </c>
      <c r="I176">
        <v>9</v>
      </c>
      <c r="J176" t="s">
        <v>6</v>
      </c>
      <c r="K176">
        <v>5</v>
      </c>
      <c r="L176" s="1">
        <f>IF(reservas_hotel[[#This Row],[mantenimiento_por_noche]]="","20",reservas_hotel[[#This Row],[mantenimiento_por_noche]])</f>
        <v>5</v>
      </c>
      <c r="M176">
        <f>reservas_hotel[[#This Row],[Precio Noche]]*reservas_hotel[[#This Row],[noches]]</f>
        <v>900</v>
      </c>
      <c r="N176">
        <f>reservas_hotel[[#This Row],[noches]]*reservas_hotel[[#This Row],[Mantenimiento por noche]]</f>
        <v>45</v>
      </c>
      <c r="O176">
        <f>reservas_hotel[[#This Row],[Gasto total por reserva]]-reservas_hotel[[#This Row],[Gasto mantenimiento total]]</f>
        <v>855</v>
      </c>
    </row>
    <row r="177" spans="1:15" x14ac:dyDescent="0.3">
      <c r="A177">
        <v>176</v>
      </c>
      <c r="B177">
        <v>63</v>
      </c>
      <c r="C177" t="s">
        <v>13</v>
      </c>
      <c r="D177" t="s">
        <v>16</v>
      </c>
      <c r="E177" t="s">
        <v>8</v>
      </c>
      <c r="F177">
        <v>200</v>
      </c>
      <c r="G177" s="1">
        <f>IF(reservas_hotel[[#This Row],[precio noche 1]]="","100",reservas_hotel[[#This Row],[precio noche 1]])</f>
        <v>200</v>
      </c>
      <c r="H177" t="s">
        <v>5</v>
      </c>
      <c r="I177">
        <v>1</v>
      </c>
      <c r="J177" t="s">
        <v>6</v>
      </c>
      <c r="K177">
        <v>20</v>
      </c>
      <c r="L177" s="1">
        <f>IF(reservas_hotel[[#This Row],[mantenimiento_por_noche]]="","20",reservas_hotel[[#This Row],[mantenimiento_por_noche]])</f>
        <v>20</v>
      </c>
      <c r="M177">
        <f>reservas_hotel[[#This Row],[Precio Noche]]*reservas_hotel[[#This Row],[noches]]</f>
        <v>200</v>
      </c>
      <c r="N177">
        <f>reservas_hotel[[#This Row],[noches]]*reservas_hotel[[#This Row],[Mantenimiento por noche]]</f>
        <v>20</v>
      </c>
      <c r="O177">
        <f>reservas_hotel[[#This Row],[Gasto total por reserva]]-reservas_hotel[[#This Row],[Gasto mantenimiento total]]</f>
        <v>180</v>
      </c>
    </row>
    <row r="178" spans="1:15" x14ac:dyDescent="0.3">
      <c r="A178">
        <v>177</v>
      </c>
      <c r="B178">
        <v>28</v>
      </c>
      <c r="C178" t="s">
        <v>13</v>
      </c>
      <c r="D178" t="s">
        <v>10</v>
      </c>
      <c r="E178" t="s">
        <v>4</v>
      </c>
      <c r="F178">
        <v>70</v>
      </c>
      <c r="G178" s="1">
        <f>IF(reservas_hotel[[#This Row],[precio noche 1]]="","100",reservas_hotel[[#This Row],[precio noche 1]])</f>
        <v>70</v>
      </c>
      <c r="H178" t="s">
        <v>12</v>
      </c>
      <c r="I178">
        <v>6</v>
      </c>
      <c r="J178" t="s">
        <v>17</v>
      </c>
      <c r="K178">
        <v>5</v>
      </c>
      <c r="L178" s="1">
        <f>IF(reservas_hotel[[#This Row],[mantenimiento_por_noche]]="","20",reservas_hotel[[#This Row],[mantenimiento_por_noche]])</f>
        <v>5</v>
      </c>
      <c r="M178">
        <f>reservas_hotel[[#This Row],[Precio Noche]]*reservas_hotel[[#This Row],[noches]]</f>
        <v>420</v>
      </c>
      <c r="N178">
        <f>reservas_hotel[[#This Row],[noches]]*reservas_hotel[[#This Row],[Mantenimiento por noche]]</f>
        <v>30</v>
      </c>
      <c r="O178">
        <f>reservas_hotel[[#This Row],[Gasto total por reserva]]-reservas_hotel[[#This Row],[Gasto mantenimiento total]]</f>
        <v>390</v>
      </c>
    </row>
    <row r="179" spans="1:15" x14ac:dyDescent="0.3">
      <c r="A179">
        <v>178</v>
      </c>
      <c r="B179">
        <v>40</v>
      </c>
      <c r="C179" t="s">
        <v>2</v>
      </c>
      <c r="D179" t="s">
        <v>3</v>
      </c>
      <c r="E179" t="s">
        <v>8</v>
      </c>
      <c r="F179">
        <v>90</v>
      </c>
      <c r="G179" s="1">
        <f>IF(reservas_hotel[[#This Row],[precio noche 1]]="","100",reservas_hotel[[#This Row],[precio noche 1]])</f>
        <v>90</v>
      </c>
      <c r="H179" t="s">
        <v>12</v>
      </c>
      <c r="I179">
        <v>3</v>
      </c>
      <c r="J179" t="s">
        <v>17</v>
      </c>
      <c r="L179" s="1" t="str">
        <f>IF(reservas_hotel[[#This Row],[mantenimiento_por_noche]]="","20",reservas_hotel[[#This Row],[mantenimiento_por_noche]])</f>
        <v>20</v>
      </c>
      <c r="M179">
        <f>reservas_hotel[[#This Row],[Precio Noche]]*reservas_hotel[[#This Row],[noches]]</f>
        <v>270</v>
      </c>
      <c r="N179">
        <f>reservas_hotel[[#This Row],[noches]]*reservas_hotel[[#This Row],[Mantenimiento por noche]]</f>
        <v>60</v>
      </c>
      <c r="O179">
        <f>reservas_hotel[[#This Row],[Gasto total por reserva]]-reservas_hotel[[#This Row],[Gasto mantenimiento total]]</f>
        <v>210</v>
      </c>
    </row>
    <row r="180" spans="1:15" x14ac:dyDescent="0.3">
      <c r="A180">
        <v>179</v>
      </c>
      <c r="B180">
        <v>79</v>
      </c>
      <c r="C180" t="s">
        <v>2</v>
      </c>
      <c r="D180" t="s">
        <v>18</v>
      </c>
      <c r="E180" t="s">
        <v>15</v>
      </c>
      <c r="F180">
        <v>70</v>
      </c>
      <c r="G180" s="1">
        <f>IF(reservas_hotel[[#This Row],[precio noche 1]]="","100",reservas_hotel[[#This Row],[precio noche 1]])</f>
        <v>70</v>
      </c>
      <c r="H180" t="s">
        <v>12</v>
      </c>
      <c r="I180">
        <v>7</v>
      </c>
      <c r="J180" t="s">
        <v>17</v>
      </c>
      <c r="K180">
        <v>5</v>
      </c>
      <c r="L180" s="1">
        <f>IF(reservas_hotel[[#This Row],[mantenimiento_por_noche]]="","20",reservas_hotel[[#This Row],[mantenimiento_por_noche]])</f>
        <v>5</v>
      </c>
      <c r="M180">
        <f>reservas_hotel[[#This Row],[Precio Noche]]*reservas_hotel[[#This Row],[noches]]</f>
        <v>490</v>
      </c>
      <c r="N180">
        <f>reservas_hotel[[#This Row],[noches]]*reservas_hotel[[#This Row],[Mantenimiento por noche]]</f>
        <v>35</v>
      </c>
      <c r="O180">
        <f>reservas_hotel[[#This Row],[Gasto total por reserva]]-reservas_hotel[[#This Row],[Gasto mantenimiento total]]</f>
        <v>455</v>
      </c>
    </row>
    <row r="181" spans="1:15" x14ac:dyDescent="0.3">
      <c r="A181">
        <v>180</v>
      </c>
      <c r="B181">
        <v>60</v>
      </c>
      <c r="C181" t="s">
        <v>2</v>
      </c>
      <c r="D181" t="s">
        <v>18</v>
      </c>
      <c r="E181" t="s">
        <v>15</v>
      </c>
      <c r="F181">
        <v>200</v>
      </c>
      <c r="G181" s="1">
        <f>IF(reservas_hotel[[#This Row],[precio noche 1]]="","100",reservas_hotel[[#This Row],[precio noche 1]])</f>
        <v>200</v>
      </c>
      <c r="H181" t="s">
        <v>12</v>
      </c>
      <c r="I181">
        <v>6</v>
      </c>
      <c r="J181" t="s">
        <v>6</v>
      </c>
      <c r="K181">
        <v>20</v>
      </c>
      <c r="L181" s="1">
        <f>IF(reservas_hotel[[#This Row],[mantenimiento_por_noche]]="","20",reservas_hotel[[#This Row],[mantenimiento_por_noche]])</f>
        <v>20</v>
      </c>
      <c r="M181">
        <f>reservas_hotel[[#This Row],[Precio Noche]]*reservas_hotel[[#This Row],[noches]]</f>
        <v>1200</v>
      </c>
      <c r="N181">
        <f>reservas_hotel[[#This Row],[noches]]*reservas_hotel[[#This Row],[Mantenimiento por noche]]</f>
        <v>120</v>
      </c>
      <c r="O181">
        <f>reservas_hotel[[#This Row],[Gasto total por reserva]]-reservas_hotel[[#This Row],[Gasto mantenimiento total]]</f>
        <v>1080</v>
      </c>
    </row>
    <row r="182" spans="1:15" x14ac:dyDescent="0.3">
      <c r="A182">
        <v>181</v>
      </c>
      <c r="B182">
        <v>24</v>
      </c>
      <c r="C182" t="s">
        <v>13</v>
      </c>
      <c r="D182" t="s">
        <v>19</v>
      </c>
      <c r="E182" t="s">
        <v>15</v>
      </c>
      <c r="G182" s="1" t="str">
        <f>IF(reservas_hotel[[#This Row],[precio noche 1]]="","100",reservas_hotel[[#This Row],[precio noche 1]])</f>
        <v>100</v>
      </c>
      <c r="H182" t="s">
        <v>5</v>
      </c>
      <c r="I182">
        <v>2</v>
      </c>
      <c r="J182" t="s">
        <v>6</v>
      </c>
      <c r="K182">
        <v>15</v>
      </c>
      <c r="L182" s="1">
        <f>IF(reservas_hotel[[#This Row],[mantenimiento_por_noche]]="","20",reservas_hotel[[#This Row],[mantenimiento_por_noche]])</f>
        <v>15</v>
      </c>
      <c r="M182">
        <f>reservas_hotel[[#This Row],[Precio Noche]]*reservas_hotel[[#This Row],[noches]]</f>
        <v>200</v>
      </c>
      <c r="N182">
        <f>reservas_hotel[[#This Row],[noches]]*reservas_hotel[[#This Row],[Mantenimiento por noche]]</f>
        <v>30</v>
      </c>
      <c r="O182">
        <f>reservas_hotel[[#This Row],[Gasto total por reserva]]-reservas_hotel[[#This Row],[Gasto mantenimiento total]]</f>
        <v>170</v>
      </c>
    </row>
    <row r="183" spans="1:15" x14ac:dyDescent="0.3">
      <c r="A183">
        <v>182</v>
      </c>
      <c r="B183">
        <v>29</v>
      </c>
      <c r="C183" t="s">
        <v>2</v>
      </c>
      <c r="D183" t="s">
        <v>3</v>
      </c>
      <c r="E183" t="s">
        <v>8</v>
      </c>
      <c r="G183" s="1" t="str">
        <f>IF(reservas_hotel[[#This Row],[precio noche 1]]="","100",reservas_hotel[[#This Row],[precio noche 1]])</f>
        <v>100</v>
      </c>
      <c r="H183" t="s">
        <v>21</v>
      </c>
      <c r="I183">
        <v>4</v>
      </c>
      <c r="J183" t="s">
        <v>17</v>
      </c>
      <c r="K183">
        <v>20</v>
      </c>
      <c r="L183" s="1">
        <f>IF(reservas_hotel[[#This Row],[mantenimiento_por_noche]]="","20",reservas_hotel[[#This Row],[mantenimiento_por_noche]])</f>
        <v>20</v>
      </c>
      <c r="M183">
        <f>reservas_hotel[[#This Row],[Precio Noche]]*reservas_hotel[[#This Row],[noches]]</f>
        <v>400</v>
      </c>
      <c r="N183">
        <f>reservas_hotel[[#This Row],[noches]]*reservas_hotel[[#This Row],[Mantenimiento por noche]]</f>
        <v>80</v>
      </c>
      <c r="O183">
        <f>reservas_hotel[[#This Row],[Gasto total por reserva]]-reservas_hotel[[#This Row],[Gasto mantenimiento total]]</f>
        <v>320</v>
      </c>
    </row>
    <row r="184" spans="1:15" x14ac:dyDescent="0.3">
      <c r="A184">
        <v>183</v>
      </c>
      <c r="B184">
        <v>80</v>
      </c>
      <c r="C184" t="s">
        <v>2</v>
      </c>
      <c r="D184" t="s">
        <v>22</v>
      </c>
      <c r="E184" t="s">
        <v>8</v>
      </c>
      <c r="F184">
        <v>70</v>
      </c>
      <c r="G184" s="1">
        <f>IF(reservas_hotel[[#This Row],[precio noche 1]]="","100",reservas_hotel[[#This Row],[precio noche 1]])</f>
        <v>70</v>
      </c>
      <c r="H184" t="s">
        <v>21</v>
      </c>
      <c r="I184">
        <v>7</v>
      </c>
      <c r="J184" t="s">
        <v>6</v>
      </c>
      <c r="L184" s="1" t="str">
        <f>IF(reservas_hotel[[#This Row],[mantenimiento_por_noche]]="","20",reservas_hotel[[#This Row],[mantenimiento_por_noche]])</f>
        <v>20</v>
      </c>
      <c r="M184">
        <f>reservas_hotel[[#This Row],[Precio Noche]]*reservas_hotel[[#This Row],[noches]]</f>
        <v>490</v>
      </c>
      <c r="N184">
        <f>reservas_hotel[[#This Row],[noches]]*reservas_hotel[[#This Row],[Mantenimiento por noche]]</f>
        <v>140</v>
      </c>
      <c r="O184">
        <f>reservas_hotel[[#This Row],[Gasto total por reserva]]-reservas_hotel[[#This Row],[Gasto mantenimiento total]]</f>
        <v>350</v>
      </c>
    </row>
    <row r="185" spans="1:15" x14ac:dyDescent="0.3">
      <c r="A185">
        <v>184</v>
      </c>
      <c r="B185">
        <v>76</v>
      </c>
      <c r="C185" t="s">
        <v>13</v>
      </c>
      <c r="D185" t="s">
        <v>19</v>
      </c>
      <c r="E185" t="s">
        <v>15</v>
      </c>
      <c r="F185">
        <v>90</v>
      </c>
      <c r="G185" s="1">
        <f>IF(reservas_hotel[[#This Row],[precio noche 1]]="","100",reservas_hotel[[#This Row],[precio noche 1]])</f>
        <v>90</v>
      </c>
      <c r="H185" t="s">
        <v>9</v>
      </c>
      <c r="I185">
        <v>8</v>
      </c>
      <c r="J185" t="s">
        <v>6</v>
      </c>
      <c r="K185">
        <v>10</v>
      </c>
      <c r="L185" s="1">
        <f>IF(reservas_hotel[[#This Row],[mantenimiento_por_noche]]="","20",reservas_hotel[[#This Row],[mantenimiento_por_noche]])</f>
        <v>10</v>
      </c>
      <c r="M185">
        <f>reservas_hotel[[#This Row],[Precio Noche]]*reservas_hotel[[#This Row],[noches]]</f>
        <v>720</v>
      </c>
      <c r="N185">
        <f>reservas_hotel[[#This Row],[noches]]*reservas_hotel[[#This Row],[Mantenimiento por noche]]</f>
        <v>80</v>
      </c>
      <c r="O185">
        <f>reservas_hotel[[#This Row],[Gasto total por reserva]]-reservas_hotel[[#This Row],[Gasto mantenimiento total]]</f>
        <v>640</v>
      </c>
    </row>
    <row r="186" spans="1:15" x14ac:dyDescent="0.3">
      <c r="A186">
        <v>185</v>
      </c>
      <c r="B186">
        <v>76</v>
      </c>
      <c r="C186" t="s">
        <v>13</v>
      </c>
      <c r="D186" t="s">
        <v>20</v>
      </c>
      <c r="E186" t="s">
        <v>11</v>
      </c>
      <c r="F186">
        <v>200</v>
      </c>
      <c r="G186" s="1">
        <f>IF(reservas_hotel[[#This Row],[precio noche 1]]="","100",reservas_hotel[[#This Row],[precio noche 1]])</f>
        <v>200</v>
      </c>
      <c r="H186" t="s">
        <v>21</v>
      </c>
      <c r="I186">
        <v>5</v>
      </c>
      <c r="J186" t="s">
        <v>6</v>
      </c>
      <c r="K186">
        <v>10</v>
      </c>
      <c r="L186" s="1">
        <f>IF(reservas_hotel[[#This Row],[mantenimiento_por_noche]]="","20",reservas_hotel[[#This Row],[mantenimiento_por_noche]])</f>
        <v>10</v>
      </c>
      <c r="M186">
        <f>reservas_hotel[[#This Row],[Precio Noche]]*reservas_hotel[[#This Row],[noches]]</f>
        <v>1000</v>
      </c>
      <c r="N186">
        <f>reservas_hotel[[#This Row],[noches]]*reservas_hotel[[#This Row],[Mantenimiento por noche]]</f>
        <v>50</v>
      </c>
      <c r="O186">
        <f>reservas_hotel[[#This Row],[Gasto total por reserva]]-reservas_hotel[[#This Row],[Gasto mantenimiento total]]</f>
        <v>950</v>
      </c>
    </row>
    <row r="187" spans="1:15" x14ac:dyDescent="0.3">
      <c r="A187">
        <v>186</v>
      </c>
      <c r="B187">
        <v>51</v>
      </c>
      <c r="C187" t="s">
        <v>13</v>
      </c>
      <c r="D187" t="s">
        <v>7</v>
      </c>
      <c r="E187" t="s">
        <v>4</v>
      </c>
      <c r="F187">
        <v>200</v>
      </c>
      <c r="G187" s="1">
        <f>IF(reservas_hotel[[#This Row],[precio noche 1]]="","100",reservas_hotel[[#This Row],[precio noche 1]])</f>
        <v>200</v>
      </c>
      <c r="H187" t="s">
        <v>21</v>
      </c>
      <c r="I187">
        <v>2</v>
      </c>
      <c r="J187" t="s">
        <v>6</v>
      </c>
      <c r="K187">
        <v>20</v>
      </c>
      <c r="L187" s="1">
        <f>IF(reservas_hotel[[#This Row],[mantenimiento_por_noche]]="","20",reservas_hotel[[#This Row],[mantenimiento_por_noche]])</f>
        <v>20</v>
      </c>
      <c r="M187">
        <f>reservas_hotel[[#This Row],[Precio Noche]]*reservas_hotel[[#This Row],[noches]]</f>
        <v>400</v>
      </c>
      <c r="N187">
        <f>reservas_hotel[[#This Row],[noches]]*reservas_hotel[[#This Row],[Mantenimiento por noche]]</f>
        <v>40</v>
      </c>
      <c r="O187">
        <f>reservas_hotel[[#This Row],[Gasto total por reserva]]-reservas_hotel[[#This Row],[Gasto mantenimiento total]]</f>
        <v>360</v>
      </c>
    </row>
    <row r="188" spans="1:15" x14ac:dyDescent="0.3">
      <c r="A188">
        <v>187</v>
      </c>
      <c r="B188">
        <v>61</v>
      </c>
      <c r="C188" t="s">
        <v>13</v>
      </c>
      <c r="D188" t="s">
        <v>3</v>
      </c>
      <c r="E188" t="s">
        <v>15</v>
      </c>
      <c r="F188">
        <v>70</v>
      </c>
      <c r="G188" s="1">
        <f>IF(reservas_hotel[[#This Row],[precio noche 1]]="","100",reservas_hotel[[#This Row],[precio noche 1]])</f>
        <v>70</v>
      </c>
      <c r="H188" t="s">
        <v>12</v>
      </c>
      <c r="I188">
        <v>9</v>
      </c>
      <c r="J188" t="s">
        <v>17</v>
      </c>
      <c r="K188">
        <v>10</v>
      </c>
      <c r="L188" s="1">
        <f>IF(reservas_hotel[[#This Row],[mantenimiento_por_noche]]="","20",reservas_hotel[[#This Row],[mantenimiento_por_noche]])</f>
        <v>10</v>
      </c>
      <c r="M188">
        <f>reservas_hotel[[#This Row],[Precio Noche]]*reservas_hotel[[#This Row],[noches]]</f>
        <v>630</v>
      </c>
      <c r="N188">
        <f>reservas_hotel[[#This Row],[noches]]*reservas_hotel[[#This Row],[Mantenimiento por noche]]</f>
        <v>90</v>
      </c>
      <c r="O188">
        <f>reservas_hotel[[#This Row],[Gasto total por reserva]]-reservas_hotel[[#This Row],[Gasto mantenimiento total]]</f>
        <v>540</v>
      </c>
    </row>
    <row r="189" spans="1:15" x14ac:dyDescent="0.3">
      <c r="A189">
        <v>188</v>
      </c>
      <c r="B189">
        <v>38</v>
      </c>
      <c r="C189" t="s">
        <v>13</v>
      </c>
      <c r="D189" t="s">
        <v>16</v>
      </c>
      <c r="E189" t="s">
        <v>11</v>
      </c>
      <c r="F189">
        <v>70</v>
      </c>
      <c r="G189" s="1">
        <f>IF(reservas_hotel[[#This Row],[precio noche 1]]="","100",reservas_hotel[[#This Row],[precio noche 1]])</f>
        <v>70</v>
      </c>
      <c r="H189" t="s">
        <v>5</v>
      </c>
      <c r="I189">
        <v>7</v>
      </c>
      <c r="J189" t="s">
        <v>6</v>
      </c>
      <c r="L189" s="1" t="str">
        <f>IF(reservas_hotel[[#This Row],[mantenimiento_por_noche]]="","20",reservas_hotel[[#This Row],[mantenimiento_por_noche]])</f>
        <v>20</v>
      </c>
      <c r="M189">
        <f>reservas_hotel[[#This Row],[Precio Noche]]*reservas_hotel[[#This Row],[noches]]</f>
        <v>490</v>
      </c>
      <c r="N189">
        <f>reservas_hotel[[#This Row],[noches]]*reservas_hotel[[#This Row],[Mantenimiento por noche]]</f>
        <v>140</v>
      </c>
      <c r="O189">
        <f>reservas_hotel[[#This Row],[Gasto total por reserva]]-reservas_hotel[[#This Row],[Gasto mantenimiento total]]</f>
        <v>350</v>
      </c>
    </row>
    <row r="190" spans="1:15" x14ac:dyDescent="0.3">
      <c r="A190">
        <v>189</v>
      </c>
      <c r="B190">
        <v>41</v>
      </c>
      <c r="C190" t="s">
        <v>2</v>
      </c>
      <c r="D190" t="s">
        <v>3</v>
      </c>
      <c r="E190" t="s">
        <v>4</v>
      </c>
      <c r="F190">
        <v>50</v>
      </c>
      <c r="G190" s="1">
        <f>IF(reservas_hotel[[#This Row],[precio noche 1]]="","100",reservas_hotel[[#This Row],[precio noche 1]])</f>
        <v>50</v>
      </c>
      <c r="H190" t="s">
        <v>21</v>
      </c>
      <c r="I190">
        <v>1</v>
      </c>
      <c r="J190" t="s">
        <v>6</v>
      </c>
      <c r="L190" s="1" t="str">
        <f>IF(reservas_hotel[[#This Row],[mantenimiento_por_noche]]="","20",reservas_hotel[[#This Row],[mantenimiento_por_noche]])</f>
        <v>20</v>
      </c>
      <c r="M190">
        <f>reservas_hotel[[#This Row],[Precio Noche]]*reservas_hotel[[#This Row],[noches]]</f>
        <v>50</v>
      </c>
      <c r="N190">
        <f>reservas_hotel[[#This Row],[noches]]*reservas_hotel[[#This Row],[Mantenimiento por noche]]</f>
        <v>20</v>
      </c>
      <c r="O190">
        <f>reservas_hotel[[#This Row],[Gasto total por reserva]]-reservas_hotel[[#This Row],[Gasto mantenimiento total]]</f>
        <v>30</v>
      </c>
    </row>
    <row r="191" spans="1:15" x14ac:dyDescent="0.3">
      <c r="A191">
        <v>190</v>
      </c>
      <c r="B191">
        <v>33</v>
      </c>
      <c r="C191" t="s">
        <v>2</v>
      </c>
      <c r="D191" t="s">
        <v>19</v>
      </c>
      <c r="E191" t="s">
        <v>8</v>
      </c>
      <c r="F191">
        <v>70</v>
      </c>
      <c r="G191" s="1">
        <f>IF(reservas_hotel[[#This Row],[precio noche 1]]="","100",reservas_hotel[[#This Row],[precio noche 1]])</f>
        <v>70</v>
      </c>
      <c r="H191" t="s">
        <v>21</v>
      </c>
      <c r="I191">
        <v>8</v>
      </c>
      <c r="J191" t="s">
        <v>17</v>
      </c>
      <c r="L191" s="1" t="str">
        <f>IF(reservas_hotel[[#This Row],[mantenimiento_por_noche]]="","20",reservas_hotel[[#This Row],[mantenimiento_por_noche]])</f>
        <v>20</v>
      </c>
      <c r="M191">
        <f>reservas_hotel[[#This Row],[Precio Noche]]*reservas_hotel[[#This Row],[noches]]</f>
        <v>560</v>
      </c>
      <c r="N191">
        <f>reservas_hotel[[#This Row],[noches]]*reservas_hotel[[#This Row],[Mantenimiento por noche]]</f>
        <v>160</v>
      </c>
      <c r="O191">
        <f>reservas_hotel[[#This Row],[Gasto total por reserva]]-reservas_hotel[[#This Row],[Gasto mantenimiento total]]</f>
        <v>400</v>
      </c>
    </row>
    <row r="192" spans="1:15" x14ac:dyDescent="0.3">
      <c r="A192">
        <v>191</v>
      </c>
      <c r="B192">
        <v>22</v>
      </c>
      <c r="C192" t="s">
        <v>2</v>
      </c>
      <c r="D192" t="s">
        <v>14</v>
      </c>
      <c r="E192" t="s">
        <v>15</v>
      </c>
      <c r="F192">
        <v>50</v>
      </c>
      <c r="G192" s="1">
        <f>IF(reservas_hotel[[#This Row],[precio noche 1]]="","100",reservas_hotel[[#This Row],[precio noche 1]])</f>
        <v>50</v>
      </c>
      <c r="H192" t="s">
        <v>21</v>
      </c>
      <c r="I192">
        <v>4</v>
      </c>
      <c r="J192" t="s">
        <v>17</v>
      </c>
      <c r="K192">
        <v>10</v>
      </c>
      <c r="L192" s="1">
        <f>IF(reservas_hotel[[#This Row],[mantenimiento_por_noche]]="","20",reservas_hotel[[#This Row],[mantenimiento_por_noche]])</f>
        <v>10</v>
      </c>
      <c r="M192">
        <f>reservas_hotel[[#This Row],[Precio Noche]]*reservas_hotel[[#This Row],[noches]]</f>
        <v>200</v>
      </c>
      <c r="N192">
        <f>reservas_hotel[[#This Row],[noches]]*reservas_hotel[[#This Row],[Mantenimiento por noche]]</f>
        <v>40</v>
      </c>
      <c r="O192">
        <f>reservas_hotel[[#This Row],[Gasto total por reserva]]-reservas_hotel[[#This Row],[Gasto mantenimiento total]]</f>
        <v>160</v>
      </c>
    </row>
    <row r="193" spans="1:15" x14ac:dyDescent="0.3">
      <c r="A193">
        <v>192</v>
      </c>
      <c r="B193">
        <v>30</v>
      </c>
      <c r="C193" t="s">
        <v>13</v>
      </c>
      <c r="D193" t="s">
        <v>19</v>
      </c>
      <c r="E193" t="s">
        <v>11</v>
      </c>
      <c r="G193" s="1" t="str">
        <f>IF(reservas_hotel[[#This Row],[precio noche 1]]="","100",reservas_hotel[[#This Row],[precio noche 1]])</f>
        <v>100</v>
      </c>
      <c r="H193" t="s">
        <v>5</v>
      </c>
      <c r="I193">
        <v>10</v>
      </c>
      <c r="J193" t="s">
        <v>17</v>
      </c>
      <c r="K193">
        <v>15</v>
      </c>
      <c r="L193" s="1">
        <f>IF(reservas_hotel[[#This Row],[mantenimiento_por_noche]]="","20",reservas_hotel[[#This Row],[mantenimiento_por_noche]])</f>
        <v>15</v>
      </c>
      <c r="M193">
        <f>reservas_hotel[[#This Row],[Precio Noche]]*reservas_hotel[[#This Row],[noches]]</f>
        <v>1000</v>
      </c>
      <c r="N193">
        <f>reservas_hotel[[#This Row],[noches]]*reservas_hotel[[#This Row],[Mantenimiento por noche]]</f>
        <v>150</v>
      </c>
      <c r="O193">
        <f>reservas_hotel[[#This Row],[Gasto total por reserva]]-reservas_hotel[[#This Row],[Gasto mantenimiento total]]</f>
        <v>850</v>
      </c>
    </row>
    <row r="194" spans="1:15" x14ac:dyDescent="0.3">
      <c r="A194">
        <v>193</v>
      </c>
      <c r="B194">
        <v>51</v>
      </c>
      <c r="C194" t="s">
        <v>13</v>
      </c>
      <c r="D194" t="s">
        <v>7</v>
      </c>
      <c r="E194" t="s">
        <v>4</v>
      </c>
      <c r="F194">
        <v>90</v>
      </c>
      <c r="G194" s="1">
        <f>IF(reservas_hotel[[#This Row],[precio noche 1]]="","100",reservas_hotel[[#This Row],[precio noche 1]])</f>
        <v>90</v>
      </c>
      <c r="H194" t="s">
        <v>5</v>
      </c>
      <c r="I194">
        <v>5</v>
      </c>
      <c r="J194" t="s">
        <v>17</v>
      </c>
      <c r="L194" s="1" t="str">
        <f>IF(reservas_hotel[[#This Row],[mantenimiento_por_noche]]="","20",reservas_hotel[[#This Row],[mantenimiento_por_noche]])</f>
        <v>20</v>
      </c>
      <c r="M194">
        <f>reservas_hotel[[#This Row],[Precio Noche]]*reservas_hotel[[#This Row],[noches]]</f>
        <v>450</v>
      </c>
      <c r="N194">
        <f>reservas_hotel[[#This Row],[noches]]*reservas_hotel[[#This Row],[Mantenimiento por noche]]</f>
        <v>100</v>
      </c>
      <c r="O194">
        <f>reservas_hotel[[#This Row],[Gasto total por reserva]]-reservas_hotel[[#This Row],[Gasto mantenimiento total]]</f>
        <v>350</v>
      </c>
    </row>
    <row r="195" spans="1:15" x14ac:dyDescent="0.3">
      <c r="A195">
        <v>194</v>
      </c>
      <c r="B195">
        <v>36</v>
      </c>
      <c r="C195" t="s">
        <v>13</v>
      </c>
      <c r="D195" t="s">
        <v>7</v>
      </c>
      <c r="E195" t="s">
        <v>8</v>
      </c>
      <c r="F195">
        <v>150</v>
      </c>
      <c r="G195" s="1">
        <f>IF(reservas_hotel[[#This Row],[precio noche 1]]="","100",reservas_hotel[[#This Row],[precio noche 1]])</f>
        <v>150</v>
      </c>
      <c r="H195" t="s">
        <v>9</v>
      </c>
      <c r="I195">
        <v>3</v>
      </c>
      <c r="J195" t="s">
        <v>17</v>
      </c>
      <c r="K195">
        <v>10</v>
      </c>
      <c r="L195" s="1">
        <f>IF(reservas_hotel[[#This Row],[mantenimiento_por_noche]]="","20",reservas_hotel[[#This Row],[mantenimiento_por_noche]])</f>
        <v>10</v>
      </c>
      <c r="M195">
        <f>reservas_hotel[[#This Row],[Precio Noche]]*reservas_hotel[[#This Row],[noches]]</f>
        <v>450</v>
      </c>
      <c r="N195">
        <f>reservas_hotel[[#This Row],[noches]]*reservas_hotel[[#This Row],[Mantenimiento por noche]]</f>
        <v>30</v>
      </c>
      <c r="O195">
        <f>reservas_hotel[[#This Row],[Gasto total por reserva]]-reservas_hotel[[#This Row],[Gasto mantenimiento total]]</f>
        <v>420</v>
      </c>
    </row>
    <row r="196" spans="1:15" x14ac:dyDescent="0.3">
      <c r="A196">
        <v>195</v>
      </c>
      <c r="B196">
        <v>79</v>
      </c>
      <c r="C196" t="s">
        <v>2</v>
      </c>
      <c r="D196" t="s">
        <v>14</v>
      </c>
      <c r="E196" t="s">
        <v>15</v>
      </c>
      <c r="F196">
        <v>50</v>
      </c>
      <c r="G196" s="1">
        <f>IF(reservas_hotel[[#This Row],[precio noche 1]]="","100",reservas_hotel[[#This Row],[precio noche 1]])</f>
        <v>50</v>
      </c>
      <c r="H196" t="s">
        <v>21</v>
      </c>
      <c r="I196">
        <v>9</v>
      </c>
      <c r="J196" t="s">
        <v>6</v>
      </c>
      <c r="K196">
        <v>10</v>
      </c>
      <c r="L196" s="1">
        <f>IF(reservas_hotel[[#This Row],[mantenimiento_por_noche]]="","20",reservas_hotel[[#This Row],[mantenimiento_por_noche]])</f>
        <v>10</v>
      </c>
      <c r="M196">
        <f>reservas_hotel[[#This Row],[Precio Noche]]*reservas_hotel[[#This Row],[noches]]</f>
        <v>450</v>
      </c>
      <c r="N196">
        <f>reservas_hotel[[#This Row],[noches]]*reservas_hotel[[#This Row],[Mantenimiento por noche]]</f>
        <v>90</v>
      </c>
      <c r="O196">
        <f>reservas_hotel[[#This Row],[Gasto total por reserva]]-reservas_hotel[[#This Row],[Gasto mantenimiento total]]</f>
        <v>360</v>
      </c>
    </row>
    <row r="197" spans="1:15" x14ac:dyDescent="0.3">
      <c r="A197">
        <v>196</v>
      </c>
      <c r="B197">
        <v>25</v>
      </c>
      <c r="C197" t="s">
        <v>2</v>
      </c>
      <c r="D197" t="s">
        <v>20</v>
      </c>
      <c r="E197" t="s">
        <v>8</v>
      </c>
      <c r="F197">
        <v>50</v>
      </c>
      <c r="G197" s="1">
        <f>IF(reservas_hotel[[#This Row],[precio noche 1]]="","100",reservas_hotel[[#This Row],[precio noche 1]])</f>
        <v>50</v>
      </c>
      <c r="H197" t="s">
        <v>5</v>
      </c>
      <c r="I197">
        <v>1</v>
      </c>
      <c r="J197" t="s">
        <v>6</v>
      </c>
      <c r="K197">
        <v>10</v>
      </c>
      <c r="L197" s="1">
        <f>IF(reservas_hotel[[#This Row],[mantenimiento_por_noche]]="","20",reservas_hotel[[#This Row],[mantenimiento_por_noche]])</f>
        <v>10</v>
      </c>
      <c r="M197">
        <f>reservas_hotel[[#This Row],[Precio Noche]]*reservas_hotel[[#This Row],[noches]]</f>
        <v>50</v>
      </c>
      <c r="N197">
        <f>reservas_hotel[[#This Row],[noches]]*reservas_hotel[[#This Row],[Mantenimiento por noche]]</f>
        <v>10</v>
      </c>
      <c r="O197">
        <f>reservas_hotel[[#This Row],[Gasto total por reserva]]-reservas_hotel[[#This Row],[Gasto mantenimiento total]]</f>
        <v>40</v>
      </c>
    </row>
    <row r="198" spans="1:15" x14ac:dyDescent="0.3">
      <c r="A198">
        <v>197</v>
      </c>
      <c r="B198">
        <v>23</v>
      </c>
      <c r="C198" t="s">
        <v>2</v>
      </c>
      <c r="D198" t="s">
        <v>10</v>
      </c>
      <c r="E198" t="s">
        <v>15</v>
      </c>
      <c r="G198" s="1" t="str">
        <f>IF(reservas_hotel[[#This Row],[precio noche 1]]="","100",reservas_hotel[[#This Row],[precio noche 1]])</f>
        <v>100</v>
      </c>
      <c r="H198" t="s">
        <v>12</v>
      </c>
      <c r="I198">
        <v>5</v>
      </c>
      <c r="J198" t="s">
        <v>17</v>
      </c>
      <c r="K198">
        <v>10</v>
      </c>
      <c r="L198" s="1">
        <f>IF(reservas_hotel[[#This Row],[mantenimiento_por_noche]]="","20",reservas_hotel[[#This Row],[mantenimiento_por_noche]])</f>
        <v>10</v>
      </c>
      <c r="M198">
        <f>reservas_hotel[[#This Row],[Precio Noche]]*reservas_hotel[[#This Row],[noches]]</f>
        <v>500</v>
      </c>
      <c r="N198">
        <f>reservas_hotel[[#This Row],[noches]]*reservas_hotel[[#This Row],[Mantenimiento por noche]]</f>
        <v>50</v>
      </c>
      <c r="O198">
        <f>reservas_hotel[[#This Row],[Gasto total por reserva]]-reservas_hotel[[#This Row],[Gasto mantenimiento total]]</f>
        <v>450</v>
      </c>
    </row>
    <row r="199" spans="1:15" x14ac:dyDescent="0.3">
      <c r="A199">
        <v>198</v>
      </c>
      <c r="B199">
        <v>21</v>
      </c>
      <c r="C199" t="s">
        <v>13</v>
      </c>
      <c r="D199" t="s">
        <v>20</v>
      </c>
      <c r="E199" t="s">
        <v>8</v>
      </c>
      <c r="F199">
        <v>50</v>
      </c>
      <c r="G199" s="1">
        <f>IF(reservas_hotel[[#This Row],[precio noche 1]]="","100",reservas_hotel[[#This Row],[precio noche 1]])</f>
        <v>50</v>
      </c>
      <c r="H199" t="s">
        <v>5</v>
      </c>
      <c r="I199">
        <v>9</v>
      </c>
      <c r="J199" t="s">
        <v>6</v>
      </c>
      <c r="L199" s="1" t="str">
        <f>IF(reservas_hotel[[#This Row],[mantenimiento_por_noche]]="","20",reservas_hotel[[#This Row],[mantenimiento_por_noche]])</f>
        <v>20</v>
      </c>
      <c r="M199">
        <f>reservas_hotel[[#This Row],[Precio Noche]]*reservas_hotel[[#This Row],[noches]]</f>
        <v>450</v>
      </c>
      <c r="N199">
        <f>reservas_hotel[[#This Row],[noches]]*reservas_hotel[[#This Row],[Mantenimiento por noche]]</f>
        <v>180</v>
      </c>
      <c r="O199">
        <f>reservas_hotel[[#This Row],[Gasto total por reserva]]-reservas_hotel[[#This Row],[Gasto mantenimiento total]]</f>
        <v>270</v>
      </c>
    </row>
    <row r="200" spans="1:15" x14ac:dyDescent="0.3">
      <c r="A200">
        <v>199</v>
      </c>
      <c r="B200">
        <v>40</v>
      </c>
      <c r="C200" t="s">
        <v>2</v>
      </c>
      <c r="D200" t="s">
        <v>7</v>
      </c>
      <c r="E200" t="s">
        <v>4</v>
      </c>
      <c r="F200">
        <v>90</v>
      </c>
      <c r="G200" s="1">
        <f>IF(reservas_hotel[[#This Row],[precio noche 1]]="","100",reservas_hotel[[#This Row],[precio noche 1]])</f>
        <v>90</v>
      </c>
      <c r="H200" t="s">
        <v>12</v>
      </c>
      <c r="I200">
        <v>5</v>
      </c>
      <c r="J200" t="s">
        <v>17</v>
      </c>
      <c r="K200">
        <v>15</v>
      </c>
      <c r="L200" s="1">
        <f>IF(reservas_hotel[[#This Row],[mantenimiento_por_noche]]="","20",reservas_hotel[[#This Row],[mantenimiento_por_noche]])</f>
        <v>15</v>
      </c>
      <c r="M200">
        <f>reservas_hotel[[#This Row],[Precio Noche]]*reservas_hotel[[#This Row],[noches]]</f>
        <v>450</v>
      </c>
      <c r="N200">
        <f>reservas_hotel[[#This Row],[noches]]*reservas_hotel[[#This Row],[Mantenimiento por noche]]</f>
        <v>75</v>
      </c>
      <c r="O200">
        <f>reservas_hotel[[#This Row],[Gasto total por reserva]]-reservas_hotel[[#This Row],[Gasto mantenimiento total]]</f>
        <v>375</v>
      </c>
    </row>
    <row r="201" spans="1:15" x14ac:dyDescent="0.3">
      <c r="A201">
        <v>200</v>
      </c>
      <c r="B201">
        <v>84</v>
      </c>
      <c r="C201" t="s">
        <v>13</v>
      </c>
      <c r="D201" t="s">
        <v>14</v>
      </c>
      <c r="E201" t="s">
        <v>8</v>
      </c>
      <c r="F201">
        <v>70</v>
      </c>
      <c r="G201" s="1">
        <f>IF(reservas_hotel[[#This Row],[precio noche 1]]="","100",reservas_hotel[[#This Row],[precio noche 1]])</f>
        <v>70</v>
      </c>
      <c r="H201" t="s">
        <v>21</v>
      </c>
      <c r="I201">
        <v>9</v>
      </c>
      <c r="J201" t="s">
        <v>6</v>
      </c>
      <c r="K201">
        <v>20</v>
      </c>
      <c r="L201" s="1">
        <f>IF(reservas_hotel[[#This Row],[mantenimiento_por_noche]]="","20",reservas_hotel[[#This Row],[mantenimiento_por_noche]])</f>
        <v>20</v>
      </c>
      <c r="M201">
        <f>reservas_hotel[[#This Row],[Precio Noche]]*reservas_hotel[[#This Row],[noches]]</f>
        <v>630</v>
      </c>
      <c r="N201">
        <f>reservas_hotel[[#This Row],[noches]]*reservas_hotel[[#This Row],[Mantenimiento por noche]]</f>
        <v>180</v>
      </c>
      <c r="O201">
        <f>reservas_hotel[[#This Row],[Gasto total por reserva]]-reservas_hotel[[#This Row],[Gasto mantenimiento total]]</f>
        <v>450</v>
      </c>
    </row>
    <row r="202" spans="1:15" x14ac:dyDescent="0.3">
      <c r="A202">
        <v>201</v>
      </c>
      <c r="B202">
        <v>50</v>
      </c>
      <c r="C202" t="s">
        <v>2</v>
      </c>
      <c r="D202" t="s">
        <v>19</v>
      </c>
      <c r="E202" t="s">
        <v>15</v>
      </c>
      <c r="F202">
        <v>120</v>
      </c>
      <c r="G202" s="1">
        <f>IF(reservas_hotel[[#This Row],[precio noche 1]]="","100",reservas_hotel[[#This Row],[precio noche 1]])</f>
        <v>120</v>
      </c>
      <c r="H202" t="s">
        <v>5</v>
      </c>
      <c r="I202">
        <v>1</v>
      </c>
      <c r="J202" t="s">
        <v>17</v>
      </c>
      <c r="K202">
        <v>15</v>
      </c>
      <c r="L202" s="1">
        <f>IF(reservas_hotel[[#This Row],[mantenimiento_por_noche]]="","20",reservas_hotel[[#This Row],[mantenimiento_por_noche]])</f>
        <v>15</v>
      </c>
      <c r="M202">
        <f>reservas_hotel[[#This Row],[Precio Noche]]*reservas_hotel[[#This Row],[noches]]</f>
        <v>120</v>
      </c>
      <c r="N202">
        <f>reservas_hotel[[#This Row],[noches]]*reservas_hotel[[#This Row],[Mantenimiento por noche]]</f>
        <v>15</v>
      </c>
      <c r="O202">
        <f>reservas_hotel[[#This Row],[Gasto total por reserva]]-reservas_hotel[[#This Row],[Gasto mantenimiento total]]</f>
        <v>105</v>
      </c>
    </row>
    <row r="203" spans="1:15" x14ac:dyDescent="0.3">
      <c r="A203">
        <v>202</v>
      </c>
      <c r="B203">
        <v>45</v>
      </c>
      <c r="C203" t="s">
        <v>13</v>
      </c>
      <c r="D203" t="s">
        <v>20</v>
      </c>
      <c r="E203" t="s">
        <v>4</v>
      </c>
      <c r="F203">
        <v>90</v>
      </c>
      <c r="G203" s="1">
        <f>IF(reservas_hotel[[#This Row],[precio noche 1]]="","100",reservas_hotel[[#This Row],[precio noche 1]])</f>
        <v>90</v>
      </c>
      <c r="H203" t="s">
        <v>21</v>
      </c>
      <c r="I203">
        <v>1</v>
      </c>
      <c r="J203" t="s">
        <v>6</v>
      </c>
      <c r="K203">
        <v>20</v>
      </c>
      <c r="L203" s="1">
        <f>IF(reservas_hotel[[#This Row],[mantenimiento_por_noche]]="","20",reservas_hotel[[#This Row],[mantenimiento_por_noche]])</f>
        <v>20</v>
      </c>
      <c r="M203">
        <f>reservas_hotel[[#This Row],[Precio Noche]]*reservas_hotel[[#This Row],[noches]]</f>
        <v>90</v>
      </c>
      <c r="N203">
        <f>reservas_hotel[[#This Row],[noches]]*reservas_hotel[[#This Row],[Mantenimiento por noche]]</f>
        <v>20</v>
      </c>
      <c r="O203">
        <f>reservas_hotel[[#This Row],[Gasto total por reserva]]-reservas_hotel[[#This Row],[Gasto mantenimiento total]]</f>
        <v>70</v>
      </c>
    </row>
    <row r="204" spans="1:15" x14ac:dyDescent="0.3">
      <c r="A204">
        <v>203</v>
      </c>
      <c r="B204">
        <v>55</v>
      </c>
      <c r="C204" t="s">
        <v>13</v>
      </c>
      <c r="D204" t="s">
        <v>7</v>
      </c>
      <c r="E204" t="s">
        <v>4</v>
      </c>
      <c r="F204">
        <v>50</v>
      </c>
      <c r="G204" s="1">
        <f>IF(reservas_hotel[[#This Row],[precio noche 1]]="","100",reservas_hotel[[#This Row],[precio noche 1]])</f>
        <v>50</v>
      </c>
      <c r="H204" t="s">
        <v>12</v>
      </c>
      <c r="I204">
        <v>7</v>
      </c>
      <c r="J204" t="s">
        <v>17</v>
      </c>
      <c r="K204">
        <v>5</v>
      </c>
      <c r="L204" s="1">
        <f>IF(reservas_hotel[[#This Row],[mantenimiento_por_noche]]="","20",reservas_hotel[[#This Row],[mantenimiento_por_noche]])</f>
        <v>5</v>
      </c>
      <c r="M204">
        <f>reservas_hotel[[#This Row],[Precio Noche]]*reservas_hotel[[#This Row],[noches]]</f>
        <v>350</v>
      </c>
      <c r="N204">
        <f>reservas_hotel[[#This Row],[noches]]*reservas_hotel[[#This Row],[Mantenimiento por noche]]</f>
        <v>35</v>
      </c>
      <c r="O204">
        <f>reservas_hotel[[#This Row],[Gasto total por reserva]]-reservas_hotel[[#This Row],[Gasto mantenimiento total]]</f>
        <v>315</v>
      </c>
    </row>
    <row r="205" spans="1:15" x14ac:dyDescent="0.3">
      <c r="A205">
        <v>204</v>
      </c>
      <c r="B205">
        <v>18</v>
      </c>
      <c r="C205" t="s">
        <v>2</v>
      </c>
      <c r="D205" t="s">
        <v>14</v>
      </c>
      <c r="E205" t="s">
        <v>4</v>
      </c>
      <c r="F205">
        <v>150</v>
      </c>
      <c r="G205" s="1">
        <f>IF(reservas_hotel[[#This Row],[precio noche 1]]="","100",reservas_hotel[[#This Row],[precio noche 1]])</f>
        <v>150</v>
      </c>
      <c r="H205" t="s">
        <v>9</v>
      </c>
      <c r="I205">
        <v>9</v>
      </c>
      <c r="J205" t="s">
        <v>17</v>
      </c>
      <c r="K205">
        <v>10</v>
      </c>
      <c r="L205" s="1">
        <f>IF(reservas_hotel[[#This Row],[mantenimiento_por_noche]]="","20",reservas_hotel[[#This Row],[mantenimiento_por_noche]])</f>
        <v>10</v>
      </c>
      <c r="M205">
        <f>reservas_hotel[[#This Row],[Precio Noche]]*reservas_hotel[[#This Row],[noches]]</f>
        <v>1350</v>
      </c>
      <c r="N205">
        <f>reservas_hotel[[#This Row],[noches]]*reservas_hotel[[#This Row],[Mantenimiento por noche]]</f>
        <v>90</v>
      </c>
      <c r="O205">
        <f>reservas_hotel[[#This Row],[Gasto total por reserva]]-reservas_hotel[[#This Row],[Gasto mantenimiento total]]</f>
        <v>1260</v>
      </c>
    </row>
    <row r="206" spans="1:15" x14ac:dyDescent="0.3">
      <c r="A206">
        <v>205</v>
      </c>
      <c r="B206">
        <v>87</v>
      </c>
      <c r="C206" t="s">
        <v>13</v>
      </c>
      <c r="D206" t="s">
        <v>3</v>
      </c>
      <c r="E206" t="s">
        <v>4</v>
      </c>
      <c r="G206" s="1" t="str">
        <f>IF(reservas_hotel[[#This Row],[precio noche 1]]="","100",reservas_hotel[[#This Row],[precio noche 1]])</f>
        <v>100</v>
      </c>
      <c r="H206" t="s">
        <v>9</v>
      </c>
      <c r="I206">
        <v>7</v>
      </c>
      <c r="J206" t="s">
        <v>17</v>
      </c>
      <c r="K206">
        <v>5</v>
      </c>
      <c r="L206" s="1">
        <f>IF(reservas_hotel[[#This Row],[mantenimiento_por_noche]]="","20",reservas_hotel[[#This Row],[mantenimiento_por_noche]])</f>
        <v>5</v>
      </c>
      <c r="M206">
        <f>reservas_hotel[[#This Row],[Precio Noche]]*reservas_hotel[[#This Row],[noches]]</f>
        <v>700</v>
      </c>
      <c r="N206">
        <f>reservas_hotel[[#This Row],[noches]]*reservas_hotel[[#This Row],[Mantenimiento por noche]]</f>
        <v>35</v>
      </c>
      <c r="O206">
        <f>reservas_hotel[[#This Row],[Gasto total por reserva]]-reservas_hotel[[#This Row],[Gasto mantenimiento total]]</f>
        <v>665</v>
      </c>
    </row>
    <row r="207" spans="1:15" x14ac:dyDescent="0.3">
      <c r="A207">
        <v>206</v>
      </c>
      <c r="B207">
        <v>63</v>
      </c>
      <c r="C207" t="s">
        <v>13</v>
      </c>
      <c r="D207" t="s">
        <v>16</v>
      </c>
      <c r="E207" t="s">
        <v>8</v>
      </c>
      <c r="F207">
        <v>90</v>
      </c>
      <c r="G207" s="1">
        <f>IF(reservas_hotel[[#This Row],[precio noche 1]]="","100",reservas_hotel[[#This Row],[precio noche 1]])</f>
        <v>90</v>
      </c>
      <c r="H207" t="s">
        <v>5</v>
      </c>
      <c r="I207">
        <v>4</v>
      </c>
      <c r="J207" t="s">
        <v>6</v>
      </c>
      <c r="K207">
        <v>15</v>
      </c>
      <c r="L207" s="1">
        <f>IF(reservas_hotel[[#This Row],[mantenimiento_por_noche]]="","20",reservas_hotel[[#This Row],[mantenimiento_por_noche]])</f>
        <v>15</v>
      </c>
      <c r="M207">
        <f>reservas_hotel[[#This Row],[Precio Noche]]*reservas_hotel[[#This Row],[noches]]</f>
        <v>360</v>
      </c>
      <c r="N207">
        <f>reservas_hotel[[#This Row],[noches]]*reservas_hotel[[#This Row],[Mantenimiento por noche]]</f>
        <v>60</v>
      </c>
      <c r="O207">
        <f>reservas_hotel[[#This Row],[Gasto total por reserva]]-reservas_hotel[[#This Row],[Gasto mantenimiento total]]</f>
        <v>300</v>
      </c>
    </row>
    <row r="208" spans="1:15" x14ac:dyDescent="0.3">
      <c r="A208">
        <v>207</v>
      </c>
      <c r="B208">
        <v>45</v>
      </c>
      <c r="C208" t="s">
        <v>13</v>
      </c>
      <c r="D208" t="s">
        <v>3</v>
      </c>
      <c r="E208" t="s">
        <v>8</v>
      </c>
      <c r="F208">
        <v>50</v>
      </c>
      <c r="G208" s="1">
        <f>IF(reservas_hotel[[#This Row],[precio noche 1]]="","100",reservas_hotel[[#This Row],[precio noche 1]])</f>
        <v>50</v>
      </c>
      <c r="H208" t="s">
        <v>12</v>
      </c>
      <c r="I208">
        <v>8</v>
      </c>
      <c r="J208" t="s">
        <v>17</v>
      </c>
      <c r="K208">
        <v>15</v>
      </c>
      <c r="L208" s="1">
        <f>IF(reservas_hotel[[#This Row],[mantenimiento_por_noche]]="","20",reservas_hotel[[#This Row],[mantenimiento_por_noche]])</f>
        <v>15</v>
      </c>
      <c r="M208">
        <f>reservas_hotel[[#This Row],[Precio Noche]]*reservas_hotel[[#This Row],[noches]]</f>
        <v>400</v>
      </c>
      <c r="N208">
        <f>reservas_hotel[[#This Row],[noches]]*reservas_hotel[[#This Row],[Mantenimiento por noche]]</f>
        <v>120</v>
      </c>
      <c r="O208">
        <f>reservas_hotel[[#This Row],[Gasto total por reserva]]-reservas_hotel[[#This Row],[Gasto mantenimiento total]]</f>
        <v>280</v>
      </c>
    </row>
    <row r="209" spans="1:15" x14ac:dyDescent="0.3">
      <c r="A209">
        <v>208</v>
      </c>
      <c r="B209">
        <v>39</v>
      </c>
      <c r="C209" t="s">
        <v>13</v>
      </c>
      <c r="D209" t="s">
        <v>3</v>
      </c>
      <c r="E209" t="s">
        <v>8</v>
      </c>
      <c r="G209" s="1" t="str">
        <f>IF(reservas_hotel[[#This Row],[precio noche 1]]="","100",reservas_hotel[[#This Row],[precio noche 1]])</f>
        <v>100</v>
      </c>
      <c r="H209" t="s">
        <v>9</v>
      </c>
      <c r="I209">
        <v>10</v>
      </c>
      <c r="J209" t="s">
        <v>17</v>
      </c>
      <c r="K209">
        <v>15</v>
      </c>
      <c r="L209" s="1">
        <f>IF(reservas_hotel[[#This Row],[mantenimiento_por_noche]]="","20",reservas_hotel[[#This Row],[mantenimiento_por_noche]])</f>
        <v>15</v>
      </c>
      <c r="M209">
        <f>reservas_hotel[[#This Row],[Precio Noche]]*reservas_hotel[[#This Row],[noches]]</f>
        <v>1000</v>
      </c>
      <c r="N209">
        <f>reservas_hotel[[#This Row],[noches]]*reservas_hotel[[#This Row],[Mantenimiento por noche]]</f>
        <v>150</v>
      </c>
      <c r="O209">
        <f>reservas_hotel[[#This Row],[Gasto total por reserva]]-reservas_hotel[[#This Row],[Gasto mantenimiento total]]</f>
        <v>850</v>
      </c>
    </row>
    <row r="210" spans="1:15" x14ac:dyDescent="0.3">
      <c r="A210">
        <v>209</v>
      </c>
      <c r="B210">
        <v>22</v>
      </c>
      <c r="C210" t="s">
        <v>13</v>
      </c>
      <c r="D210" t="s">
        <v>20</v>
      </c>
      <c r="E210" t="s">
        <v>8</v>
      </c>
      <c r="F210">
        <v>90</v>
      </c>
      <c r="G210" s="1">
        <f>IF(reservas_hotel[[#This Row],[precio noche 1]]="","100",reservas_hotel[[#This Row],[precio noche 1]])</f>
        <v>90</v>
      </c>
      <c r="H210" t="s">
        <v>21</v>
      </c>
      <c r="I210">
        <v>4</v>
      </c>
      <c r="J210" t="s">
        <v>6</v>
      </c>
      <c r="K210">
        <v>10</v>
      </c>
      <c r="L210" s="1">
        <f>IF(reservas_hotel[[#This Row],[mantenimiento_por_noche]]="","20",reservas_hotel[[#This Row],[mantenimiento_por_noche]])</f>
        <v>10</v>
      </c>
      <c r="M210">
        <f>reservas_hotel[[#This Row],[Precio Noche]]*reservas_hotel[[#This Row],[noches]]</f>
        <v>360</v>
      </c>
      <c r="N210">
        <f>reservas_hotel[[#This Row],[noches]]*reservas_hotel[[#This Row],[Mantenimiento por noche]]</f>
        <v>40</v>
      </c>
      <c r="O210">
        <f>reservas_hotel[[#This Row],[Gasto total por reserva]]-reservas_hotel[[#This Row],[Gasto mantenimiento total]]</f>
        <v>320</v>
      </c>
    </row>
    <row r="211" spans="1:15" x14ac:dyDescent="0.3">
      <c r="A211">
        <v>210</v>
      </c>
      <c r="B211">
        <v>37</v>
      </c>
      <c r="C211" t="s">
        <v>2</v>
      </c>
      <c r="D211" t="s">
        <v>10</v>
      </c>
      <c r="E211" t="s">
        <v>4</v>
      </c>
      <c r="F211">
        <v>150</v>
      </c>
      <c r="G211" s="1">
        <f>IF(reservas_hotel[[#This Row],[precio noche 1]]="","100",reservas_hotel[[#This Row],[precio noche 1]])</f>
        <v>150</v>
      </c>
      <c r="H211" t="s">
        <v>9</v>
      </c>
      <c r="I211">
        <v>8</v>
      </c>
      <c r="J211" t="s">
        <v>6</v>
      </c>
      <c r="K211">
        <v>15</v>
      </c>
      <c r="L211" s="1">
        <f>IF(reservas_hotel[[#This Row],[mantenimiento_por_noche]]="","20",reservas_hotel[[#This Row],[mantenimiento_por_noche]])</f>
        <v>15</v>
      </c>
      <c r="M211">
        <f>reservas_hotel[[#This Row],[Precio Noche]]*reservas_hotel[[#This Row],[noches]]</f>
        <v>1200</v>
      </c>
      <c r="N211">
        <f>reservas_hotel[[#This Row],[noches]]*reservas_hotel[[#This Row],[Mantenimiento por noche]]</f>
        <v>120</v>
      </c>
      <c r="O211">
        <f>reservas_hotel[[#This Row],[Gasto total por reserva]]-reservas_hotel[[#This Row],[Gasto mantenimiento total]]</f>
        <v>1080</v>
      </c>
    </row>
    <row r="212" spans="1:15" x14ac:dyDescent="0.3">
      <c r="A212">
        <v>211</v>
      </c>
      <c r="B212">
        <v>39</v>
      </c>
      <c r="C212" t="s">
        <v>2</v>
      </c>
      <c r="D212" t="s">
        <v>22</v>
      </c>
      <c r="E212" t="s">
        <v>4</v>
      </c>
      <c r="F212">
        <v>70</v>
      </c>
      <c r="G212" s="1">
        <f>IF(reservas_hotel[[#This Row],[precio noche 1]]="","100",reservas_hotel[[#This Row],[precio noche 1]])</f>
        <v>70</v>
      </c>
      <c r="H212" t="s">
        <v>5</v>
      </c>
      <c r="I212">
        <v>2</v>
      </c>
      <c r="J212" t="s">
        <v>6</v>
      </c>
      <c r="K212">
        <v>5</v>
      </c>
      <c r="L212" s="1">
        <f>IF(reservas_hotel[[#This Row],[mantenimiento_por_noche]]="","20",reservas_hotel[[#This Row],[mantenimiento_por_noche]])</f>
        <v>5</v>
      </c>
      <c r="M212">
        <f>reservas_hotel[[#This Row],[Precio Noche]]*reservas_hotel[[#This Row],[noches]]</f>
        <v>140</v>
      </c>
      <c r="N212">
        <f>reservas_hotel[[#This Row],[noches]]*reservas_hotel[[#This Row],[Mantenimiento por noche]]</f>
        <v>10</v>
      </c>
      <c r="O212">
        <f>reservas_hotel[[#This Row],[Gasto total por reserva]]-reservas_hotel[[#This Row],[Gasto mantenimiento total]]</f>
        <v>130</v>
      </c>
    </row>
    <row r="213" spans="1:15" x14ac:dyDescent="0.3">
      <c r="A213">
        <v>212</v>
      </c>
      <c r="B213">
        <v>77</v>
      </c>
      <c r="C213" t="s">
        <v>13</v>
      </c>
      <c r="D213" t="s">
        <v>3</v>
      </c>
      <c r="E213" t="s">
        <v>15</v>
      </c>
      <c r="F213">
        <v>50</v>
      </c>
      <c r="G213" s="1">
        <f>IF(reservas_hotel[[#This Row],[precio noche 1]]="","100",reservas_hotel[[#This Row],[precio noche 1]])</f>
        <v>50</v>
      </c>
      <c r="H213" t="s">
        <v>5</v>
      </c>
      <c r="I213">
        <v>3</v>
      </c>
      <c r="J213" t="s">
        <v>6</v>
      </c>
      <c r="K213">
        <v>15</v>
      </c>
      <c r="L213" s="1">
        <f>IF(reservas_hotel[[#This Row],[mantenimiento_por_noche]]="","20",reservas_hotel[[#This Row],[mantenimiento_por_noche]])</f>
        <v>15</v>
      </c>
      <c r="M213">
        <f>reservas_hotel[[#This Row],[Precio Noche]]*reservas_hotel[[#This Row],[noches]]</f>
        <v>150</v>
      </c>
      <c r="N213">
        <f>reservas_hotel[[#This Row],[noches]]*reservas_hotel[[#This Row],[Mantenimiento por noche]]</f>
        <v>45</v>
      </c>
      <c r="O213">
        <f>reservas_hotel[[#This Row],[Gasto total por reserva]]-reservas_hotel[[#This Row],[Gasto mantenimiento total]]</f>
        <v>105</v>
      </c>
    </row>
    <row r="214" spans="1:15" x14ac:dyDescent="0.3">
      <c r="A214">
        <v>213</v>
      </c>
      <c r="B214">
        <v>43</v>
      </c>
      <c r="C214" t="s">
        <v>13</v>
      </c>
      <c r="D214" t="s">
        <v>7</v>
      </c>
      <c r="E214" t="s">
        <v>11</v>
      </c>
      <c r="F214">
        <v>120</v>
      </c>
      <c r="G214" s="1">
        <f>IF(reservas_hotel[[#This Row],[precio noche 1]]="","100",reservas_hotel[[#This Row],[precio noche 1]])</f>
        <v>120</v>
      </c>
      <c r="H214" t="s">
        <v>9</v>
      </c>
      <c r="I214">
        <v>4</v>
      </c>
      <c r="J214" t="s">
        <v>17</v>
      </c>
      <c r="L214" s="1" t="str">
        <f>IF(reservas_hotel[[#This Row],[mantenimiento_por_noche]]="","20",reservas_hotel[[#This Row],[mantenimiento_por_noche]])</f>
        <v>20</v>
      </c>
      <c r="M214">
        <f>reservas_hotel[[#This Row],[Precio Noche]]*reservas_hotel[[#This Row],[noches]]</f>
        <v>480</v>
      </c>
      <c r="N214">
        <f>reservas_hotel[[#This Row],[noches]]*reservas_hotel[[#This Row],[Mantenimiento por noche]]</f>
        <v>80</v>
      </c>
      <c r="O214">
        <f>reservas_hotel[[#This Row],[Gasto total por reserva]]-reservas_hotel[[#This Row],[Gasto mantenimiento total]]</f>
        <v>400</v>
      </c>
    </row>
    <row r="215" spans="1:15" x14ac:dyDescent="0.3">
      <c r="A215">
        <v>214</v>
      </c>
      <c r="B215">
        <v>74</v>
      </c>
      <c r="C215" t="s">
        <v>13</v>
      </c>
      <c r="D215" t="s">
        <v>16</v>
      </c>
      <c r="E215" t="s">
        <v>15</v>
      </c>
      <c r="F215">
        <v>120</v>
      </c>
      <c r="G215" s="1">
        <f>IF(reservas_hotel[[#This Row],[precio noche 1]]="","100",reservas_hotel[[#This Row],[precio noche 1]])</f>
        <v>120</v>
      </c>
      <c r="H215" t="s">
        <v>21</v>
      </c>
      <c r="I215">
        <v>10</v>
      </c>
      <c r="J215" t="s">
        <v>6</v>
      </c>
      <c r="K215">
        <v>20</v>
      </c>
      <c r="L215" s="1">
        <f>IF(reservas_hotel[[#This Row],[mantenimiento_por_noche]]="","20",reservas_hotel[[#This Row],[mantenimiento_por_noche]])</f>
        <v>20</v>
      </c>
      <c r="M215">
        <f>reservas_hotel[[#This Row],[Precio Noche]]*reservas_hotel[[#This Row],[noches]]</f>
        <v>1200</v>
      </c>
      <c r="N215">
        <f>reservas_hotel[[#This Row],[noches]]*reservas_hotel[[#This Row],[Mantenimiento por noche]]</f>
        <v>200</v>
      </c>
      <c r="O215">
        <f>reservas_hotel[[#This Row],[Gasto total por reserva]]-reservas_hotel[[#This Row],[Gasto mantenimiento total]]</f>
        <v>1000</v>
      </c>
    </row>
    <row r="216" spans="1:15" x14ac:dyDescent="0.3">
      <c r="A216">
        <v>215</v>
      </c>
      <c r="B216">
        <v>56</v>
      </c>
      <c r="C216" t="s">
        <v>13</v>
      </c>
      <c r="D216" t="s">
        <v>20</v>
      </c>
      <c r="E216" t="s">
        <v>15</v>
      </c>
      <c r="F216">
        <v>50</v>
      </c>
      <c r="G216" s="1">
        <f>IF(reservas_hotel[[#This Row],[precio noche 1]]="","100",reservas_hotel[[#This Row],[precio noche 1]])</f>
        <v>50</v>
      </c>
      <c r="H216" t="s">
        <v>9</v>
      </c>
      <c r="I216">
        <v>10</v>
      </c>
      <c r="J216" t="s">
        <v>17</v>
      </c>
      <c r="K216">
        <v>15</v>
      </c>
      <c r="L216" s="1">
        <f>IF(reservas_hotel[[#This Row],[mantenimiento_por_noche]]="","20",reservas_hotel[[#This Row],[mantenimiento_por_noche]])</f>
        <v>15</v>
      </c>
      <c r="M216">
        <f>reservas_hotel[[#This Row],[Precio Noche]]*reservas_hotel[[#This Row],[noches]]</f>
        <v>500</v>
      </c>
      <c r="N216">
        <f>reservas_hotel[[#This Row],[noches]]*reservas_hotel[[#This Row],[Mantenimiento por noche]]</f>
        <v>150</v>
      </c>
      <c r="O216">
        <f>reservas_hotel[[#This Row],[Gasto total por reserva]]-reservas_hotel[[#This Row],[Gasto mantenimiento total]]</f>
        <v>350</v>
      </c>
    </row>
    <row r="217" spans="1:15" x14ac:dyDescent="0.3">
      <c r="A217">
        <v>216</v>
      </c>
      <c r="B217">
        <v>40</v>
      </c>
      <c r="C217" t="s">
        <v>2</v>
      </c>
      <c r="D217" t="s">
        <v>20</v>
      </c>
      <c r="E217" t="s">
        <v>4</v>
      </c>
      <c r="F217">
        <v>50</v>
      </c>
      <c r="G217" s="1">
        <f>IF(reservas_hotel[[#This Row],[precio noche 1]]="","100",reservas_hotel[[#This Row],[precio noche 1]])</f>
        <v>50</v>
      </c>
      <c r="H217" t="s">
        <v>9</v>
      </c>
      <c r="I217">
        <v>10</v>
      </c>
      <c r="J217" t="s">
        <v>17</v>
      </c>
      <c r="K217">
        <v>15</v>
      </c>
      <c r="L217" s="1">
        <f>IF(reservas_hotel[[#This Row],[mantenimiento_por_noche]]="","20",reservas_hotel[[#This Row],[mantenimiento_por_noche]])</f>
        <v>15</v>
      </c>
      <c r="M217">
        <f>reservas_hotel[[#This Row],[Precio Noche]]*reservas_hotel[[#This Row],[noches]]</f>
        <v>500</v>
      </c>
      <c r="N217">
        <f>reservas_hotel[[#This Row],[noches]]*reservas_hotel[[#This Row],[Mantenimiento por noche]]</f>
        <v>150</v>
      </c>
      <c r="O217">
        <f>reservas_hotel[[#This Row],[Gasto total por reserva]]-reservas_hotel[[#This Row],[Gasto mantenimiento total]]</f>
        <v>350</v>
      </c>
    </row>
    <row r="218" spans="1:15" x14ac:dyDescent="0.3">
      <c r="A218">
        <v>217</v>
      </c>
      <c r="B218">
        <v>69</v>
      </c>
      <c r="C218" t="s">
        <v>2</v>
      </c>
      <c r="D218" t="s">
        <v>18</v>
      </c>
      <c r="E218" t="s">
        <v>11</v>
      </c>
      <c r="F218">
        <v>150</v>
      </c>
      <c r="G218" s="1">
        <f>IF(reservas_hotel[[#This Row],[precio noche 1]]="","100",reservas_hotel[[#This Row],[precio noche 1]])</f>
        <v>150</v>
      </c>
      <c r="H218" t="s">
        <v>9</v>
      </c>
      <c r="I218">
        <v>7</v>
      </c>
      <c r="J218" t="s">
        <v>17</v>
      </c>
      <c r="K218">
        <v>10</v>
      </c>
      <c r="L218" s="1">
        <f>IF(reservas_hotel[[#This Row],[mantenimiento_por_noche]]="","20",reservas_hotel[[#This Row],[mantenimiento_por_noche]])</f>
        <v>10</v>
      </c>
      <c r="M218">
        <f>reservas_hotel[[#This Row],[Precio Noche]]*reservas_hotel[[#This Row],[noches]]</f>
        <v>1050</v>
      </c>
      <c r="N218">
        <f>reservas_hotel[[#This Row],[noches]]*reservas_hotel[[#This Row],[Mantenimiento por noche]]</f>
        <v>70</v>
      </c>
      <c r="O218">
        <f>reservas_hotel[[#This Row],[Gasto total por reserva]]-reservas_hotel[[#This Row],[Gasto mantenimiento total]]</f>
        <v>980</v>
      </c>
    </row>
    <row r="219" spans="1:15" x14ac:dyDescent="0.3">
      <c r="A219">
        <v>218</v>
      </c>
      <c r="B219">
        <v>31</v>
      </c>
      <c r="C219" t="s">
        <v>2</v>
      </c>
      <c r="D219" t="s">
        <v>22</v>
      </c>
      <c r="E219" t="s">
        <v>15</v>
      </c>
      <c r="F219">
        <v>150</v>
      </c>
      <c r="G219" s="1">
        <f>IF(reservas_hotel[[#This Row],[precio noche 1]]="","100",reservas_hotel[[#This Row],[precio noche 1]])</f>
        <v>150</v>
      </c>
      <c r="H219" t="s">
        <v>5</v>
      </c>
      <c r="I219">
        <v>10</v>
      </c>
      <c r="J219" t="s">
        <v>17</v>
      </c>
      <c r="L219" s="1" t="str">
        <f>IF(reservas_hotel[[#This Row],[mantenimiento_por_noche]]="","20",reservas_hotel[[#This Row],[mantenimiento_por_noche]])</f>
        <v>20</v>
      </c>
      <c r="M219">
        <f>reservas_hotel[[#This Row],[Precio Noche]]*reservas_hotel[[#This Row],[noches]]</f>
        <v>1500</v>
      </c>
      <c r="N219">
        <f>reservas_hotel[[#This Row],[noches]]*reservas_hotel[[#This Row],[Mantenimiento por noche]]</f>
        <v>200</v>
      </c>
      <c r="O219">
        <f>reservas_hotel[[#This Row],[Gasto total por reserva]]-reservas_hotel[[#This Row],[Gasto mantenimiento total]]</f>
        <v>1300</v>
      </c>
    </row>
    <row r="220" spans="1:15" x14ac:dyDescent="0.3">
      <c r="A220">
        <v>219</v>
      </c>
      <c r="B220">
        <v>34</v>
      </c>
      <c r="C220" t="s">
        <v>2</v>
      </c>
      <c r="D220" t="s">
        <v>10</v>
      </c>
      <c r="E220" t="s">
        <v>8</v>
      </c>
      <c r="F220">
        <v>50</v>
      </c>
      <c r="G220" s="1">
        <f>IF(reservas_hotel[[#This Row],[precio noche 1]]="","100",reservas_hotel[[#This Row],[precio noche 1]])</f>
        <v>50</v>
      </c>
      <c r="H220" t="s">
        <v>12</v>
      </c>
      <c r="I220">
        <v>5</v>
      </c>
      <c r="J220" t="s">
        <v>6</v>
      </c>
      <c r="K220">
        <v>20</v>
      </c>
      <c r="L220" s="1">
        <f>IF(reservas_hotel[[#This Row],[mantenimiento_por_noche]]="","20",reservas_hotel[[#This Row],[mantenimiento_por_noche]])</f>
        <v>20</v>
      </c>
      <c r="M220">
        <f>reservas_hotel[[#This Row],[Precio Noche]]*reservas_hotel[[#This Row],[noches]]</f>
        <v>250</v>
      </c>
      <c r="N220">
        <f>reservas_hotel[[#This Row],[noches]]*reservas_hotel[[#This Row],[Mantenimiento por noche]]</f>
        <v>100</v>
      </c>
      <c r="O220">
        <f>reservas_hotel[[#This Row],[Gasto total por reserva]]-reservas_hotel[[#This Row],[Gasto mantenimiento total]]</f>
        <v>150</v>
      </c>
    </row>
    <row r="221" spans="1:15" x14ac:dyDescent="0.3">
      <c r="A221">
        <v>220</v>
      </c>
      <c r="B221">
        <v>90</v>
      </c>
      <c r="C221" t="s">
        <v>13</v>
      </c>
      <c r="D221" t="s">
        <v>3</v>
      </c>
      <c r="E221" t="s">
        <v>15</v>
      </c>
      <c r="F221">
        <v>120</v>
      </c>
      <c r="G221" s="1">
        <f>IF(reservas_hotel[[#This Row],[precio noche 1]]="","100",reservas_hotel[[#This Row],[precio noche 1]])</f>
        <v>120</v>
      </c>
      <c r="H221" t="s">
        <v>9</v>
      </c>
      <c r="I221">
        <v>3</v>
      </c>
      <c r="J221" t="s">
        <v>17</v>
      </c>
      <c r="K221">
        <v>10</v>
      </c>
      <c r="L221" s="1">
        <f>IF(reservas_hotel[[#This Row],[mantenimiento_por_noche]]="","20",reservas_hotel[[#This Row],[mantenimiento_por_noche]])</f>
        <v>10</v>
      </c>
      <c r="M221">
        <f>reservas_hotel[[#This Row],[Precio Noche]]*reservas_hotel[[#This Row],[noches]]</f>
        <v>360</v>
      </c>
      <c r="N221">
        <f>reservas_hotel[[#This Row],[noches]]*reservas_hotel[[#This Row],[Mantenimiento por noche]]</f>
        <v>30</v>
      </c>
      <c r="O221">
        <f>reservas_hotel[[#This Row],[Gasto total por reserva]]-reservas_hotel[[#This Row],[Gasto mantenimiento total]]</f>
        <v>330</v>
      </c>
    </row>
    <row r="222" spans="1:15" x14ac:dyDescent="0.3">
      <c r="A222">
        <v>221</v>
      </c>
      <c r="B222">
        <v>89</v>
      </c>
      <c r="C222" t="s">
        <v>13</v>
      </c>
      <c r="D222" t="s">
        <v>16</v>
      </c>
      <c r="E222" t="s">
        <v>15</v>
      </c>
      <c r="F222">
        <v>120</v>
      </c>
      <c r="G222" s="1">
        <f>IF(reservas_hotel[[#This Row],[precio noche 1]]="","100",reservas_hotel[[#This Row],[precio noche 1]])</f>
        <v>120</v>
      </c>
      <c r="H222" t="s">
        <v>9</v>
      </c>
      <c r="I222">
        <v>2</v>
      </c>
      <c r="J222" t="s">
        <v>17</v>
      </c>
      <c r="L222" s="1" t="str">
        <f>IF(reservas_hotel[[#This Row],[mantenimiento_por_noche]]="","20",reservas_hotel[[#This Row],[mantenimiento_por_noche]])</f>
        <v>20</v>
      </c>
      <c r="M222">
        <f>reservas_hotel[[#This Row],[Precio Noche]]*reservas_hotel[[#This Row],[noches]]</f>
        <v>240</v>
      </c>
      <c r="N222">
        <f>reservas_hotel[[#This Row],[noches]]*reservas_hotel[[#This Row],[Mantenimiento por noche]]</f>
        <v>40</v>
      </c>
      <c r="O222">
        <f>reservas_hotel[[#This Row],[Gasto total por reserva]]-reservas_hotel[[#This Row],[Gasto mantenimiento total]]</f>
        <v>200</v>
      </c>
    </row>
    <row r="223" spans="1:15" x14ac:dyDescent="0.3">
      <c r="A223">
        <v>222</v>
      </c>
      <c r="B223">
        <v>80</v>
      </c>
      <c r="C223" t="s">
        <v>2</v>
      </c>
      <c r="D223" t="s">
        <v>19</v>
      </c>
      <c r="E223" t="s">
        <v>15</v>
      </c>
      <c r="G223" s="1" t="str">
        <f>IF(reservas_hotel[[#This Row],[precio noche 1]]="","100",reservas_hotel[[#This Row],[precio noche 1]])</f>
        <v>100</v>
      </c>
      <c r="H223" t="s">
        <v>5</v>
      </c>
      <c r="I223">
        <v>3</v>
      </c>
      <c r="J223" t="s">
        <v>6</v>
      </c>
      <c r="K223">
        <v>15</v>
      </c>
      <c r="L223" s="1">
        <f>IF(reservas_hotel[[#This Row],[mantenimiento_por_noche]]="","20",reservas_hotel[[#This Row],[mantenimiento_por_noche]])</f>
        <v>15</v>
      </c>
      <c r="M223">
        <f>reservas_hotel[[#This Row],[Precio Noche]]*reservas_hotel[[#This Row],[noches]]</f>
        <v>300</v>
      </c>
      <c r="N223">
        <f>reservas_hotel[[#This Row],[noches]]*reservas_hotel[[#This Row],[Mantenimiento por noche]]</f>
        <v>45</v>
      </c>
      <c r="O223">
        <f>reservas_hotel[[#This Row],[Gasto total por reserva]]-reservas_hotel[[#This Row],[Gasto mantenimiento total]]</f>
        <v>255</v>
      </c>
    </row>
    <row r="224" spans="1:15" x14ac:dyDescent="0.3">
      <c r="A224">
        <v>223</v>
      </c>
      <c r="B224">
        <v>37</v>
      </c>
      <c r="C224" t="s">
        <v>2</v>
      </c>
      <c r="D224" t="s">
        <v>18</v>
      </c>
      <c r="E224" t="s">
        <v>15</v>
      </c>
      <c r="F224">
        <v>150</v>
      </c>
      <c r="G224" s="1">
        <f>IF(reservas_hotel[[#This Row],[precio noche 1]]="","100",reservas_hotel[[#This Row],[precio noche 1]])</f>
        <v>150</v>
      </c>
      <c r="H224" t="s">
        <v>5</v>
      </c>
      <c r="I224">
        <v>2</v>
      </c>
      <c r="J224" t="s">
        <v>17</v>
      </c>
      <c r="K224">
        <v>20</v>
      </c>
      <c r="L224" s="1">
        <f>IF(reservas_hotel[[#This Row],[mantenimiento_por_noche]]="","20",reservas_hotel[[#This Row],[mantenimiento_por_noche]])</f>
        <v>20</v>
      </c>
      <c r="M224">
        <f>reservas_hotel[[#This Row],[Precio Noche]]*reservas_hotel[[#This Row],[noches]]</f>
        <v>300</v>
      </c>
      <c r="N224">
        <f>reservas_hotel[[#This Row],[noches]]*reservas_hotel[[#This Row],[Mantenimiento por noche]]</f>
        <v>40</v>
      </c>
      <c r="O224">
        <f>reservas_hotel[[#This Row],[Gasto total por reserva]]-reservas_hotel[[#This Row],[Gasto mantenimiento total]]</f>
        <v>260</v>
      </c>
    </row>
    <row r="225" spans="1:15" x14ac:dyDescent="0.3">
      <c r="A225">
        <v>224</v>
      </c>
      <c r="B225">
        <v>61</v>
      </c>
      <c r="C225" t="s">
        <v>13</v>
      </c>
      <c r="D225" t="s">
        <v>19</v>
      </c>
      <c r="E225" t="s">
        <v>8</v>
      </c>
      <c r="F225">
        <v>150</v>
      </c>
      <c r="G225" s="1">
        <f>IF(reservas_hotel[[#This Row],[precio noche 1]]="","100",reservas_hotel[[#This Row],[precio noche 1]])</f>
        <v>150</v>
      </c>
      <c r="H225" t="s">
        <v>21</v>
      </c>
      <c r="I225">
        <v>10</v>
      </c>
      <c r="J225" t="s">
        <v>6</v>
      </c>
      <c r="L225" s="1" t="str">
        <f>IF(reservas_hotel[[#This Row],[mantenimiento_por_noche]]="","20",reservas_hotel[[#This Row],[mantenimiento_por_noche]])</f>
        <v>20</v>
      </c>
      <c r="M225">
        <f>reservas_hotel[[#This Row],[Precio Noche]]*reservas_hotel[[#This Row],[noches]]</f>
        <v>1500</v>
      </c>
      <c r="N225">
        <f>reservas_hotel[[#This Row],[noches]]*reservas_hotel[[#This Row],[Mantenimiento por noche]]</f>
        <v>200</v>
      </c>
      <c r="O225">
        <f>reservas_hotel[[#This Row],[Gasto total por reserva]]-reservas_hotel[[#This Row],[Gasto mantenimiento total]]</f>
        <v>1300</v>
      </c>
    </row>
    <row r="226" spans="1:15" x14ac:dyDescent="0.3">
      <c r="A226">
        <v>225</v>
      </c>
      <c r="B226">
        <v>71</v>
      </c>
      <c r="C226" t="s">
        <v>2</v>
      </c>
      <c r="D226" t="s">
        <v>3</v>
      </c>
      <c r="E226" t="s">
        <v>4</v>
      </c>
      <c r="F226">
        <v>120</v>
      </c>
      <c r="G226" s="1">
        <f>IF(reservas_hotel[[#This Row],[precio noche 1]]="","100",reservas_hotel[[#This Row],[precio noche 1]])</f>
        <v>120</v>
      </c>
      <c r="H226" t="s">
        <v>21</v>
      </c>
      <c r="I226">
        <v>6</v>
      </c>
      <c r="J226" t="s">
        <v>17</v>
      </c>
      <c r="K226">
        <v>10</v>
      </c>
      <c r="L226" s="1">
        <f>IF(reservas_hotel[[#This Row],[mantenimiento_por_noche]]="","20",reservas_hotel[[#This Row],[mantenimiento_por_noche]])</f>
        <v>10</v>
      </c>
      <c r="M226">
        <f>reservas_hotel[[#This Row],[Precio Noche]]*reservas_hotel[[#This Row],[noches]]</f>
        <v>720</v>
      </c>
      <c r="N226">
        <f>reservas_hotel[[#This Row],[noches]]*reservas_hotel[[#This Row],[Mantenimiento por noche]]</f>
        <v>60</v>
      </c>
      <c r="O226">
        <f>reservas_hotel[[#This Row],[Gasto total por reserva]]-reservas_hotel[[#This Row],[Gasto mantenimiento total]]</f>
        <v>660</v>
      </c>
    </row>
    <row r="227" spans="1:15" x14ac:dyDescent="0.3">
      <c r="A227">
        <v>226</v>
      </c>
      <c r="B227">
        <v>52</v>
      </c>
      <c r="C227" t="s">
        <v>13</v>
      </c>
      <c r="D227" t="s">
        <v>10</v>
      </c>
      <c r="E227" t="s">
        <v>8</v>
      </c>
      <c r="F227">
        <v>70</v>
      </c>
      <c r="G227" s="1">
        <f>IF(reservas_hotel[[#This Row],[precio noche 1]]="","100",reservas_hotel[[#This Row],[precio noche 1]])</f>
        <v>70</v>
      </c>
      <c r="H227" t="s">
        <v>9</v>
      </c>
      <c r="I227">
        <v>1</v>
      </c>
      <c r="J227" t="s">
        <v>6</v>
      </c>
      <c r="K227">
        <v>15</v>
      </c>
      <c r="L227" s="1">
        <f>IF(reservas_hotel[[#This Row],[mantenimiento_por_noche]]="","20",reservas_hotel[[#This Row],[mantenimiento_por_noche]])</f>
        <v>15</v>
      </c>
      <c r="M227">
        <f>reservas_hotel[[#This Row],[Precio Noche]]*reservas_hotel[[#This Row],[noches]]</f>
        <v>70</v>
      </c>
      <c r="N227">
        <f>reservas_hotel[[#This Row],[noches]]*reservas_hotel[[#This Row],[Mantenimiento por noche]]</f>
        <v>15</v>
      </c>
      <c r="O227">
        <f>reservas_hotel[[#This Row],[Gasto total por reserva]]-reservas_hotel[[#This Row],[Gasto mantenimiento total]]</f>
        <v>55</v>
      </c>
    </row>
    <row r="228" spans="1:15" x14ac:dyDescent="0.3">
      <c r="A228">
        <v>227</v>
      </c>
      <c r="B228">
        <v>33</v>
      </c>
      <c r="C228" t="s">
        <v>2</v>
      </c>
      <c r="D228" t="s">
        <v>14</v>
      </c>
      <c r="E228" t="s">
        <v>15</v>
      </c>
      <c r="F228">
        <v>150</v>
      </c>
      <c r="G228" s="1">
        <f>IF(reservas_hotel[[#This Row],[precio noche 1]]="","100",reservas_hotel[[#This Row],[precio noche 1]])</f>
        <v>150</v>
      </c>
      <c r="H228" t="s">
        <v>9</v>
      </c>
      <c r="I228">
        <v>2</v>
      </c>
      <c r="J228" t="s">
        <v>17</v>
      </c>
      <c r="L228" s="1" t="str">
        <f>IF(reservas_hotel[[#This Row],[mantenimiento_por_noche]]="","20",reservas_hotel[[#This Row],[mantenimiento_por_noche]])</f>
        <v>20</v>
      </c>
      <c r="M228">
        <f>reservas_hotel[[#This Row],[Precio Noche]]*reservas_hotel[[#This Row],[noches]]</f>
        <v>300</v>
      </c>
      <c r="N228">
        <f>reservas_hotel[[#This Row],[noches]]*reservas_hotel[[#This Row],[Mantenimiento por noche]]</f>
        <v>40</v>
      </c>
      <c r="O228">
        <f>reservas_hotel[[#This Row],[Gasto total por reserva]]-reservas_hotel[[#This Row],[Gasto mantenimiento total]]</f>
        <v>260</v>
      </c>
    </row>
    <row r="229" spans="1:15" x14ac:dyDescent="0.3">
      <c r="A229">
        <v>228</v>
      </c>
      <c r="B229">
        <v>47</v>
      </c>
      <c r="C229" t="s">
        <v>2</v>
      </c>
      <c r="D229" t="s">
        <v>3</v>
      </c>
      <c r="E229" t="s">
        <v>4</v>
      </c>
      <c r="F229">
        <v>90</v>
      </c>
      <c r="G229" s="1">
        <f>IF(reservas_hotel[[#This Row],[precio noche 1]]="","100",reservas_hotel[[#This Row],[precio noche 1]])</f>
        <v>90</v>
      </c>
      <c r="H229" t="s">
        <v>5</v>
      </c>
      <c r="I229">
        <v>1</v>
      </c>
      <c r="J229" t="s">
        <v>6</v>
      </c>
      <c r="L229" s="1" t="str">
        <f>IF(reservas_hotel[[#This Row],[mantenimiento_por_noche]]="","20",reservas_hotel[[#This Row],[mantenimiento_por_noche]])</f>
        <v>20</v>
      </c>
      <c r="M229">
        <f>reservas_hotel[[#This Row],[Precio Noche]]*reservas_hotel[[#This Row],[noches]]</f>
        <v>90</v>
      </c>
      <c r="N229">
        <f>reservas_hotel[[#This Row],[noches]]*reservas_hotel[[#This Row],[Mantenimiento por noche]]</f>
        <v>20</v>
      </c>
      <c r="O229">
        <f>reservas_hotel[[#This Row],[Gasto total por reserva]]-reservas_hotel[[#This Row],[Gasto mantenimiento total]]</f>
        <v>70</v>
      </c>
    </row>
    <row r="230" spans="1:15" x14ac:dyDescent="0.3">
      <c r="A230">
        <v>229</v>
      </c>
      <c r="B230">
        <v>71</v>
      </c>
      <c r="C230" t="s">
        <v>13</v>
      </c>
      <c r="D230" t="s">
        <v>14</v>
      </c>
      <c r="E230" t="s">
        <v>15</v>
      </c>
      <c r="F230">
        <v>200</v>
      </c>
      <c r="G230" s="1">
        <f>IF(reservas_hotel[[#This Row],[precio noche 1]]="","100",reservas_hotel[[#This Row],[precio noche 1]])</f>
        <v>200</v>
      </c>
      <c r="H230" t="s">
        <v>5</v>
      </c>
      <c r="I230">
        <v>2</v>
      </c>
      <c r="J230" t="s">
        <v>17</v>
      </c>
      <c r="K230">
        <v>5</v>
      </c>
      <c r="L230" s="1">
        <f>IF(reservas_hotel[[#This Row],[mantenimiento_por_noche]]="","20",reservas_hotel[[#This Row],[mantenimiento_por_noche]])</f>
        <v>5</v>
      </c>
      <c r="M230">
        <f>reservas_hotel[[#This Row],[Precio Noche]]*reservas_hotel[[#This Row],[noches]]</f>
        <v>400</v>
      </c>
      <c r="N230">
        <f>reservas_hotel[[#This Row],[noches]]*reservas_hotel[[#This Row],[Mantenimiento por noche]]</f>
        <v>10</v>
      </c>
      <c r="O230">
        <f>reservas_hotel[[#This Row],[Gasto total por reserva]]-reservas_hotel[[#This Row],[Gasto mantenimiento total]]</f>
        <v>390</v>
      </c>
    </row>
    <row r="231" spans="1:15" x14ac:dyDescent="0.3">
      <c r="A231">
        <v>230</v>
      </c>
      <c r="B231">
        <v>48</v>
      </c>
      <c r="C231" t="s">
        <v>13</v>
      </c>
      <c r="D231" t="s">
        <v>16</v>
      </c>
      <c r="E231" t="s">
        <v>4</v>
      </c>
      <c r="F231">
        <v>50</v>
      </c>
      <c r="G231" s="1">
        <f>IF(reservas_hotel[[#This Row],[precio noche 1]]="","100",reservas_hotel[[#This Row],[precio noche 1]])</f>
        <v>50</v>
      </c>
      <c r="H231" t="s">
        <v>5</v>
      </c>
      <c r="I231">
        <v>5</v>
      </c>
      <c r="J231" t="s">
        <v>17</v>
      </c>
      <c r="K231">
        <v>20</v>
      </c>
      <c r="L231" s="1">
        <f>IF(reservas_hotel[[#This Row],[mantenimiento_por_noche]]="","20",reservas_hotel[[#This Row],[mantenimiento_por_noche]])</f>
        <v>20</v>
      </c>
      <c r="M231">
        <f>reservas_hotel[[#This Row],[Precio Noche]]*reservas_hotel[[#This Row],[noches]]</f>
        <v>250</v>
      </c>
      <c r="N231">
        <f>reservas_hotel[[#This Row],[noches]]*reservas_hotel[[#This Row],[Mantenimiento por noche]]</f>
        <v>100</v>
      </c>
      <c r="O231">
        <f>reservas_hotel[[#This Row],[Gasto total por reserva]]-reservas_hotel[[#This Row],[Gasto mantenimiento total]]</f>
        <v>150</v>
      </c>
    </row>
    <row r="232" spans="1:15" x14ac:dyDescent="0.3">
      <c r="A232">
        <v>231</v>
      </c>
      <c r="B232">
        <v>29</v>
      </c>
      <c r="C232" t="s">
        <v>2</v>
      </c>
      <c r="D232" t="s">
        <v>18</v>
      </c>
      <c r="E232" t="s">
        <v>11</v>
      </c>
      <c r="F232">
        <v>90</v>
      </c>
      <c r="G232" s="1">
        <f>IF(reservas_hotel[[#This Row],[precio noche 1]]="","100",reservas_hotel[[#This Row],[precio noche 1]])</f>
        <v>90</v>
      </c>
      <c r="H232" t="s">
        <v>9</v>
      </c>
      <c r="I232">
        <v>10</v>
      </c>
      <c r="J232" t="s">
        <v>6</v>
      </c>
      <c r="K232">
        <v>10</v>
      </c>
      <c r="L232" s="1">
        <f>IF(reservas_hotel[[#This Row],[mantenimiento_por_noche]]="","20",reservas_hotel[[#This Row],[mantenimiento_por_noche]])</f>
        <v>10</v>
      </c>
      <c r="M232">
        <f>reservas_hotel[[#This Row],[Precio Noche]]*reservas_hotel[[#This Row],[noches]]</f>
        <v>900</v>
      </c>
      <c r="N232">
        <f>reservas_hotel[[#This Row],[noches]]*reservas_hotel[[#This Row],[Mantenimiento por noche]]</f>
        <v>100</v>
      </c>
      <c r="O232">
        <f>reservas_hotel[[#This Row],[Gasto total por reserva]]-reservas_hotel[[#This Row],[Gasto mantenimiento total]]</f>
        <v>800</v>
      </c>
    </row>
    <row r="233" spans="1:15" x14ac:dyDescent="0.3">
      <c r="A233">
        <v>232</v>
      </c>
      <c r="B233">
        <v>23</v>
      </c>
      <c r="C233" t="s">
        <v>13</v>
      </c>
      <c r="D233" t="s">
        <v>19</v>
      </c>
      <c r="E233" t="s">
        <v>11</v>
      </c>
      <c r="F233">
        <v>150</v>
      </c>
      <c r="G233" s="1">
        <f>IF(reservas_hotel[[#This Row],[precio noche 1]]="","100",reservas_hotel[[#This Row],[precio noche 1]])</f>
        <v>150</v>
      </c>
      <c r="H233" t="s">
        <v>12</v>
      </c>
      <c r="I233">
        <v>2</v>
      </c>
      <c r="J233" t="s">
        <v>6</v>
      </c>
      <c r="K233">
        <v>10</v>
      </c>
      <c r="L233" s="1">
        <f>IF(reservas_hotel[[#This Row],[mantenimiento_por_noche]]="","20",reservas_hotel[[#This Row],[mantenimiento_por_noche]])</f>
        <v>10</v>
      </c>
      <c r="M233">
        <f>reservas_hotel[[#This Row],[Precio Noche]]*reservas_hotel[[#This Row],[noches]]</f>
        <v>300</v>
      </c>
      <c r="N233">
        <f>reservas_hotel[[#This Row],[noches]]*reservas_hotel[[#This Row],[Mantenimiento por noche]]</f>
        <v>20</v>
      </c>
      <c r="O233">
        <f>reservas_hotel[[#This Row],[Gasto total por reserva]]-reservas_hotel[[#This Row],[Gasto mantenimiento total]]</f>
        <v>280</v>
      </c>
    </row>
    <row r="234" spans="1:15" x14ac:dyDescent="0.3">
      <c r="A234">
        <v>233</v>
      </c>
      <c r="B234">
        <v>58</v>
      </c>
      <c r="C234" t="s">
        <v>2</v>
      </c>
      <c r="D234" t="s">
        <v>14</v>
      </c>
      <c r="E234" t="s">
        <v>15</v>
      </c>
      <c r="F234">
        <v>70</v>
      </c>
      <c r="G234" s="1">
        <f>IF(reservas_hotel[[#This Row],[precio noche 1]]="","100",reservas_hotel[[#This Row],[precio noche 1]])</f>
        <v>70</v>
      </c>
      <c r="H234" t="s">
        <v>5</v>
      </c>
      <c r="I234">
        <v>4</v>
      </c>
      <c r="J234" t="s">
        <v>17</v>
      </c>
      <c r="K234">
        <v>20</v>
      </c>
      <c r="L234" s="1">
        <f>IF(reservas_hotel[[#This Row],[mantenimiento_por_noche]]="","20",reservas_hotel[[#This Row],[mantenimiento_por_noche]])</f>
        <v>20</v>
      </c>
      <c r="M234">
        <f>reservas_hotel[[#This Row],[Precio Noche]]*reservas_hotel[[#This Row],[noches]]</f>
        <v>280</v>
      </c>
      <c r="N234">
        <f>reservas_hotel[[#This Row],[noches]]*reservas_hotel[[#This Row],[Mantenimiento por noche]]</f>
        <v>80</v>
      </c>
      <c r="O234">
        <f>reservas_hotel[[#This Row],[Gasto total por reserva]]-reservas_hotel[[#This Row],[Gasto mantenimiento total]]</f>
        <v>200</v>
      </c>
    </row>
    <row r="235" spans="1:15" x14ac:dyDescent="0.3">
      <c r="A235">
        <v>234</v>
      </c>
      <c r="B235">
        <v>87</v>
      </c>
      <c r="C235" t="s">
        <v>2</v>
      </c>
      <c r="D235" t="s">
        <v>14</v>
      </c>
      <c r="E235" t="s">
        <v>11</v>
      </c>
      <c r="F235">
        <v>150</v>
      </c>
      <c r="G235" s="1">
        <f>IF(reservas_hotel[[#This Row],[precio noche 1]]="","100",reservas_hotel[[#This Row],[precio noche 1]])</f>
        <v>150</v>
      </c>
      <c r="H235" t="s">
        <v>5</v>
      </c>
      <c r="I235">
        <v>7</v>
      </c>
      <c r="J235" t="s">
        <v>6</v>
      </c>
      <c r="K235">
        <v>5</v>
      </c>
      <c r="L235" s="1">
        <f>IF(reservas_hotel[[#This Row],[mantenimiento_por_noche]]="","20",reservas_hotel[[#This Row],[mantenimiento_por_noche]])</f>
        <v>5</v>
      </c>
      <c r="M235">
        <f>reservas_hotel[[#This Row],[Precio Noche]]*reservas_hotel[[#This Row],[noches]]</f>
        <v>1050</v>
      </c>
      <c r="N235">
        <f>reservas_hotel[[#This Row],[noches]]*reservas_hotel[[#This Row],[Mantenimiento por noche]]</f>
        <v>35</v>
      </c>
      <c r="O235">
        <f>reservas_hotel[[#This Row],[Gasto total por reserva]]-reservas_hotel[[#This Row],[Gasto mantenimiento total]]</f>
        <v>1015</v>
      </c>
    </row>
    <row r="236" spans="1:15" x14ac:dyDescent="0.3">
      <c r="A236">
        <v>235</v>
      </c>
      <c r="B236">
        <v>32</v>
      </c>
      <c r="C236" t="s">
        <v>2</v>
      </c>
      <c r="D236" t="s">
        <v>3</v>
      </c>
      <c r="E236" t="s">
        <v>8</v>
      </c>
      <c r="F236">
        <v>90</v>
      </c>
      <c r="G236" s="1">
        <f>IF(reservas_hotel[[#This Row],[precio noche 1]]="","100",reservas_hotel[[#This Row],[precio noche 1]])</f>
        <v>90</v>
      </c>
      <c r="H236" t="s">
        <v>12</v>
      </c>
      <c r="I236">
        <v>10</v>
      </c>
      <c r="J236" t="s">
        <v>17</v>
      </c>
      <c r="K236">
        <v>10</v>
      </c>
      <c r="L236" s="1">
        <f>IF(reservas_hotel[[#This Row],[mantenimiento_por_noche]]="","20",reservas_hotel[[#This Row],[mantenimiento_por_noche]])</f>
        <v>10</v>
      </c>
      <c r="M236">
        <f>reservas_hotel[[#This Row],[Precio Noche]]*reservas_hotel[[#This Row],[noches]]</f>
        <v>900</v>
      </c>
      <c r="N236">
        <f>reservas_hotel[[#This Row],[noches]]*reservas_hotel[[#This Row],[Mantenimiento por noche]]</f>
        <v>100</v>
      </c>
      <c r="O236">
        <f>reservas_hotel[[#This Row],[Gasto total por reserva]]-reservas_hotel[[#This Row],[Gasto mantenimiento total]]</f>
        <v>800</v>
      </c>
    </row>
    <row r="237" spans="1:15" x14ac:dyDescent="0.3">
      <c r="A237">
        <v>236</v>
      </c>
      <c r="B237">
        <v>51</v>
      </c>
      <c r="C237" t="s">
        <v>13</v>
      </c>
      <c r="D237" t="s">
        <v>19</v>
      </c>
      <c r="E237" t="s">
        <v>4</v>
      </c>
      <c r="G237" s="1" t="str">
        <f>IF(reservas_hotel[[#This Row],[precio noche 1]]="","100",reservas_hotel[[#This Row],[precio noche 1]])</f>
        <v>100</v>
      </c>
      <c r="H237" t="s">
        <v>21</v>
      </c>
      <c r="I237">
        <v>9</v>
      </c>
      <c r="J237" t="s">
        <v>6</v>
      </c>
      <c r="K237">
        <v>20</v>
      </c>
      <c r="L237" s="1">
        <f>IF(reservas_hotel[[#This Row],[mantenimiento_por_noche]]="","20",reservas_hotel[[#This Row],[mantenimiento_por_noche]])</f>
        <v>20</v>
      </c>
      <c r="M237">
        <f>reservas_hotel[[#This Row],[Precio Noche]]*reservas_hotel[[#This Row],[noches]]</f>
        <v>900</v>
      </c>
      <c r="N237">
        <f>reservas_hotel[[#This Row],[noches]]*reservas_hotel[[#This Row],[Mantenimiento por noche]]</f>
        <v>180</v>
      </c>
      <c r="O237">
        <f>reservas_hotel[[#This Row],[Gasto total por reserva]]-reservas_hotel[[#This Row],[Gasto mantenimiento total]]</f>
        <v>720</v>
      </c>
    </row>
    <row r="238" spans="1:15" x14ac:dyDescent="0.3">
      <c r="A238">
        <v>237</v>
      </c>
      <c r="B238">
        <v>59</v>
      </c>
      <c r="C238" t="s">
        <v>2</v>
      </c>
      <c r="D238" t="s">
        <v>3</v>
      </c>
      <c r="E238" t="s">
        <v>15</v>
      </c>
      <c r="F238">
        <v>50</v>
      </c>
      <c r="G238" s="1">
        <f>IF(reservas_hotel[[#This Row],[precio noche 1]]="","100",reservas_hotel[[#This Row],[precio noche 1]])</f>
        <v>50</v>
      </c>
      <c r="H238" t="s">
        <v>12</v>
      </c>
      <c r="I238">
        <v>1</v>
      </c>
      <c r="J238" t="s">
        <v>6</v>
      </c>
      <c r="K238">
        <v>20</v>
      </c>
      <c r="L238" s="1">
        <f>IF(reservas_hotel[[#This Row],[mantenimiento_por_noche]]="","20",reservas_hotel[[#This Row],[mantenimiento_por_noche]])</f>
        <v>20</v>
      </c>
      <c r="M238">
        <f>reservas_hotel[[#This Row],[Precio Noche]]*reservas_hotel[[#This Row],[noches]]</f>
        <v>50</v>
      </c>
      <c r="N238">
        <f>reservas_hotel[[#This Row],[noches]]*reservas_hotel[[#This Row],[Mantenimiento por noche]]</f>
        <v>20</v>
      </c>
      <c r="O238">
        <f>reservas_hotel[[#This Row],[Gasto total por reserva]]-reservas_hotel[[#This Row],[Gasto mantenimiento total]]</f>
        <v>30</v>
      </c>
    </row>
    <row r="239" spans="1:15" x14ac:dyDescent="0.3">
      <c r="A239">
        <v>238</v>
      </c>
      <c r="B239">
        <v>20</v>
      </c>
      <c r="C239" t="s">
        <v>2</v>
      </c>
      <c r="D239" t="s">
        <v>18</v>
      </c>
      <c r="E239" t="s">
        <v>8</v>
      </c>
      <c r="F239">
        <v>70</v>
      </c>
      <c r="G239" s="1">
        <f>IF(reservas_hotel[[#This Row],[precio noche 1]]="","100",reservas_hotel[[#This Row],[precio noche 1]])</f>
        <v>70</v>
      </c>
      <c r="H239" t="s">
        <v>12</v>
      </c>
      <c r="I239">
        <v>7</v>
      </c>
      <c r="J239" t="s">
        <v>17</v>
      </c>
      <c r="K239">
        <v>20</v>
      </c>
      <c r="L239" s="1">
        <f>IF(reservas_hotel[[#This Row],[mantenimiento_por_noche]]="","20",reservas_hotel[[#This Row],[mantenimiento_por_noche]])</f>
        <v>20</v>
      </c>
      <c r="M239">
        <f>reservas_hotel[[#This Row],[Precio Noche]]*reservas_hotel[[#This Row],[noches]]</f>
        <v>490</v>
      </c>
      <c r="N239">
        <f>reservas_hotel[[#This Row],[noches]]*reservas_hotel[[#This Row],[Mantenimiento por noche]]</f>
        <v>140</v>
      </c>
      <c r="O239">
        <f>reservas_hotel[[#This Row],[Gasto total por reserva]]-reservas_hotel[[#This Row],[Gasto mantenimiento total]]</f>
        <v>350</v>
      </c>
    </row>
    <row r="240" spans="1:15" x14ac:dyDescent="0.3">
      <c r="A240">
        <v>239</v>
      </c>
      <c r="B240">
        <v>67</v>
      </c>
      <c r="C240" t="s">
        <v>13</v>
      </c>
      <c r="D240" t="s">
        <v>16</v>
      </c>
      <c r="E240" t="s">
        <v>11</v>
      </c>
      <c r="F240">
        <v>70</v>
      </c>
      <c r="G240" s="1">
        <f>IF(reservas_hotel[[#This Row],[precio noche 1]]="","100",reservas_hotel[[#This Row],[precio noche 1]])</f>
        <v>70</v>
      </c>
      <c r="H240" t="s">
        <v>9</v>
      </c>
      <c r="I240">
        <v>6</v>
      </c>
      <c r="J240" t="s">
        <v>6</v>
      </c>
      <c r="K240">
        <v>5</v>
      </c>
      <c r="L240" s="1">
        <f>IF(reservas_hotel[[#This Row],[mantenimiento_por_noche]]="","20",reservas_hotel[[#This Row],[mantenimiento_por_noche]])</f>
        <v>5</v>
      </c>
      <c r="M240">
        <f>reservas_hotel[[#This Row],[Precio Noche]]*reservas_hotel[[#This Row],[noches]]</f>
        <v>420</v>
      </c>
      <c r="N240">
        <f>reservas_hotel[[#This Row],[noches]]*reservas_hotel[[#This Row],[Mantenimiento por noche]]</f>
        <v>30</v>
      </c>
      <c r="O240">
        <f>reservas_hotel[[#This Row],[Gasto total por reserva]]-reservas_hotel[[#This Row],[Gasto mantenimiento total]]</f>
        <v>390</v>
      </c>
    </row>
    <row r="241" spans="1:15" x14ac:dyDescent="0.3">
      <c r="A241">
        <v>240</v>
      </c>
      <c r="B241">
        <v>43</v>
      </c>
      <c r="C241" t="s">
        <v>2</v>
      </c>
      <c r="D241" t="s">
        <v>16</v>
      </c>
      <c r="E241" t="s">
        <v>11</v>
      </c>
      <c r="G241" s="1" t="str">
        <f>IF(reservas_hotel[[#This Row],[precio noche 1]]="","100",reservas_hotel[[#This Row],[precio noche 1]])</f>
        <v>100</v>
      </c>
      <c r="H241" t="s">
        <v>21</v>
      </c>
      <c r="I241">
        <v>7</v>
      </c>
      <c r="J241" t="s">
        <v>17</v>
      </c>
      <c r="K241">
        <v>15</v>
      </c>
      <c r="L241" s="1">
        <f>IF(reservas_hotel[[#This Row],[mantenimiento_por_noche]]="","20",reservas_hotel[[#This Row],[mantenimiento_por_noche]])</f>
        <v>15</v>
      </c>
      <c r="M241">
        <f>reservas_hotel[[#This Row],[Precio Noche]]*reservas_hotel[[#This Row],[noches]]</f>
        <v>700</v>
      </c>
      <c r="N241">
        <f>reservas_hotel[[#This Row],[noches]]*reservas_hotel[[#This Row],[Mantenimiento por noche]]</f>
        <v>105</v>
      </c>
      <c r="O241">
        <f>reservas_hotel[[#This Row],[Gasto total por reserva]]-reservas_hotel[[#This Row],[Gasto mantenimiento total]]</f>
        <v>595</v>
      </c>
    </row>
    <row r="242" spans="1:15" x14ac:dyDescent="0.3">
      <c r="A242">
        <v>241</v>
      </c>
      <c r="B242">
        <v>80</v>
      </c>
      <c r="C242" t="s">
        <v>2</v>
      </c>
      <c r="D242" t="s">
        <v>10</v>
      </c>
      <c r="E242" t="s">
        <v>11</v>
      </c>
      <c r="F242">
        <v>200</v>
      </c>
      <c r="G242" s="1">
        <f>IF(reservas_hotel[[#This Row],[precio noche 1]]="","100",reservas_hotel[[#This Row],[precio noche 1]])</f>
        <v>200</v>
      </c>
      <c r="H242" t="s">
        <v>5</v>
      </c>
      <c r="I242">
        <v>9</v>
      </c>
      <c r="J242" t="s">
        <v>17</v>
      </c>
      <c r="K242">
        <v>5</v>
      </c>
      <c r="L242" s="1">
        <f>IF(reservas_hotel[[#This Row],[mantenimiento_por_noche]]="","20",reservas_hotel[[#This Row],[mantenimiento_por_noche]])</f>
        <v>5</v>
      </c>
      <c r="M242">
        <f>reservas_hotel[[#This Row],[Precio Noche]]*reservas_hotel[[#This Row],[noches]]</f>
        <v>1800</v>
      </c>
      <c r="N242">
        <f>reservas_hotel[[#This Row],[noches]]*reservas_hotel[[#This Row],[Mantenimiento por noche]]</f>
        <v>45</v>
      </c>
      <c r="O242">
        <f>reservas_hotel[[#This Row],[Gasto total por reserva]]-reservas_hotel[[#This Row],[Gasto mantenimiento total]]</f>
        <v>1755</v>
      </c>
    </row>
    <row r="243" spans="1:15" x14ac:dyDescent="0.3">
      <c r="A243">
        <v>242</v>
      </c>
      <c r="B243">
        <v>57</v>
      </c>
      <c r="C243" t="s">
        <v>13</v>
      </c>
      <c r="D243" t="s">
        <v>19</v>
      </c>
      <c r="E243" t="s">
        <v>8</v>
      </c>
      <c r="F243">
        <v>70</v>
      </c>
      <c r="G243" s="1">
        <f>IF(reservas_hotel[[#This Row],[precio noche 1]]="","100",reservas_hotel[[#This Row],[precio noche 1]])</f>
        <v>70</v>
      </c>
      <c r="H243" t="s">
        <v>9</v>
      </c>
      <c r="I243">
        <v>5</v>
      </c>
      <c r="J243" t="s">
        <v>6</v>
      </c>
      <c r="K243">
        <v>20</v>
      </c>
      <c r="L243" s="1">
        <f>IF(reservas_hotel[[#This Row],[mantenimiento_por_noche]]="","20",reservas_hotel[[#This Row],[mantenimiento_por_noche]])</f>
        <v>20</v>
      </c>
      <c r="M243">
        <f>reservas_hotel[[#This Row],[Precio Noche]]*reservas_hotel[[#This Row],[noches]]</f>
        <v>350</v>
      </c>
      <c r="N243">
        <f>reservas_hotel[[#This Row],[noches]]*reservas_hotel[[#This Row],[Mantenimiento por noche]]</f>
        <v>100</v>
      </c>
      <c r="O243">
        <f>reservas_hotel[[#This Row],[Gasto total por reserva]]-reservas_hotel[[#This Row],[Gasto mantenimiento total]]</f>
        <v>250</v>
      </c>
    </row>
    <row r="244" spans="1:15" x14ac:dyDescent="0.3">
      <c r="A244">
        <v>243</v>
      </c>
      <c r="B244">
        <v>34</v>
      </c>
      <c r="C244" t="s">
        <v>13</v>
      </c>
      <c r="D244" t="s">
        <v>3</v>
      </c>
      <c r="E244" t="s">
        <v>15</v>
      </c>
      <c r="F244">
        <v>120</v>
      </c>
      <c r="G244" s="1">
        <f>IF(reservas_hotel[[#This Row],[precio noche 1]]="","100",reservas_hotel[[#This Row],[precio noche 1]])</f>
        <v>120</v>
      </c>
      <c r="H244" t="s">
        <v>5</v>
      </c>
      <c r="I244">
        <v>9</v>
      </c>
      <c r="J244" t="s">
        <v>17</v>
      </c>
      <c r="K244">
        <v>20</v>
      </c>
      <c r="L244" s="1">
        <f>IF(reservas_hotel[[#This Row],[mantenimiento_por_noche]]="","20",reservas_hotel[[#This Row],[mantenimiento_por_noche]])</f>
        <v>20</v>
      </c>
      <c r="M244">
        <f>reservas_hotel[[#This Row],[Precio Noche]]*reservas_hotel[[#This Row],[noches]]</f>
        <v>1080</v>
      </c>
      <c r="N244">
        <f>reservas_hotel[[#This Row],[noches]]*reservas_hotel[[#This Row],[Mantenimiento por noche]]</f>
        <v>180</v>
      </c>
      <c r="O244">
        <f>reservas_hotel[[#This Row],[Gasto total por reserva]]-reservas_hotel[[#This Row],[Gasto mantenimiento total]]</f>
        <v>900</v>
      </c>
    </row>
    <row r="245" spans="1:15" x14ac:dyDescent="0.3">
      <c r="A245">
        <v>244</v>
      </c>
      <c r="B245">
        <v>55</v>
      </c>
      <c r="C245" t="s">
        <v>13</v>
      </c>
      <c r="D245" t="s">
        <v>22</v>
      </c>
      <c r="E245" t="s">
        <v>11</v>
      </c>
      <c r="F245">
        <v>90</v>
      </c>
      <c r="G245" s="1">
        <f>IF(reservas_hotel[[#This Row],[precio noche 1]]="","100",reservas_hotel[[#This Row],[precio noche 1]])</f>
        <v>90</v>
      </c>
      <c r="H245" t="s">
        <v>9</v>
      </c>
      <c r="I245">
        <v>7</v>
      </c>
      <c r="J245" t="s">
        <v>17</v>
      </c>
      <c r="L245" s="1" t="str">
        <f>IF(reservas_hotel[[#This Row],[mantenimiento_por_noche]]="","20",reservas_hotel[[#This Row],[mantenimiento_por_noche]])</f>
        <v>20</v>
      </c>
      <c r="M245">
        <f>reservas_hotel[[#This Row],[Precio Noche]]*reservas_hotel[[#This Row],[noches]]</f>
        <v>630</v>
      </c>
      <c r="N245">
        <f>reservas_hotel[[#This Row],[noches]]*reservas_hotel[[#This Row],[Mantenimiento por noche]]</f>
        <v>140</v>
      </c>
      <c r="O245">
        <f>reservas_hotel[[#This Row],[Gasto total por reserva]]-reservas_hotel[[#This Row],[Gasto mantenimiento total]]</f>
        <v>490</v>
      </c>
    </row>
    <row r="246" spans="1:15" x14ac:dyDescent="0.3">
      <c r="A246">
        <v>245</v>
      </c>
      <c r="B246">
        <v>67</v>
      </c>
      <c r="C246" t="s">
        <v>13</v>
      </c>
      <c r="D246" t="s">
        <v>18</v>
      </c>
      <c r="E246" t="s">
        <v>15</v>
      </c>
      <c r="F246">
        <v>200</v>
      </c>
      <c r="G246" s="1">
        <f>IF(reservas_hotel[[#This Row],[precio noche 1]]="","100",reservas_hotel[[#This Row],[precio noche 1]])</f>
        <v>200</v>
      </c>
      <c r="H246" t="s">
        <v>9</v>
      </c>
      <c r="I246">
        <v>7</v>
      </c>
      <c r="J246" t="s">
        <v>17</v>
      </c>
      <c r="K246">
        <v>10</v>
      </c>
      <c r="L246" s="1">
        <f>IF(reservas_hotel[[#This Row],[mantenimiento_por_noche]]="","20",reservas_hotel[[#This Row],[mantenimiento_por_noche]])</f>
        <v>10</v>
      </c>
      <c r="M246">
        <f>reservas_hotel[[#This Row],[Precio Noche]]*reservas_hotel[[#This Row],[noches]]</f>
        <v>1400</v>
      </c>
      <c r="N246">
        <f>reservas_hotel[[#This Row],[noches]]*reservas_hotel[[#This Row],[Mantenimiento por noche]]</f>
        <v>70</v>
      </c>
      <c r="O246">
        <f>reservas_hotel[[#This Row],[Gasto total por reserva]]-reservas_hotel[[#This Row],[Gasto mantenimiento total]]</f>
        <v>1330</v>
      </c>
    </row>
    <row r="247" spans="1:15" x14ac:dyDescent="0.3">
      <c r="A247">
        <v>246</v>
      </c>
      <c r="B247">
        <v>36</v>
      </c>
      <c r="C247" t="s">
        <v>13</v>
      </c>
      <c r="D247" t="s">
        <v>18</v>
      </c>
      <c r="E247" t="s">
        <v>4</v>
      </c>
      <c r="F247">
        <v>120</v>
      </c>
      <c r="G247" s="1">
        <f>IF(reservas_hotel[[#This Row],[precio noche 1]]="","100",reservas_hotel[[#This Row],[precio noche 1]])</f>
        <v>120</v>
      </c>
      <c r="H247" t="s">
        <v>5</v>
      </c>
      <c r="I247">
        <v>4</v>
      </c>
      <c r="J247" t="s">
        <v>17</v>
      </c>
      <c r="K247">
        <v>20</v>
      </c>
      <c r="L247" s="1">
        <f>IF(reservas_hotel[[#This Row],[mantenimiento_por_noche]]="","20",reservas_hotel[[#This Row],[mantenimiento_por_noche]])</f>
        <v>20</v>
      </c>
      <c r="M247">
        <f>reservas_hotel[[#This Row],[Precio Noche]]*reservas_hotel[[#This Row],[noches]]</f>
        <v>480</v>
      </c>
      <c r="N247">
        <f>reservas_hotel[[#This Row],[noches]]*reservas_hotel[[#This Row],[Mantenimiento por noche]]</f>
        <v>80</v>
      </c>
      <c r="O247">
        <f>reservas_hotel[[#This Row],[Gasto total por reserva]]-reservas_hotel[[#This Row],[Gasto mantenimiento total]]</f>
        <v>400</v>
      </c>
    </row>
    <row r="248" spans="1:15" x14ac:dyDescent="0.3">
      <c r="A248">
        <v>247</v>
      </c>
      <c r="B248">
        <v>87</v>
      </c>
      <c r="C248" t="s">
        <v>2</v>
      </c>
      <c r="D248" t="s">
        <v>20</v>
      </c>
      <c r="E248" t="s">
        <v>15</v>
      </c>
      <c r="F248">
        <v>70</v>
      </c>
      <c r="G248" s="1">
        <f>IF(reservas_hotel[[#This Row],[precio noche 1]]="","100",reservas_hotel[[#This Row],[precio noche 1]])</f>
        <v>70</v>
      </c>
      <c r="H248" t="s">
        <v>21</v>
      </c>
      <c r="I248">
        <v>9</v>
      </c>
      <c r="J248" t="s">
        <v>17</v>
      </c>
      <c r="K248">
        <v>5</v>
      </c>
      <c r="L248" s="1">
        <f>IF(reservas_hotel[[#This Row],[mantenimiento_por_noche]]="","20",reservas_hotel[[#This Row],[mantenimiento_por_noche]])</f>
        <v>5</v>
      </c>
      <c r="M248">
        <f>reservas_hotel[[#This Row],[Precio Noche]]*reservas_hotel[[#This Row],[noches]]</f>
        <v>630</v>
      </c>
      <c r="N248">
        <f>reservas_hotel[[#This Row],[noches]]*reservas_hotel[[#This Row],[Mantenimiento por noche]]</f>
        <v>45</v>
      </c>
      <c r="O248">
        <f>reservas_hotel[[#This Row],[Gasto total por reserva]]-reservas_hotel[[#This Row],[Gasto mantenimiento total]]</f>
        <v>585</v>
      </c>
    </row>
    <row r="249" spans="1:15" x14ac:dyDescent="0.3">
      <c r="A249">
        <v>248</v>
      </c>
      <c r="B249">
        <v>23</v>
      </c>
      <c r="C249" t="s">
        <v>13</v>
      </c>
      <c r="D249" t="s">
        <v>14</v>
      </c>
      <c r="E249" t="s">
        <v>15</v>
      </c>
      <c r="F249">
        <v>70</v>
      </c>
      <c r="G249" s="1">
        <f>IF(reservas_hotel[[#This Row],[precio noche 1]]="","100",reservas_hotel[[#This Row],[precio noche 1]])</f>
        <v>70</v>
      </c>
      <c r="H249" t="s">
        <v>9</v>
      </c>
      <c r="I249">
        <v>6</v>
      </c>
      <c r="J249" t="s">
        <v>6</v>
      </c>
      <c r="K249">
        <v>5</v>
      </c>
      <c r="L249" s="1">
        <f>IF(reservas_hotel[[#This Row],[mantenimiento_por_noche]]="","20",reservas_hotel[[#This Row],[mantenimiento_por_noche]])</f>
        <v>5</v>
      </c>
      <c r="M249">
        <f>reservas_hotel[[#This Row],[Precio Noche]]*reservas_hotel[[#This Row],[noches]]</f>
        <v>420</v>
      </c>
      <c r="N249">
        <f>reservas_hotel[[#This Row],[noches]]*reservas_hotel[[#This Row],[Mantenimiento por noche]]</f>
        <v>30</v>
      </c>
      <c r="O249">
        <f>reservas_hotel[[#This Row],[Gasto total por reserva]]-reservas_hotel[[#This Row],[Gasto mantenimiento total]]</f>
        <v>390</v>
      </c>
    </row>
    <row r="250" spans="1:15" x14ac:dyDescent="0.3">
      <c r="A250">
        <v>249</v>
      </c>
      <c r="B250">
        <v>81</v>
      </c>
      <c r="C250" t="s">
        <v>2</v>
      </c>
      <c r="D250" t="s">
        <v>20</v>
      </c>
      <c r="E250" t="s">
        <v>4</v>
      </c>
      <c r="G250" s="1" t="str">
        <f>IF(reservas_hotel[[#This Row],[precio noche 1]]="","100",reservas_hotel[[#This Row],[precio noche 1]])</f>
        <v>100</v>
      </c>
      <c r="H250" t="s">
        <v>21</v>
      </c>
      <c r="I250">
        <v>7</v>
      </c>
      <c r="J250" t="s">
        <v>17</v>
      </c>
      <c r="K250">
        <v>20</v>
      </c>
      <c r="L250" s="1">
        <f>IF(reservas_hotel[[#This Row],[mantenimiento_por_noche]]="","20",reservas_hotel[[#This Row],[mantenimiento_por_noche]])</f>
        <v>20</v>
      </c>
      <c r="M250">
        <f>reservas_hotel[[#This Row],[Precio Noche]]*reservas_hotel[[#This Row],[noches]]</f>
        <v>700</v>
      </c>
      <c r="N250">
        <f>reservas_hotel[[#This Row],[noches]]*reservas_hotel[[#This Row],[Mantenimiento por noche]]</f>
        <v>140</v>
      </c>
      <c r="O250">
        <f>reservas_hotel[[#This Row],[Gasto total por reserva]]-reservas_hotel[[#This Row],[Gasto mantenimiento total]]</f>
        <v>560</v>
      </c>
    </row>
    <row r="251" spans="1:15" x14ac:dyDescent="0.3">
      <c r="A251">
        <v>250</v>
      </c>
      <c r="B251">
        <v>55</v>
      </c>
      <c r="C251" t="s">
        <v>13</v>
      </c>
      <c r="D251" t="s">
        <v>7</v>
      </c>
      <c r="E251" t="s">
        <v>8</v>
      </c>
      <c r="F251">
        <v>70</v>
      </c>
      <c r="G251" s="1">
        <f>IF(reservas_hotel[[#This Row],[precio noche 1]]="","100",reservas_hotel[[#This Row],[precio noche 1]])</f>
        <v>70</v>
      </c>
      <c r="H251" t="s">
        <v>21</v>
      </c>
      <c r="I251">
        <v>4</v>
      </c>
      <c r="J251" t="s">
        <v>17</v>
      </c>
      <c r="K251">
        <v>10</v>
      </c>
      <c r="L251" s="1">
        <f>IF(reservas_hotel[[#This Row],[mantenimiento_por_noche]]="","20",reservas_hotel[[#This Row],[mantenimiento_por_noche]])</f>
        <v>10</v>
      </c>
      <c r="M251">
        <f>reservas_hotel[[#This Row],[Precio Noche]]*reservas_hotel[[#This Row],[noches]]</f>
        <v>280</v>
      </c>
      <c r="N251">
        <f>reservas_hotel[[#This Row],[noches]]*reservas_hotel[[#This Row],[Mantenimiento por noche]]</f>
        <v>40</v>
      </c>
      <c r="O251">
        <f>reservas_hotel[[#This Row],[Gasto total por reserva]]-reservas_hotel[[#This Row],[Gasto mantenimiento total]]</f>
        <v>240</v>
      </c>
    </row>
    <row r="252" spans="1:15" x14ac:dyDescent="0.3">
      <c r="A252">
        <v>251</v>
      </c>
      <c r="B252">
        <v>90</v>
      </c>
      <c r="C252" t="s">
        <v>13</v>
      </c>
      <c r="D252" t="s">
        <v>14</v>
      </c>
      <c r="E252" t="s">
        <v>11</v>
      </c>
      <c r="G252" s="1" t="str">
        <f>IF(reservas_hotel[[#This Row],[precio noche 1]]="","100",reservas_hotel[[#This Row],[precio noche 1]])</f>
        <v>100</v>
      </c>
      <c r="H252" t="s">
        <v>5</v>
      </c>
      <c r="I252">
        <v>4</v>
      </c>
      <c r="J252" t="s">
        <v>17</v>
      </c>
      <c r="L252" s="1" t="str">
        <f>IF(reservas_hotel[[#This Row],[mantenimiento_por_noche]]="","20",reservas_hotel[[#This Row],[mantenimiento_por_noche]])</f>
        <v>20</v>
      </c>
      <c r="M252">
        <f>reservas_hotel[[#This Row],[Precio Noche]]*reservas_hotel[[#This Row],[noches]]</f>
        <v>400</v>
      </c>
      <c r="N252">
        <f>reservas_hotel[[#This Row],[noches]]*reservas_hotel[[#This Row],[Mantenimiento por noche]]</f>
        <v>80</v>
      </c>
      <c r="O252">
        <f>reservas_hotel[[#This Row],[Gasto total por reserva]]-reservas_hotel[[#This Row],[Gasto mantenimiento total]]</f>
        <v>320</v>
      </c>
    </row>
    <row r="253" spans="1:15" x14ac:dyDescent="0.3">
      <c r="A253">
        <v>252</v>
      </c>
      <c r="B253">
        <v>84</v>
      </c>
      <c r="C253" t="s">
        <v>13</v>
      </c>
      <c r="D253" t="s">
        <v>10</v>
      </c>
      <c r="E253" t="s">
        <v>8</v>
      </c>
      <c r="F253">
        <v>150</v>
      </c>
      <c r="G253" s="1">
        <f>IF(reservas_hotel[[#This Row],[precio noche 1]]="","100",reservas_hotel[[#This Row],[precio noche 1]])</f>
        <v>150</v>
      </c>
      <c r="H253" t="s">
        <v>21</v>
      </c>
      <c r="I253">
        <v>7</v>
      </c>
      <c r="J253" t="s">
        <v>17</v>
      </c>
      <c r="K253">
        <v>20</v>
      </c>
      <c r="L253" s="1">
        <f>IF(reservas_hotel[[#This Row],[mantenimiento_por_noche]]="","20",reservas_hotel[[#This Row],[mantenimiento_por_noche]])</f>
        <v>20</v>
      </c>
      <c r="M253">
        <f>reservas_hotel[[#This Row],[Precio Noche]]*reservas_hotel[[#This Row],[noches]]</f>
        <v>1050</v>
      </c>
      <c r="N253">
        <f>reservas_hotel[[#This Row],[noches]]*reservas_hotel[[#This Row],[Mantenimiento por noche]]</f>
        <v>140</v>
      </c>
      <c r="O253">
        <f>reservas_hotel[[#This Row],[Gasto total por reserva]]-reservas_hotel[[#This Row],[Gasto mantenimiento total]]</f>
        <v>910</v>
      </c>
    </row>
    <row r="254" spans="1:15" x14ac:dyDescent="0.3">
      <c r="A254">
        <v>253</v>
      </c>
      <c r="B254">
        <v>71</v>
      </c>
      <c r="C254" t="s">
        <v>2</v>
      </c>
      <c r="D254" t="s">
        <v>22</v>
      </c>
      <c r="E254" t="s">
        <v>11</v>
      </c>
      <c r="F254">
        <v>70</v>
      </c>
      <c r="G254" s="1">
        <f>IF(reservas_hotel[[#This Row],[precio noche 1]]="","100",reservas_hotel[[#This Row],[precio noche 1]])</f>
        <v>70</v>
      </c>
      <c r="H254" t="s">
        <v>5</v>
      </c>
      <c r="I254">
        <v>8</v>
      </c>
      <c r="J254" t="s">
        <v>17</v>
      </c>
      <c r="K254">
        <v>5</v>
      </c>
      <c r="L254" s="1">
        <f>IF(reservas_hotel[[#This Row],[mantenimiento_por_noche]]="","20",reservas_hotel[[#This Row],[mantenimiento_por_noche]])</f>
        <v>5</v>
      </c>
      <c r="M254">
        <f>reservas_hotel[[#This Row],[Precio Noche]]*reservas_hotel[[#This Row],[noches]]</f>
        <v>560</v>
      </c>
      <c r="N254">
        <f>reservas_hotel[[#This Row],[noches]]*reservas_hotel[[#This Row],[Mantenimiento por noche]]</f>
        <v>40</v>
      </c>
      <c r="O254">
        <f>reservas_hotel[[#This Row],[Gasto total por reserva]]-reservas_hotel[[#This Row],[Gasto mantenimiento total]]</f>
        <v>520</v>
      </c>
    </row>
    <row r="255" spans="1:15" x14ac:dyDescent="0.3">
      <c r="A255">
        <v>254</v>
      </c>
      <c r="B255">
        <v>44</v>
      </c>
      <c r="C255" t="s">
        <v>2</v>
      </c>
      <c r="D255" t="s">
        <v>10</v>
      </c>
      <c r="E255" t="s">
        <v>11</v>
      </c>
      <c r="G255" s="1" t="str">
        <f>IF(reservas_hotel[[#This Row],[precio noche 1]]="","100",reservas_hotel[[#This Row],[precio noche 1]])</f>
        <v>100</v>
      </c>
      <c r="H255" t="s">
        <v>5</v>
      </c>
      <c r="I255">
        <v>6</v>
      </c>
      <c r="J255" t="s">
        <v>6</v>
      </c>
      <c r="K255">
        <v>10</v>
      </c>
      <c r="L255" s="1">
        <f>IF(reservas_hotel[[#This Row],[mantenimiento_por_noche]]="","20",reservas_hotel[[#This Row],[mantenimiento_por_noche]])</f>
        <v>10</v>
      </c>
      <c r="M255">
        <f>reservas_hotel[[#This Row],[Precio Noche]]*reservas_hotel[[#This Row],[noches]]</f>
        <v>600</v>
      </c>
      <c r="N255">
        <f>reservas_hotel[[#This Row],[noches]]*reservas_hotel[[#This Row],[Mantenimiento por noche]]</f>
        <v>60</v>
      </c>
      <c r="O255">
        <f>reservas_hotel[[#This Row],[Gasto total por reserva]]-reservas_hotel[[#This Row],[Gasto mantenimiento total]]</f>
        <v>540</v>
      </c>
    </row>
    <row r="256" spans="1:15" x14ac:dyDescent="0.3">
      <c r="A256">
        <v>255</v>
      </c>
      <c r="B256">
        <v>71</v>
      </c>
      <c r="C256" t="s">
        <v>2</v>
      </c>
      <c r="D256" t="s">
        <v>10</v>
      </c>
      <c r="E256" t="s">
        <v>4</v>
      </c>
      <c r="F256">
        <v>120</v>
      </c>
      <c r="G256" s="1">
        <f>IF(reservas_hotel[[#This Row],[precio noche 1]]="","100",reservas_hotel[[#This Row],[precio noche 1]])</f>
        <v>120</v>
      </c>
      <c r="H256" t="s">
        <v>9</v>
      </c>
      <c r="I256">
        <v>10</v>
      </c>
      <c r="J256" t="s">
        <v>17</v>
      </c>
      <c r="K256">
        <v>5</v>
      </c>
      <c r="L256" s="1">
        <f>IF(reservas_hotel[[#This Row],[mantenimiento_por_noche]]="","20",reservas_hotel[[#This Row],[mantenimiento_por_noche]])</f>
        <v>5</v>
      </c>
      <c r="M256">
        <f>reservas_hotel[[#This Row],[Precio Noche]]*reservas_hotel[[#This Row],[noches]]</f>
        <v>1200</v>
      </c>
      <c r="N256">
        <f>reservas_hotel[[#This Row],[noches]]*reservas_hotel[[#This Row],[Mantenimiento por noche]]</f>
        <v>50</v>
      </c>
      <c r="O256">
        <f>reservas_hotel[[#This Row],[Gasto total por reserva]]-reservas_hotel[[#This Row],[Gasto mantenimiento total]]</f>
        <v>1150</v>
      </c>
    </row>
    <row r="257" spans="1:15" x14ac:dyDescent="0.3">
      <c r="A257">
        <v>256</v>
      </c>
      <c r="B257">
        <v>54</v>
      </c>
      <c r="C257" t="s">
        <v>2</v>
      </c>
      <c r="D257" t="s">
        <v>22</v>
      </c>
      <c r="E257" t="s">
        <v>4</v>
      </c>
      <c r="F257">
        <v>200</v>
      </c>
      <c r="G257" s="1">
        <f>IF(reservas_hotel[[#This Row],[precio noche 1]]="","100",reservas_hotel[[#This Row],[precio noche 1]])</f>
        <v>200</v>
      </c>
      <c r="H257" t="s">
        <v>5</v>
      </c>
      <c r="I257">
        <v>9</v>
      </c>
      <c r="J257" t="s">
        <v>6</v>
      </c>
      <c r="K257">
        <v>5</v>
      </c>
      <c r="L257" s="1">
        <f>IF(reservas_hotel[[#This Row],[mantenimiento_por_noche]]="","20",reservas_hotel[[#This Row],[mantenimiento_por_noche]])</f>
        <v>5</v>
      </c>
      <c r="M257">
        <f>reservas_hotel[[#This Row],[Precio Noche]]*reservas_hotel[[#This Row],[noches]]</f>
        <v>1800</v>
      </c>
      <c r="N257">
        <f>reservas_hotel[[#This Row],[noches]]*reservas_hotel[[#This Row],[Mantenimiento por noche]]</f>
        <v>45</v>
      </c>
      <c r="O257">
        <f>reservas_hotel[[#This Row],[Gasto total por reserva]]-reservas_hotel[[#This Row],[Gasto mantenimiento total]]</f>
        <v>1755</v>
      </c>
    </row>
    <row r="258" spans="1:15" x14ac:dyDescent="0.3">
      <c r="A258">
        <v>257</v>
      </c>
      <c r="B258">
        <v>56</v>
      </c>
      <c r="C258" t="s">
        <v>2</v>
      </c>
      <c r="D258" t="s">
        <v>7</v>
      </c>
      <c r="E258" t="s">
        <v>11</v>
      </c>
      <c r="F258">
        <v>50</v>
      </c>
      <c r="G258" s="1">
        <f>IF(reservas_hotel[[#This Row],[precio noche 1]]="","100",reservas_hotel[[#This Row],[precio noche 1]])</f>
        <v>50</v>
      </c>
      <c r="H258" t="s">
        <v>5</v>
      </c>
      <c r="I258">
        <v>1</v>
      </c>
      <c r="J258" t="s">
        <v>6</v>
      </c>
      <c r="K258">
        <v>15</v>
      </c>
      <c r="L258" s="1">
        <f>IF(reservas_hotel[[#This Row],[mantenimiento_por_noche]]="","20",reservas_hotel[[#This Row],[mantenimiento_por_noche]])</f>
        <v>15</v>
      </c>
      <c r="M258">
        <f>reservas_hotel[[#This Row],[Precio Noche]]*reservas_hotel[[#This Row],[noches]]</f>
        <v>50</v>
      </c>
      <c r="N258">
        <f>reservas_hotel[[#This Row],[noches]]*reservas_hotel[[#This Row],[Mantenimiento por noche]]</f>
        <v>15</v>
      </c>
      <c r="O258">
        <f>reservas_hotel[[#This Row],[Gasto total por reserva]]-reservas_hotel[[#This Row],[Gasto mantenimiento total]]</f>
        <v>35</v>
      </c>
    </row>
    <row r="259" spans="1:15" x14ac:dyDescent="0.3">
      <c r="A259">
        <v>258</v>
      </c>
      <c r="B259">
        <v>29</v>
      </c>
      <c r="C259" t="s">
        <v>2</v>
      </c>
      <c r="D259" t="s">
        <v>14</v>
      </c>
      <c r="E259" t="s">
        <v>11</v>
      </c>
      <c r="F259">
        <v>150</v>
      </c>
      <c r="G259" s="1">
        <f>IF(reservas_hotel[[#This Row],[precio noche 1]]="","100",reservas_hotel[[#This Row],[precio noche 1]])</f>
        <v>150</v>
      </c>
      <c r="H259" t="s">
        <v>21</v>
      </c>
      <c r="I259">
        <v>6</v>
      </c>
      <c r="J259" t="s">
        <v>17</v>
      </c>
      <c r="K259">
        <v>10</v>
      </c>
      <c r="L259" s="1">
        <f>IF(reservas_hotel[[#This Row],[mantenimiento_por_noche]]="","20",reservas_hotel[[#This Row],[mantenimiento_por_noche]])</f>
        <v>10</v>
      </c>
      <c r="M259">
        <f>reservas_hotel[[#This Row],[Precio Noche]]*reservas_hotel[[#This Row],[noches]]</f>
        <v>900</v>
      </c>
      <c r="N259">
        <f>reservas_hotel[[#This Row],[noches]]*reservas_hotel[[#This Row],[Mantenimiento por noche]]</f>
        <v>60</v>
      </c>
      <c r="O259">
        <f>reservas_hotel[[#This Row],[Gasto total por reserva]]-reservas_hotel[[#This Row],[Gasto mantenimiento total]]</f>
        <v>840</v>
      </c>
    </row>
    <row r="260" spans="1:15" x14ac:dyDescent="0.3">
      <c r="A260">
        <v>259</v>
      </c>
      <c r="B260">
        <v>38</v>
      </c>
      <c r="C260" t="s">
        <v>2</v>
      </c>
      <c r="D260" t="s">
        <v>18</v>
      </c>
      <c r="E260" t="s">
        <v>8</v>
      </c>
      <c r="F260">
        <v>150</v>
      </c>
      <c r="G260" s="1">
        <f>IF(reservas_hotel[[#This Row],[precio noche 1]]="","100",reservas_hotel[[#This Row],[precio noche 1]])</f>
        <v>150</v>
      </c>
      <c r="H260" t="s">
        <v>9</v>
      </c>
      <c r="I260">
        <v>10</v>
      </c>
      <c r="J260" t="s">
        <v>17</v>
      </c>
      <c r="K260">
        <v>20</v>
      </c>
      <c r="L260" s="1">
        <f>IF(reservas_hotel[[#This Row],[mantenimiento_por_noche]]="","20",reservas_hotel[[#This Row],[mantenimiento_por_noche]])</f>
        <v>20</v>
      </c>
      <c r="M260">
        <f>reservas_hotel[[#This Row],[Precio Noche]]*reservas_hotel[[#This Row],[noches]]</f>
        <v>1500</v>
      </c>
      <c r="N260">
        <f>reservas_hotel[[#This Row],[noches]]*reservas_hotel[[#This Row],[Mantenimiento por noche]]</f>
        <v>200</v>
      </c>
      <c r="O260">
        <f>reservas_hotel[[#This Row],[Gasto total por reserva]]-reservas_hotel[[#This Row],[Gasto mantenimiento total]]</f>
        <v>1300</v>
      </c>
    </row>
    <row r="261" spans="1:15" x14ac:dyDescent="0.3">
      <c r="A261">
        <v>260</v>
      </c>
      <c r="B261">
        <v>85</v>
      </c>
      <c r="C261" t="s">
        <v>13</v>
      </c>
      <c r="D261" t="s">
        <v>7</v>
      </c>
      <c r="E261" t="s">
        <v>15</v>
      </c>
      <c r="F261">
        <v>150</v>
      </c>
      <c r="G261" s="1">
        <f>IF(reservas_hotel[[#This Row],[precio noche 1]]="","100",reservas_hotel[[#This Row],[precio noche 1]])</f>
        <v>150</v>
      </c>
      <c r="H261" t="s">
        <v>12</v>
      </c>
      <c r="I261">
        <v>10</v>
      </c>
      <c r="J261" t="s">
        <v>6</v>
      </c>
      <c r="K261">
        <v>5</v>
      </c>
      <c r="L261" s="1">
        <f>IF(reservas_hotel[[#This Row],[mantenimiento_por_noche]]="","20",reservas_hotel[[#This Row],[mantenimiento_por_noche]])</f>
        <v>5</v>
      </c>
      <c r="M261">
        <f>reservas_hotel[[#This Row],[Precio Noche]]*reservas_hotel[[#This Row],[noches]]</f>
        <v>1500</v>
      </c>
      <c r="N261">
        <f>reservas_hotel[[#This Row],[noches]]*reservas_hotel[[#This Row],[Mantenimiento por noche]]</f>
        <v>50</v>
      </c>
      <c r="O261">
        <f>reservas_hotel[[#This Row],[Gasto total por reserva]]-reservas_hotel[[#This Row],[Gasto mantenimiento total]]</f>
        <v>1450</v>
      </c>
    </row>
    <row r="262" spans="1:15" x14ac:dyDescent="0.3">
      <c r="A262">
        <v>261</v>
      </c>
      <c r="B262">
        <v>56</v>
      </c>
      <c r="C262" t="s">
        <v>13</v>
      </c>
      <c r="D262" t="s">
        <v>19</v>
      </c>
      <c r="E262" t="s">
        <v>4</v>
      </c>
      <c r="F262">
        <v>150</v>
      </c>
      <c r="G262" s="1">
        <f>IF(reservas_hotel[[#This Row],[precio noche 1]]="","100",reservas_hotel[[#This Row],[precio noche 1]])</f>
        <v>150</v>
      </c>
      <c r="H262" t="s">
        <v>12</v>
      </c>
      <c r="I262">
        <v>7</v>
      </c>
      <c r="J262" t="s">
        <v>6</v>
      </c>
      <c r="K262">
        <v>20</v>
      </c>
      <c r="L262" s="1">
        <f>IF(reservas_hotel[[#This Row],[mantenimiento_por_noche]]="","20",reservas_hotel[[#This Row],[mantenimiento_por_noche]])</f>
        <v>20</v>
      </c>
      <c r="M262">
        <f>reservas_hotel[[#This Row],[Precio Noche]]*reservas_hotel[[#This Row],[noches]]</f>
        <v>1050</v>
      </c>
      <c r="N262">
        <f>reservas_hotel[[#This Row],[noches]]*reservas_hotel[[#This Row],[Mantenimiento por noche]]</f>
        <v>140</v>
      </c>
      <c r="O262">
        <f>reservas_hotel[[#This Row],[Gasto total por reserva]]-reservas_hotel[[#This Row],[Gasto mantenimiento total]]</f>
        <v>910</v>
      </c>
    </row>
    <row r="263" spans="1:15" x14ac:dyDescent="0.3">
      <c r="A263">
        <v>262</v>
      </c>
      <c r="B263">
        <v>44</v>
      </c>
      <c r="C263" t="s">
        <v>2</v>
      </c>
      <c r="D263" t="s">
        <v>10</v>
      </c>
      <c r="E263" t="s">
        <v>8</v>
      </c>
      <c r="F263">
        <v>120</v>
      </c>
      <c r="G263" s="1">
        <f>IF(reservas_hotel[[#This Row],[precio noche 1]]="","100",reservas_hotel[[#This Row],[precio noche 1]])</f>
        <v>120</v>
      </c>
      <c r="H263" t="s">
        <v>21</v>
      </c>
      <c r="I263">
        <v>3</v>
      </c>
      <c r="J263" t="s">
        <v>6</v>
      </c>
      <c r="K263">
        <v>5</v>
      </c>
      <c r="L263" s="1">
        <f>IF(reservas_hotel[[#This Row],[mantenimiento_por_noche]]="","20",reservas_hotel[[#This Row],[mantenimiento_por_noche]])</f>
        <v>5</v>
      </c>
      <c r="M263">
        <f>reservas_hotel[[#This Row],[Precio Noche]]*reservas_hotel[[#This Row],[noches]]</f>
        <v>360</v>
      </c>
      <c r="N263">
        <f>reservas_hotel[[#This Row],[noches]]*reservas_hotel[[#This Row],[Mantenimiento por noche]]</f>
        <v>15</v>
      </c>
      <c r="O263">
        <f>reservas_hotel[[#This Row],[Gasto total por reserva]]-reservas_hotel[[#This Row],[Gasto mantenimiento total]]</f>
        <v>345</v>
      </c>
    </row>
    <row r="264" spans="1:15" x14ac:dyDescent="0.3">
      <c r="A264">
        <v>263</v>
      </c>
      <c r="B264">
        <v>59</v>
      </c>
      <c r="C264" t="s">
        <v>13</v>
      </c>
      <c r="D264" t="s">
        <v>20</v>
      </c>
      <c r="E264" t="s">
        <v>15</v>
      </c>
      <c r="F264">
        <v>50</v>
      </c>
      <c r="G264" s="1">
        <f>IF(reservas_hotel[[#This Row],[precio noche 1]]="","100",reservas_hotel[[#This Row],[precio noche 1]])</f>
        <v>50</v>
      </c>
      <c r="H264" t="s">
        <v>9</v>
      </c>
      <c r="I264">
        <v>4</v>
      </c>
      <c r="J264" t="s">
        <v>6</v>
      </c>
      <c r="K264">
        <v>15</v>
      </c>
      <c r="L264" s="1">
        <f>IF(reservas_hotel[[#This Row],[mantenimiento_por_noche]]="","20",reservas_hotel[[#This Row],[mantenimiento_por_noche]])</f>
        <v>15</v>
      </c>
      <c r="M264">
        <f>reservas_hotel[[#This Row],[Precio Noche]]*reservas_hotel[[#This Row],[noches]]</f>
        <v>200</v>
      </c>
      <c r="N264">
        <f>reservas_hotel[[#This Row],[noches]]*reservas_hotel[[#This Row],[Mantenimiento por noche]]</f>
        <v>60</v>
      </c>
      <c r="O264">
        <f>reservas_hotel[[#This Row],[Gasto total por reserva]]-reservas_hotel[[#This Row],[Gasto mantenimiento total]]</f>
        <v>140</v>
      </c>
    </row>
    <row r="265" spans="1:15" x14ac:dyDescent="0.3">
      <c r="A265">
        <v>264</v>
      </c>
      <c r="B265">
        <v>84</v>
      </c>
      <c r="C265" t="s">
        <v>13</v>
      </c>
      <c r="D265" t="s">
        <v>18</v>
      </c>
      <c r="E265" t="s">
        <v>15</v>
      </c>
      <c r="F265">
        <v>70</v>
      </c>
      <c r="G265" s="1">
        <f>IF(reservas_hotel[[#This Row],[precio noche 1]]="","100",reservas_hotel[[#This Row],[precio noche 1]])</f>
        <v>70</v>
      </c>
      <c r="H265" t="s">
        <v>5</v>
      </c>
      <c r="I265">
        <v>6</v>
      </c>
      <c r="J265" t="s">
        <v>6</v>
      </c>
      <c r="K265">
        <v>15</v>
      </c>
      <c r="L265" s="1">
        <f>IF(reservas_hotel[[#This Row],[mantenimiento_por_noche]]="","20",reservas_hotel[[#This Row],[mantenimiento_por_noche]])</f>
        <v>15</v>
      </c>
      <c r="M265">
        <f>reservas_hotel[[#This Row],[Precio Noche]]*reservas_hotel[[#This Row],[noches]]</f>
        <v>420</v>
      </c>
      <c r="N265">
        <f>reservas_hotel[[#This Row],[noches]]*reservas_hotel[[#This Row],[Mantenimiento por noche]]</f>
        <v>90</v>
      </c>
      <c r="O265">
        <f>reservas_hotel[[#This Row],[Gasto total por reserva]]-reservas_hotel[[#This Row],[Gasto mantenimiento total]]</f>
        <v>330</v>
      </c>
    </row>
    <row r="266" spans="1:15" x14ac:dyDescent="0.3">
      <c r="A266">
        <v>265</v>
      </c>
      <c r="B266">
        <v>71</v>
      </c>
      <c r="C266" t="s">
        <v>2</v>
      </c>
      <c r="D266" t="s">
        <v>18</v>
      </c>
      <c r="E266" t="s">
        <v>8</v>
      </c>
      <c r="F266">
        <v>70</v>
      </c>
      <c r="G266" s="1">
        <f>IF(reservas_hotel[[#This Row],[precio noche 1]]="","100",reservas_hotel[[#This Row],[precio noche 1]])</f>
        <v>70</v>
      </c>
      <c r="H266" t="s">
        <v>12</v>
      </c>
      <c r="I266">
        <v>9</v>
      </c>
      <c r="J266" t="s">
        <v>17</v>
      </c>
      <c r="L266" s="1" t="str">
        <f>IF(reservas_hotel[[#This Row],[mantenimiento_por_noche]]="","20",reservas_hotel[[#This Row],[mantenimiento_por_noche]])</f>
        <v>20</v>
      </c>
      <c r="M266">
        <f>reservas_hotel[[#This Row],[Precio Noche]]*reservas_hotel[[#This Row],[noches]]</f>
        <v>630</v>
      </c>
      <c r="N266">
        <f>reservas_hotel[[#This Row],[noches]]*reservas_hotel[[#This Row],[Mantenimiento por noche]]</f>
        <v>180</v>
      </c>
      <c r="O266">
        <f>reservas_hotel[[#This Row],[Gasto total por reserva]]-reservas_hotel[[#This Row],[Gasto mantenimiento total]]</f>
        <v>450</v>
      </c>
    </row>
    <row r="267" spans="1:15" x14ac:dyDescent="0.3">
      <c r="A267">
        <v>266</v>
      </c>
      <c r="B267">
        <v>70</v>
      </c>
      <c r="C267" t="s">
        <v>2</v>
      </c>
      <c r="D267" t="s">
        <v>18</v>
      </c>
      <c r="E267" t="s">
        <v>4</v>
      </c>
      <c r="F267">
        <v>70</v>
      </c>
      <c r="G267" s="1">
        <f>IF(reservas_hotel[[#This Row],[precio noche 1]]="","100",reservas_hotel[[#This Row],[precio noche 1]])</f>
        <v>70</v>
      </c>
      <c r="H267" t="s">
        <v>12</v>
      </c>
      <c r="I267">
        <v>7</v>
      </c>
      <c r="J267" t="s">
        <v>17</v>
      </c>
      <c r="K267">
        <v>15</v>
      </c>
      <c r="L267" s="1">
        <f>IF(reservas_hotel[[#This Row],[mantenimiento_por_noche]]="","20",reservas_hotel[[#This Row],[mantenimiento_por_noche]])</f>
        <v>15</v>
      </c>
      <c r="M267">
        <f>reservas_hotel[[#This Row],[Precio Noche]]*reservas_hotel[[#This Row],[noches]]</f>
        <v>490</v>
      </c>
      <c r="N267">
        <f>reservas_hotel[[#This Row],[noches]]*reservas_hotel[[#This Row],[Mantenimiento por noche]]</f>
        <v>105</v>
      </c>
      <c r="O267">
        <f>reservas_hotel[[#This Row],[Gasto total por reserva]]-reservas_hotel[[#This Row],[Gasto mantenimiento total]]</f>
        <v>385</v>
      </c>
    </row>
    <row r="268" spans="1:15" x14ac:dyDescent="0.3">
      <c r="A268">
        <v>267</v>
      </c>
      <c r="B268">
        <v>30</v>
      </c>
      <c r="C268" t="s">
        <v>2</v>
      </c>
      <c r="D268" t="s">
        <v>22</v>
      </c>
      <c r="E268" t="s">
        <v>15</v>
      </c>
      <c r="F268">
        <v>90</v>
      </c>
      <c r="G268" s="1">
        <f>IF(reservas_hotel[[#This Row],[precio noche 1]]="","100",reservas_hotel[[#This Row],[precio noche 1]])</f>
        <v>90</v>
      </c>
      <c r="H268" t="s">
        <v>9</v>
      </c>
      <c r="I268">
        <v>6</v>
      </c>
      <c r="J268" t="s">
        <v>6</v>
      </c>
      <c r="K268">
        <v>20</v>
      </c>
      <c r="L268" s="1">
        <f>IF(reservas_hotel[[#This Row],[mantenimiento_por_noche]]="","20",reservas_hotel[[#This Row],[mantenimiento_por_noche]])</f>
        <v>20</v>
      </c>
      <c r="M268">
        <f>reservas_hotel[[#This Row],[Precio Noche]]*reservas_hotel[[#This Row],[noches]]</f>
        <v>540</v>
      </c>
      <c r="N268">
        <f>reservas_hotel[[#This Row],[noches]]*reservas_hotel[[#This Row],[Mantenimiento por noche]]</f>
        <v>120</v>
      </c>
      <c r="O268">
        <f>reservas_hotel[[#This Row],[Gasto total por reserva]]-reservas_hotel[[#This Row],[Gasto mantenimiento total]]</f>
        <v>420</v>
      </c>
    </row>
    <row r="269" spans="1:15" x14ac:dyDescent="0.3">
      <c r="A269">
        <v>268</v>
      </c>
      <c r="B269">
        <v>49</v>
      </c>
      <c r="C269" t="s">
        <v>2</v>
      </c>
      <c r="D269" t="s">
        <v>10</v>
      </c>
      <c r="E269" t="s">
        <v>4</v>
      </c>
      <c r="F269">
        <v>120</v>
      </c>
      <c r="G269" s="1">
        <f>IF(reservas_hotel[[#This Row],[precio noche 1]]="","100",reservas_hotel[[#This Row],[precio noche 1]])</f>
        <v>120</v>
      </c>
      <c r="H269" t="s">
        <v>21</v>
      </c>
      <c r="I269">
        <v>10</v>
      </c>
      <c r="J269" t="s">
        <v>17</v>
      </c>
      <c r="K269">
        <v>15</v>
      </c>
      <c r="L269" s="1">
        <f>IF(reservas_hotel[[#This Row],[mantenimiento_por_noche]]="","20",reservas_hotel[[#This Row],[mantenimiento_por_noche]])</f>
        <v>15</v>
      </c>
      <c r="M269">
        <f>reservas_hotel[[#This Row],[Precio Noche]]*reservas_hotel[[#This Row],[noches]]</f>
        <v>1200</v>
      </c>
      <c r="N269">
        <f>reservas_hotel[[#This Row],[noches]]*reservas_hotel[[#This Row],[Mantenimiento por noche]]</f>
        <v>150</v>
      </c>
      <c r="O269">
        <f>reservas_hotel[[#This Row],[Gasto total por reserva]]-reservas_hotel[[#This Row],[Gasto mantenimiento total]]</f>
        <v>1050</v>
      </c>
    </row>
    <row r="270" spans="1:15" x14ac:dyDescent="0.3">
      <c r="A270">
        <v>269</v>
      </c>
      <c r="B270">
        <v>56</v>
      </c>
      <c r="C270" t="s">
        <v>13</v>
      </c>
      <c r="D270" t="s">
        <v>19</v>
      </c>
      <c r="E270" t="s">
        <v>4</v>
      </c>
      <c r="F270">
        <v>150</v>
      </c>
      <c r="G270" s="1">
        <f>IF(reservas_hotel[[#This Row],[precio noche 1]]="","100",reservas_hotel[[#This Row],[precio noche 1]])</f>
        <v>150</v>
      </c>
      <c r="H270" t="s">
        <v>9</v>
      </c>
      <c r="I270">
        <v>8</v>
      </c>
      <c r="J270" t="s">
        <v>6</v>
      </c>
      <c r="K270">
        <v>10</v>
      </c>
      <c r="L270" s="1">
        <f>IF(reservas_hotel[[#This Row],[mantenimiento_por_noche]]="","20",reservas_hotel[[#This Row],[mantenimiento_por_noche]])</f>
        <v>10</v>
      </c>
      <c r="M270">
        <f>reservas_hotel[[#This Row],[Precio Noche]]*reservas_hotel[[#This Row],[noches]]</f>
        <v>1200</v>
      </c>
      <c r="N270">
        <f>reservas_hotel[[#This Row],[noches]]*reservas_hotel[[#This Row],[Mantenimiento por noche]]</f>
        <v>80</v>
      </c>
      <c r="O270">
        <f>reservas_hotel[[#This Row],[Gasto total por reserva]]-reservas_hotel[[#This Row],[Gasto mantenimiento total]]</f>
        <v>1120</v>
      </c>
    </row>
    <row r="271" spans="1:15" x14ac:dyDescent="0.3">
      <c r="A271">
        <v>270</v>
      </c>
      <c r="B271">
        <v>69</v>
      </c>
      <c r="C271" t="s">
        <v>13</v>
      </c>
      <c r="D271" t="s">
        <v>18</v>
      </c>
      <c r="E271" t="s">
        <v>4</v>
      </c>
      <c r="F271">
        <v>200</v>
      </c>
      <c r="G271" s="1">
        <f>IF(reservas_hotel[[#This Row],[precio noche 1]]="","100",reservas_hotel[[#This Row],[precio noche 1]])</f>
        <v>200</v>
      </c>
      <c r="H271" t="s">
        <v>5</v>
      </c>
      <c r="I271">
        <v>3</v>
      </c>
      <c r="J271" t="s">
        <v>6</v>
      </c>
      <c r="L271" s="1" t="str">
        <f>IF(reservas_hotel[[#This Row],[mantenimiento_por_noche]]="","20",reservas_hotel[[#This Row],[mantenimiento_por_noche]])</f>
        <v>20</v>
      </c>
      <c r="M271">
        <f>reservas_hotel[[#This Row],[Precio Noche]]*reservas_hotel[[#This Row],[noches]]</f>
        <v>600</v>
      </c>
      <c r="N271">
        <f>reservas_hotel[[#This Row],[noches]]*reservas_hotel[[#This Row],[Mantenimiento por noche]]</f>
        <v>60</v>
      </c>
      <c r="O271">
        <f>reservas_hotel[[#This Row],[Gasto total por reserva]]-reservas_hotel[[#This Row],[Gasto mantenimiento total]]</f>
        <v>540</v>
      </c>
    </row>
    <row r="272" spans="1:15" x14ac:dyDescent="0.3">
      <c r="A272">
        <v>271</v>
      </c>
      <c r="B272">
        <v>77</v>
      </c>
      <c r="C272" t="s">
        <v>13</v>
      </c>
      <c r="D272" t="s">
        <v>7</v>
      </c>
      <c r="E272" t="s">
        <v>15</v>
      </c>
      <c r="F272">
        <v>150</v>
      </c>
      <c r="G272" s="1">
        <f>IF(reservas_hotel[[#This Row],[precio noche 1]]="","100",reservas_hotel[[#This Row],[precio noche 1]])</f>
        <v>150</v>
      </c>
      <c r="H272" t="s">
        <v>12</v>
      </c>
      <c r="I272">
        <v>2</v>
      </c>
      <c r="J272" t="s">
        <v>17</v>
      </c>
      <c r="K272">
        <v>20</v>
      </c>
      <c r="L272" s="1">
        <f>IF(reservas_hotel[[#This Row],[mantenimiento_por_noche]]="","20",reservas_hotel[[#This Row],[mantenimiento_por_noche]])</f>
        <v>20</v>
      </c>
      <c r="M272">
        <f>reservas_hotel[[#This Row],[Precio Noche]]*reservas_hotel[[#This Row],[noches]]</f>
        <v>300</v>
      </c>
      <c r="N272">
        <f>reservas_hotel[[#This Row],[noches]]*reservas_hotel[[#This Row],[Mantenimiento por noche]]</f>
        <v>40</v>
      </c>
      <c r="O272">
        <f>reservas_hotel[[#This Row],[Gasto total por reserva]]-reservas_hotel[[#This Row],[Gasto mantenimiento total]]</f>
        <v>260</v>
      </c>
    </row>
    <row r="273" spans="1:15" x14ac:dyDescent="0.3">
      <c r="A273">
        <v>272</v>
      </c>
      <c r="B273">
        <v>39</v>
      </c>
      <c r="C273" t="s">
        <v>2</v>
      </c>
      <c r="D273" t="s">
        <v>14</v>
      </c>
      <c r="E273" t="s">
        <v>8</v>
      </c>
      <c r="F273">
        <v>90</v>
      </c>
      <c r="G273" s="1">
        <f>IF(reservas_hotel[[#This Row],[precio noche 1]]="","100",reservas_hotel[[#This Row],[precio noche 1]])</f>
        <v>90</v>
      </c>
      <c r="H273" t="s">
        <v>12</v>
      </c>
      <c r="I273">
        <v>7</v>
      </c>
      <c r="J273" t="s">
        <v>6</v>
      </c>
      <c r="K273">
        <v>15</v>
      </c>
      <c r="L273" s="1">
        <f>IF(reservas_hotel[[#This Row],[mantenimiento_por_noche]]="","20",reservas_hotel[[#This Row],[mantenimiento_por_noche]])</f>
        <v>15</v>
      </c>
      <c r="M273">
        <f>reservas_hotel[[#This Row],[Precio Noche]]*reservas_hotel[[#This Row],[noches]]</f>
        <v>630</v>
      </c>
      <c r="N273">
        <f>reservas_hotel[[#This Row],[noches]]*reservas_hotel[[#This Row],[Mantenimiento por noche]]</f>
        <v>105</v>
      </c>
      <c r="O273">
        <f>reservas_hotel[[#This Row],[Gasto total por reserva]]-reservas_hotel[[#This Row],[Gasto mantenimiento total]]</f>
        <v>525</v>
      </c>
    </row>
    <row r="274" spans="1:15" x14ac:dyDescent="0.3">
      <c r="A274">
        <v>273</v>
      </c>
      <c r="B274">
        <v>45</v>
      </c>
      <c r="C274" t="s">
        <v>2</v>
      </c>
      <c r="D274" t="s">
        <v>19</v>
      </c>
      <c r="E274" t="s">
        <v>4</v>
      </c>
      <c r="F274">
        <v>90</v>
      </c>
      <c r="G274" s="1">
        <f>IF(reservas_hotel[[#This Row],[precio noche 1]]="","100",reservas_hotel[[#This Row],[precio noche 1]])</f>
        <v>90</v>
      </c>
      <c r="H274" t="s">
        <v>5</v>
      </c>
      <c r="I274">
        <v>2</v>
      </c>
      <c r="J274" t="s">
        <v>6</v>
      </c>
      <c r="L274" s="1" t="str">
        <f>IF(reservas_hotel[[#This Row],[mantenimiento_por_noche]]="","20",reservas_hotel[[#This Row],[mantenimiento_por_noche]])</f>
        <v>20</v>
      </c>
      <c r="M274">
        <f>reservas_hotel[[#This Row],[Precio Noche]]*reservas_hotel[[#This Row],[noches]]</f>
        <v>180</v>
      </c>
      <c r="N274">
        <f>reservas_hotel[[#This Row],[noches]]*reservas_hotel[[#This Row],[Mantenimiento por noche]]</f>
        <v>40</v>
      </c>
      <c r="O274">
        <f>reservas_hotel[[#This Row],[Gasto total por reserva]]-reservas_hotel[[#This Row],[Gasto mantenimiento total]]</f>
        <v>140</v>
      </c>
    </row>
    <row r="275" spans="1:15" x14ac:dyDescent="0.3">
      <c r="A275">
        <v>274</v>
      </c>
      <c r="B275">
        <v>82</v>
      </c>
      <c r="C275" t="s">
        <v>2</v>
      </c>
      <c r="D275" t="s">
        <v>20</v>
      </c>
      <c r="E275" t="s">
        <v>8</v>
      </c>
      <c r="F275">
        <v>50</v>
      </c>
      <c r="G275" s="1">
        <f>IF(reservas_hotel[[#This Row],[precio noche 1]]="","100",reservas_hotel[[#This Row],[precio noche 1]])</f>
        <v>50</v>
      </c>
      <c r="H275" t="s">
        <v>9</v>
      </c>
      <c r="I275">
        <v>7</v>
      </c>
      <c r="J275" t="s">
        <v>6</v>
      </c>
      <c r="L275" s="1" t="str">
        <f>IF(reservas_hotel[[#This Row],[mantenimiento_por_noche]]="","20",reservas_hotel[[#This Row],[mantenimiento_por_noche]])</f>
        <v>20</v>
      </c>
      <c r="M275">
        <f>reservas_hotel[[#This Row],[Precio Noche]]*reservas_hotel[[#This Row],[noches]]</f>
        <v>350</v>
      </c>
      <c r="N275">
        <f>reservas_hotel[[#This Row],[noches]]*reservas_hotel[[#This Row],[Mantenimiento por noche]]</f>
        <v>140</v>
      </c>
      <c r="O275">
        <f>reservas_hotel[[#This Row],[Gasto total por reserva]]-reservas_hotel[[#This Row],[Gasto mantenimiento total]]</f>
        <v>210</v>
      </c>
    </row>
    <row r="276" spans="1:15" x14ac:dyDescent="0.3">
      <c r="A276">
        <v>275</v>
      </c>
      <c r="B276">
        <v>56</v>
      </c>
      <c r="C276" t="s">
        <v>13</v>
      </c>
      <c r="D276" t="s">
        <v>10</v>
      </c>
      <c r="E276" t="s">
        <v>15</v>
      </c>
      <c r="F276">
        <v>200</v>
      </c>
      <c r="G276" s="1">
        <f>IF(reservas_hotel[[#This Row],[precio noche 1]]="","100",reservas_hotel[[#This Row],[precio noche 1]])</f>
        <v>200</v>
      </c>
      <c r="H276" t="s">
        <v>12</v>
      </c>
      <c r="I276">
        <v>4</v>
      </c>
      <c r="J276" t="s">
        <v>6</v>
      </c>
      <c r="L276" s="1" t="str">
        <f>IF(reservas_hotel[[#This Row],[mantenimiento_por_noche]]="","20",reservas_hotel[[#This Row],[mantenimiento_por_noche]])</f>
        <v>20</v>
      </c>
      <c r="M276">
        <f>reservas_hotel[[#This Row],[Precio Noche]]*reservas_hotel[[#This Row],[noches]]</f>
        <v>800</v>
      </c>
      <c r="N276">
        <f>reservas_hotel[[#This Row],[noches]]*reservas_hotel[[#This Row],[Mantenimiento por noche]]</f>
        <v>80</v>
      </c>
      <c r="O276">
        <f>reservas_hotel[[#This Row],[Gasto total por reserva]]-reservas_hotel[[#This Row],[Gasto mantenimiento total]]</f>
        <v>720</v>
      </c>
    </row>
    <row r="277" spans="1:15" x14ac:dyDescent="0.3">
      <c r="A277">
        <v>276</v>
      </c>
      <c r="B277">
        <v>22</v>
      </c>
      <c r="C277" t="s">
        <v>13</v>
      </c>
      <c r="D277" t="s">
        <v>16</v>
      </c>
      <c r="E277" t="s">
        <v>8</v>
      </c>
      <c r="F277">
        <v>90</v>
      </c>
      <c r="G277" s="1">
        <f>IF(reservas_hotel[[#This Row],[precio noche 1]]="","100",reservas_hotel[[#This Row],[precio noche 1]])</f>
        <v>90</v>
      </c>
      <c r="H277" t="s">
        <v>21</v>
      </c>
      <c r="I277">
        <v>3</v>
      </c>
      <c r="J277" t="s">
        <v>17</v>
      </c>
      <c r="L277" s="1" t="str">
        <f>IF(reservas_hotel[[#This Row],[mantenimiento_por_noche]]="","20",reservas_hotel[[#This Row],[mantenimiento_por_noche]])</f>
        <v>20</v>
      </c>
      <c r="M277">
        <f>reservas_hotel[[#This Row],[Precio Noche]]*reservas_hotel[[#This Row],[noches]]</f>
        <v>270</v>
      </c>
      <c r="N277">
        <f>reservas_hotel[[#This Row],[noches]]*reservas_hotel[[#This Row],[Mantenimiento por noche]]</f>
        <v>60</v>
      </c>
      <c r="O277">
        <f>reservas_hotel[[#This Row],[Gasto total por reserva]]-reservas_hotel[[#This Row],[Gasto mantenimiento total]]</f>
        <v>210</v>
      </c>
    </row>
    <row r="278" spans="1:15" x14ac:dyDescent="0.3">
      <c r="A278">
        <v>277</v>
      </c>
      <c r="B278">
        <v>41</v>
      </c>
      <c r="C278" t="s">
        <v>2</v>
      </c>
      <c r="D278" t="s">
        <v>19</v>
      </c>
      <c r="E278" t="s">
        <v>15</v>
      </c>
      <c r="F278">
        <v>90</v>
      </c>
      <c r="G278" s="1">
        <f>IF(reservas_hotel[[#This Row],[precio noche 1]]="","100",reservas_hotel[[#This Row],[precio noche 1]])</f>
        <v>90</v>
      </c>
      <c r="H278" t="s">
        <v>5</v>
      </c>
      <c r="I278">
        <v>1</v>
      </c>
      <c r="J278" t="s">
        <v>17</v>
      </c>
      <c r="K278">
        <v>10</v>
      </c>
      <c r="L278" s="1">
        <f>IF(reservas_hotel[[#This Row],[mantenimiento_por_noche]]="","20",reservas_hotel[[#This Row],[mantenimiento_por_noche]])</f>
        <v>10</v>
      </c>
      <c r="M278">
        <f>reservas_hotel[[#This Row],[Precio Noche]]*reservas_hotel[[#This Row],[noches]]</f>
        <v>90</v>
      </c>
      <c r="N278">
        <f>reservas_hotel[[#This Row],[noches]]*reservas_hotel[[#This Row],[Mantenimiento por noche]]</f>
        <v>10</v>
      </c>
      <c r="O278">
        <f>reservas_hotel[[#This Row],[Gasto total por reserva]]-reservas_hotel[[#This Row],[Gasto mantenimiento total]]</f>
        <v>80</v>
      </c>
    </row>
    <row r="279" spans="1:15" x14ac:dyDescent="0.3">
      <c r="A279">
        <v>278</v>
      </c>
      <c r="B279">
        <v>80</v>
      </c>
      <c r="C279" t="s">
        <v>13</v>
      </c>
      <c r="D279" t="s">
        <v>18</v>
      </c>
      <c r="E279" t="s">
        <v>11</v>
      </c>
      <c r="F279">
        <v>70</v>
      </c>
      <c r="G279" s="1">
        <f>IF(reservas_hotel[[#This Row],[precio noche 1]]="","100",reservas_hotel[[#This Row],[precio noche 1]])</f>
        <v>70</v>
      </c>
      <c r="H279" t="s">
        <v>5</v>
      </c>
      <c r="I279">
        <v>9</v>
      </c>
      <c r="J279" t="s">
        <v>6</v>
      </c>
      <c r="K279">
        <v>20</v>
      </c>
      <c r="L279" s="1">
        <f>IF(reservas_hotel[[#This Row],[mantenimiento_por_noche]]="","20",reservas_hotel[[#This Row],[mantenimiento_por_noche]])</f>
        <v>20</v>
      </c>
      <c r="M279">
        <f>reservas_hotel[[#This Row],[Precio Noche]]*reservas_hotel[[#This Row],[noches]]</f>
        <v>630</v>
      </c>
      <c r="N279">
        <f>reservas_hotel[[#This Row],[noches]]*reservas_hotel[[#This Row],[Mantenimiento por noche]]</f>
        <v>180</v>
      </c>
      <c r="O279">
        <f>reservas_hotel[[#This Row],[Gasto total por reserva]]-reservas_hotel[[#This Row],[Gasto mantenimiento total]]</f>
        <v>450</v>
      </c>
    </row>
    <row r="280" spans="1:15" x14ac:dyDescent="0.3">
      <c r="A280">
        <v>279</v>
      </c>
      <c r="B280">
        <v>39</v>
      </c>
      <c r="C280" t="s">
        <v>13</v>
      </c>
      <c r="D280" t="s">
        <v>14</v>
      </c>
      <c r="E280" t="s">
        <v>4</v>
      </c>
      <c r="F280">
        <v>200</v>
      </c>
      <c r="G280" s="1">
        <f>IF(reservas_hotel[[#This Row],[precio noche 1]]="","100",reservas_hotel[[#This Row],[precio noche 1]])</f>
        <v>200</v>
      </c>
      <c r="H280" t="s">
        <v>5</v>
      </c>
      <c r="I280">
        <v>10</v>
      </c>
      <c r="J280" t="s">
        <v>6</v>
      </c>
      <c r="K280">
        <v>15</v>
      </c>
      <c r="L280" s="1">
        <f>IF(reservas_hotel[[#This Row],[mantenimiento_por_noche]]="","20",reservas_hotel[[#This Row],[mantenimiento_por_noche]])</f>
        <v>15</v>
      </c>
      <c r="M280">
        <f>reservas_hotel[[#This Row],[Precio Noche]]*reservas_hotel[[#This Row],[noches]]</f>
        <v>2000</v>
      </c>
      <c r="N280">
        <f>reservas_hotel[[#This Row],[noches]]*reservas_hotel[[#This Row],[Mantenimiento por noche]]</f>
        <v>150</v>
      </c>
      <c r="O280">
        <f>reservas_hotel[[#This Row],[Gasto total por reserva]]-reservas_hotel[[#This Row],[Gasto mantenimiento total]]</f>
        <v>1850</v>
      </c>
    </row>
    <row r="281" spans="1:15" x14ac:dyDescent="0.3">
      <c r="A281">
        <v>280</v>
      </c>
      <c r="B281">
        <v>39</v>
      </c>
      <c r="C281" t="s">
        <v>13</v>
      </c>
      <c r="D281" t="s">
        <v>7</v>
      </c>
      <c r="E281" t="s">
        <v>4</v>
      </c>
      <c r="F281">
        <v>120</v>
      </c>
      <c r="G281" s="1">
        <f>IF(reservas_hotel[[#This Row],[precio noche 1]]="","100",reservas_hotel[[#This Row],[precio noche 1]])</f>
        <v>120</v>
      </c>
      <c r="H281" t="s">
        <v>12</v>
      </c>
      <c r="I281">
        <v>3</v>
      </c>
      <c r="J281" t="s">
        <v>17</v>
      </c>
      <c r="L281" s="1" t="str">
        <f>IF(reservas_hotel[[#This Row],[mantenimiento_por_noche]]="","20",reservas_hotel[[#This Row],[mantenimiento_por_noche]])</f>
        <v>20</v>
      </c>
      <c r="M281">
        <f>reservas_hotel[[#This Row],[Precio Noche]]*reservas_hotel[[#This Row],[noches]]</f>
        <v>360</v>
      </c>
      <c r="N281">
        <f>reservas_hotel[[#This Row],[noches]]*reservas_hotel[[#This Row],[Mantenimiento por noche]]</f>
        <v>60</v>
      </c>
      <c r="O281">
        <f>reservas_hotel[[#This Row],[Gasto total por reserva]]-reservas_hotel[[#This Row],[Gasto mantenimiento total]]</f>
        <v>300</v>
      </c>
    </row>
    <row r="282" spans="1:15" x14ac:dyDescent="0.3">
      <c r="A282">
        <v>281</v>
      </c>
      <c r="B282">
        <v>39</v>
      </c>
      <c r="C282" t="s">
        <v>2</v>
      </c>
      <c r="D282" t="s">
        <v>19</v>
      </c>
      <c r="E282" t="s">
        <v>8</v>
      </c>
      <c r="F282">
        <v>120</v>
      </c>
      <c r="G282" s="1">
        <f>IF(reservas_hotel[[#This Row],[precio noche 1]]="","100",reservas_hotel[[#This Row],[precio noche 1]])</f>
        <v>120</v>
      </c>
      <c r="H282" t="s">
        <v>5</v>
      </c>
      <c r="I282">
        <v>8</v>
      </c>
      <c r="J282" t="s">
        <v>17</v>
      </c>
      <c r="K282">
        <v>5</v>
      </c>
      <c r="L282" s="1">
        <f>IF(reservas_hotel[[#This Row],[mantenimiento_por_noche]]="","20",reservas_hotel[[#This Row],[mantenimiento_por_noche]])</f>
        <v>5</v>
      </c>
      <c r="M282">
        <f>reservas_hotel[[#This Row],[Precio Noche]]*reservas_hotel[[#This Row],[noches]]</f>
        <v>960</v>
      </c>
      <c r="N282">
        <f>reservas_hotel[[#This Row],[noches]]*reservas_hotel[[#This Row],[Mantenimiento por noche]]</f>
        <v>40</v>
      </c>
      <c r="O282">
        <f>reservas_hotel[[#This Row],[Gasto total por reserva]]-reservas_hotel[[#This Row],[Gasto mantenimiento total]]</f>
        <v>920</v>
      </c>
    </row>
    <row r="283" spans="1:15" x14ac:dyDescent="0.3">
      <c r="A283">
        <v>282</v>
      </c>
      <c r="B283">
        <v>43</v>
      </c>
      <c r="C283" t="s">
        <v>13</v>
      </c>
      <c r="D283" t="s">
        <v>22</v>
      </c>
      <c r="E283" t="s">
        <v>4</v>
      </c>
      <c r="G283" s="1" t="str">
        <f>IF(reservas_hotel[[#This Row],[precio noche 1]]="","100",reservas_hotel[[#This Row],[precio noche 1]])</f>
        <v>100</v>
      </c>
      <c r="H283" t="s">
        <v>12</v>
      </c>
      <c r="I283">
        <v>1</v>
      </c>
      <c r="J283" t="s">
        <v>6</v>
      </c>
      <c r="L283" s="1" t="str">
        <f>IF(reservas_hotel[[#This Row],[mantenimiento_por_noche]]="","20",reservas_hotel[[#This Row],[mantenimiento_por_noche]])</f>
        <v>20</v>
      </c>
      <c r="M283">
        <f>reservas_hotel[[#This Row],[Precio Noche]]*reservas_hotel[[#This Row],[noches]]</f>
        <v>100</v>
      </c>
      <c r="N283">
        <f>reservas_hotel[[#This Row],[noches]]*reservas_hotel[[#This Row],[Mantenimiento por noche]]</f>
        <v>20</v>
      </c>
      <c r="O283">
        <f>reservas_hotel[[#This Row],[Gasto total por reserva]]-reservas_hotel[[#This Row],[Gasto mantenimiento total]]</f>
        <v>80</v>
      </c>
    </row>
    <row r="284" spans="1:15" x14ac:dyDescent="0.3">
      <c r="A284">
        <v>283</v>
      </c>
      <c r="B284">
        <v>20</v>
      </c>
      <c r="C284" t="s">
        <v>13</v>
      </c>
      <c r="D284" t="s">
        <v>3</v>
      </c>
      <c r="E284" t="s">
        <v>4</v>
      </c>
      <c r="F284">
        <v>70</v>
      </c>
      <c r="G284" s="1">
        <f>IF(reservas_hotel[[#This Row],[precio noche 1]]="","100",reservas_hotel[[#This Row],[precio noche 1]])</f>
        <v>70</v>
      </c>
      <c r="H284" t="s">
        <v>9</v>
      </c>
      <c r="I284">
        <v>9</v>
      </c>
      <c r="J284" t="s">
        <v>6</v>
      </c>
      <c r="K284">
        <v>20</v>
      </c>
      <c r="L284" s="1">
        <f>IF(reservas_hotel[[#This Row],[mantenimiento_por_noche]]="","20",reservas_hotel[[#This Row],[mantenimiento_por_noche]])</f>
        <v>20</v>
      </c>
      <c r="M284">
        <f>reservas_hotel[[#This Row],[Precio Noche]]*reservas_hotel[[#This Row],[noches]]</f>
        <v>630</v>
      </c>
      <c r="N284">
        <f>reservas_hotel[[#This Row],[noches]]*reservas_hotel[[#This Row],[Mantenimiento por noche]]</f>
        <v>180</v>
      </c>
      <c r="O284">
        <f>reservas_hotel[[#This Row],[Gasto total por reserva]]-reservas_hotel[[#This Row],[Gasto mantenimiento total]]</f>
        <v>450</v>
      </c>
    </row>
    <row r="285" spans="1:15" x14ac:dyDescent="0.3">
      <c r="A285">
        <v>284</v>
      </c>
      <c r="B285">
        <v>28</v>
      </c>
      <c r="C285" t="s">
        <v>2</v>
      </c>
      <c r="D285" t="s">
        <v>20</v>
      </c>
      <c r="E285" t="s">
        <v>8</v>
      </c>
      <c r="F285">
        <v>90</v>
      </c>
      <c r="G285" s="1">
        <f>IF(reservas_hotel[[#This Row],[precio noche 1]]="","100",reservas_hotel[[#This Row],[precio noche 1]])</f>
        <v>90</v>
      </c>
      <c r="H285" t="s">
        <v>12</v>
      </c>
      <c r="I285">
        <v>3</v>
      </c>
      <c r="J285" t="s">
        <v>6</v>
      </c>
      <c r="K285">
        <v>15</v>
      </c>
      <c r="L285" s="1">
        <f>IF(reservas_hotel[[#This Row],[mantenimiento_por_noche]]="","20",reservas_hotel[[#This Row],[mantenimiento_por_noche]])</f>
        <v>15</v>
      </c>
      <c r="M285">
        <f>reservas_hotel[[#This Row],[Precio Noche]]*reservas_hotel[[#This Row],[noches]]</f>
        <v>270</v>
      </c>
      <c r="N285">
        <f>reservas_hotel[[#This Row],[noches]]*reservas_hotel[[#This Row],[Mantenimiento por noche]]</f>
        <v>45</v>
      </c>
      <c r="O285">
        <f>reservas_hotel[[#This Row],[Gasto total por reserva]]-reservas_hotel[[#This Row],[Gasto mantenimiento total]]</f>
        <v>225</v>
      </c>
    </row>
    <row r="286" spans="1:15" x14ac:dyDescent="0.3">
      <c r="A286">
        <v>285</v>
      </c>
      <c r="B286">
        <v>65</v>
      </c>
      <c r="C286" t="s">
        <v>2</v>
      </c>
      <c r="D286" t="s">
        <v>18</v>
      </c>
      <c r="E286" t="s">
        <v>15</v>
      </c>
      <c r="F286">
        <v>90</v>
      </c>
      <c r="G286" s="1">
        <f>IF(reservas_hotel[[#This Row],[precio noche 1]]="","100",reservas_hotel[[#This Row],[precio noche 1]])</f>
        <v>90</v>
      </c>
      <c r="H286" t="s">
        <v>21</v>
      </c>
      <c r="I286">
        <v>4</v>
      </c>
      <c r="J286" t="s">
        <v>17</v>
      </c>
      <c r="K286">
        <v>10</v>
      </c>
      <c r="L286" s="1">
        <f>IF(reservas_hotel[[#This Row],[mantenimiento_por_noche]]="","20",reservas_hotel[[#This Row],[mantenimiento_por_noche]])</f>
        <v>10</v>
      </c>
      <c r="M286">
        <f>reservas_hotel[[#This Row],[Precio Noche]]*reservas_hotel[[#This Row],[noches]]</f>
        <v>360</v>
      </c>
      <c r="N286">
        <f>reservas_hotel[[#This Row],[noches]]*reservas_hotel[[#This Row],[Mantenimiento por noche]]</f>
        <v>40</v>
      </c>
      <c r="O286">
        <f>reservas_hotel[[#This Row],[Gasto total por reserva]]-reservas_hotel[[#This Row],[Gasto mantenimiento total]]</f>
        <v>320</v>
      </c>
    </row>
    <row r="287" spans="1:15" x14ac:dyDescent="0.3">
      <c r="A287">
        <v>286</v>
      </c>
      <c r="B287">
        <v>47</v>
      </c>
      <c r="C287" t="s">
        <v>2</v>
      </c>
      <c r="D287" t="s">
        <v>7</v>
      </c>
      <c r="E287" t="s">
        <v>11</v>
      </c>
      <c r="F287">
        <v>50</v>
      </c>
      <c r="G287" s="1">
        <f>IF(reservas_hotel[[#This Row],[precio noche 1]]="","100",reservas_hotel[[#This Row],[precio noche 1]])</f>
        <v>50</v>
      </c>
      <c r="H287" t="s">
        <v>5</v>
      </c>
      <c r="I287">
        <v>9</v>
      </c>
      <c r="J287" t="s">
        <v>17</v>
      </c>
      <c r="L287" s="1" t="str">
        <f>IF(reservas_hotel[[#This Row],[mantenimiento_por_noche]]="","20",reservas_hotel[[#This Row],[mantenimiento_por_noche]])</f>
        <v>20</v>
      </c>
      <c r="M287">
        <f>reservas_hotel[[#This Row],[Precio Noche]]*reservas_hotel[[#This Row],[noches]]</f>
        <v>450</v>
      </c>
      <c r="N287">
        <f>reservas_hotel[[#This Row],[noches]]*reservas_hotel[[#This Row],[Mantenimiento por noche]]</f>
        <v>180</v>
      </c>
      <c r="O287">
        <f>reservas_hotel[[#This Row],[Gasto total por reserva]]-reservas_hotel[[#This Row],[Gasto mantenimiento total]]</f>
        <v>270</v>
      </c>
    </row>
    <row r="288" spans="1:15" x14ac:dyDescent="0.3">
      <c r="A288">
        <v>287</v>
      </c>
      <c r="B288">
        <v>63</v>
      </c>
      <c r="C288" t="s">
        <v>2</v>
      </c>
      <c r="D288" t="s">
        <v>22</v>
      </c>
      <c r="E288" t="s">
        <v>8</v>
      </c>
      <c r="F288">
        <v>150</v>
      </c>
      <c r="G288" s="1">
        <f>IF(reservas_hotel[[#This Row],[precio noche 1]]="","100",reservas_hotel[[#This Row],[precio noche 1]])</f>
        <v>150</v>
      </c>
      <c r="H288" t="s">
        <v>9</v>
      </c>
      <c r="I288">
        <v>4</v>
      </c>
      <c r="J288" t="s">
        <v>17</v>
      </c>
      <c r="K288">
        <v>20</v>
      </c>
      <c r="L288" s="1">
        <f>IF(reservas_hotel[[#This Row],[mantenimiento_por_noche]]="","20",reservas_hotel[[#This Row],[mantenimiento_por_noche]])</f>
        <v>20</v>
      </c>
      <c r="M288">
        <f>reservas_hotel[[#This Row],[Precio Noche]]*reservas_hotel[[#This Row],[noches]]</f>
        <v>600</v>
      </c>
      <c r="N288">
        <f>reservas_hotel[[#This Row],[noches]]*reservas_hotel[[#This Row],[Mantenimiento por noche]]</f>
        <v>80</v>
      </c>
      <c r="O288">
        <f>reservas_hotel[[#This Row],[Gasto total por reserva]]-reservas_hotel[[#This Row],[Gasto mantenimiento total]]</f>
        <v>520</v>
      </c>
    </row>
    <row r="289" spans="1:15" x14ac:dyDescent="0.3">
      <c r="A289">
        <v>288</v>
      </c>
      <c r="B289">
        <v>62</v>
      </c>
      <c r="C289" t="s">
        <v>2</v>
      </c>
      <c r="D289" t="s">
        <v>16</v>
      </c>
      <c r="E289" t="s">
        <v>8</v>
      </c>
      <c r="F289">
        <v>200</v>
      </c>
      <c r="G289" s="1">
        <f>IF(reservas_hotel[[#This Row],[precio noche 1]]="","100",reservas_hotel[[#This Row],[precio noche 1]])</f>
        <v>200</v>
      </c>
      <c r="H289" t="s">
        <v>5</v>
      </c>
      <c r="I289">
        <v>3</v>
      </c>
      <c r="J289" t="s">
        <v>6</v>
      </c>
      <c r="K289">
        <v>20</v>
      </c>
      <c r="L289" s="1">
        <f>IF(reservas_hotel[[#This Row],[mantenimiento_por_noche]]="","20",reservas_hotel[[#This Row],[mantenimiento_por_noche]])</f>
        <v>20</v>
      </c>
      <c r="M289">
        <f>reservas_hotel[[#This Row],[Precio Noche]]*reservas_hotel[[#This Row],[noches]]</f>
        <v>600</v>
      </c>
      <c r="N289">
        <f>reservas_hotel[[#This Row],[noches]]*reservas_hotel[[#This Row],[Mantenimiento por noche]]</f>
        <v>60</v>
      </c>
      <c r="O289">
        <f>reservas_hotel[[#This Row],[Gasto total por reserva]]-reservas_hotel[[#This Row],[Gasto mantenimiento total]]</f>
        <v>540</v>
      </c>
    </row>
    <row r="290" spans="1:15" x14ac:dyDescent="0.3">
      <c r="A290">
        <v>289</v>
      </c>
      <c r="B290">
        <v>64</v>
      </c>
      <c r="C290" t="s">
        <v>2</v>
      </c>
      <c r="D290" t="s">
        <v>10</v>
      </c>
      <c r="E290" t="s">
        <v>11</v>
      </c>
      <c r="F290">
        <v>50</v>
      </c>
      <c r="G290" s="1">
        <f>IF(reservas_hotel[[#This Row],[precio noche 1]]="","100",reservas_hotel[[#This Row],[precio noche 1]])</f>
        <v>50</v>
      </c>
      <c r="H290" t="s">
        <v>5</v>
      </c>
      <c r="I290">
        <v>3</v>
      </c>
      <c r="J290" t="s">
        <v>17</v>
      </c>
      <c r="K290">
        <v>15</v>
      </c>
      <c r="L290" s="1">
        <f>IF(reservas_hotel[[#This Row],[mantenimiento_por_noche]]="","20",reservas_hotel[[#This Row],[mantenimiento_por_noche]])</f>
        <v>15</v>
      </c>
      <c r="M290">
        <f>reservas_hotel[[#This Row],[Precio Noche]]*reservas_hotel[[#This Row],[noches]]</f>
        <v>150</v>
      </c>
      <c r="N290">
        <f>reservas_hotel[[#This Row],[noches]]*reservas_hotel[[#This Row],[Mantenimiento por noche]]</f>
        <v>45</v>
      </c>
      <c r="O290">
        <f>reservas_hotel[[#This Row],[Gasto total por reserva]]-reservas_hotel[[#This Row],[Gasto mantenimiento total]]</f>
        <v>105</v>
      </c>
    </row>
    <row r="291" spans="1:15" x14ac:dyDescent="0.3">
      <c r="A291">
        <v>290</v>
      </c>
      <c r="B291">
        <v>71</v>
      </c>
      <c r="C291" t="s">
        <v>2</v>
      </c>
      <c r="D291" t="s">
        <v>3</v>
      </c>
      <c r="E291" t="s">
        <v>15</v>
      </c>
      <c r="F291">
        <v>120</v>
      </c>
      <c r="G291" s="1">
        <f>IF(reservas_hotel[[#This Row],[precio noche 1]]="","100",reservas_hotel[[#This Row],[precio noche 1]])</f>
        <v>120</v>
      </c>
      <c r="H291" t="s">
        <v>12</v>
      </c>
      <c r="I291">
        <v>9</v>
      </c>
      <c r="J291" t="s">
        <v>17</v>
      </c>
      <c r="L291" s="1" t="str">
        <f>IF(reservas_hotel[[#This Row],[mantenimiento_por_noche]]="","20",reservas_hotel[[#This Row],[mantenimiento_por_noche]])</f>
        <v>20</v>
      </c>
      <c r="M291">
        <f>reservas_hotel[[#This Row],[Precio Noche]]*reservas_hotel[[#This Row],[noches]]</f>
        <v>1080</v>
      </c>
      <c r="N291">
        <f>reservas_hotel[[#This Row],[noches]]*reservas_hotel[[#This Row],[Mantenimiento por noche]]</f>
        <v>180</v>
      </c>
      <c r="O291">
        <f>reservas_hotel[[#This Row],[Gasto total por reserva]]-reservas_hotel[[#This Row],[Gasto mantenimiento total]]</f>
        <v>900</v>
      </c>
    </row>
    <row r="292" spans="1:15" x14ac:dyDescent="0.3">
      <c r="A292">
        <v>291</v>
      </c>
      <c r="B292">
        <v>56</v>
      </c>
      <c r="C292" t="s">
        <v>2</v>
      </c>
      <c r="D292" t="s">
        <v>7</v>
      </c>
      <c r="E292" t="s">
        <v>8</v>
      </c>
      <c r="F292">
        <v>150</v>
      </c>
      <c r="G292" s="1">
        <f>IF(reservas_hotel[[#This Row],[precio noche 1]]="","100",reservas_hotel[[#This Row],[precio noche 1]])</f>
        <v>150</v>
      </c>
      <c r="H292" t="s">
        <v>12</v>
      </c>
      <c r="I292">
        <v>7</v>
      </c>
      <c r="J292" t="s">
        <v>6</v>
      </c>
      <c r="K292">
        <v>20</v>
      </c>
      <c r="L292" s="1">
        <f>IF(reservas_hotel[[#This Row],[mantenimiento_por_noche]]="","20",reservas_hotel[[#This Row],[mantenimiento_por_noche]])</f>
        <v>20</v>
      </c>
      <c r="M292">
        <f>reservas_hotel[[#This Row],[Precio Noche]]*reservas_hotel[[#This Row],[noches]]</f>
        <v>1050</v>
      </c>
      <c r="N292">
        <f>reservas_hotel[[#This Row],[noches]]*reservas_hotel[[#This Row],[Mantenimiento por noche]]</f>
        <v>140</v>
      </c>
      <c r="O292">
        <f>reservas_hotel[[#This Row],[Gasto total por reserva]]-reservas_hotel[[#This Row],[Gasto mantenimiento total]]</f>
        <v>910</v>
      </c>
    </row>
    <row r="293" spans="1:15" x14ac:dyDescent="0.3">
      <c r="A293">
        <v>292</v>
      </c>
      <c r="B293">
        <v>34</v>
      </c>
      <c r="C293" t="s">
        <v>13</v>
      </c>
      <c r="D293" t="s">
        <v>14</v>
      </c>
      <c r="E293" t="s">
        <v>15</v>
      </c>
      <c r="F293">
        <v>150</v>
      </c>
      <c r="G293" s="1">
        <f>IF(reservas_hotel[[#This Row],[precio noche 1]]="","100",reservas_hotel[[#This Row],[precio noche 1]])</f>
        <v>150</v>
      </c>
      <c r="H293" t="s">
        <v>21</v>
      </c>
      <c r="I293">
        <v>2</v>
      </c>
      <c r="J293" t="s">
        <v>17</v>
      </c>
      <c r="K293">
        <v>10</v>
      </c>
      <c r="L293" s="1">
        <f>IF(reservas_hotel[[#This Row],[mantenimiento_por_noche]]="","20",reservas_hotel[[#This Row],[mantenimiento_por_noche]])</f>
        <v>10</v>
      </c>
      <c r="M293">
        <f>reservas_hotel[[#This Row],[Precio Noche]]*reservas_hotel[[#This Row],[noches]]</f>
        <v>300</v>
      </c>
      <c r="N293">
        <f>reservas_hotel[[#This Row],[noches]]*reservas_hotel[[#This Row],[Mantenimiento por noche]]</f>
        <v>20</v>
      </c>
      <c r="O293">
        <f>reservas_hotel[[#This Row],[Gasto total por reserva]]-reservas_hotel[[#This Row],[Gasto mantenimiento total]]</f>
        <v>280</v>
      </c>
    </row>
    <row r="294" spans="1:15" x14ac:dyDescent="0.3">
      <c r="A294">
        <v>293</v>
      </c>
      <c r="B294">
        <v>44</v>
      </c>
      <c r="C294" t="s">
        <v>2</v>
      </c>
      <c r="D294" t="s">
        <v>14</v>
      </c>
      <c r="E294" t="s">
        <v>11</v>
      </c>
      <c r="G294" s="1" t="str">
        <f>IF(reservas_hotel[[#This Row],[precio noche 1]]="","100",reservas_hotel[[#This Row],[precio noche 1]])</f>
        <v>100</v>
      </c>
      <c r="H294" t="s">
        <v>12</v>
      </c>
      <c r="I294">
        <v>2</v>
      </c>
      <c r="J294" t="s">
        <v>17</v>
      </c>
      <c r="L294" s="1" t="str">
        <f>IF(reservas_hotel[[#This Row],[mantenimiento_por_noche]]="","20",reservas_hotel[[#This Row],[mantenimiento_por_noche]])</f>
        <v>20</v>
      </c>
      <c r="M294">
        <f>reservas_hotel[[#This Row],[Precio Noche]]*reservas_hotel[[#This Row],[noches]]</f>
        <v>200</v>
      </c>
      <c r="N294">
        <f>reservas_hotel[[#This Row],[noches]]*reservas_hotel[[#This Row],[Mantenimiento por noche]]</f>
        <v>40</v>
      </c>
      <c r="O294">
        <f>reservas_hotel[[#This Row],[Gasto total por reserva]]-reservas_hotel[[#This Row],[Gasto mantenimiento total]]</f>
        <v>160</v>
      </c>
    </row>
    <row r="295" spans="1:15" x14ac:dyDescent="0.3">
      <c r="A295">
        <v>294</v>
      </c>
      <c r="B295">
        <v>58</v>
      </c>
      <c r="C295" t="s">
        <v>2</v>
      </c>
      <c r="D295" t="s">
        <v>10</v>
      </c>
      <c r="E295" t="s">
        <v>11</v>
      </c>
      <c r="F295">
        <v>70</v>
      </c>
      <c r="G295" s="1">
        <f>IF(reservas_hotel[[#This Row],[precio noche 1]]="","100",reservas_hotel[[#This Row],[precio noche 1]])</f>
        <v>70</v>
      </c>
      <c r="H295" t="s">
        <v>12</v>
      </c>
      <c r="I295">
        <v>7</v>
      </c>
      <c r="J295" t="s">
        <v>17</v>
      </c>
      <c r="K295">
        <v>15</v>
      </c>
      <c r="L295" s="1">
        <f>IF(reservas_hotel[[#This Row],[mantenimiento_por_noche]]="","20",reservas_hotel[[#This Row],[mantenimiento_por_noche]])</f>
        <v>15</v>
      </c>
      <c r="M295">
        <f>reservas_hotel[[#This Row],[Precio Noche]]*reservas_hotel[[#This Row],[noches]]</f>
        <v>490</v>
      </c>
      <c r="N295">
        <f>reservas_hotel[[#This Row],[noches]]*reservas_hotel[[#This Row],[Mantenimiento por noche]]</f>
        <v>105</v>
      </c>
      <c r="O295">
        <f>reservas_hotel[[#This Row],[Gasto total por reserva]]-reservas_hotel[[#This Row],[Gasto mantenimiento total]]</f>
        <v>385</v>
      </c>
    </row>
    <row r="296" spans="1:15" x14ac:dyDescent="0.3">
      <c r="A296">
        <v>295</v>
      </c>
      <c r="B296">
        <v>85</v>
      </c>
      <c r="C296" t="s">
        <v>13</v>
      </c>
      <c r="D296" t="s">
        <v>3</v>
      </c>
      <c r="E296" t="s">
        <v>8</v>
      </c>
      <c r="F296">
        <v>120</v>
      </c>
      <c r="G296" s="1">
        <f>IF(reservas_hotel[[#This Row],[precio noche 1]]="","100",reservas_hotel[[#This Row],[precio noche 1]])</f>
        <v>120</v>
      </c>
      <c r="H296" t="s">
        <v>5</v>
      </c>
      <c r="I296">
        <v>3</v>
      </c>
      <c r="J296" t="s">
        <v>6</v>
      </c>
      <c r="K296">
        <v>5</v>
      </c>
      <c r="L296" s="1">
        <f>IF(reservas_hotel[[#This Row],[mantenimiento_por_noche]]="","20",reservas_hotel[[#This Row],[mantenimiento_por_noche]])</f>
        <v>5</v>
      </c>
      <c r="M296">
        <f>reservas_hotel[[#This Row],[Precio Noche]]*reservas_hotel[[#This Row],[noches]]</f>
        <v>360</v>
      </c>
      <c r="N296">
        <f>reservas_hotel[[#This Row],[noches]]*reservas_hotel[[#This Row],[Mantenimiento por noche]]</f>
        <v>15</v>
      </c>
      <c r="O296">
        <f>reservas_hotel[[#This Row],[Gasto total por reserva]]-reservas_hotel[[#This Row],[Gasto mantenimiento total]]</f>
        <v>345</v>
      </c>
    </row>
    <row r="297" spans="1:15" x14ac:dyDescent="0.3">
      <c r="A297">
        <v>296</v>
      </c>
      <c r="B297">
        <v>73</v>
      </c>
      <c r="C297" t="s">
        <v>13</v>
      </c>
      <c r="D297" t="s">
        <v>7</v>
      </c>
      <c r="E297" t="s">
        <v>8</v>
      </c>
      <c r="F297">
        <v>200</v>
      </c>
      <c r="G297" s="1">
        <f>IF(reservas_hotel[[#This Row],[precio noche 1]]="","100",reservas_hotel[[#This Row],[precio noche 1]])</f>
        <v>200</v>
      </c>
      <c r="H297" t="s">
        <v>12</v>
      </c>
      <c r="I297">
        <v>1</v>
      </c>
      <c r="J297" t="s">
        <v>6</v>
      </c>
      <c r="K297">
        <v>15</v>
      </c>
      <c r="L297" s="1">
        <f>IF(reservas_hotel[[#This Row],[mantenimiento_por_noche]]="","20",reservas_hotel[[#This Row],[mantenimiento_por_noche]])</f>
        <v>15</v>
      </c>
      <c r="M297">
        <f>reservas_hotel[[#This Row],[Precio Noche]]*reservas_hotel[[#This Row],[noches]]</f>
        <v>200</v>
      </c>
      <c r="N297">
        <f>reservas_hotel[[#This Row],[noches]]*reservas_hotel[[#This Row],[Mantenimiento por noche]]</f>
        <v>15</v>
      </c>
      <c r="O297">
        <f>reservas_hotel[[#This Row],[Gasto total por reserva]]-reservas_hotel[[#This Row],[Gasto mantenimiento total]]</f>
        <v>185</v>
      </c>
    </row>
    <row r="298" spans="1:15" x14ac:dyDescent="0.3">
      <c r="A298">
        <v>297</v>
      </c>
      <c r="B298">
        <v>75</v>
      </c>
      <c r="C298" t="s">
        <v>13</v>
      </c>
      <c r="D298" t="s">
        <v>16</v>
      </c>
      <c r="E298" t="s">
        <v>11</v>
      </c>
      <c r="F298">
        <v>70</v>
      </c>
      <c r="G298" s="1">
        <f>IF(reservas_hotel[[#This Row],[precio noche 1]]="","100",reservas_hotel[[#This Row],[precio noche 1]])</f>
        <v>70</v>
      </c>
      <c r="H298" t="s">
        <v>21</v>
      </c>
      <c r="I298">
        <v>10</v>
      </c>
      <c r="J298" t="s">
        <v>17</v>
      </c>
      <c r="K298">
        <v>20</v>
      </c>
      <c r="L298" s="1">
        <f>IF(reservas_hotel[[#This Row],[mantenimiento_por_noche]]="","20",reservas_hotel[[#This Row],[mantenimiento_por_noche]])</f>
        <v>20</v>
      </c>
      <c r="M298">
        <f>reservas_hotel[[#This Row],[Precio Noche]]*reservas_hotel[[#This Row],[noches]]</f>
        <v>700</v>
      </c>
      <c r="N298">
        <f>reservas_hotel[[#This Row],[noches]]*reservas_hotel[[#This Row],[Mantenimiento por noche]]</f>
        <v>200</v>
      </c>
      <c r="O298">
        <f>reservas_hotel[[#This Row],[Gasto total por reserva]]-reservas_hotel[[#This Row],[Gasto mantenimiento total]]</f>
        <v>500</v>
      </c>
    </row>
    <row r="299" spans="1:15" x14ac:dyDescent="0.3">
      <c r="A299">
        <v>298</v>
      </c>
      <c r="B299">
        <v>88</v>
      </c>
      <c r="C299" t="s">
        <v>13</v>
      </c>
      <c r="D299" t="s">
        <v>10</v>
      </c>
      <c r="E299" t="s">
        <v>11</v>
      </c>
      <c r="F299">
        <v>200</v>
      </c>
      <c r="G299" s="1">
        <f>IF(reservas_hotel[[#This Row],[precio noche 1]]="","100",reservas_hotel[[#This Row],[precio noche 1]])</f>
        <v>200</v>
      </c>
      <c r="H299" t="s">
        <v>12</v>
      </c>
      <c r="I299">
        <v>7</v>
      </c>
      <c r="J299" t="s">
        <v>17</v>
      </c>
      <c r="K299">
        <v>10</v>
      </c>
      <c r="L299" s="1">
        <f>IF(reservas_hotel[[#This Row],[mantenimiento_por_noche]]="","20",reservas_hotel[[#This Row],[mantenimiento_por_noche]])</f>
        <v>10</v>
      </c>
      <c r="M299">
        <f>reservas_hotel[[#This Row],[Precio Noche]]*reservas_hotel[[#This Row],[noches]]</f>
        <v>1400</v>
      </c>
      <c r="N299">
        <f>reservas_hotel[[#This Row],[noches]]*reservas_hotel[[#This Row],[Mantenimiento por noche]]</f>
        <v>70</v>
      </c>
      <c r="O299">
        <f>reservas_hotel[[#This Row],[Gasto total por reserva]]-reservas_hotel[[#This Row],[Gasto mantenimiento total]]</f>
        <v>1330</v>
      </c>
    </row>
    <row r="300" spans="1:15" x14ac:dyDescent="0.3">
      <c r="A300">
        <v>299</v>
      </c>
      <c r="B300">
        <v>50</v>
      </c>
      <c r="C300" t="s">
        <v>2</v>
      </c>
      <c r="D300" t="s">
        <v>7</v>
      </c>
      <c r="E300" t="s">
        <v>15</v>
      </c>
      <c r="F300">
        <v>150</v>
      </c>
      <c r="G300" s="1">
        <f>IF(reservas_hotel[[#This Row],[precio noche 1]]="","100",reservas_hotel[[#This Row],[precio noche 1]])</f>
        <v>150</v>
      </c>
      <c r="H300" t="s">
        <v>12</v>
      </c>
      <c r="I300">
        <v>3</v>
      </c>
      <c r="J300" t="s">
        <v>6</v>
      </c>
      <c r="K300">
        <v>20</v>
      </c>
      <c r="L300" s="1">
        <f>IF(reservas_hotel[[#This Row],[mantenimiento_por_noche]]="","20",reservas_hotel[[#This Row],[mantenimiento_por_noche]])</f>
        <v>20</v>
      </c>
      <c r="M300">
        <f>reservas_hotel[[#This Row],[Precio Noche]]*reservas_hotel[[#This Row],[noches]]</f>
        <v>450</v>
      </c>
      <c r="N300">
        <f>reservas_hotel[[#This Row],[noches]]*reservas_hotel[[#This Row],[Mantenimiento por noche]]</f>
        <v>60</v>
      </c>
      <c r="O300">
        <f>reservas_hotel[[#This Row],[Gasto total por reserva]]-reservas_hotel[[#This Row],[Gasto mantenimiento total]]</f>
        <v>390</v>
      </c>
    </row>
    <row r="301" spans="1:15" x14ac:dyDescent="0.3">
      <c r="A301">
        <v>300</v>
      </c>
      <c r="B301">
        <v>76</v>
      </c>
      <c r="C301" t="s">
        <v>13</v>
      </c>
      <c r="D301" t="s">
        <v>14</v>
      </c>
      <c r="E301" t="s">
        <v>4</v>
      </c>
      <c r="F301">
        <v>120</v>
      </c>
      <c r="G301" s="1">
        <f>IF(reservas_hotel[[#This Row],[precio noche 1]]="","100",reservas_hotel[[#This Row],[precio noche 1]])</f>
        <v>120</v>
      </c>
      <c r="H301" t="s">
        <v>5</v>
      </c>
      <c r="I301">
        <v>9</v>
      </c>
      <c r="J301" t="s">
        <v>6</v>
      </c>
      <c r="K301">
        <v>15</v>
      </c>
      <c r="L301" s="1">
        <f>IF(reservas_hotel[[#This Row],[mantenimiento_por_noche]]="","20",reservas_hotel[[#This Row],[mantenimiento_por_noche]])</f>
        <v>15</v>
      </c>
      <c r="M301">
        <f>reservas_hotel[[#This Row],[Precio Noche]]*reservas_hotel[[#This Row],[noches]]</f>
        <v>1080</v>
      </c>
      <c r="N301">
        <f>reservas_hotel[[#This Row],[noches]]*reservas_hotel[[#This Row],[Mantenimiento por noche]]</f>
        <v>135</v>
      </c>
      <c r="O301">
        <f>reservas_hotel[[#This Row],[Gasto total por reserva]]-reservas_hotel[[#This Row],[Gasto mantenimiento total]]</f>
        <v>945</v>
      </c>
    </row>
    <row r="302" spans="1:15" x14ac:dyDescent="0.3">
      <c r="A302">
        <v>301</v>
      </c>
      <c r="B302">
        <v>87</v>
      </c>
      <c r="C302" t="s">
        <v>13</v>
      </c>
      <c r="D302" t="s">
        <v>22</v>
      </c>
      <c r="E302" t="s">
        <v>15</v>
      </c>
      <c r="G302" s="1" t="str">
        <f>IF(reservas_hotel[[#This Row],[precio noche 1]]="","100",reservas_hotel[[#This Row],[precio noche 1]])</f>
        <v>100</v>
      </c>
      <c r="H302" t="s">
        <v>5</v>
      </c>
      <c r="I302">
        <v>8</v>
      </c>
      <c r="J302" t="s">
        <v>6</v>
      </c>
      <c r="L302" s="1" t="str">
        <f>IF(reservas_hotel[[#This Row],[mantenimiento_por_noche]]="","20",reservas_hotel[[#This Row],[mantenimiento_por_noche]])</f>
        <v>20</v>
      </c>
      <c r="M302">
        <f>reservas_hotel[[#This Row],[Precio Noche]]*reservas_hotel[[#This Row],[noches]]</f>
        <v>800</v>
      </c>
      <c r="N302">
        <f>reservas_hotel[[#This Row],[noches]]*reservas_hotel[[#This Row],[Mantenimiento por noche]]</f>
        <v>160</v>
      </c>
      <c r="O302">
        <f>reservas_hotel[[#This Row],[Gasto total por reserva]]-reservas_hotel[[#This Row],[Gasto mantenimiento total]]</f>
        <v>640</v>
      </c>
    </row>
    <row r="303" spans="1:15" x14ac:dyDescent="0.3">
      <c r="A303">
        <v>302</v>
      </c>
      <c r="B303">
        <v>49</v>
      </c>
      <c r="C303" t="s">
        <v>13</v>
      </c>
      <c r="D303" t="s">
        <v>19</v>
      </c>
      <c r="E303" t="s">
        <v>4</v>
      </c>
      <c r="F303">
        <v>120</v>
      </c>
      <c r="G303" s="1">
        <f>IF(reservas_hotel[[#This Row],[precio noche 1]]="","100",reservas_hotel[[#This Row],[precio noche 1]])</f>
        <v>120</v>
      </c>
      <c r="H303" t="s">
        <v>12</v>
      </c>
      <c r="I303">
        <v>6</v>
      </c>
      <c r="J303" t="s">
        <v>6</v>
      </c>
      <c r="K303">
        <v>20</v>
      </c>
      <c r="L303" s="1">
        <f>IF(reservas_hotel[[#This Row],[mantenimiento_por_noche]]="","20",reservas_hotel[[#This Row],[mantenimiento_por_noche]])</f>
        <v>20</v>
      </c>
      <c r="M303">
        <f>reservas_hotel[[#This Row],[Precio Noche]]*reservas_hotel[[#This Row],[noches]]</f>
        <v>720</v>
      </c>
      <c r="N303">
        <f>reservas_hotel[[#This Row],[noches]]*reservas_hotel[[#This Row],[Mantenimiento por noche]]</f>
        <v>120</v>
      </c>
      <c r="O303">
        <f>reservas_hotel[[#This Row],[Gasto total por reserva]]-reservas_hotel[[#This Row],[Gasto mantenimiento total]]</f>
        <v>600</v>
      </c>
    </row>
    <row r="304" spans="1:15" x14ac:dyDescent="0.3">
      <c r="A304">
        <v>303</v>
      </c>
      <c r="B304">
        <v>56</v>
      </c>
      <c r="C304" t="s">
        <v>2</v>
      </c>
      <c r="D304" t="s">
        <v>19</v>
      </c>
      <c r="E304" t="s">
        <v>15</v>
      </c>
      <c r="F304">
        <v>150</v>
      </c>
      <c r="G304" s="1">
        <f>IF(reservas_hotel[[#This Row],[precio noche 1]]="","100",reservas_hotel[[#This Row],[precio noche 1]])</f>
        <v>150</v>
      </c>
      <c r="H304" t="s">
        <v>21</v>
      </c>
      <c r="I304">
        <v>5</v>
      </c>
      <c r="J304" t="s">
        <v>6</v>
      </c>
      <c r="K304">
        <v>5</v>
      </c>
      <c r="L304" s="1">
        <f>IF(reservas_hotel[[#This Row],[mantenimiento_por_noche]]="","20",reservas_hotel[[#This Row],[mantenimiento_por_noche]])</f>
        <v>5</v>
      </c>
      <c r="M304">
        <f>reservas_hotel[[#This Row],[Precio Noche]]*reservas_hotel[[#This Row],[noches]]</f>
        <v>750</v>
      </c>
      <c r="N304">
        <f>reservas_hotel[[#This Row],[noches]]*reservas_hotel[[#This Row],[Mantenimiento por noche]]</f>
        <v>25</v>
      </c>
      <c r="O304">
        <f>reservas_hotel[[#This Row],[Gasto total por reserva]]-reservas_hotel[[#This Row],[Gasto mantenimiento total]]</f>
        <v>725</v>
      </c>
    </row>
    <row r="305" spans="1:15" x14ac:dyDescent="0.3">
      <c r="A305">
        <v>304</v>
      </c>
      <c r="B305">
        <v>70</v>
      </c>
      <c r="C305" t="s">
        <v>13</v>
      </c>
      <c r="D305" t="s">
        <v>3</v>
      </c>
      <c r="E305" t="s">
        <v>15</v>
      </c>
      <c r="F305">
        <v>90</v>
      </c>
      <c r="G305" s="1">
        <f>IF(reservas_hotel[[#This Row],[precio noche 1]]="","100",reservas_hotel[[#This Row],[precio noche 1]])</f>
        <v>90</v>
      </c>
      <c r="H305" t="s">
        <v>5</v>
      </c>
      <c r="I305">
        <v>4</v>
      </c>
      <c r="J305" t="s">
        <v>17</v>
      </c>
      <c r="K305">
        <v>20</v>
      </c>
      <c r="L305" s="1">
        <f>IF(reservas_hotel[[#This Row],[mantenimiento_por_noche]]="","20",reservas_hotel[[#This Row],[mantenimiento_por_noche]])</f>
        <v>20</v>
      </c>
      <c r="M305">
        <f>reservas_hotel[[#This Row],[Precio Noche]]*reservas_hotel[[#This Row],[noches]]</f>
        <v>360</v>
      </c>
      <c r="N305">
        <f>reservas_hotel[[#This Row],[noches]]*reservas_hotel[[#This Row],[Mantenimiento por noche]]</f>
        <v>80</v>
      </c>
      <c r="O305">
        <f>reservas_hotel[[#This Row],[Gasto total por reserva]]-reservas_hotel[[#This Row],[Gasto mantenimiento total]]</f>
        <v>280</v>
      </c>
    </row>
    <row r="306" spans="1:15" x14ac:dyDescent="0.3">
      <c r="A306">
        <v>305</v>
      </c>
      <c r="B306">
        <v>86</v>
      </c>
      <c r="C306" t="s">
        <v>13</v>
      </c>
      <c r="D306" t="s">
        <v>22</v>
      </c>
      <c r="E306" t="s">
        <v>4</v>
      </c>
      <c r="F306">
        <v>70</v>
      </c>
      <c r="G306" s="1">
        <f>IF(reservas_hotel[[#This Row],[precio noche 1]]="","100",reservas_hotel[[#This Row],[precio noche 1]])</f>
        <v>70</v>
      </c>
      <c r="H306" t="s">
        <v>9</v>
      </c>
      <c r="I306">
        <v>6</v>
      </c>
      <c r="J306" t="s">
        <v>6</v>
      </c>
      <c r="K306">
        <v>15</v>
      </c>
      <c r="L306" s="1">
        <f>IF(reservas_hotel[[#This Row],[mantenimiento_por_noche]]="","20",reservas_hotel[[#This Row],[mantenimiento_por_noche]])</f>
        <v>15</v>
      </c>
      <c r="M306">
        <f>reservas_hotel[[#This Row],[Precio Noche]]*reservas_hotel[[#This Row],[noches]]</f>
        <v>420</v>
      </c>
      <c r="N306">
        <f>reservas_hotel[[#This Row],[noches]]*reservas_hotel[[#This Row],[Mantenimiento por noche]]</f>
        <v>90</v>
      </c>
      <c r="O306">
        <f>reservas_hotel[[#This Row],[Gasto total por reserva]]-reservas_hotel[[#This Row],[Gasto mantenimiento total]]</f>
        <v>330</v>
      </c>
    </row>
    <row r="307" spans="1:15" x14ac:dyDescent="0.3">
      <c r="A307">
        <v>306</v>
      </c>
      <c r="B307">
        <v>82</v>
      </c>
      <c r="C307" t="s">
        <v>2</v>
      </c>
      <c r="D307" t="s">
        <v>22</v>
      </c>
      <c r="E307" t="s">
        <v>4</v>
      </c>
      <c r="F307">
        <v>70</v>
      </c>
      <c r="G307" s="1">
        <f>IF(reservas_hotel[[#This Row],[precio noche 1]]="","100",reservas_hotel[[#This Row],[precio noche 1]])</f>
        <v>70</v>
      </c>
      <c r="H307" t="s">
        <v>12</v>
      </c>
      <c r="I307">
        <v>2</v>
      </c>
      <c r="J307" t="s">
        <v>17</v>
      </c>
      <c r="L307" s="1" t="str">
        <f>IF(reservas_hotel[[#This Row],[mantenimiento_por_noche]]="","20",reservas_hotel[[#This Row],[mantenimiento_por_noche]])</f>
        <v>20</v>
      </c>
      <c r="M307">
        <f>reservas_hotel[[#This Row],[Precio Noche]]*reservas_hotel[[#This Row],[noches]]</f>
        <v>140</v>
      </c>
      <c r="N307">
        <f>reservas_hotel[[#This Row],[noches]]*reservas_hotel[[#This Row],[Mantenimiento por noche]]</f>
        <v>40</v>
      </c>
      <c r="O307">
        <f>reservas_hotel[[#This Row],[Gasto total por reserva]]-reservas_hotel[[#This Row],[Gasto mantenimiento total]]</f>
        <v>100</v>
      </c>
    </row>
    <row r="308" spans="1:15" x14ac:dyDescent="0.3">
      <c r="A308">
        <v>307</v>
      </c>
      <c r="B308">
        <v>67</v>
      </c>
      <c r="C308" t="s">
        <v>13</v>
      </c>
      <c r="D308" t="s">
        <v>18</v>
      </c>
      <c r="E308" t="s">
        <v>15</v>
      </c>
      <c r="F308">
        <v>200</v>
      </c>
      <c r="G308" s="1">
        <f>IF(reservas_hotel[[#This Row],[precio noche 1]]="","100",reservas_hotel[[#This Row],[precio noche 1]])</f>
        <v>200</v>
      </c>
      <c r="H308" t="s">
        <v>12</v>
      </c>
      <c r="I308">
        <v>3</v>
      </c>
      <c r="J308" t="s">
        <v>17</v>
      </c>
      <c r="K308">
        <v>15</v>
      </c>
      <c r="L308" s="1">
        <f>IF(reservas_hotel[[#This Row],[mantenimiento_por_noche]]="","20",reservas_hotel[[#This Row],[mantenimiento_por_noche]])</f>
        <v>15</v>
      </c>
      <c r="M308">
        <f>reservas_hotel[[#This Row],[Precio Noche]]*reservas_hotel[[#This Row],[noches]]</f>
        <v>600</v>
      </c>
      <c r="N308">
        <f>reservas_hotel[[#This Row],[noches]]*reservas_hotel[[#This Row],[Mantenimiento por noche]]</f>
        <v>45</v>
      </c>
      <c r="O308">
        <f>reservas_hotel[[#This Row],[Gasto total por reserva]]-reservas_hotel[[#This Row],[Gasto mantenimiento total]]</f>
        <v>555</v>
      </c>
    </row>
    <row r="309" spans="1:15" x14ac:dyDescent="0.3">
      <c r="A309">
        <v>308</v>
      </c>
      <c r="B309">
        <v>69</v>
      </c>
      <c r="C309" t="s">
        <v>13</v>
      </c>
      <c r="D309" t="s">
        <v>22</v>
      </c>
      <c r="E309" t="s">
        <v>8</v>
      </c>
      <c r="F309">
        <v>50</v>
      </c>
      <c r="G309" s="1">
        <f>IF(reservas_hotel[[#This Row],[precio noche 1]]="","100",reservas_hotel[[#This Row],[precio noche 1]])</f>
        <v>50</v>
      </c>
      <c r="H309" t="s">
        <v>9</v>
      </c>
      <c r="I309">
        <v>5</v>
      </c>
      <c r="J309" t="s">
        <v>6</v>
      </c>
      <c r="K309">
        <v>5</v>
      </c>
      <c r="L309" s="1">
        <f>IF(reservas_hotel[[#This Row],[mantenimiento_por_noche]]="","20",reservas_hotel[[#This Row],[mantenimiento_por_noche]])</f>
        <v>5</v>
      </c>
      <c r="M309">
        <f>reservas_hotel[[#This Row],[Precio Noche]]*reservas_hotel[[#This Row],[noches]]</f>
        <v>250</v>
      </c>
      <c r="N309">
        <f>reservas_hotel[[#This Row],[noches]]*reservas_hotel[[#This Row],[Mantenimiento por noche]]</f>
        <v>25</v>
      </c>
      <c r="O309">
        <f>reservas_hotel[[#This Row],[Gasto total por reserva]]-reservas_hotel[[#This Row],[Gasto mantenimiento total]]</f>
        <v>225</v>
      </c>
    </row>
    <row r="310" spans="1:15" x14ac:dyDescent="0.3">
      <c r="A310">
        <v>309</v>
      </c>
      <c r="B310">
        <v>53</v>
      </c>
      <c r="C310" t="s">
        <v>13</v>
      </c>
      <c r="D310" t="s">
        <v>22</v>
      </c>
      <c r="E310" t="s">
        <v>8</v>
      </c>
      <c r="F310">
        <v>150</v>
      </c>
      <c r="G310" s="1">
        <f>IF(reservas_hotel[[#This Row],[precio noche 1]]="","100",reservas_hotel[[#This Row],[precio noche 1]])</f>
        <v>150</v>
      </c>
      <c r="H310" t="s">
        <v>12</v>
      </c>
      <c r="I310">
        <v>1</v>
      </c>
      <c r="J310" t="s">
        <v>17</v>
      </c>
      <c r="K310">
        <v>20</v>
      </c>
      <c r="L310" s="1">
        <f>IF(reservas_hotel[[#This Row],[mantenimiento_por_noche]]="","20",reservas_hotel[[#This Row],[mantenimiento_por_noche]])</f>
        <v>20</v>
      </c>
      <c r="M310">
        <f>reservas_hotel[[#This Row],[Precio Noche]]*reservas_hotel[[#This Row],[noches]]</f>
        <v>150</v>
      </c>
      <c r="N310">
        <f>reservas_hotel[[#This Row],[noches]]*reservas_hotel[[#This Row],[Mantenimiento por noche]]</f>
        <v>20</v>
      </c>
      <c r="O310">
        <f>reservas_hotel[[#This Row],[Gasto total por reserva]]-reservas_hotel[[#This Row],[Gasto mantenimiento total]]</f>
        <v>130</v>
      </c>
    </row>
    <row r="311" spans="1:15" x14ac:dyDescent="0.3">
      <c r="A311">
        <v>310</v>
      </c>
      <c r="B311">
        <v>22</v>
      </c>
      <c r="C311" t="s">
        <v>2</v>
      </c>
      <c r="D311" t="s">
        <v>18</v>
      </c>
      <c r="E311" t="s">
        <v>11</v>
      </c>
      <c r="F311">
        <v>150</v>
      </c>
      <c r="G311" s="1">
        <f>IF(reservas_hotel[[#This Row],[precio noche 1]]="","100",reservas_hotel[[#This Row],[precio noche 1]])</f>
        <v>150</v>
      </c>
      <c r="H311" t="s">
        <v>21</v>
      </c>
      <c r="I311">
        <v>7</v>
      </c>
      <c r="J311" t="s">
        <v>6</v>
      </c>
      <c r="K311">
        <v>15</v>
      </c>
      <c r="L311" s="1">
        <f>IF(reservas_hotel[[#This Row],[mantenimiento_por_noche]]="","20",reservas_hotel[[#This Row],[mantenimiento_por_noche]])</f>
        <v>15</v>
      </c>
      <c r="M311">
        <f>reservas_hotel[[#This Row],[Precio Noche]]*reservas_hotel[[#This Row],[noches]]</f>
        <v>1050</v>
      </c>
      <c r="N311">
        <f>reservas_hotel[[#This Row],[noches]]*reservas_hotel[[#This Row],[Mantenimiento por noche]]</f>
        <v>105</v>
      </c>
      <c r="O311">
        <f>reservas_hotel[[#This Row],[Gasto total por reserva]]-reservas_hotel[[#This Row],[Gasto mantenimiento total]]</f>
        <v>945</v>
      </c>
    </row>
    <row r="312" spans="1:15" x14ac:dyDescent="0.3">
      <c r="A312">
        <v>311</v>
      </c>
      <c r="B312">
        <v>21</v>
      </c>
      <c r="C312" t="s">
        <v>2</v>
      </c>
      <c r="D312" t="s">
        <v>10</v>
      </c>
      <c r="E312" t="s">
        <v>11</v>
      </c>
      <c r="F312">
        <v>120</v>
      </c>
      <c r="G312" s="1">
        <f>IF(reservas_hotel[[#This Row],[precio noche 1]]="","100",reservas_hotel[[#This Row],[precio noche 1]])</f>
        <v>120</v>
      </c>
      <c r="H312" t="s">
        <v>21</v>
      </c>
      <c r="I312">
        <v>1</v>
      </c>
      <c r="J312" t="s">
        <v>17</v>
      </c>
      <c r="L312" s="1" t="str">
        <f>IF(reservas_hotel[[#This Row],[mantenimiento_por_noche]]="","20",reservas_hotel[[#This Row],[mantenimiento_por_noche]])</f>
        <v>20</v>
      </c>
      <c r="M312">
        <f>reservas_hotel[[#This Row],[Precio Noche]]*reservas_hotel[[#This Row],[noches]]</f>
        <v>120</v>
      </c>
      <c r="N312">
        <f>reservas_hotel[[#This Row],[noches]]*reservas_hotel[[#This Row],[Mantenimiento por noche]]</f>
        <v>20</v>
      </c>
      <c r="O312">
        <f>reservas_hotel[[#This Row],[Gasto total por reserva]]-reservas_hotel[[#This Row],[Gasto mantenimiento total]]</f>
        <v>100</v>
      </c>
    </row>
    <row r="313" spans="1:15" x14ac:dyDescent="0.3">
      <c r="A313">
        <v>312</v>
      </c>
      <c r="B313">
        <v>64</v>
      </c>
      <c r="C313" t="s">
        <v>2</v>
      </c>
      <c r="D313" t="s">
        <v>19</v>
      </c>
      <c r="E313" t="s">
        <v>4</v>
      </c>
      <c r="F313">
        <v>50</v>
      </c>
      <c r="G313" s="1">
        <f>IF(reservas_hotel[[#This Row],[precio noche 1]]="","100",reservas_hotel[[#This Row],[precio noche 1]])</f>
        <v>50</v>
      </c>
      <c r="H313" t="s">
        <v>5</v>
      </c>
      <c r="I313">
        <v>4</v>
      </c>
      <c r="J313" t="s">
        <v>17</v>
      </c>
      <c r="L313" s="1" t="str">
        <f>IF(reservas_hotel[[#This Row],[mantenimiento_por_noche]]="","20",reservas_hotel[[#This Row],[mantenimiento_por_noche]])</f>
        <v>20</v>
      </c>
      <c r="M313">
        <f>reservas_hotel[[#This Row],[Precio Noche]]*reservas_hotel[[#This Row],[noches]]</f>
        <v>200</v>
      </c>
      <c r="N313">
        <f>reservas_hotel[[#This Row],[noches]]*reservas_hotel[[#This Row],[Mantenimiento por noche]]</f>
        <v>80</v>
      </c>
      <c r="O313">
        <f>reservas_hotel[[#This Row],[Gasto total por reserva]]-reservas_hotel[[#This Row],[Gasto mantenimiento total]]</f>
        <v>120</v>
      </c>
    </row>
    <row r="314" spans="1:15" x14ac:dyDescent="0.3">
      <c r="A314">
        <v>313</v>
      </c>
      <c r="B314">
        <v>42</v>
      </c>
      <c r="C314" t="s">
        <v>2</v>
      </c>
      <c r="D314" t="s">
        <v>22</v>
      </c>
      <c r="E314" t="s">
        <v>15</v>
      </c>
      <c r="F314">
        <v>200</v>
      </c>
      <c r="G314" s="1">
        <f>IF(reservas_hotel[[#This Row],[precio noche 1]]="","100",reservas_hotel[[#This Row],[precio noche 1]])</f>
        <v>200</v>
      </c>
      <c r="H314" t="s">
        <v>5</v>
      </c>
      <c r="I314">
        <v>4</v>
      </c>
      <c r="J314" t="s">
        <v>17</v>
      </c>
      <c r="K314">
        <v>10</v>
      </c>
      <c r="L314" s="1">
        <f>IF(reservas_hotel[[#This Row],[mantenimiento_por_noche]]="","20",reservas_hotel[[#This Row],[mantenimiento_por_noche]])</f>
        <v>10</v>
      </c>
      <c r="M314">
        <f>reservas_hotel[[#This Row],[Precio Noche]]*reservas_hotel[[#This Row],[noches]]</f>
        <v>800</v>
      </c>
      <c r="N314">
        <f>reservas_hotel[[#This Row],[noches]]*reservas_hotel[[#This Row],[Mantenimiento por noche]]</f>
        <v>40</v>
      </c>
      <c r="O314">
        <f>reservas_hotel[[#This Row],[Gasto total por reserva]]-reservas_hotel[[#This Row],[Gasto mantenimiento total]]</f>
        <v>760</v>
      </c>
    </row>
    <row r="315" spans="1:15" x14ac:dyDescent="0.3">
      <c r="A315">
        <v>314</v>
      </c>
      <c r="B315">
        <v>32</v>
      </c>
      <c r="C315" t="s">
        <v>2</v>
      </c>
      <c r="D315" t="s">
        <v>3</v>
      </c>
      <c r="E315" t="s">
        <v>4</v>
      </c>
      <c r="F315">
        <v>120</v>
      </c>
      <c r="G315" s="1">
        <f>IF(reservas_hotel[[#This Row],[precio noche 1]]="","100",reservas_hotel[[#This Row],[precio noche 1]])</f>
        <v>120</v>
      </c>
      <c r="H315" t="s">
        <v>5</v>
      </c>
      <c r="I315">
        <v>3</v>
      </c>
      <c r="J315" t="s">
        <v>17</v>
      </c>
      <c r="K315">
        <v>5</v>
      </c>
      <c r="L315" s="1">
        <f>IF(reservas_hotel[[#This Row],[mantenimiento_por_noche]]="","20",reservas_hotel[[#This Row],[mantenimiento_por_noche]])</f>
        <v>5</v>
      </c>
      <c r="M315">
        <f>reservas_hotel[[#This Row],[Precio Noche]]*reservas_hotel[[#This Row],[noches]]</f>
        <v>360</v>
      </c>
      <c r="N315">
        <f>reservas_hotel[[#This Row],[noches]]*reservas_hotel[[#This Row],[Mantenimiento por noche]]</f>
        <v>15</v>
      </c>
      <c r="O315">
        <f>reservas_hotel[[#This Row],[Gasto total por reserva]]-reservas_hotel[[#This Row],[Gasto mantenimiento total]]</f>
        <v>345</v>
      </c>
    </row>
    <row r="316" spans="1:15" x14ac:dyDescent="0.3">
      <c r="A316">
        <v>315</v>
      </c>
      <c r="B316">
        <v>90</v>
      </c>
      <c r="C316" t="s">
        <v>2</v>
      </c>
      <c r="D316" t="s">
        <v>7</v>
      </c>
      <c r="E316" t="s">
        <v>15</v>
      </c>
      <c r="F316">
        <v>70</v>
      </c>
      <c r="G316" s="1">
        <f>IF(reservas_hotel[[#This Row],[precio noche 1]]="","100",reservas_hotel[[#This Row],[precio noche 1]])</f>
        <v>70</v>
      </c>
      <c r="H316" t="s">
        <v>21</v>
      </c>
      <c r="I316">
        <v>10</v>
      </c>
      <c r="J316" t="s">
        <v>17</v>
      </c>
      <c r="K316">
        <v>20</v>
      </c>
      <c r="L316" s="1">
        <f>IF(reservas_hotel[[#This Row],[mantenimiento_por_noche]]="","20",reservas_hotel[[#This Row],[mantenimiento_por_noche]])</f>
        <v>20</v>
      </c>
      <c r="M316">
        <f>reservas_hotel[[#This Row],[Precio Noche]]*reservas_hotel[[#This Row],[noches]]</f>
        <v>700</v>
      </c>
      <c r="N316">
        <f>reservas_hotel[[#This Row],[noches]]*reservas_hotel[[#This Row],[Mantenimiento por noche]]</f>
        <v>200</v>
      </c>
      <c r="O316">
        <f>reservas_hotel[[#This Row],[Gasto total por reserva]]-reservas_hotel[[#This Row],[Gasto mantenimiento total]]</f>
        <v>500</v>
      </c>
    </row>
    <row r="317" spans="1:15" x14ac:dyDescent="0.3">
      <c r="A317">
        <v>316</v>
      </c>
      <c r="B317">
        <v>52</v>
      </c>
      <c r="C317" t="s">
        <v>13</v>
      </c>
      <c r="D317" t="s">
        <v>20</v>
      </c>
      <c r="E317" t="s">
        <v>15</v>
      </c>
      <c r="F317">
        <v>70</v>
      </c>
      <c r="G317" s="1">
        <f>IF(reservas_hotel[[#This Row],[precio noche 1]]="","100",reservas_hotel[[#This Row],[precio noche 1]])</f>
        <v>70</v>
      </c>
      <c r="H317" t="s">
        <v>12</v>
      </c>
      <c r="I317">
        <v>4</v>
      </c>
      <c r="J317" t="s">
        <v>6</v>
      </c>
      <c r="K317">
        <v>5</v>
      </c>
      <c r="L317" s="1">
        <f>IF(reservas_hotel[[#This Row],[mantenimiento_por_noche]]="","20",reservas_hotel[[#This Row],[mantenimiento_por_noche]])</f>
        <v>5</v>
      </c>
      <c r="M317">
        <f>reservas_hotel[[#This Row],[Precio Noche]]*reservas_hotel[[#This Row],[noches]]</f>
        <v>280</v>
      </c>
      <c r="N317">
        <f>reservas_hotel[[#This Row],[noches]]*reservas_hotel[[#This Row],[Mantenimiento por noche]]</f>
        <v>20</v>
      </c>
      <c r="O317">
        <f>reservas_hotel[[#This Row],[Gasto total por reserva]]-reservas_hotel[[#This Row],[Gasto mantenimiento total]]</f>
        <v>260</v>
      </c>
    </row>
    <row r="318" spans="1:15" x14ac:dyDescent="0.3">
      <c r="A318">
        <v>317</v>
      </c>
      <c r="B318">
        <v>78</v>
      </c>
      <c r="C318" t="s">
        <v>2</v>
      </c>
      <c r="D318" t="s">
        <v>3</v>
      </c>
      <c r="E318" t="s">
        <v>4</v>
      </c>
      <c r="F318">
        <v>120</v>
      </c>
      <c r="G318" s="1">
        <f>IF(reservas_hotel[[#This Row],[precio noche 1]]="","100",reservas_hotel[[#This Row],[precio noche 1]])</f>
        <v>120</v>
      </c>
      <c r="H318" t="s">
        <v>5</v>
      </c>
      <c r="I318">
        <v>1</v>
      </c>
      <c r="J318" t="s">
        <v>6</v>
      </c>
      <c r="K318">
        <v>10</v>
      </c>
      <c r="L318" s="1">
        <f>IF(reservas_hotel[[#This Row],[mantenimiento_por_noche]]="","20",reservas_hotel[[#This Row],[mantenimiento_por_noche]])</f>
        <v>10</v>
      </c>
      <c r="M318">
        <f>reservas_hotel[[#This Row],[Precio Noche]]*reservas_hotel[[#This Row],[noches]]</f>
        <v>120</v>
      </c>
      <c r="N318">
        <f>reservas_hotel[[#This Row],[noches]]*reservas_hotel[[#This Row],[Mantenimiento por noche]]</f>
        <v>10</v>
      </c>
      <c r="O318">
        <f>reservas_hotel[[#This Row],[Gasto total por reserva]]-reservas_hotel[[#This Row],[Gasto mantenimiento total]]</f>
        <v>110</v>
      </c>
    </row>
    <row r="319" spans="1:15" x14ac:dyDescent="0.3">
      <c r="A319">
        <v>318</v>
      </c>
      <c r="B319">
        <v>75</v>
      </c>
      <c r="C319" t="s">
        <v>2</v>
      </c>
      <c r="D319" t="s">
        <v>19</v>
      </c>
      <c r="E319" t="s">
        <v>15</v>
      </c>
      <c r="F319">
        <v>90</v>
      </c>
      <c r="G319" s="1">
        <f>IF(reservas_hotel[[#This Row],[precio noche 1]]="","100",reservas_hotel[[#This Row],[precio noche 1]])</f>
        <v>90</v>
      </c>
      <c r="H319" t="s">
        <v>21</v>
      </c>
      <c r="I319">
        <v>10</v>
      </c>
      <c r="J319" t="s">
        <v>17</v>
      </c>
      <c r="K319">
        <v>20</v>
      </c>
      <c r="L319" s="1">
        <f>IF(reservas_hotel[[#This Row],[mantenimiento_por_noche]]="","20",reservas_hotel[[#This Row],[mantenimiento_por_noche]])</f>
        <v>20</v>
      </c>
      <c r="M319">
        <f>reservas_hotel[[#This Row],[Precio Noche]]*reservas_hotel[[#This Row],[noches]]</f>
        <v>900</v>
      </c>
      <c r="N319">
        <f>reservas_hotel[[#This Row],[noches]]*reservas_hotel[[#This Row],[Mantenimiento por noche]]</f>
        <v>200</v>
      </c>
      <c r="O319">
        <f>reservas_hotel[[#This Row],[Gasto total por reserva]]-reservas_hotel[[#This Row],[Gasto mantenimiento total]]</f>
        <v>700</v>
      </c>
    </row>
    <row r="320" spans="1:15" x14ac:dyDescent="0.3">
      <c r="A320">
        <v>319</v>
      </c>
      <c r="B320">
        <v>46</v>
      </c>
      <c r="C320" t="s">
        <v>13</v>
      </c>
      <c r="D320" t="s">
        <v>20</v>
      </c>
      <c r="E320" t="s">
        <v>4</v>
      </c>
      <c r="F320">
        <v>200</v>
      </c>
      <c r="G320" s="1">
        <f>IF(reservas_hotel[[#This Row],[precio noche 1]]="","100",reservas_hotel[[#This Row],[precio noche 1]])</f>
        <v>200</v>
      </c>
      <c r="H320" t="s">
        <v>9</v>
      </c>
      <c r="I320">
        <v>4</v>
      </c>
      <c r="J320" t="s">
        <v>6</v>
      </c>
      <c r="K320">
        <v>10</v>
      </c>
      <c r="L320" s="1">
        <f>IF(reservas_hotel[[#This Row],[mantenimiento_por_noche]]="","20",reservas_hotel[[#This Row],[mantenimiento_por_noche]])</f>
        <v>10</v>
      </c>
      <c r="M320">
        <f>reservas_hotel[[#This Row],[Precio Noche]]*reservas_hotel[[#This Row],[noches]]</f>
        <v>800</v>
      </c>
      <c r="N320">
        <f>reservas_hotel[[#This Row],[noches]]*reservas_hotel[[#This Row],[Mantenimiento por noche]]</f>
        <v>40</v>
      </c>
      <c r="O320">
        <f>reservas_hotel[[#This Row],[Gasto total por reserva]]-reservas_hotel[[#This Row],[Gasto mantenimiento total]]</f>
        <v>760</v>
      </c>
    </row>
    <row r="321" spans="1:15" x14ac:dyDescent="0.3">
      <c r="A321">
        <v>320</v>
      </c>
      <c r="B321">
        <v>74</v>
      </c>
      <c r="C321" t="s">
        <v>13</v>
      </c>
      <c r="D321" t="s">
        <v>16</v>
      </c>
      <c r="E321" t="s">
        <v>8</v>
      </c>
      <c r="F321">
        <v>50</v>
      </c>
      <c r="G321" s="1">
        <f>IF(reservas_hotel[[#This Row],[precio noche 1]]="","100",reservas_hotel[[#This Row],[precio noche 1]])</f>
        <v>50</v>
      </c>
      <c r="H321" t="s">
        <v>12</v>
      </c>
      <c r="I321">
        <v>10</v>
      </c>
      <c r="J321" t="s">
        <v>6</v>
      </c>
      <c r="K321">
        <v>10</v>
      </c>
      <c r="L321" s="1">
        <f>IF(reservas_hotel[[#This Row],[mantenimiento_por_noche]]="","20",reservas_hotel[[#This Row],[mantenimiento_por_noche]])</f>
        <v>10</v>
      </c>
      <c r="M321">
        <f>reservas_hotel[[#This Row],[Precio Noche]]*reservas_hotel[[#This Row],[noches]]</f>
        <v>500</v>
      </c>
      <c r="N321">
        <f>reservas_hotel[[#This Row],[noches]]*reservas_hotel[[#This Row],[Mantenimiento por noche]]</f>
        <v>100</v>
      </c>
      <c r="O321">
        <f>reservas_hotel[[#This Row],[Gasto total por reserva]]-reservas_hotel[[#This Row],[Gasto mantenimiento total]]</f>
        <v>400</v>
      </c>
    </row>
    <row r="322" spans="1:15" x14ac:dyDescent="0.3">
      <c r="A322">
        <v>321</v>
      </c>
      <c r="B322">
        <v>40</v>
      </c>
      <c r="C322" t="s">
        <v>13</v>
      </c>
      <c r="D322" t="s">
        <v>10</v>
      </c>
      <c r="E322" t="s">
        <v>4</v>
      </c>
      <c r="G322" s="1" t="str">
        <f>IF(reservas_hotel[[#This Row],[precio noche 1]]="","100",reservas_hotel[[#This Row],[precio noche 1]])</f>
        <v>100</v>
      </c>
      <c r="H322" t="s">
        <v>9</v>
      </c>
      <c r="I322">
        <v>10</v>
      </c>
      <c r="J322" t="s">
        <v>6</v>
      </c>
      <c r="K322">
        <v>20</v>
      </c>
      <c r="L322" s="1">
        <f>IF(reservas_hotel[[#This Row],[mantenimiento_por_noche]]="","20",reservas_hotel[[#This Row],[mantenimiento_por_noche]])</f>
        <v>20</v>
      </c>
      <c r="M322">
        <f>reservas_hotel[[#This Row],[Precio Noche]]*reservas_hotel[[#This Row],[noches]]</f>
        <v>1000</v>
      </c>
      <c r="N322">
        <f>reservas_hotel[[#This Row],[noches]]*reservas_hotel[[#This Row],[Mantenimiento por noche]]</f>
        <v>200</v>
      </c>
      <c r="O322">
        <f>reservas_hotel[[#This Row],[Gasto total por reserva]]-reservas_hotel[[#This Row],[Gasto mantenimiento total]]</f>
        <v>800</v>
      </c>
    </row>
    <row r="323" spans="1:15" x14ac:dyDescent="0.3">
      <c r="A323">
        <v>322</v>
      </c>
      <c r="B323">
        <v>48</v>
      </c>
      <c r="C323" t="s">
        <v>13</v>
      </c>
      <c r="D323" t="s">
        <v>3</v>
      </c>
      <c r="E323" t="s">
        <v>4</v>
      </c>
      <c r="F323">
        <v>200</v>
      </c>
      <c r="G323" s="1">
        <f>IF(reservas_hotel[[#This Row],[precio noche 1]]="","100",reservas_hotel[[#This Row],[precio noche 1]])</f>
        <v>200</v>
      </c>
      <c r="H323" t="s">
        <v>12</v>
      </c>
      <c r="I323">
        <v>10</v>
      </c>
      <c r="J323" t="s">
        <v>17</v>
      </c>
      <c r="K323">
        <v>15</v>
      </c>
      <c r="L323" s="1">
        <f>IF(reservas_hotel[[#This Row],[mantenimiento_por_noche]]="","20",reservas_hotel[[#This Row],[mantenimiento_por_noche]])</f>
        <v>15</v>
      </c>
      <c r="M323">
        <f>reservas_hotel[[#This Row],[Precio Noche]]*reservas_hotel[[#This Row],[noches]]</f>
        <v>2000</v>
      </c>
      <c r="N323">
        <f>reservas_hotel[[#This Row],[noches]]*reservas_hotel[[#This Row],[Mantenimiento por noche]]</f>
        <v>150</v>
      </c>
      <c r="O323">
        <f>reservas_hotel[[#This Row],[Gasto total por reserva]]-reservas_hotel[[#This Row],[Gasto mantenimiento total]]</f>
        <v>1850</v>
      </c>
    </row>
    <row r="324" spans="1:15" x14ac:dyDescent="0.3">
      <c r="A324">
        <v>323</v>
      </c>
      <c r="B324">
        <v>65</v>
      </c>
      <c r="C324" t="s">
        <v>2</v>
      </c>
      <c r="D324" t="s">
        <v>22</v>
      </c>
      <c r="E324" t="s">
        <v>11</v>
      </c>
      <c r="F324">
        <v>90</v>
      </c>
      <c r="G324" s="1">
        <f>IF(reservas_hotel[[#This Row],[precio noche 1]]="","100",reservas_hotel[[#This Row],[precio noche 1]])</f>
        <v>90</v>
      </c>
      <c r="H324" t="s">
        <v>21</v>
      </c>
      <c r="I324">
        <v>6</v>
      </c>
      <c r="J324" t="s">
        <v>6</v>
      </c>
      <c r="K324">
        <v>20</v>
      </c>
      <c r="L324" s="1">
        <f>IF(reservas_hotel[[#This Row],[mantenimiento_por_noche]]="","20",reservas_hotel[[#This Row],[mantenimiento_por_noche]])</f>
        <v>20</v>
      </c>
      <c r="M324">
        <f>reservas_hotel[[#This Row],[Precio Noche]]*reservas_hotel[[#This Row],[noches]]</f>
        <v>540</v>
      </c>
      <c r="N324">
        <f>reservas_hotel[[#This Row],[noches]]*reservas_hotel[[#This Row],[Mantenimiento por noche]]</f>
        <v>120</v>
      </c>
      <c r="O324">
        <f>reservas_hotel[[#This Row],[Gasto total por reserva]]-reservas_hotel[[#This Row],[Gasto mantenimiento total]]</f>
        <v>420</v>
      </c>
    </row>
    <row r="325" spans="1:15" x14ac:dyDescent="0.3">
      <c r="A325">
        <v>324</v>
      </c>
      <c r="B325">
        <v>47</v>
      </c>
      <c r="C325" t="s">
        <v>13</v>
      </c>
      <c r="D325" t="s">
        <v>3</v>
      </c>
      <c r="E325" t="s">
        <v>8</v>
      </c>
      <c r="F325">
        <v>200</v>
      </c>
      <c r="G325" s="1">
        <f>IF(reservas_hotel[[#This Row],[precio noche 1]]="","100",reservas_hotel[[#This Row],[precio noche 1]])</f>
        <v>200</v>
      </c>
      <c r="H325" t="s">
        <v>12</v>
      </c>
      <c r="I325">
        <v>10</v>
      </c>
      <c r="J325" t="s">
        <v>6</v>
      </c>
      <c r="K325">
        <v>5</v>
      </c>
      <c r="L325" s="1">
        <f>IF(reservas_hotel[[#This Row],[mantenimiento_por_noche]]="","20",reservas_hotel[[#This Row],[mantenimiento_por_noche]])</f>
        <v>5</v>
      </c>
      <c r="M325">
        <f>reservas_hotel[[#This Row],[Precio Noche]]*reservas_hotel[[#This Row],[noches]]</f>
        <v>2000</v>
      </c>
      <c r="N325">
        <f>reservas_hotel[[#This Row],[noches]]*reservas_hotel[[#This Row],[Mantenimiento por noche]]</f>
        <v>50</v>
      </c>
      <c r="O325">
        <f>reservas_hotel[[#This Row],[Gasto total por reserva]]-reservas_hotel[[#This Row],[Gasto mantenimiento total]]</f>
        <v>1950</v>
      </c>
    </row>
    <row r="326" spans="1:15" x14ac:dyDescent="0.3">
      <c r="A326">
        <v>325</v>
      </c>
      <c r="B326">
        <v>49</v>
      </c>
      <c r="C326" t="s">
        <v>13</v>
      </c>
      <c r="D326" t="s">
        <v>3</v>
      </c>
      <c r="E326" t="s">
        <v>15</v>
      </c>
      <c r="G326" s="1" t="str">
        <f>IF(reservas_hotel[[#This Row],[precio noche 1]]="","100",reservas_hotel[[#This Row],[precio noche 1]])</f>
        <v>100</v>
      </c>
      <c r="H326" t="s">
        <v>12</v>
      </c>
      <c r="I326">
        <v>10</v>
      </c>
      <c r="J326" t="s">
        <v>6</v>
      </c>
      <c r="K326">
        <v>20</v>
      </c>
      <c r="L326" s="1">
        <f>IF(reservas_hotel[[#This Row],[mantenimiento_por_noche]]="","20",reservas_hotel[[#This Row],[mantenimiento_por_noche]])</f>
        <v>20</v>
      </c>
      <c r="M326">
        <f>reservas_hotel[[#This Row],[Precio Noche]]*reservas_hotel[[#This Row],[noches]]</f>
        <v>1000</v>
      </c>
      <c r="N326">
        <f>reservas_hotel[[#This Row],[noches]]*reservas_hotel[[#This Row],[Mantenimiento por noche]]</f>
        <v>200</v>
      </c>
      <c r="O326">
        <f>reservas_hotel[[#This Row],[Gasto total por reserva]]-reservas_hotel[[#This Row],[Gasto mantenimiento total]]</f>
        <v>800</v>
      </c>
    </row>
    <row r="327" spans="1:15" x14ac:dyDescent="0.3">
      <c r="A327">
        <v>326</v>
      </c>
      <c r="B327">
        <v>89</v>
      </c>
      <c r="C327" t="s">
        <v>2</v>
      </c>
      <c r="D327" t="s">
        <v>22</v>
      </c>
      <c r="E327" t="s">
        <v>4</v>
      </c>
      <c r="F327">
        <v>120</v>
      </c>
      <c r="G327" s="1">
        <f>IF(reservas_hotel[[#This Row],[precio noche 1]]="","100",reservas_hotel[[#This Row],[precio noche 1]])</f>
        <v>120</v>
      </c>
      <c r="H327" t="s">
        <v>5</v>
      </c>
      <c r="I327">
        <v>7</v>
      </c>
      <c r="J327" t="s">
        <v>6</v>
      </c>
      <c r="K327">
        <v>15</v>
      </c>
      <c r="L327" s="1">
        <f>IF(reservas_hotel[[#This Row],[mantenimiento_por_noche]]="","20",reservas_hotel[[#This Row],[mantenimiento_por_noche]])</f>
        <v>15</v>
      </c>
      <c r="M327">
        <f>reservas_hotel[[#This Row],[Precio Noche]]*reservas_hotel[[#This Row],[noches]]</f>
        <v>840</v>
      </c>
      <c r="N327">
        <f>reservas_hotel[[#This Row],[noches]]*reservas_hotel[[#This Row],[Mantenimiento por noche]]</f>
        <v>105</v>
      </c>
      <c r="O327">
        <f>reservas_hotel[[#This Row],[Gasto total por reserva]]-reservas_hotel[[#This Row],[Gasto mantenimiento total]]</f>
        <v>735</v>
      </c>
    </row>
    <row r="328" spans="1:15" x14ac:dyDescent="0.3">
      <c r="A328">
        <v>327</v>
      </c>
      <c r="B328">
        <v>82</v>
      </c>
      <c r="C328" t="s">
        <v>2</v>
      </c>
      <c r="D328" t="s">
        <v>18</v>
      </c>
      <c r="E328" t="s">
        <v>11</v>
      </c>
      <c r="G328" s="1" t="str">
        <f>IF(reservas_hotel[[#This Row],[precio noche 1]]="","100",reservas_hotel[[#This Row],[precio noche 1]])</f>
        <v>100</v>
      </c>
      <c r="H328" t="s">
        <v>21</v>
      </c>
      <c r="I328">
        <v>2</v>
      </c>
      <c r="J328" t="s">
        <v>6</v>
      </c>
      <c r="K328">
        <v>20</v>
      </c>
      <c r="L328" s="1">
        <f>IF(reservas_hotel[[#This Row],[mantenimiento_por_noche]]="","20",reservas_hotel[[#This Row],[mantenimiento_por_noche]])</f>
        <v>20</v>
      </c>
      <c r="M328">
        <f>reservas_hotel[[#This Row],[Precio Noche]]*reservas_hotel[[#This Row],[noches]]</f>
        <v>200</v>
      </c>
      <c r="N328">
        <f>reservas_hotel[[#This Row],[noches]]*reservas_hotel[[#This Row],[Mantenimiento por noche]]</f>
        <v>40</v>
      </c>
      <c r="O328">
        <f>reservas_hotel[[#This Row],[Gasto total por reserva]]-reservas_hotel[[#This Row],[Gasto mantenimiento total]]</f>
        <v>160</v>
      </c>
    </row>
    <row r="329" spans="1:15" x14ac:dyDescent="0.3">
      <c r="A329">
        <v>328</v>
      </c>
      <c r="B329">
        <v>49</v>
      </c>
      <c r="C329" t="s">
        <v>13</v>
      </c>
      <c r="D329" t="s">
        <v>20</v>
      </c>
      <c r="E329" t="s">
        <v>4</v>
      </c>
      <c r="F329">
        <v>120</v>
      </c>
      <c r="G329" s="1">
        <f>IF(reservas_hotel[[#This Row],[precio noche 1]]="","100",reservas_hotel[[#This Row],[precio noche 1]])</f>
        <v>120</v>
      </c>
      <c r="H329" t="s">
        <v>21</v>
      </c>
      <c r="I329">
        <v>10</v>
      </c>
      <c r="J329" t="s">
        <v>17</v>
      </c>
      <c r="K329">
        <v>10</v>
      </c>
      <c r="L329" s="1">
        <f>IF(reservas_hotel[[#This Row],[mantenimiento_por_noche]]="","20",reservas_hotel[[#This Row],[mantenimiento_por_noche]])</f>
        <v>10</v>
      </c>
      <c r="M329">
        <f>reservas_hotel[[#This Row],[Precio Noche]]*reservas_hotel[[#This Row],[noches]]</f>
        <v>1200</v>
      </c>
      <c r="N329">
        <f>reservas_hotel[[#This Row],[noches]]*reservas_hotel[[#This Row],[Mantenimiento por noche]]</f>
        <v>100</v>
      </c>
      <c r="O329">
        <f>reservas_hotel[[#This Row],[Gasto total por reserva]]-reservas_hotel[[#This Row],[Gasto mantenimiento total]]</f>
        <v>1100</v>
      </c>
    </row>
    <row r="330" spans="1:15" x14ac:dyDescent="0.3">
      <c r="A330">
        <v>329</v>
      </c>
      <c r="B330">
        <v>69</v>
      </c>
      <c r="C330" t="s">
        <v>13</v>
      </c>
      <c r="D330" t="s">
        <v>19</v>
      </c>
      <c r="E330" t="s">
        <v>8</v>
      </c>
      <c r="F330">
        <v>120</v>
      </c>
      <c r="G330" s="1">
        <f>IF(reservas_hotel[[#This Row],[precio noche 1]]="","100",reservas_hotel[[#This Row],[precio noche 1]])</f>
        <v>120</v>
      </c>
      <c r="H330" t="s">
        <v>9</v>
      </c>
      <c r="I330">
        <v>10</v>
      </c>
      <c r="J330" t="s">
        <v>6</v>
      </c>
      <c r="K330">
        <v>5</v>
      </c>
      <c r="L330" s="1">
        <f>IF(reservas_hotel[[#This Row],[mantenimiento_por_noche]]="","20",reservas_hotel[[#This Row],[mantenimiento_por_noche]])</f>
        <v>5</v>
      </c>
      <c r="M330">
        <f>reservas_hotel[[#This Row],[Precio Noche]]*reservas_hotel[[#This Row],[noches]]</f>
        <v>1200</v>
      </c>
      <c r="N330">
        <f>reservas_hotel[[#This Row],[noches]]*reservas_hotel[[#This Row],[Mantenimiento por noche]]</f>
        <v>50</v>
      </c>
      <c r="O330">
        <f>reservas_hotel[[#This Row],[Gasto total por reserva]]-reservas_hotel[[#This Row],[Gasto mantenimiento total]]</f>
        <v>1150</v>
      </c>
    </row>
    <row r="331" spans="1:15" x14ac:dyDescent="0.3">
      <c r="A331">
        <v>330</v>
      </c>
      <c r="B331">
        <v>70</v>
      </c>
      <c r="C331" t="s">
        <v>2</v>
      </c>
      <c r="D331" t="s">
        <v>20</v>
      </c>
      <c r="E331" t="s">
        <v>8</v>
      </c>
      <c r="F331">
        <v>90</v>
      </c>
      <c r="G331" s="1">
        <f>IF(reservas_hotel[[#This Row],[precio noche 1]]="","100",reservas_hotel[[#This Row],[precio noche 1]])</f>
        <v>90</v>
      </c>
      <c r="H331" t="s">
        <v>5</v>
      </c>
      <c r="I331">
        <v>7</v>
      </c>
      <c r="J331" t="s">
        <v>6</v>
      </c>
      <c r="L331" s="1" t="str">
        <f>IF(reservas_hotel[[#This Row],[mantenimiento_por_noche]]="","20",reservas_hotel[[#This Row],[mantenimiento_por_noche]])</f>
        <v>20</v>
      </c>
      <c r="M331">
        <f>reservas_hotel[[#This Row],[Precio Noche]]*reservas_hotel[[#This Row],[noches]]</f>
        <v>630</v>
      </c>
      <c r="N331">
        <f>reservas_hotel[[#This Row],[noches]]*reservas_hotel[[#This Row],[Mantenimiento por noche]]</f>
        <v>140</v>
      </c>
      <c r="O331">
        <f>reservas_hotel[[#This Row],[Gasto total por reserva]]-reservas_hotel[[#This Row],[Gasto mantenimiento total]]</f>
        <v>490</v>
      </c>
    </row>
    <row r="332" spans="1:15" x14ac:dyDescent="0.3">
      <c r="A332">
        <v>331</v>
      </c>
      <c r="B332">
        <v>81</v>
      </c>
      <c r="C332" t="s">
        <v>13</v>
      </c>
      <c r="D332" t="s">
        <v>16</v>
      </c>
      <c r="E332" t="s">
        <v>4</v>
      </c>
      <c r="F332">
        <v>90</v>
      </c>
      <c r="G332" s="1">
        <f>IF(reservas_hotel[[#This Row],[precio noche 1]]="","100",reservas_hotel[[#This Row],[precio noche 1]])</f>
        <v>90</v>
      </c>
      <c r="H332" t="s">
        <v>9</v>
      </c>
      <c r="I332">
        <v>5</v>
      </c>
      <c r="J332" t="s">
        <v>17</v>
      </c>
      <c r="K332">
        <v>15</v>
      </c>
      <c r="L332" s="1">
        <f>IF(reservas_hotel[[#This Row],[mantenimiento_por_noche]]="","20",reservas_hotel[[#This Row],[mantenimiento_por_noche]])</f>
        <v>15</v>
      </c>
      <c r="M332">
        <f>reservas_hotel[[#This Row],[Precio Noche]]*reservas_hotel[[#This Row],[noches]]</f>
        <v>450</v>
      </c>
      <c r="N332">
        <f>reservas_hotel[[#This Row],[noches]]*reservas_hotel[[#This Row],[Mantenimiento por noche]]</f>
        <v>75</v>
      </c>
      <c r="O332">
        <f>reservas_hotel[[#This Row],[Gasto total por reserva]]-reservas_hotel[[#This Row],[Gasto mantenimiento total]]</f>
        <v>375</v>
      </c>
    </row>
    <row r="333" spans="1:15" x14ac:dyDescent="0.3">
      <c r="A333">
        <v>332</v>
      </c>
      <c r="B333">
        <v>62</v>
      </c>
      <c r="C333" t="s">
        <v>13</v>
      </c>
      <c r="D333" t="s">
        <v>7</v>
      </c>
      <c r="E333" t="s">
        <v>15</v>
      </c>
      <c r="F333">
        <v>200</v>
      </c>
      <c r="G333" s="1">
        <f>IF(reservas_hotel[[#This Row],[precio noche 1]]="","100",reservas_hotel[[#This Row],[precio noche 1]])</f>
        <v>200</v>
      </c>
      <c r="H333" t="s">
        <v>12</v>
      </c>
      <c r="I333">
        <v>1</v>
      </c>
      <c r="J333" t="s">
        <v>17</v>
      </c>
      <c r="K333">
        <v>15</v>
      </c>
      <c r="L333" s="1">
        <f>IF(reservas_hotel[[#This Row],[mantenimiento_por_noche]]="","20",reservas_hotel[[#This Row],[mantenimiento_por_noche]])</f>
        <v>15</v>
      </c>
      <c r="M333">
        <f>reservas_hotel[[#This Row],[Precio Noche]]*reservas_hotel[[#This Row],[noches]]</f>
        <v>200</v>
      </c>
      <c r="N333">
        <f>reservas_hotel[[#This Row],[noches]]*reservas_hotel[[#This Row],[Mantenimiento por noche]]</f>
        <v>15</v>
      </c>
      <c r="O333">
        <f>reservas_hotel[[#This Row],[Gasto total por reserva]]-reservas_hotel[[#This Row],[Gasto mantenimiento total]]</f>
        <v>185</v>
      </c>
    </row>
    <row r="334" spans="1:15" x14ac:dyDescent="0.3">
      <c r="A334">
        <v>333</v>
      </c>
      <c r="B334">
        <v>45</v>
      </c>
      <c r="C334" t="s">
        <v>2</v>
      </c>
      <c r="D334" t="s">
        <v>3</v>
      </c>
      <c r="E334" t="s">
        <v>4</v>
      </c>
      <c r="F334">
        <v>90</v>
      </c>
      <c r="G334" s="1">
        <f>IF(reservas_hotel[[#This Row],[precio noche 1]]="","100",reservas_hotel[[#This Row],[precio noche 1]])</f>
        <v>90</v>
      </c>
      <c r="H334" t="s">
        <v>5</v>
      </c>
      <c r="I334">
        <v>4</v>
      </c>
      <c r="J334" t="s">
        <v>6</v>
      </c>
      <c r="K334">
        <v>15</v>
      </c>
      <c r="L334" s="1">
        <f>IF(reservas_hotel[[#This Row],[mantenimiento_por_noche]]="","20",reservas_hotel[[#This Row],[mantenimiento_por_noche]])</f>
        <v>15</v>
      </c>
      <c r="M334">
        <f>reservas_hotel[[#This Row],[Precio Noche]]*reservas_hotel[[#This Row],[noches]]</f>
        <v>360</v>
      </c>
      <c r="N334">
        <f>reservas_hotel[[#This Row],[noches]]*reservas_hotel[[#This Row],[Mantenimiento por noche]]</f>
        <v>60</v>
      </c>
      <c r="O334">
        <f>reservas_hotel[[#This Row],[Gasto total por reserva]]-reservas_hotel[[#This Row],[Gasto mantenimiento total]]</f>
        <v>300</v>
      </c>
    </row>
    <row r="335" spans="1:15" x14ac:dyDescent="0.3">
      <c r="A335">
        <v>334</v>
      </c>
      <c r="B335">
        <v>43</v>
      </c>
      <c r="C335" t="s">
        <v>13</v>
      </c>
      <c r="D335" t="s">
        <v>19</v>
      </c>
      <c r="E335" t="s">
        <v>11</v>
      </c>
      <c r="F335">
        <v>120</v>
      </c>
      <c r="G335" s="1">
        <f>IF(reservas_hotel[[#This Row],[precio noche 1]]="","100",reservas_hotel[[#This Row],[precio noche 1]])</f>
        <v>120</v>
      </c>
      <c r="H335" t="s">
        <v>9</v>
      </c>
      <c r="I335">
        <v>8</v>
      </c>
      <c r="J335" t="s">
        <v>6</v>
      </c>
      <c r="K335">
        <v>20</v>
      </c>
      <c r="L335" s="1">
        <f>IF(reservas_hotel[[#This Row],[mantenimiento_por_noche]]="","20",reservas_hotel[[#This Row],[mantenimiento_por_noche]])</f>
        <v>20</v>
      </c>
      <c r="M335">
        <f>reservas_hotel[[#This Row],[Precio Noche]]*reservas_hotel[[#This Row],[noches]]</f>
        <v>960</v>
      </c>
      <c r="N335">
        <f>reservas_hotel[[#This Row],[noches]]*reservas_hotel[[#This Row],[Mantenimiento por noche]]</f>
        <v>160</v>
      </c>
      <c r="O335">
        <f>reservas_hotel[[#This Row],[Gasto total por reserva]]-reservas_hotel[[#This Row],[Gasto mantenimiento total]]</f>
        <v>800</v>
      </c>
    </row>
    <row r="336" spans="1:15" x14ac:dyDescent="0.3">
      <c r="A336">
        <v>335</v>
      </c>
      <c r="B336">
        <v>30</v>
      </c>
      <c r="C336" t="s">
        <v>2</v>
      </c>
      <c r="D336" t="s">
        <v>19</v>
      </c>
      <c r="E336" t="s">
        <v>4</v>
      </c>
      <c r="F336">
        <v>70</v>
      </c>
      <c r="G336" s="1">
        <f>IF(reservas_hotel[[#This Row],[precio noche 1]]="","100",reservas_hotel[[#This Row],[precio noche 1]])</f>
        <v>70</v>
      </c>
      <c r="H336" t="s">
        <v>9</v>
      </c>
      <c r="I336">
        <v>8</v>
      </c>
      <c r="J336" t="s">
        <v>17</v>
      </c>
      <c r="L336" s="1" t="str">
        <f>IF(reservas_hotel[[#This Row],[mantenimiento_por_noche]]="","20",reservas_hotel[[#This Row],[mantenimiento_por_noche]])</f>
        <v>20</v>
      </c>
      <c r="M336">
        <f>reservas_hotel[[#This Row],[Precio Noche]]*reservas_hotel[[#This Row],[noches]]</f>
        <v>560</v>
      </c>
      <c r="N336">
        <f>reservas_hotel[[#This Row],[noches]]*reservas_hotel[[#This Row],[Mantenimiento por noche]]</f>
        <v>160</v>
      </c>
      <c r="O336">
        <f>reservas_hotel[[#This Row],[Gasto total por reserva]]-reservas_hotel[[#This Row],[Gasto mantenimiento total]]</f>
        <v>400</v>
      </c>
    </row>
    <row r="337" spans="1:15" x14ac:dyDescent="0.3">
      <c r="A337">
        <v>336</v>
      </c>
      <c r="B337">
        <v>77</v>
      </c>
      <c r="C337" t="s">
        <v>13</v>
      </c>
      <c r="D337" t="s">
        <v>19</v>
      </c>
      <c r="E337" t="s">
        <v>4</v>
      </c>
      <c r="F337">
        <v>150</v>
      </c>
      <c r="G337" s="1">
        <f>IF(reservas_hotel[[#This Row],[precio noche 1]]="","100",reservas_hotel[[#This Row],[precio noche 1]])</f>
        <v>150</v>
      </c>
      <c r="H337" t="s">
        <v>21</v>
      </c>
      <c r="I337">
        <v>8</v>
      </c>
      <c r="J337" t="s">
        <v>6</v>
      </c>
      <c r="K337">
        <v>10</v>
      </c>
      <c r="L337" s="1">
        <f>IF(reservas_hotel[[#This Row],[mantenimiento_por_noche]]="","20",reservas_hotel[[#This Row],[mantenimiento_por_noche]])</f>
        <v>10</v>
      </c>
      <c r="M337">
        <f>reservas_hotel[[#This Row],[Precio Noche]]*reservas_hotel[[#This Row],[noches]]</f>
        <v>1200</v>
      </c>
      <c r="N337">
        <f>reservas_hotel[[#This Row],[noches]]*reservas_hotel[[#This Row],[Mantenimiento por noche]]</f>
        <v>80</v>
      </c>
      <c r="O337">
        <f>reservas_hotel[[#This Row],[Gasto total por reserva]]-reservas_hotel[[#This Row],[Gasto mantenimiento total]]</f>
        <v>1120</v>
      </c>
    </row>
    <row r="338" spans="1:15" x14ac:dyDescent="0.3">
      <c r="A338">
        <v>337</v>
      </c>
      <c r="B338">
        <v>39</v>
      </c>
      <c r="C338" t="s">
        <v>2</v>
      </c>
      <c r="D338" t="s">
        <v>14</v>
      </c>
      <c r="E338" t="s">
        <v>8</v>
      </c>
      <c r="F338">
        <v>200</v>
      </c>
      <c r="G338" s="1">
        <f>IF(reservas_hotel[[#This Row],[precio noche 1]]="","100",reservas_hotel[[#This Row],[precio noche 1]])</f>
        <v>200</v>
      </c>
      <c r="H338" t="s">
        <v>12</v>
      </c>
      <c r="I338">
        <v>2</v>
      </c>
      <c r="J338" t="s">
        <v>17</v>
      </c>
      <c r="K338">
        <v>15</v>
      </c>
      <c r="L338" s="1">
        <f>IF(reservas_hotel[[#This Row],[mantenimiento_por_noche]]="","20",reservas_hotel[[#This Row],[mantenimiento_por_noche]])</f>
        <v>15</v>
      </c>
      <c r="M338">
        <f>reservas_hotel[[#This Row],[Precio Noche]]*reservas_hotel[[#This Row],[noches]]</f>
        <v>400</v>
      </c>
      <c r="N338">
        <f>reservas_hotel[[#This Row],[noches]]*reservas_hotel[[#This Row],[Mantenimiento por noche]]</f>
        <v>30</v>
      </c>
      <c r="O338">
        <f>reservas_hotel[[#This Row],[Gasto total por reserva]]-reservas_hotel[[#This Row],[Gasto mantenimiento total]]</f>
        <v>370</v>
      </c>
    </row>
    <row r="339" spans="1:15" x14ac:dyDescent="0.3">
      <c r="A339">
        <v>338</v>
      </c>
      <c r="B339">
        <v>67</v>
      </c>
      <c r="C339" t="s">
        <v>2</v>
      </c>
      <c r="D339" t="s">
        <v>16</v>
      </c>
      <c r="E339" t="s">
        <v>8</v>
      </c>
      <c r="F339">
        <v>90</v>
      </c>
      <c r="G339" s="1">
        <f>IF(reservas_hotel[[#This Row],[precio noche 1]]="","100",reservas_hotel[[#This Row],[precio noche 1]])</f>
        <v>90</v>
      </c>
      <c r="H339" t="s">
        <v>12</v>
      </c>
      <c r="I339">
        <v>3</v>
      </c>
      <c r="J339" t="s">
        <v>17</v>
      </c>
      <c r="K339">
        <v>20</v>
      </c>
      <c r="L339" s="1">
        <f>IF(reservas_hotel[[#This Row],[mantenimiento_por_noche]]="","20",reservas_hotel[[#This Row],[mantenimiento_por_noche]])</f>
        <v>20</v>
      </c>
      <c r="M339">
        <f>reservas_hotel[[#This Row],[Precio Noche]]*reservas_hotel[[#This Row],[noches]]</f>
        <v>270</v>
      </c>
      <c r="N339">
        <f>reservas_hotel[[#This Row],[noches]]*reservas_hotel[[#This Row],[Mantenimiento por noche]]</f>
        <v>60</v>
      </c>
      <c r="O339">
        <f>reservas_hotel[[#This Row],[Gasto total por reserva]]-reservas_hotel[[#This Row],[Gasto mantenimiento total]]</f>
        <v>210</v>
      </c>
    </row>
    <row r="340" spans="1:15" x14ac:dyDescent="0.3">
      <c r="A340">
        <v>339</v>
      </c>
      <c r="B340">
        <v>53</v>
      </c>
      <c r="C340" t="s">
        <v>2</v>
      </c>
      <c r="D340" t="s">
        <v>7</v>
      </c>
      <c r="E340" t="s">
        <v>8</v>
      </c>
      <c r="F340">
        <v>120</v>
      </c>
      <c r="G340" s="1">
        <f>IF(reservas_hotel[[#This Row],[precio noche 1]]="","100",reservas_hotel[[#This Row],[precio noche 1]])</f>
        <v>120</v>
      </c>
      <c r="H340" t="s">
        <v>9</v>
      </c>
      <c r="I340">
        <v>7</v>
      </c>
      <c r="J340" t="s">
        <v>17</v>
      </c>
      <c r="L340" s="1" t="str">
        <f>IF(reservas_hotel[[#This Row],[mantenimiento_por_noche]]="","20",reservas_hotel[[#This Row],[mantenimiento_por_noche]])</f>
        <v>20</v>
      </c>
      <c r="M340">
        <f>reservas_hotel[[#This Row],[Precio Noche]]*reservas_hotel[[#This Row],[noches]]</f>
        <v>840</v>
      </c>
      <c r="N340">
        <f>reservas_hotel[[#This Row],[noches]]*reservas_hotel[[#This Row],[Mantenimiento por noche]]</f>
        <v>140</v>
      </c>
      <c r="O340">
        <f>reservas_hotel[[#This Row],[Gasto total por reserva]]-reservas_hotel[[#This Row],[Gasto mantenimiento total]]</f>
        <v>700</v>
      </c>
    </row>
    <row r="341" spans="1:15" x14ac:dyDescent="0.3">
      <c r="A341">
        <v>340</v>
      </c>
      <c r="B341">
        <v>44</v>
      </c>
      <c r="C341" t="s">
        <v>13</v>
      </c>
      <c r="D341" t="s">
        <v>20</v>
      </c>
      <c r="E341" t="s">
        <v>4</v>
      </c>
      <c r="G341" s="1" t="str">
        <f>IF(reservas_hotel[[#This Row],[precio noche 1]]="","100",reservas_hotel[[#This Row],[precio noche 1]])</f>
        <v>100</v>
      </c>
      <c r="H341" t="s">
        <v>5</v>
      </c>
      <c r="I341">
        <v>6</v>
      </c>
      <c r="J341" t="s">
        <v>17</v>
      </c>
      <c r="K341">
        <v>10</v>
      </c>
      <c r="L341" s="1">
        <f>IF(reservas_hotel[[#This Row],[mantenimiento_por_noche]]="","20",reservas_hotel[[#This Row],[mantenimiento_por_noche]])</f>
        <v>10</v>
      </c>
      <c r="M341">
        <f>reservas_hotel[[#This Row],[Precio Noche]]*reservas_hotel[[#This Row],[noches]]</f>
        <v>600</v>
      </c>
      <c r="N341">
        <f>reservas_hotel[[#This Row],[noches]]*reservas_hotel[[#This Row],[Mantenimiento por noche]]</f>
        <v>60</v>
      </c>
      <c r="O341">
        <f>reservas_hotel[[#This Row],[Gasto total por reserva]]-reservas_hotel[[#This Row],[Gasto mantenimiento total]]</f>
        <v>540</v>
      </c>
    </row>
    <row r="342" spans="1:15" x14ac:dyDescent="0.3">
      <c r="A342">
        <v>341</v>
      </c>
      <c r="B342">
        <v>63</v>
      </c>
      <c r="C342" t="s">
        <v>13</v>
      </c>
      <c r="D342" t="s">
        <v>19</v>
      </c>
      <c r="E342" t="s">
        <v>4</v>
      </c>
      <c r="F342">
        <v>70</v>
      </c>
      <c r="G342" s="1">
        <f>IF(reservas_hotel[[#This Row],[precio noche 1]]="","100",reservas_hotel[[#This Row],[precio noche 1]])</f>
        <v>70</v>
      </c>
      <c r="H342" t="s">
        <v>5</v>
      </c>
      <c r="I342">
        <v>8</v>
      </c>
      <c r="J342" t="s">
        <v>17</v>
      </c>
      <c r="K342">
        <v>10</v>
      </c>
      <c r="L342" s="1">
        <f>IF(reservas_hotel[[#This Row],[mantenimiento_por_noche]]="","20",reservas_hotel[[#This Row],[mantenimiento_por_noche]])</f>
        <v>10</v>
      </c>
      <c r="M342">
        <f>reservas_hotel[[#This Row],[Precio Noche]]*reservas_hotel[[#This Row],[noches]]</f>
        <v>560</v>
      </c>
      <c r="N342">
        <f>reservas_hotel[[#This Row],[noches]]*reservas_hotel[[#This Row],[Mantenimiento por noche]]</f>
        <v>80</v>
      </c>
      <c r="O342">
        <f>reservas_hotel[[#This Row],[Gasto total por reserva]]-reservas_hotel[[#This Row],[Gasto mantenimiento total]]</f>
        <v>480</v>
      </c>
    </row>
    <row r="343" spans="1:15" x14ac:dyDescent="0.3">
      <c r="A343">
        <v>342</v>
      </c>
      <c r="B343">
        <v>52</v>
      </c>
      <c r="C343" t="s">
        <v>2</v>
      </c>
      <c r="D343" t="s">
        <v>16</v>
      </c>
      <c r="E343" t="s">
        <v>4</v>
      </c>
      <c r="F343">
        <v>150</v>
      </c>
      <c r="G343" s="1">
        <f>IF(reservas_hotel[[#This Row],[precio noche 1]]="","100",reservas_hotel[[#This Row],[precio noche 1]])</f>
        <v>150</v>
      </c>
      <c r="H343" t="s">
        <v>5</v>
      </c>
      <c r="I343">
        <v>7</v>
      </c>
      <c r="J343" t="s">
        <v>6</v>
      </c>
      <c r="K343">
        <v>20</v>
      </c>
      <c r="L343" s="1">
        <f>IF(reservas_hotel[[#This Row],[mantenimiento_por_noche]]="","20",reservas_hotel[[#This Row],[mantenimiento_por_noche]])</f>
        <v>20</v>
      </c>
      <c r="M343">
        <f>reservas_hotel[[#This Row],[Precio Noche]]*reservas_hotel[[#This Row],[noches]]</f>
        <v>1050</v>
      </c>
      <c r="N343">
        <f>reservas_hotel[[#This Row],[noches]]*reservas_hotel[[#This Row],[Mantenimiento por noche]]</f>
        <v>140</v>
      </c>
      <c r="O343">
        <f>reservas_hotel[[#This Row],[Gasto total por reserva]]-reservas_hotel[[#This Row],[Gasto mantenimiento total]]</f>
        <v>910</v>
      </c>
    </row>
    <row r="344" spans="1:15" x14ac:dyDescent="0.3">
      <c r="A344">
        <v>343</v>
      </c>
      <c r="B344">
        <v>19</v>
      </c>
      <c r="C344" t="s">
        <v>13</v>
      </c>
      <c r="D344" t="s">
        <v>3</v>
      </c>
      <c r="E344" t="s">
        <v>11</v>
      </c>
      <c r="F344">
        <v>70</v>
      </c>
      <c r="G344" s="1">
        <f>IF(reservas_hotel[[#This Row],[precio noche 1]]="","100",reservas_hotel[[#This Row],[precio noche 1]])</f>
        <v>70</v>
      </c>
      <c r="H344" t="s">
        <v>5</v>
      </c>
      <c r="I344">
        <v>9</v>
      </c>
      <c r="J344" t="s">
        <v>6</v>
      </c>
      <c r="K344">
        <v>20</v>
      </c>
      <c r="L344" s="1">
        <f>IF(reservas_hotel[[#This Row],[mantenimiento_por_noche]]="","20",reservas_hotel[[#This Row],[mantenimiento_por_noche]])</f>
        <v>20</v>
      </c>
      <c r="M344">
        <f>reservas_hotel[[#This Row],[Precio Noche]]*reservas_hotel[[#This Row],[noches]]</f>
        <v>630</v>
      </c>
      <c r="N344">
        <f>reservas_hotel[[#This Row],[noches]]*reservas_hotel[[#This Row],[Mantenimiento por noche]]</f>
        <v>180</v>
      </c>
      <c r="O344">
        <f>reservas_hotel[[#This Row],[Gasto total por reserva]]-reservas_hotel[[#This Row],[Gasto mantenimiento total]]</f>
        <v>450</v>
      </c>
    </row>
    <row r="345" spans="1:15" x14ac:dyDescent="0.3">
      <c r="A345">
        <v>344</v>
      </c>
      <c r="B345">
        <v>74</v>
      </c>
      <c r="C345" t="s">
        <v>13</v>
      </c>
      <c r="D345" t="s">
        <v>10</v>
      </c>
      <c r="E345" t="s">
        <v>8</v>
      </c>
      <c r="F345">
        <v>120</v>
      </c>
      <c r="G345" s="1">
        <f>IF(reservas_hotel[[#This Row],[precio noche 1]]="","100",reservas_hotel[[#This Row],[precio noche 1]])</f>
        <v>120</v>
      </c>
      <c r="H345" t="s">
        <v>5</v>
      </c>
      <c r="I345">
        <v>4</v>
      </c>
      <c r="J345" t="s">
        <v>6</v>
      </c>
      <c r="K345">
        <v>10</v>
      </c>
      <c r="L345" s="1">
        <f>IF(reservas_hotel[[#This Row],[mantenimiento_por_noche]]="","20",reservas_hotel[[#This Row],[mantenimiento_por_noche]])</f>
        <v>10</v>
      </c>
      <c r="M345">
        <f>reservas_hotel[[#This Row],[Precio Noche]]*reservas_hotel[[#This Row],[noches]]</f>
        <v>480</v>
      </c>
      <c r="N345">
        <f>reservas_hotel[[#This Row],[noches]]*reservas_hotel[[#This Row],[Mantenimiento por noche]]</f>
        <v>40</v>
      </c>
      <c r="O345">
        <f>reservas_hotel[[#This Row],[Gasto total por reserva]]-reservas_hotel[[#This Row],[Gasto mantenimiento total]]</f>
        <v>440</v>
      </c>
    </row>
    <row r="346" spans="1:15" x14ac:dyDescent="0.3">
      <c r="A346">
        <v>345</v>
      </c>
      <c r="B346">
        <v>79</v>
      </c>
      <c r="C346" t="s">
        <v>13</v>
      </c>
      <c r="D346" t="s">
        <v>7</v>
      </c>
      <c r="E346" t="s">
        <v>15</v>
      </c>
      <c r="F346">
        <v>70</v>
      </c>
      <c r="G346" s="1">
        <f>IF(reservas_hotel[[#This Row],[precio noche 1]]="","100",reservas_hotel[[#This Row],[precio noche 1]])</f>
        <v>70</v>
      </c>
      <c r="H346" t="s">
        <v>5</v>
      </c>
      <c r="I346">
        <v>10</v>
      </c>
      <c r="J346" t="s">
        <v>6</v>
      </c>
      <c r="K346">
        <v>5</v>
      </c>
      <c r="L346" s="1">
        <f>IF(reservas_hotel[[#This Row],[mantenimiento_por_noche]]="","20",reservas_hotel[[#This Row],[mantenimiento_por_noche]])</f>
        <v>5</v>
      </c>
      <c r="M346">
        <f>reservas_hotel[[#This Row],[Precio Noche]]*reservas_hotel[[#This Row],[noches]]</f>
        <v>700</v>
      </c>
      <c r="N346">
        <f>reservas_hotel[[#This Row],[noches]]*reservas_hotel[[#This Row],[Mantenimiento por noche]]</f>
        <v>50</v>
      </c>
      <c r="O346">
        <f>reservas_hotel[[#This Row],[Gasto total por reserva]]-reservas_hotel[[#This Row],[Gasto mantenimiento total]]</f>
        <v>650</v>
      </c>
    </row>
    <row r="347" spans="1:15" x14ac:dyDescent="0.3">
      <c r="A347">
        <v>346</v>
      </c>
      <c r="B347">
        <v>46</v>
      </c>
      <c r="C347" t="s">
        <v>13</v>
      </c>
      <c r="D347" t="s">
        <v>3</v>
      </c>
      <c r="E347" t="s">
        <v>15</v>
      </c>
      <c r="F347">
        <v>50</v>
      </c>
      <c r="G347" s="1">
        <f>IF(reservas_hotel[[#This Row],[precio noche 1]]="","100",reservas_hotel[[#This Row],[precio noche 1]])</f>
        <v>50</v>
      </c>
      <c r="H347" t="s">
        <v>9</v>
      </c>
      <c r="I347">
        <v>1</v>
      </c>
      <c r="J347" t="s">
        <v>6</v>
      </c>
      <c r="K347">
        <v>5</v>
      </c>
      <c r="L347" s="1">
        <f>IF(reservas_hotel[[#This Row],[mantenimiento_por_noche]]="","20",reservas_hotel[[#This Row],[mantenimiento_por_noche]])</f>
        <v>5</v>
      </c>
      <c r="M347">
        <f>reservas_hotel[[#This Row],[Precio Noche]]*reservas_hotel[[#This Row],[noches]]</f>
        <v>50</v>
      </c>
      <c r="N347">
        <f>reservas_hotel[[#This Row],[noches]]*reservas_hotel[[#This Row],[Mantenimiento por noche]]</f>
        <v>5</v>
      </c>
      <c r="O347">
        <f>reservas_hotel[[#This Row],[Gasto total por reserva]]-reservas_hotel[[#This Row],[Gasto mantenimiento total]]</f>
        <v>45</v>
      </c>
    </row>
    <row r="348" spans="1:15" x14ac:dyDescent="0.3">
      <c r="A348">
        <v>347</v>
      </c>
      <c r="B348">
        <v>71</v>
      </c>
      <c r="C348" t="s">
        <v>2</v>
      </c>
      <c r="D348" t="s">
        <v>19</v>
      </c>
      <c r="E348" t="s">
        <v>15</v>
      </c>
      <c r="F348">
        <v>120</v>
      </c>
      <c r="G348" s="1">
        <f>IF(reservas_hotel[[#This Row],[precio noche 1]]="","100",reservas_hotel[[#This Row],[precio noche 1]])</f>
        <v>120</v>
      </c>
      <c r="H348" t="s">
        <v>21</v>
      </c>
      <c r="I348">
        <v>5</v>
      </c>
      <c r="J348" t="s">
        <v>17</v>
      </c>
      <c r="K348">
        <v>15</v>
      </c>
      <c r="L348" s="1">
        <f>IF(reservas_hotel[[#This Row],[mantenimiento_por_noche]]="","20",reservas_hotel[[#This Row],[mantenimiento_por_noche]])</f>
        <v>15</v>
      </c>
      <c r="M348">
        <f>reservas_hotel[[#This Row],[Precio Noche]]*reservas_hotel[[#This Row],[noches]]</f>
        <v>600</v>
      </c>
      <c r="N348">
        <f>reservas_hotel[[#This Row],[noches]]*reservas_hotel[[#This Row],[Mantenimiento por noche]]</f>
        <v>75</v>
      </c>
      <c r="O348">
        <f>reservas_hotel[[#This Row],[Gasto total por reserva]]-reservas_hotel[[#This Row],[Gasto mantenimiento total]]</f>
        <v>525</v>
      </c>
    </row>
    <row r="349" spans="1:15" x14ac:dyDescent="0.3">
      <c r="A349">
        <v>348</v>
      </c>
      <c r="B349">
        <v>29</v>
      </c>
      <c r="C349" t="s">
        <v>2</v>
      </c>
      <c r="D349" t="s">
        <v>14</v>
      </c>
      <c r="E349" t="s">
        <v>8</v>
      </c>
      <c r="F349">
        <v>70</v>
      </c>
      <c r="G349" s="1">
        <f>IF(reservas_hotel[[#This Row],[precio noche 1]]="","100",reservas_hotel[[#This Row],[precio noche 1]])</f>
        <v>70</v>
      </c>
      <c r="H349" t="s">
        <v>12</v>
      </c>
      <c r="I349">
        <v>4</v>
      </c>
      <c r="J349" t="s">
        <v>17</v>
      </c>
      <c r="K349">
        <v>20</v>
      </c>
      <c r="L349" s="1">
        <f>IF(reservas_hotel[[#This Row],[mantenimiento_por_noche]]="","20",reservas_hotel[[#This Row],[mantenimiento_por_noche]])</f>
        <v>20</v>
      </c>
      <c r="M349">
        <f>reservas_hotel[[#This Row],[Precio Noche]]*reservas_hotel[[#This Row],[noches]]</f>
        <v>280</v>
      </c>
      <c r="N349">
        <f>reservas_hotel[[#This Row],[noches]]*reservas_hotel[[#This Row],[Mantenimiento por noche]]</f>
        <v>80</v>
      </c>
      <c r="O349">
        <f>reservas_hotel[[#This Row],[Gasto total por reserva]]-reservas_hotel[[#This Row],[Gasto mantenimiento total]]</f>
        <v>200</v>
      </c>
    </row>
    <row r="350" spans="1:15" x14ac:dyDescent="0.3">
      <c r="A350">
        <v>349</v>
      </c>
      <c r="B350">
        <v>83</v>
      </c>
      <c r="C350" t="s">
        <v>2</v>
      </c>
      <c r="D350" t="s">
        <v>18</v>
      </c>
      <c r="E350" t="s">
        <v>8</v>
      </c>
      <c r="G350" s="1" t="str">
        <f>IF(reservas_hotel[[#This Row],[precio noche 1]]="","100",reservas_hotel[[#This Row],[precio noche 1]])</f>
        <v>100</v>
      </c>
      <c r="H350" t="s">
        <v>9</v>
      </c>
      <c r="I350">
        <v>9</v>
      </c>
      <c r="J350" t="s">
        <v>17</v>
      </c>
      <c r="K350">
        <v>20</v>
      </c>
      <c r="L350" s="1">
        <f>IF(reservas_hotel[[#This Row],[mantenimiento_por_noche]]="","20",reservas_hotel[[#This Row],[mantenimiento_por_noche]])</f>
        <v>20</v>
      </c>
      <c r="M350">
        <f>reservas_hotel[[#This Row],[Precio Noche]]*reservas_hotel[[#This Row],[noches]]</f>
        <v>900</v>
      </c>
      <c r="N350">
        <f>reservas_hotel[[#This Row],[noches]]*reservas_hotel[[#This Row],[Mantenimiento por noche]]</f>
        <v>180</v>
      </c>
      <c r="O350">
        <f>reservas_hotel[[#This Row],[Gasto total por reserva]]-reservas_hotel[[#This Row],[Gasto mantenimiento total]]</f>
        <v>720</v>
      </c>
    </row>
    <row r="351" spans="1:15" x14ac:dyDescent="0.3">
      <c r="A351">
        <v>350</v>
      </c>
      <c r="B351">
        <v>81</v>
      </c>
      <c r="C351" t="s">
        <v>13</v>
      </c>
      <c r="D351" t="s">
        <v>7</v>
      </c>
      <c r="E351" t="s">
        <v>11</v>
      </c>
      <c r="F351">
        <v>120</v>
      </c>
      <c r="G351" s="1">
        <f>IF(reservas_hotel[[#This Row],[precio noche 1]]="","100",reservas_hotel[[#This Row],[precio noche 1]])</f>
        <v>120</v>
      </c>
      <c r="H351" t="s">
        <v>5</v>
      </c>
      <c r="I351">
        <v>4</v>
      </c>
      <c r="J351" t="s">
        <v>17</v>
      </c>
      <c r="K351">
        <v>20</v>
      </c>
      <c r="L351" s="1">
        <f>IF(reservas_hotel[[#This Row],[mantenimiento_por_noche]]="","20",reservas_hotel[[#This Row],[mantenimiento_por_noche]])</f>
        <v>20</v>
      </c>
      <c r="M351">
        <f>reservas_hotel[[#This Row],[Precio Noche]]*reservas_hotel[[#This Row],[noches]]</f>
        <v>480</v>
      </c>
      <c r="N351">
        <f>reservas_hotel[[#This Row],[noches]]*reservas_hotel[[#This Row],[Mantenimiento por noche]]</f>
        <v>80</v>
      </c>
      <c r="O351">
        <f>reservas_hotel[[#This Row],[Gasto total por reserva]]-reservas_hotel[[#This Row],[Gasto mantenimiento total]]</f>
        <v>400</v>
      </c>
    </row>
    <row r="352" spans="1:15" x14ac:dyDescent="0.3">
      <c r="A352">
        <v>351</v>
      </c>
      <c r="B352">
        <v>79</v>
      </c>
      <c r="C352" t="s">
        <v>13</v>
      </c>
      <c r="D352" t="s">
        <v>3</v>
      </c>
      <c r="E352" t="s">
        <v>15</v>
      </c>
      <c r="G352" s="1" t="str">
        <f>IF(reservas_hotel[[#This Row],[precio noche 1]]="","100",reservas_hotel[[#This Row],[precio noche 1]])</f>
        <v>100</v>
      </c>
      <c r="H352" t="s">
        <v>12</v>
      </c>
      <c r="I352">
        <v>3</v>
      </c>
      <c r="J352" t="s">
        <v>6</v>
      </c>
      <c r="K352">
        <v>15</v>
      </c>
      <c r="L352" s="1">
        <f>IF(reservas_hotel[[#This Row],[mantenimiento_por_noche]]="","20",reservas_hotel[[#This Row],[mantenimiento_por_noche]])</f>
        <v>15</v>
      </c>
      <c r="M352">
        <f>reservas_hotel[[#This Row],[Precio Noche]]*reservas_hotel[[#This Row],[noches]]</f>
        <v>300</v>
      </c>
      <c r="N352">
        <f>reservas_hotel[[#This Row],[noches]]*reservas_hotel[[#This Row],[Mantenimiento por noche]]</f>
        <v>45</v>
      </c>
      <c r="O352">
        <f>reservas_hotel[[#This Row],[Gasto total por reserva]]-reservas_hotel[[#This Row],[Gasto mantenimiento total]]</f>
        <v>255</v>
      </c>
    </row>
    <row r="353" spans="1:15" x14ac:dyDescent="0.3">
      <c r="A353">
        <v>352</v>
      </c>
      <c r="B353">
        <v>81</v>
      </c>
      <c r="C353" t="s">
        <v>2</v>
      </c>
      <c r="D353" t="s">
        <v>3</v>
      </c>
      <c r="E353" t="s">
        <v>4</v>
      </c>
      <c r="F353">
        <v>200</v>
      </c>
      <c r="G353" s="1">
        <f>IF(reservas_hotel[[#This Row],[precio noche 1]]="","100",reservas_hotel[[#This Row],[precio noche 1]])</f>
        <v>200</v>
      </c>
      <c r="H353" t="s">
        <v>9</v>
      </c>
      <c r="I353">
        <v>1</v>
      </c>
      <c r="J353" t="s">
        <v>17</v>
      </c>
      <c r="K353">
        <v>10</v>
      </c>
      <c r="L353" s="1">
        <f>IF(reservas_hotel[[#This Row],[mantenimiento_por_noche]]="","20",reservas_hotel[[#This Row],[mantenimiento_por_noche]])</f>
        <v>10</v>
      </c>
      <c r="M353">
        <f>reservas_hotel[[#This Row],[Precio Noche]]*reservas_hotel[[#This Row],[noches]]</f>
        <v>200</v>
      </c>
      <c r="N353">
        <f>reservas_hotel[[#This Row],[noches]]*reservas_hotel[[#This Row],[Mantenimiento por noche]]</f>
        <v>10</v>
      </c>
      <c r="O353">
        <f>reservas_hotel[[#This Row],[Gasto total por reserva]]-reservas_hotel[[#This Row],[Gasto mantenimiento total]]</f>
        <v>190</v>
      </c>
    </row>
    <row r="354" spans="1:15" x14ac:dyDescent="0.3">
      <c r="A354">
        <v>353</v>
      </c>
      <c r="B354">
        <v>44</v>
      </c>
      <c r="C354" t="s">
        <v>2</v>
      </c>
      <c r="D354" t="s">
        <v>22</v>
      </c>
      <c r="E354" t="s">
        <v>11</v>
      </c>
      <c r="F354">
        <v>50</v>
      </c>
      <c r="G354" s="1">
        <f>IF(reservas_hotel[[#This Row],[precio noche 1]]="","100",reservas_hotel[[#This Row],[precio noche 1]])</f>
        <v>50</v>
      </c>
      <c r="H354" t="s">
        <v>21</v>
      </c>
      <c r="I354">
        <v>6</v>
      </c>
      <c r="J354" t="s">
        <v>17</v>
      </c>
      <c r="K354">
        <v>20</v>
      </c>
      <c r="L354" s="1">
        <f>IF(reservas_hotel[[#This Row],[mantenimiento_por_noche]]="","20",reservas_hotel[[#This Row],[mantenimiento_por_noche]])</f>
        <v>20</v>
      </c>
      <c r="M354">
        <f>reservas_hotel[[#This Row],[Precio Noche]]*reservas_hotel[[#This Row],[noches]]</f>
        <v>300</v>
      </c>
      <c r="N354">
        <f>reservas_hotel[[#This Row],[noches]]*reservas_hotel[[#This Row],[Mantenimiento por noche]]</f>
        <v>120</v>
      </c>
      <c r="O354">
        <f>reservas_hotel[[#This Row],[Gasto total por reserva]]-reservas_hotel[[#This Row],[Gasto mantenimiento total]]</f>
        <v>180</v>
      </c>
    </row>
    <row r="355" spans="1:15" x14ac:dyDescent="0.3">
      <c r="A355">
        <v>354</v>
      </c>
      <c r="B355">
        <v>63</v>
      </c>
      <c r="C355" t="s">
        <v>13</v>
      </c>
      <c r="D355" t="s">
        <v>18</v>
      </c>
      <c r="E355" t="s">
        <v>4</v>
      </c>
      <c r="F355">
        <v>70</v>
      </c>
      <c r="G355" s="1">
        <f>IF(reservas_hotel[[#This Row],[precio noche 1]]="","100",reservas_hotel[[#This Row],[precio noche 1]])</f>
        <v>70</v>
      </c>
      <c r="H355" t="s">
        <v>5</v>
      </c>
      <c r="I355">
        <v>3</v>
      </c>
      <c r="J355" t="s">
        <v>6</v>
      </c>
      <c r="K355">
        <v>10</v>
      </c>
      <c r="L355" s="1">
        <f>IF(reservas_hotel[[#This Row],[mantenimiento_por_noche]]="","20",reservas_hotel[[#This Row],[mantenimiento_por_noche]])</f>
        <v>10</v>
      </c>
      <c r="M355">
        <f>reservas_hotel[[#This Row],[Precio Noche]]*reservas_hotel[[#This Row],[noches]]</f>
        <v>210</v>
      </c>
      <c r="N355">
        <f>reservas_hotel[[#This Row],[noches]]*reservas_hotel[[#This Row],[Mantenimiento por noche]]</f>
        <v>30</v>
      </c>
      <c r="O355">
        <f>reservas_hotel[[#This Row],[Gasto total por reserva]]-reservas_hotel[[#This Row],[Gasto mantenimiento total]]</f>
        <v>180</v>
      </c>
    </row>
    <row r="356" spans="1:15" x14ac:dyDescent="0.3">
      <c r="A356">
        <v>355</v>
      </c>
      <c r="B356">
        <v>54</v>
      </c>
      <c r="C356" t="s">
        <v>2</v>
      </c>
      <c r="D356" t="s">
        <v>10</v>
      </c>
      <c r="E356" t="s">
        <v>11</v>
      </c>
      <c r="F356">
        <v>50</v>
      </c>
      <c r="G356" s="1">
        <f>IF(reservas_hotel[[#This Row],[precio noche 1]]="","100",reservas_hotel[[#This Row],[precio noche 1]])</f>
        <v>50</v>
      </c>
      <c r="H356" t="s">
        <v>12</v>
      </c>
      <c r="I356">
        <v>3</v>
      </c>
      <c r="J356" t="s">
        <v>17</v>
      </c>
      <c r="K356">
        <v>15</v>
      </c>
      <c r="L356" s="1">
        <f>IF(reservas_hotel[[#This Row],[mantenimiento_por_noche]]="","20",reservas_hotel[[#This Row],[mantenimiento_por_noche]])</f>
        <v>15</v>
      </c>
      <c r="M356">
        <f>reservas_hotel[[#This Row],[Precio Noche]]*reservas_hotel[[#This Row],[noches]]</f>
        <v>150</v>
      </c>
      <c r="N356">
        <f>reservas_hotel[[#This Row],[noches]]*reservas_hotel[[#This Row],[Mantenimiento por noche]]</f>
        <v>45</v>
      </c>
      <c r="O356">
        <f>reservas_hotel[[#This Row],[Gasto total por reserva]]-reservas_hotel[[#This Row],[Gasto mantenimiento total]]</f>
        <v>105</v>
      </c>
    </row>
    <row r="357" spans="1:15" x14ac:dyDescent="0.3">
      <c r="A357">
        <v>356</v>
      </c>
      <c r="B357">
        <v>20</v>
      </c>
      <c r="C357" t="s">
        <v>13</v>
      </c>
      <c r="D357" t="s">
        <v>7</v>
      </c>
      <c r="E357" t="s">
        <v>15</v>
      </c>
      <c r="F357">
        <v>50</v>
      </c>
      <c r="G357" s="1">
        <f>IF(reservas_hotel[[#This Row],[precio noche 1]]="","100",reservas_hotel[[#This Row],[precio noche 1]])</f>
        <v>50</v>
      </c>
      <c r="H357" t="s">
        <v>12</v>
      </c>
      <c r="I357">
        <v>1</v>
      </c>
      <c r="J357" t="s">
        <v>17</v>
      </c>
      <c r="K357">
        <v>20</v>
      </c>
      <c r="L357" s="1">
        <f>IF(reservas_hotel[[#This Row],[mantenimiento_por_noche]]="","20",reservas_hotel[[#This Row],[mantenimiento_por_noche]])</f>
        <v>20</v>
      </c>
      <c r="M357">
        <f>reservas_hotel[[#This Row],[Precio Noche]]*reservas_hotel[[#This Row],[noches]]</f>
        <v>50</v>
      </c>
      <c r="N357">
        <f>reservas_hotel[[#This Row],[noches]]*reservas_hotel[[#This Row],[Mantenimiento por noche]]</f>
        <v>20</v>
      </c>
      <c r="O357">
        <f>reservas_hotel[[#This Row],[Gasto total por reserva]]-reservas_hotel[[#This Row],[Gasto mantenimiento total]]</f>
        <v>30</v>
      </c>
    </row>
    <row r="358" spans="1:15" x14ac:dyDescent="0.3">
      <c r="A358">
        <v>357</v>
      </c>
      <c r="B358">
        <v>56</v>
      </c>
      <c r="C358" t="s">
        <v>13</v>
      </c>
      <c r="D358" t="s">
        <v>22</v>
      </c>
      <c r="E358" t="s">
        <v>8</v>
      </c>
      <c r="G358" s="1" t="str">
        <f>IF(reservas_hotel[[#This Row],[precio noche 1]]="","100",reservas_hotel[[#This Row],[precio noche 1]])</f>
        <v>100</v>
      </c>
      <c r="H358" t="s">
        <v>9</v>
      </c>
      <c r="I358">
        <v>8</v>
      </c>
      <c r="J358" t="s">
        <v>6</v>
      </c>
      <c r="K358">
        <v>15</v>
      </c>
      <c r="L358" s="1">
        <f>IF(reservas_hotel[[#This Row],[mantenimiento_por_noche]]="","20",reservas_hotel[[#This Row],[mantenimiento_por_noche]])</f>
        <v>15</v>
      </c>
      <c r="M358">
        <f>reservas_hotel[[#This Row],[Precio Noche]]*reservas_hotel[[#This Row],[noches]]</f>
        <v>800</v>
      </c>
      <c r="N358">
        <f>reservas_hotel[[#This Row],[noches]]*reservas_hotel[[#This Row],[Mantenimiento por noche]]</f>
        <v>120</v>
      </c>
      <c r="O358">
        <f>reservas_hotel[[#This Row],[Gasto total por reserva]]-reservas_hotel[[#This Row],[Gasto mantenimiento total]]</f>
        <v>680</v>
      </c>
    </row>
    <row r="359" spans="1:15" x14ac:dyDescent="0.3">
      <c r="A359">
        <v>358</v>
      </c>
      <c r="B359">
        <v>54</v>
      </c>
      <c r="C359" t="s">
        <v>13</v>
      </c>
      <c r="D359" t="s">
        <v>22</v>
      </c>
      <c r="E359" t="s">
        <v>4</v>
      </c>
      <c r="F359">
        <v>70</v>
      </c>
      <c r="G359" s="1">
        <f>IF(reservas_hotel[[#This Row],[precio noche 1]]="","100",reservas_hotel[[#This Row],[precio noche 1]])</f>
        <v>70</v>
      </c>
      <c r="H359" t="s">
        <v>12</v>
      </c>
      <c r="I359">
        <v>4</v>
      </c>
      <c r="J359" t="s">
        <v>6</v>
      </c>
      <c r="K359">
        <v>10</v>
      </c>
      <c r="L359" s="1">
        <f>IF(reservas_hotel[[#This Row],[mantenimiento_por_noche]]="","20",reservas_hotel[[#This Row],[mantenimiento_por_noche]])</f>
        <v>10</v>
      </c>
      <c r="M359">
        <f>reservas_hotel[[#This Row],[Precio Noche]]*reservas_hotel[[#This Row],[noches]]</f>
        <v>280</v>
      </c>
      <c r="N359">
        <f>reservas_hotel[[#This Row],[noches]]*reservas_hotel[[#This Row],[Mantenimiento por noche]]</f>
        <v>40</v>
      </c>
      <c r="O359">
        <f>reservas_hotel[[#This Row],[Gasto total por reserva]]-reservas_hotel[[#This Row],[Gasto mantenimiento total]]</f>
        <v>240</v>
      </c>
    </row>
    <row r="360" spans="1:15" x14ac:dyDescent="0.3">
      <c r="A360">
        <v>359</v>
      </c>
      <c r="B360">
        <v>90</v>
      </c>
      <c r="C360" t="s">
        <v>13</v>
      </c>
      <c r="D360" t="s">
        <v>7</v>
      </c>
      <c r="E360" t="s">
        <v>8</v>
      </c>
      <c r="F360">
        <v>70</v>
      </c>
      <c r="G360" s="1">
        <f>IF(reservas_hotel[[#This Row],[precio noche 1]]="","100",reservas_hotel[[#This Row],[precio noche 1]])</f>
        <v>70</v>
      </c>
      <c r="H360" t="s">
        <v>12</v>
      </c>
      <c r="I360">
        <v>3</v>
      </c>
      <c r="J360" t="s">
        <v>17</v>
      </c>
      <c r="L360" s="1" t="str">
        <f>IF(reservas_hotel[[#This Row],[mantenimiento_por_noche]]="","20",reservas_hotel[[#This Row],[mantenimiento_por_noche]])</f>
        <v>20</v>
      </c>
      <c r="M360">
        <f>reservas_hotel[[#This Row],[Precio Noche]]*reservas_hotel[[#This Row],[noches]]</f>
        <v>210</v>
      </c>
      <c r="N360">
        <f>reservas_hotel[[#This Row],[noches]]*reservas_hotel[[#This Row],[Mantenimiento por noche]]</f>
        <v>60</v>
      </c>
      <c r="O360">
        <f>reservas_hotel[[#This Row],[Gasto total por reserva]]-reservas_hotel[[#This Row],[Gasto mantenimiento total]]</f>
        <v>150</v>
      </c>
    </row>
    <row r="361" spans="1:15" x14ac:dyDescent="0.3">
      <c r="A361">
        <v>360</v>
      </c>
      <c r="B361">
        <v>83</v>
      </c>
      <c r="C361" t="s">
        <v>13</v>
      </c>
      <c r="D361" t="s">
        <v>7</v>
      </c>
      <c r="E361" t="s">
        <v>4</v>
      </c>
      <c r="F361">
        <v>150</v>
      </c>
      <c r="G361" s="1">
        <f>IF(reservas_hotel[[#This Row],[precio noche 1]]="","100",reservas_hotel[[#This Row],[precio noche 1]])</f>
        <v>150</v>
      </c>
      <c r="H361" t="s">
        <v>21</v>
      </c>
      <c r="I361">
        <v>2</v>
      </c>
      <c r="J361" t="s">
        <v>17</v>
      </c>
      <c r="K361">
        <v>15</v>
      </c>
      <c r="L361" s="1">
        <f>IF(reservas_hotel[[#This Row],[mantenimiento_por_noche]]="","20",reservas_hotel[[#This Row],[mantenimiento_por_noche]])</f>
        <v>15</v>
      </c>
      <c r="M361">
        <f>reservas_hotel[[#This Row],[Precio Noche]]*reservas_hotel[[#This Row],[noches]]</f>
        <v>300</v>
      </c>
      <c r="N361">
        <f>reservas_hotel[[#This Row],[noches]]*reservas_hotel[[#This Row],[Mantenimiento por noche]]</f>
        <v>30</v>
      </c>
      <c r="O361">
        <f>reservas_hotel[[#This Row],[Gasto total por reserva]]-reservas_hotel[[#This Row],[Gasto mantenimiento total]]</f>
        <v>270</v>
      </c>
    </row>
    <row r="362" spans="1:15" x14ac:dyDescent="0.3">
      <c r="A362">
        <v>361</v>
      </c>
      <c r="B362">
        <v>39</v>
      </c>
      <c r="C362" t="s">
        <v>13</v>
      </c>
      <c r="D362" t="s">
        <v>14</v>
      </c>
      <c r="E362" t="s">
        <v>15</v>
      </c>
      <c r="F362">
        <v>50</v>
      </c>
      <c r="G362" s="1">
        <f>IF(reservas_hotel[[#This Row],[precio noche 1]]="","100",reservas_hotel[[#This Row],[precio noche 1]])</f>
        <v>50</v>
      </c>
      <c r="H362" t="s">
        <v>5</v>
      </c>
      <c r="I362">
        <v>4</v>
      </c>
      <c r="J362" t="s">
        <v>6</v>
      </c>
      <c r="K362">
        <v>15</v>
      </c>
      <c r="L362" s="1">
        <f>IF(reservas_hotel[[#This Row],[mantenimiento_por_noche]]="","20",reservas_hotel[[#This Row],[mantenimiento_por_noche]])</f>
        <v>15</v>
      </c>
      <c r="M362">
        <f>reservas_hotel[[#This Row],[Precio Noche]]*reservas_hotel[[#This Row],[noches]]</f>
        <v>200</v>
      </c>
      <c r="N362">
        <f>reservas_hotel[[#This Row],[noches]]*reservas_hotel[[#This Row],[Mantenimiento por noche]]</f>
        <v>60</v>
      </c>
      <c r="O362">
        <f>reservas_hotel[[#This Row],[Gasto total por reserva]]-reservas_hotel[[#This Row],[Gasto mantenimiento total]]</f>
        <v>140</v>
      </c>
    </row>
    <row r="363" spans="1:15" x14ac:dyDescent="0.3">
      <c r="A363">
        <v>362</v>
      </c>
      <c r="B363">
        <v>68</v>
      </c>
      <c r="C363" t="s">
        <v>13</v>
      </c>
      <c r="D363" t="s">
        <v>3</v>
      </c>
      <c r="E363" t="s">
        <v>8</v>
      </c>
      <c r="F363">
        <v>90</v>
      </c>
      <c r="G363" s="1">
        <f>IF(reservas_hotel[[#This Row],[precio noche 1]]="","100",reservas_hotel[[#This Row],[precio noche 1]])</f>
        <v>90</v>
      </c>
      <c r="H363" t="s">
        <v>5</v>
      </c>
      <c r="I363">
        <v>2</v>
      </c>
      <c r="J363" t="s">
        <v>17</v>
      </c>
      <c r="K363">
        <v>10</v>
      </c>
      <c r="L363" s="1">
        <f>IF(reservas_hotel[[#This Row],[mantenimiento_por_noche]]="","20",reservas_hotel[[#This Row],[mantenimiento_por_noche]])</f>
        <v>10</v>
      </c>
      <c r="M363">
        <f>reservas_hotel[[#This Row],[Precio Noche]]*reservas_hotel[[#This Row],[noches]]</f>
        <v>180</v>
      </c>
      <c r="N363">
        <f>reservas_hotel[[#This Row],[noches]]*reservas_hotel[[#This Row],[Mantenimiento por noche]]</f>
        <v>20</v>
      </c>
      <c r="O363">
        <f>reservas_hotel[[#This Row],[Gasto total por reserva]]-reservas_hotel[[#This Row],[Gasto mantenimiento total]]</f>
        <v>160</v>
      </c>
    </row>
    <row r="364" spans="1:15" x14ac:dyDescent="0.3">
      <c r="A364">
        <v>363</v>
      </c>
      <c r="B364">
        <v>67</v>
      </c>
      <c r="C364" t="s">
        <v>2</v>
      </c>
      <c r="D364" t="s">
        <v>7</v>
      </c>
      <c r="E364" t="s">
        <v>8</v>
      </c>
      <c r="F364">
        <v>50</v>
      </c>
      <c r="G364" s="1">
        <f>IF(reservas_hotel[[#This Row],[precio noche 1]]="","100",reservas_hotel[[#This Row],[precio noche 1]])</f>
        <v>50</v>
      </c>
      <c r="H364" t="s">
        <v>12</v>
      </c>
      <c r="I364">
        <v>3</v>
      </c>
      <c r="J364" t="s">
        <v>17</v>
      </c>
      <c r="K364">
        <v>15</v>
      </c>
      <c r="L364" s="1">
        <f>IF(reservas_hotel[[#This Row],[mantenimiento_por_noche]]="","20",reservas_hotel[[#This Row],[mantenimiento_por_noche]])</f>
        <v>15</v>
      </c>
      <c r="M364">
        <f>reservas_hotel[[#This Row],[Precio Noche]]*reservas_hotel[[#This Row],[noches]]</f>
        <v>150</v>
      </c>
      <c r="N364">
        <f>reservas_hotel[[#This Row],[noches]]*reservas_hotel[[#This Row],[Mantenimiento por noche]]</f>
        <v>45</v>
      </c>
      <c r="O364">
        <f>reservas_hotel[[#This Row],[Gasto total por reserva]]-reservas_hotel[[#This Row],[Gasto mantenimiento total]]</f>
        <v>105</v>
      </c>
    </row>
    <row r="365" spans="1:15" x14ac:dyDescent="0.3">
      <c r="A365">
        <v>364</v>
      </c>
      <c r="B365">
        <v>73</v>
      </c>
      <c r="C365" t="s">
        <v>2</v>
      </c>
      <c r="D365" t="s">
        <v>14</v>
      </c>
      <c r="E365" t="s">
        <v>15</v>
      </c>
      <c r="F365">
        <v>50</v>
      </c>
      <c r="G365" s="1">
        <f>IF(reservas_hotel[[#This Row],[precio noche 1]]="","100",reservas_hotel[[#This Row],[precio noche 1]])</f>
        <v>50</v>
      </c>
      <c r="H365" t="s">
        <v>9</v>
      </c>
      <c r="I365">
        <v>8</v>
      </c>
      <c r="J365" t="s">
        <v>17</v>
      </c>
      <c r="K365">
        <v>5</v>
      </c>
      <c r="L365" s="1">
        <f>IF(reservas_hotel[[#This Row],[mantenimiento_por_noche]]="","20",reservas_hotel[[#This Row],[mantenimiento_por_noche]])</f>
        <v>5</v>
      </c>
      <c r="M365">
        <f>reservas_hotel[[#This Row],[Precio Noche]]*reservas_hotel[[#This Row],[noches]]</f>
        <v>400</v>
      </c>
      <c r="N365">
        <f>reservas_hotel[[#This Row],[noches]]*reservas_hotel[[#This Row],[Mantenimiento por noche]]</f>
        <v>40</v>
      </c>
      <c r="O365">
        <f>reservas_hotel[[#This Row],[Gasto total por reserva]]-reservas_hotel[[#This Row],[Gasto mantenimiento total]]</f>
        <v>360</v>
      </c>
    </row>
    <row r="366" spans="1:15" x14ac:dyDescent="0.3">
      <c r="A366">
        <v>365</v>
      </c>
      <c r="B366">
        <v>74</v>
      </c>
      <c r="C366" t="s">
        <v>13</v>
      </c>
      <c r="D366" t="s">
        <v>3</v>
      </c>
      <c r="E366" t="s">
        <v>15</v>
      </c>
      <c r="G366" s="1" t="str">
        <f>IF(reservas_hotel[[#This Row],[precio noche 1]]="","100",reservas_hotel[[#This Row],[precio noche 1]])</f>
        <v>100</v>
      </c>
      <c r="H366" t="s">
        <v>12</v>
      </c>
      <c r="I366">
        <v>4</v>
      </c>
      <c r="J366" t="s">
        <v>6</v>
      </c>
      <c r="K366">
        <v>5</v>
      </c>
      <c r="L366" s="1">
        <f>IF(reservas_hotel[[#This Row],[mantenimiento_por_noche]]="","20",reservas_hotel[[#This Row],[mantenimiento_por_noche]])</f>
        <v>5</v>
      </c>
      <c r="M366">
        <f>reservas_hotel[[#This Row],[Precio Noche]]*reservas_hotel[[#This Row],[noches]]</f>
        <v>400</v>
      </c>
      <c r="N366">
        <f>reservas_hotel[[#This Row],[noches]]*reservas_hotel[[#This Row],[Mantenimiento por noche]]</f>
        <v>20</v>
      </c>
      <c r="O366">
        <f>reservas_hotel[[#This Row],[Gasto total por reserva]]-reservas_hotel[[#This Row],[Gasto mantenimiento total]]</f>
        <v>380</v>
      </c>
    </row>
    <row r="367" spans="1:15" x14ac:dyDescent="0.3">
      <c r="A367">
        <v>366</v>
      </c>
      <c r="B367">
        <v>21</v>
      </c>
      <c r="C367" t="s">
        <v>2</v>
      </c>
      <c r="D367" t="s">
        <v>18</v>
      </c>
      <c r="E367" t="s">
        <v>4</v>
      </c>
      <c r="G367" s="1" t="str">
        <f>IF(reservas_hotel[[#This Row],[precio noche 1]]="","100",reservas_hotel[[#This Row],[precio noche 1]])</f>
        <v>100</v>
      </c>
      <c r="H367" t="s">
        <v>21</v>
      </c>
      <c r="I367">
        <v>8</v>
      </c>
      <c r="J367" t="s">
        <v>17</v>
      </c>
      <c r="K367">
        <v>10</v>
      </c>
      <c r="L367" s="1">
        <f>IF(reservas_hotel[[#This Row],[mantenimiento_por_noche]]="","20",reservas_hotel[[#This Row],[mantenimiento_por_noche]])</f>
        <v>10</v>
      </c>
      <c r="M367">
        <f>reservas_hotel[[#This Row],[Precio Noche]]*reservas_hotel[[#This Row],[noches]]</f>
        <v>800</v>
      </c>
      <c r="N367">
        <f>reservas_hotel[[#This Row],[noches]]*reservas_hotel[[#This Row],[Mantenimiento por noche]]</f>
        <v>80</v>
      </c>
      <c r="O367">
        <f>reservas_hotel[[#This Row],[Gasto total por reserva]]-reservas_hotel[[#This Row],[Gasto mantenimiento total]]</f>
        <v>720</v>
      </c>
    </row>
    <row r="368" spans="1:15" x14ac:dyDescent="0.3">
      <c r="A368">
        <v>367</v>
      </c>
      <c r="B368">
        <v>27</v>
      </c>
      <c r="C368" t="s">
        <v>13</v>
      </c>
      <c r="D368" t="s">
        <v>22</v>
      </c>
      <c r="E368" t="s">
        <v>11</v>
      </c>
      <c r="F368">
        <v>120</v>
      </c>
      <c r="G368" s="1">
        <f>IF(reservas_hotel[[#This Row],[precio noche 1]]="","100",reservas_hotel[[#This Row],[precio noche 1]])</f>
        <v>120</v>
      </c>
      <c r="H368" t="s">
        <v>12</v>
      </c>
      <c r="I368">
        <v>9</v>
      </c>
      <c r="J368" t="s">
        <v>17</v>
      </c>
      <c r="K368">
        <v>10</v>
      </c>
      <c r="L368" s="1">
        <f>IF(reservas_hotel[[#This Row],[mantenimiento_por_noche]]="","20",reservas_hotel[[#This Row],[mantenimiento_por_noche]])</f>
        <v>10</v>
      </c>
      <c r="M368">
        <f>reservas_hotel[[#This Row],[Precio Noche]]*reservas_hotel[[#This Row],[noches]]</f>
        <v>1080</v>
      </c>
      <c r="N368">
        <f>reservas_hotel[[#This Row],[noches]]*reservas_hotel[[#This Row],[Mantenimiento por noche]]</f>
        <v>90</v>
      </c>
      <c r="O368">
        <f>reservas_hotel[[#This Row],[Gasto total por reserva]]-reservas_hotel[[#This Row],[Gasto mantenimiento total]]</f>
        <v>990</v>
      </c>
    </row>
    <row r="369" spans="1:15" x14ac:dyDescent="0.3">
      <c r="A369">
        <v>368</v>
      </c>
      <c r="B369">
        <v>49</v>
      </c>
      <c r="C369" t="s">
        <v>13</v>
      </c>
      <c r="D369" t="s">
        <v>18</v>
      </c>
      <c r="E369" t="s">
        <v>11</v>
      </c>
      <c r="F369">
        <v>90</v>
      </c>
      <c r="G369" s="1">
        <f>IF(reservas_hotel[[#This Row],[precio noche 1]]="","100",reservas_hotel[[#This Row],[precio noche 1]])</f>
        <v>90</v>
      </c>
      <c r="H369" t="s">
        <v>12</v>
      </c>
      <c r="I369">
        <v>8</v>
      </c>
      <c r="J369" t="s">
        <v>6</v>
      </c>
      <c r="K369">
        <v>5</v>
      </c>
      <c r="L369" s="1">
        <f>IF(reservas_hotel[[#This Row],[mantenimiento_por_noche]]="","20",reservas_hotel[[#This Row],[mantenimiento_por_noche]])</f>
        <v>5</v>
      </c>
      <c r="M369">
        <f>reservas_hotel[[#This Row],[Precio Noche]]*reservas_hotel[[#This Row],[noches]]</f>
        <v>720</v>
      </c>
      <c r="N369">
        <f>reservas_hotel[[#This Row],[noches]]*reservas_hotel[[#This Row],[Mantenimiento por noche]]</f>
        <v>40</v>
      </c>
      <c r="O369">
        <f>reservas_hotel[[#This Row],[Gasto total por reserva]]-reservas_hotel[[#This Row],[Gasto mantenimiento total]]</f>
        <v>680</v>
      </c>
    </row>
    <row r="370" spans="1:15" x14ac:dyDescent="0.3">
      <c r="A370">
        <v>369</v>
      </c>
      <c r="B370">
        <v>21</v>
      </c>
      <c r="C370" t="s">
        <v>13</v>
      </c>
      <c r="D370" t="s">
        <v>18</v>
      </c>
      <c r="E370" t="s">
        <v>4</v>
      </c>
      <c r="F370">
        <v>150</v>
      </c>
      <c r="G370" s="1">
        <f>IF(reservas_hotel[[#This Row],[precio noche 1]]="","100",reservas_hotel[[#This Row],[precio noche 1]])</f>
        <v>150</v>
      </c>
      <c r="H370" t="s">
        <v>5</v>
      </c>
      <c r="I370">
        <v>3</v>
      </c>
      <c r="J370" t="s">
        <v>17</v>
      </c>
      <c r="K370">
        <v>15</v>
      </c>
      <c r="L370" s="1">
        <f>IF(reservas_hotel[[#This Row],[mantenimiento_por_noche]]="","20",reservas_hotel[[#This Row],[mantenimiento_por_noche]])</f>
        <v>15</v>
      </c>
      <c r="M370">
        <f>reservas_hotel[[#This Row],[Precio Noche]]*reservas_hotel[[#This Row],[noches]]</f>
        <v>450</v>
      </c>
      <c r="N370">
        <f>reservas_hotel[[#This Row],[noches]]*reservas_hotel[[#This Row],[Mantenimiento por noche]]</f>
        <v>45</v>
      </c>
      <c r="O370">
        <f>reservas_hotel[[#This Row],[Gasto total por reserva]]-reservas_hotel[[#This Row],[Gasto mantenimiento total]]</f>
        <v>405</v>
      </c>
    </row>
    <row r="371" spans="1:15" x14ac:dyDescent="0.3">
      <c r="A371">
        <v>370</v>
      </c>
      <c r="B371">
        <v>44</v>
      </c>
      <c r="C371" t="s">
        <v>2</v>
      </c>
      <c r="D371" t="s">
        <v>18</v>
      </c>
      <c r="E371" t="s">
        <v>11</v>
      </c>
      <c r="F371">
        <v>150</v>
      </c>
      <c r="G371" s="1">
        <f>IF(reservas_hotel[[#This Row],[precio noche 1]]="","100",reservas_hotel[[#This Row],[precio noche 1]])</f>
        <v>150</v>
      </c>
      <c r="H371" t="s">
        <v>21</v>
      </c>
      <c r="I371">
        <v>8</v>
      </c>
      <c r="J371" t="s">
        <v>17</v>
      </c>
      <c r="K371">
        <v>5</v>
      </c>
      <c r="L371" s="1">
        <f>IF(reservas_hotel[[#This Row],[mantenimiento_por_noche]]="","20",reservas_hotel[[#This Row],[mantenimiento_por_noche]])</f>
        <v>5</v>
      </c>
      <c r="M371">
        <f>reservas_hotel[[#This Row],[Precio Noche]]*reservas_hotel[[#This Row],[noches]]</f>
        <v>1200</v>
      </c>
      <c r="N371">
        <f>reservas_hotel[[#This Row],[noches]]*reservas_hotel[[#This Row],[Mantenimiento por noche]]</f>
        <v>40</v>
      </c>
      <c r="O371">
        <f>reservas_hotel[[#This Row],[Gasto total por reserva]]-reservas_hotel[[#This Row],[Gasto mantenimiento total]]</f>
        <v>1160</v>
      </c>
    </row>
    <row r="372" spans="1:15" x14ac:dyDescent="0.3">
      <c r="A372">
        <v>371</v>
      </c>
      <c r="B372">
        <v>48</v>
      </c>
      <c r="C372" t="s">
        <v>13</v>
      </c>
      <c r="D372" t="s">
        <v>14</v>
      </c>
      <c r="E372" t="s">
        <v>11</v>
      </c>
      <c r="G372" s="1" t="str">
        <f>IF(reservas_hotel[[#This Row],[precio noche 1]]="","100",reservas_hotel[[#This Row],[precio noche 1]])</f>
        <v>100</v>
      </c>
      <c r="H372" t="s">
        <v>9</v>
      </c>
      <c r="I372">
        <v>5</v>
      </c>
      <c r="J372" t="s">
        <v>6</v>
      </c>
      <c r="K372">
        <v>15</v>
      </c>
      <c r="L372" s="1">
        <f>IF(reservas_hotel[[#This Row],[mantenimiento_por_noche]]="","20",reservas_hotel[[#This Row],[mantenimiento_por_noche]])</f>
        <v>15</v>
      </c>
      <c r="M372">
        <f>reservas_hotel[[#This Row],[Precio Noche]]*reservas_hotel[[#This Row],[noches]]</f>
        <v>500</v>
      </c>
      <c r="N372">
        <f>reservas_hotel[[#This Row],[noches]]*reservas_hotel[[#This Row],[Mantenimiento por noche]]</f>
        <v>75</v>
      </c>
      <c r="O372">
        <f>reservas_hotel[[#This Row],[Gasto total por reserva]]-reservas_hotel[[#This Row],[Gasto mantenimiento total]]</f>
        <v>425</v>
      </c>
    </row>
    <row r="373" spans="1:15" x14ac:dyDescent="0.3">
      <c r="A373">
        <v>372</v>
      </c>
      <c r="B373">
        <v>40</v>
      </c>
      <c r="C373" t="s">
        <v>2</v>
      </c>
      <c r="D373" t="s">
        <v>10</v>
      </c>
      <c r="E373" t="s">
        <v>15</v>
      </c>
      <c r="F373">
        <v>50</v>
      </c>
      <c r="G373" s="1">
        <f>IF(reservas_hotel[[#This Row],[precio noche 1]]="","100",reservas_hotel[[#This Row],[precio noche 1]])</f>
        <v>50</v>
      </c>
      <c r="H373" t="s">
        <v>5</v>
      </c>
      <c r="I373">
        <v>6</v>
      </c>
      <c r="J373" t="s">
        <v>17</v>
      </c>
      <c r="K373">
        <v>20</v>
      </c>
      <c r="L373" s="1">
        <f>IF(reservas_hotel[[#This Row],[mantenimiento_por_noche]]="","20",reservas_hotel[[#This Row],[mantenimiento_por_noche]])</f>
        <v>20</v>
      </c>
      <c r="M373">
        <f>reservas_hotel[[#This Row],[Precio Noche]]*reservas_hotel[[#This Row],[noches]]</f>
        <v>300</v>
      </c>
      <c r="N373">
        <f>reservas_hotel[[#This Row],[noches]]*reservas_hotel[[#This Row],[Mantenimiento por noche]]</f>
        <v>120</v>
      </c>
      <c r="O373">
        <f>reservas_hotel[[#This Row],[Gasto total por reserva]]-reservas_hotel[[#This Row],[Gasto mantenimiento total]]</f>
        <v>180</v>
      </c>
    </row>
    <row r="374" spans="1:15" x14ac:dyDescent="0.3">
      <c r="A374">
        <v>373</v>
      </c>
      <c r="B374">
        <v>70</v>
      </c>
      <c r="C374" t="s">
        <v>2</v>
      </c>
      <c r="D374" t="s">
        <v>22</v>
      </c>
      <c r="E374" t="s">
        <v>8</v>
      </c>
      <c r="F374">
        <v>200</v>
      </c>
      <c r="G374" s="1">
        <f>IF(reservas_hotel[[#This Row],[precio noche 1]]="","100",reservas_hotel[[#This Row],[precio noche 1]])</f>
        <v>200</v>
      </c>
      <c r="H374" t="s">
        <v>21</v>
      </c>
      <c r="I374">
        <v>7</v>
      </c>
      <c r="J374" t="s">
        <v>17</v>
      </c>
      <c r="K374">
        <v>20</v>
      </c>
      <c r="L374" s="1">
        <f>IF(reservas_hotel[[#This Row],[mantenimiento_por_noche]]="","20",reservas_hotel[[#This Row],[mantenimiento_por_noche]])</f>
        <v>20</v>
      </c>
      <c r="M374">
        <f>reservas_hotel[[#This Row],[Precio Noche]]*reservas_hotel[[#This Row],[noches]]</f>
        <v>1400</v>
      </c>
      <c r="N374">
        <f>reservas_hotel[[#This Row],[noches]]*reservas_hotel[[#This Row],[Mantenimiento por noche]]</f>
        <v>140</v>
      </c>
      <c r="O374">
        <f>reservas_hotel[[#This Row],[Gasto total por reserva]]-reservas_hotel[[#This Row],[Gasto mantenimiento total]]</f>
        <v>1260</v>
      </c>
    </row>
    <row r="375" spans="1:15" x14ac:dyDescent="0.3">
      <c r="A375">
        <v>374</v>
      </c>
      <c r="B375">
        <v>46</v>
      </c>
      <c r="C375" t="s">
        <v>13</v>
      </c>
      <c r="D375" t="s">
        <v>10</v>
      </c>
      <c r="E375" t="s">
        <v>11</v>
      </c>
      <c r="F375">
        <v>200</v>
      </c>
      <c r="G375" s="1">
        <f>IF(reservas_hotel[[#This Row],[precio noche 1]]="","100",reservas_hotel[[#This Row],[precio noche 1]])</f>
        <v>200</v>
      </c>
      <c r="H375" t="s">
        <v>12</v>
      </c>
      <c r="I375">
        <v>7</v>
      </c>
      <c r="J375" t="s">
        <v>6</v>
      </c>
      <c r="K375">
        <v>20</v>
      </c>
      <c r="L375" s="1">
        <f>IF(reservas_hotel[[#This Row],[mantenimiento_por_noche]]="","20",reservas_hotel[[#This Row],[mantenimiento_por_noche]])</f>
        <v>20</v>
      </c>
      <c r="M375">
        <f>reservas_hotel[[#This Row],[Precio Noche]]*reservas_hotel[[#This Row],[noches]]</f>
        <v>1400</v>
      </c>
      <c r="N375">
        <f>reservas_hotel[[#This Row],[noches]]*reservas_hotel[[#This Row],[Mantenimiento por noche]]</f>
        <v>140</v>
      </c>
      <c r="O375">
        <f>reservas_hotel[[#This Row],[Gasto total por reserva]]-reservas_hotel[[#This Row],[Gasto mantenimiento total]]</f>
        <v>1260</v>
      </c>
    </row>
    <row r="376" spans="1:15" x14ac:dyDescent="0.3">
      <c r="A376">
        <v>375</v>
      </c>
      <c r="B376">
        <v>63</v>
      </c>
      <c r="C376" t="s">
        <v>2</v>
      </c>
      <c r="D376" t="s">
        <v>14</v>
      </c>
      <c r="E376" t="s">
        <v>8</v>
      </c>
      <c r="F376">
        <v>50</v>
      </c>
      <c r="G376" s="1">
        <f>IF(reservas_hotel[[#This Row],[precio noche 1]]="","100",reservas_hotel[[#This Row],[precio noche 1]])</f>
        <v>50</v>
      </c>
      <c r="H376" t="s">
        <v>12</v>
      </c>
      <c r="I376">
        <v>3</v>
      </c>
      <c r="J376" t="s">
        <v>17</v>
      </c>
      <c r="K376">
        <v>5</v>
      </c>
      <c r="L376" s="1">
        <f>IF(reservas_hotel[[#This Row],[mantenimiento_por_noche]]="","20",reservas_hotel[[#This Row],[mantenimiento_por_noche]])</f>
        <v>5</v>
      </c>
      <c r="M376">
        <f>reservas_hotel[[#This Row],[Precio Noche]]*reservas_hotel[[#This Row],[noches]]</f>
        <v>150</v>
      </c>
      <c r="N376">
        <f>reservas_hotel[[#This Row],[noches]]*reservas_hotel[[#This Row],[Mantenimiento por noche]]</f>
        <v>15</v>
      </c>
      <c r="O376">
        <f>reservas_hotel[[#This Row],[Gasto total por reserva]]-reservas_hotel[[#This Row],[Gasto mantenimiento total]]</f>
        <v>135</v>
      </c>
    </row>
    <row r="377" spans="1:15" x14ac:dyDescent="0.3">
      <c r="A377">
        <v>376</v>
      </c>
      <c r="B377">
        <v>52</v>
      </c>
      <c r="C377" t="s">
        <v>13</v>
      </c>
      <c r="D377" t="s">
        <v>10</v>
      </c>
      <c r="E377" t="s">
        <v>8</v>
      </c>
      <c r="F377">
        <v>200</v>
      </c>
      <c r="G377" s="1">
        <f>IF(reservas_hotel[[#This Row],[precio noche 1]]="","100",reservas_hotel[[#This Row],[precio noche 1]])</f>
        <v>200</v>
      </c>
      <c r="H377" t="s">
        <v>9</v>
      </c>
      <c r="I377">
        <v>9</v>
      </c>
      <c r="J377" t="s">
        <v>17</v>
      </c>
      <c r="K377">
        <v>20</v>
      </c>
      <c r="L377" s="1">
        <f>IF(reservas_hotel[[#This Row],[mantenimiento_por_noche]]="","20",reservas_hotel[[#This Row],[mantenimiento_por_noche]])</f>
        <v>20</v>
      </c>
      <c r="M377">
        <f>reservas_hotel[[#This Row],[Precio Noche]]*reservas_hotel[[#This Row],[noches]]</f>
        <v>1800</v>
      </c>
      <c r="N377">
        <f>reservas_hotel[[#This Row],[noches]]*reservas_hotel[[#This Row],[Mantenimiento por noche]]</f>
        <v>180</v>
      </c>
      <c r="O377">
        <f>reservas_hotel[[#This Row],[Gasto total por reserva]]-reservas_hotel[[#This Row],[Gasto mantenimiento total]]</f>
        <v>1620</v>
      </c>
    </row>
    <row r="378" spans="1:15" x14ac:dyDescent="0.3">
      <c r="A378">
        <v>377</v>
      </c>
      <c r="B378">
        <v>37</v>
      </c>
      <c r="C378" t="s">
        <v>2</v>
      </c>
      <c r="D378" t="s">
        <v>3</v>
      </c>
      <c r="E378" t="s">
        <v>4</v>
      </c>
      <c r="F378">
        <v>90</v>
      </c>
      <c r="G378" s="1">
        <f>IF(reservas_hotel[[#This Row],[precio noche 1]]="","100",reservas_hotel[[#This Row],[precio noche 1]])</f>
        <v>90</v>
      </c>
      <c r="H378" t="s">
        <v>12</v>
      </c>
      <c r="I378">
        <v>5</v>
      </c>
      <c r="J378" t="s">
        <v>17</v>
      </c>
      <c r="K378">
        <v>20</v>
      </c>
      <c r="L378" s="1">
        <f>IF(reservas_hotel[[#This Row],[mantenimiento_por_noche]]="","20",reservas_hotel[[#This Row],[mantenimiento_por_noche]])</f>
        <v>20</v>
      </c>
      <c r="M378">
        <f>reservas_hotel[[#This Row],[Precio Noche]]*reservas_hotel[[#This Row],[noches]]</f>
        <v>450</v>
      </c>
      <c r="N378">
        <f>reservas_hotel[[#This Row],[noches]]*reservas_hotel[[#This Row],[Mantenimiento por noche]]</f>
        <v>100</v>
      </c>
      <c r="O378">
        <f>reservas_hotel[[#This Row],[Gasto total por reserva]]-reservas_hotel[[#This Row],[Gasto mantenimiento total]]</f>
        <v>350</v>
      </c>
    </row>
    <row r="379" spans="1:15" x14ac:dyDescent="0.3">
      <c r="A379">
        <v>378</v>
      </c>
      <c r="B379">
        <v>68</v>
      </c>
      <c r="C379" t="s">
        <v>2</v>
      </c>
      <c r="D379" t="s">
        <v>19</v>
      </c>
      <c r="E379" t="s">
        <v>4</v>
      </c>
      <c r="G379" s="1" t="str">
        <f>IF(reservas_hotel[[#This Row],[precio noche 1]]="","100",reservas_hotel[[#This Row],[precio noche 1]])</f>
        <v>100</v>
      </c>
      <c r="H379" t="s">
        <v>5</v>
      </c>
      <c r="I379">
        <v>1</v>
      </c>
      <c r="J379" t="s">
        <v>17</v>
      </c>
      <c r="K379">
        <v>15</v>
      </c>
      <c r="L379" s="1">
        <f>IF(reservas_hotel[[#This Row],[mantenimiento_por_noche]]="","20",reservas_hotel[[#This Row],[mantenimiento_por_noche]])</f>
        <v>15</v>
      </c>
      <c r="M379">
        <f>reservas_hotel[[#This Row],[Precio Noche]]*reservas_hotel[[#This Row],[noches]]</f>
        <v>100</v>
      </c>
      <c r="N379">
        <f>reservas_hotel[[#This Row],[noches]]*reservas_hotel[[#This Row],[Mantenimiento por noche]]</f>
        <v>15</v>
      </c>
      <c r="O379">
        <f>reservas_hotel[[#This Row],[Gasto total por reserva]]-reservas_hotel[[#This Row],[Gasto mantenimiento total]]</f>
        <v>85</v>
      </c>
    </row>
    <row r="380" spans="1:15" x14ac:dyDescent="0.3">
      <c r="A380">
        <v>379</v>
      </c>
      <c r="B380">
        <v>26</v>
      </c>
      <c r="C380" t="s">
        <v>13</v>
      </c>
      <c r="D380" t="s">
        <v>16</v>
      </c>
      <c r="E380" t="s">
        <v>11</v>
      </c>
      <c r="F380">
        <v>200</v>
      </c>
      <c r="G380" s="1">
        <f>IF(reservas_hotel[[#This Row],[precio noche 1]]="","100",reservas_hotel[[#This Row],[precio noche 1]])</f>
        <v>200</v>
      </c>
      <c r="H380" t="s">
        <v>21</v>
      </c>
      <c r="I380">
        <v>3</v>
      </c>
      <c r="J380" t="s">
        <v>6</v>
      </c>
      <c r="L380" s="1" t="str">
        <f>IF(reservas_hotel[[#This Row],[mantenimiento_por_noche]]="","20",reservas_hotel[[#This Row],[mantenimiento_por_noche]])</f>
        <v>20</v>
      </c>
      <c r="M380">
        <f>reservas_hotel[[#This Row],[Precio Noche]]*reservas_hotel[[#This Row],[noches]]</f>
        <v>600</v>
      </c>
      <c r="N380">
        <f>reservas_hotel[[#This Row],[noches]]*reservas_hotel[[#This Row],[Mantenimiento por noche]]</f>
        <v>60</v>
      </c>
      <c r="O380">
        <f>reservas_hotel[[#This Row],[Gasto total por reserva]]-reservas_hotel[[#This Row],[Gasto mantenimiento total]]</f>
        <v>540</v>
      </c>
    </row>
    <row r="381" spans="1:15" x14ac:dyDescent="0.3">
      <c r="A381">
        <v>380</v>
      </c>
      <c r="B381">
        <v>20</v>
      </c>
      <c r="C381" t="s">
        <v>2</v>
      </c>
      <c r="D381" t="s">
        <v>14</v>
      </c>
      <c r="E381" t="s">
        <v>11</v>
      </c>
      <c r="F381">
        <v>120</v>
      </c>
      <c r="G381" s="1">
        <f>IF(reservas_hotel[[#This Row],[precio noche 1]]="","100",reservas_hotel[[#This Row],[precio noche 1]])</f>
        <v>120</v>
      </c>
      <c r="H381" t="s">
        <v>9</v>
      </c>
      <c r="I381">
        <v>1</v>
      </c>
      <c r="J381" t="s">
        <v>6</v>
      </c>
      <c r="K381">
        <v>5</v>
      </c>
      <c r="L381" s="1">
        <f>IF(reservas_hotel[[#This Row],[mantenimiento_por_noche]]="","20",reservas_hotel[[#This Row],[mantenimiento_por_noche]])</f>
        <v>5</v>
      </c>
      <c r="M381">
        <f>reservas_hotel[[#This Row],[Precio Noche]]*reservas_hotel[[#This Row],[noches]]</f>
        <v>120</v>
      </c>
      <c r="N381">
        <f>reservas_hotel[[#This Row],[noches]]*reservas_hotel[[#This Row],[Mantenimiento por noche]]</f>
        <v>5</v>
      </c>
      <c r="O381">
        <f>reservas_hotel[[#This Row],[Gasto total por reserva]]-reservas_hotel[[#This Row],[Gasto mantenimiento total]]</f>
        <v>115</v>
      </c>
    </row>
    <row r="382" spans="1:15" x14ac:dyDescent="0.3">
      <c r="A382">
        <v>381</v>
      </c>
      <c r="B382">
        <v>56</v>
      </c>
      <c r="C382" t="s">
        <v>13</v>
      </c>
      <c r="D382" t="s">
        <v>22</v>
      </c>
      <c r="E382" t="s">
        <v>8</v>
      </c>
      <c r="F382">
        <v>200</v>
      </c>
      <c r="G382" s="1">
        <f>IF(reservas_hotel[[#This Row],[precio noche 1]]="","100",reservas_hotel[[#This Row],[precio noche 1]])</f>
        <v>200</v>
      </c>
      <c r="H382" t="s">
        <v>21</v>
      </c>
      <c r="I382">
        <v>6</v>
      </c>
      <c r="J382" t="s">
        <v>17</v>
      </c>
      <c r="K382">
        <v>10</v>
      </c>
      <c r="L382" s="1">
        <f>IF(reservas_hotel[[#This Row],[mantenimiento_por_noche]]="","20",reservas_hotel[[#This Row],[mantenimiento_por_noche]])</f>
        <v>10</v>
      </c>
      <c r="M382">
        <f>reservas_hotel[[#This Row],[Precio Noche]]*reservas_hotel[[#This Row],[noches]]</f>
        <v>1200</v>
      </c>
      <c r="N382">
        <f>reservas_hotel[[#This Row],[noches]]*reservas_hotel[[#This Row],[Mantenimiento por noche]]</f>
        <v>60</v>
      </c>
      <c r="O382">
        <f>reservas_hotel[[#This Row],[Gasto total por reserva]]-reservas_hotel[[#This Row],[Gasto mantenimiento total]]</f>
        <v>1140</v>
      </c>
    </row>
    <row r="383" spans="1:15" x14ac:dyDescent="0.3">
      <c r="A383">
        <v>382</v>
      </c>
      <c r="B383">
        <v>59</v>
      </c>
      <c r="C383" t="s">
        <v>13</v>
      </c>
      <c r="D383" t="s">
        <v>10</v>
      </c>
      <c r="E383" t="s">
        <v>8</v>
      </c>
      <c r="F383">
        <v>50</v>
      </c>
      <c r="G383" s="1">
        <f>IF(reservas_hotel[[#This Row],[precio noche 1]]="","100",reservas_hotel[[#This Row],[precio noche 1]])</f>
        <v>50</v>
      </c>
      <c r="H383" t="s">
        <v>9</v>
      </c>
      <c r="I383">
        <v>3</v>
      </c>
      <c r="J383" t="s">
        <v>6</v>
      </c>
      <c r="K383">
        <v>10</v>
      </c>
      <c r="L383" s="1">
        <f>IF(reservas_hotel[[#This Row],[mantenimiento_por_noche]]="","20",reservas_hotel[[#This Row],[mantenimiento_por_noche]])</f>
        <v>10</v>
      </c>
      <c r="M383">
        <f>reservas_hotel[[#This Row],[Precio Noche]]*reservas_hotel[[#This Row],[noches]]</f>
        <v>150</v>
      </c>
      <c r="N383">
        <f>reservas_hotel[[#This Row],[noches]]*reservas_hotel[[#This Row],[Mantenimiento por noche]]</f>
        <v>30</v>
      </c>
      <c r="O383">
        <f>reservas_hotel[[#This Row],[Gasto total por reserva]]-reservas_hotel[[#This Row],[Gasto mantenimiento total]]</f>
        <v>120</v>
      </c>
    </row>
    <row r="384" spans="1:15" x14ac:dyDescent="0.3">
      <c r="A384">
        <v>383</v>
      </c>
      <c r="B384">
        <v>36</v>
      </c>
      <c r="C384" t="s">
        <v>13</v>
      </c>
      <c r="D384" t="s">
        <v>3</v>
      </c>
      <c r="E384" t="s">
        <v>8</v>
      </c>
      <c r="G384" s="1" t="str">
        <f>IF(reservas_hotel[[#This Row],[precio noche 1]]="","100",reservas_hotel[[#This Row],[precio noche 1]])</f>
        <v>100</v>
      </c>
      <c r="H384" t="s">
        <v>12</v>
      </c>
      <c r="I384">
        <v>8</v>
      </c>
      <c r="J384" t="s">
        <v>6</v>
      </c>
      <c r="K384">
        <v>15</v>
      </c>
      <c r="L384" s="1">
        <f>IF(reservas_hotel[[#This Row],[mantenimiento_por_noche]]="","20",reservas_hotel[[#This Row],[mantenimiento_por_noche]])</f>
        <v>15</v>
      </c>
      <c r="M384">
        <f>reservas_hotel[[#This Row],[Precio Noche]]*reservas_hotel[[#This Row],[noches]]</f>
        <v>800</v>
      </c>
      <c r="N384">
        <f>reservas_hotel[[#This Row],[noches]]*reservas_hotel[[#This Row],[Mantenimiento por noche]]</f>
        <v>120</v>
      </c>
      <c r="O384">
        <f>reservas_hotel[[#This Row],[Gasto total por reserva]]-reservas_hotel[[#This Row],[Gasto mantenimiento total]]</f>
        <v>680</v>
      </c>
    </row>
    <row r="385" spans="1:15" x14ac:dyDescent="0.3">
      <c r="A385">
        <v>384</v>
      </c>
      <c r="B385">
        <v>32</v>
      </c>
      <c r="C385" t="s">
        <v>2</v>
      </c>
      <c r="D385" t="s">
        <v>18</v>
      </c>
      <c r="E385" t="s">
        <v>15</v>
      </c>
      <c r="F385">
        <v>120</v>
      </c>
      <c r="G385" s="1">
        <f>IF(reservas_hotel[[#This Row],[precio noche 1]]="","100",reservas_hotel[[#This Row],[precio noche 1]])</f>
        <v>120</v>
      </c>
      <c r="H385" t="s">
        <v>9</v>
      </c>
      <c r="I385">
        <v>9</v>
      </c>
      <c r="J385" t="s">
        <v>6</v>
      </c>
      <c r="L385" s="1" t="str">
        <f>IF(reservas_hotel[[#This Row],[mantenimiento_por_noche]]="","20",reservas_hotel[[#This Row],[mantenimiento_por_noche]])</f>
        <v>20</v>
      </c>
      <c r="M385">
        <f>reservas_hotel[[#This Row],[Precio Noche]]*reservas_hotel[[#This Row],[noches]]</f>
        <v>1080</v>
      </c>
      <c r="N385">
        <f>reservas_hotel[[#This Row],[noches]]*reservas_hotel[[#This Row],[Mantenimiento por noche]]</f>
        <v>180</v>
      </c>
      <c r="O385">
        <f>reservas_hotel[[#This Row],[Gasto total por reserva]]-reservas_hotel[[#This Row],[Gasto mantenimiento total]]</f>
        <v>900</v>
      </c>
    </row>
    <row r="386" spans="1:15" x14ac:dyDescent="0.3">
      <c r="A386">
        <v>385</v>
      </c>
      <c r="B386">
        <v>75</v>
      </c>
      <c r="C386" t="s">
        <v>13</v>
      </c>
      <c r="D386" t="s">
        <v>16</v>
      </c>
      <c r="E386" t="s">
        <v>15</v>
      </c>
      <c r="G386" s="1" t="str">
        <f>IF(reservas_hotel[[#This Row],[precio noche 1]]="","100",reservas_hotel[[#This Row],[precio noche 1]])</f>
        <v>100</v>
      </c>
      <c r="H386" t="s">
        <v>9</v>
      </c>
      <c r="I386">
        <v>9</v>
      </c>
      <c r="J386" t="s">
        <v>17</v>
      </c>
      <c r="K386">
        <v>15</v>
      </c>
      <c r="L386" s="1">
        <f>IF(reservas_hotel[[#This Row],[mantenimiento_por_noche]]="","20",reservas_hotel[[#This Row],[mantenimiento_por_noche]])</f>
        <v>15</v>
      </c>
      <c r="M386">
        <f>reservas_hotel[[#This Row],[Precio Noche]]*reservas_hotel[[#This Row],[noches]]</f>
        <v>900</v>
      </c>
      <c r="N386">
        <f>reservas_hotel[[#This Row],[noches]]*reservas_hotel[[#This Row],[Mantenimiento por noche]]</f>
        <v>135</v>
      </c>
      <c r="O386">
        <f>reservas_hotel[[#This Row],[Gasto total por reserva]]-reservas_hotel[[#This Row],[Gasto mantenimiento total]]</f>
        <v>765</v>
      </c>
    </row>
    <row r="387" spans="1:15" x14ac:dyDescent="0.3">
      <c r="A387">
        <v>386</v>
      </c>
      <c r="B387">
        <v>90</v>
      </c>
      <c r="C387" t="s">
        <v>13</v>
      </c>
      <c r="D387" t="s">
        <v>20</v>
      </c>
      <c r="E387" t="s">
        <v>4</v>
      </c>
      <c r="G387" s="1" t="str">
        <f>IF(reservas_hotel[[#This Row],[precio noche 1]]="","100",reservas_hotel[[#This Row],[precio noche 1]])</f>
        <v>100</v>
      </c>
      <c r="H387" t="s">
        <v>9</v>
      </c>
      <c r="I387">
        <v>6</v>
      </c>
      <c r="J387" t="s">
        <v>17</v>
      </c>
      <c r="K387">
        <v>20</v>
      </c>
      <c r="L387" s="1">
        <f>IF(reservas_hotel[[#This Row],[mantenimiento_por_noche]]="","20",reservas_hotel[[#This Row],[mantenimiento_por_noche]])</f>
        <v>20</v>
      </c>
      <c r="M387">
        <f>reservas_hotel[[#This Row],[Precio Noche]]*reservas_hotel[[#This Row],[noches]]</f>
        <v>600</v>
      </c>
      <c r="N387">
        <f>reservas_hotel[[#This Row],[noches]]*reservas_hotel[[#This Row],[Mantenimiento por noche]]</f>
        <v>120</v>
      </c>
      <c r="O387">
        <f>reservas_hotel[[#This Row],[Gasto total por reserva]]-reservas_hotel[[#This Row],[Gasto mantenimiento total]]</f>
        <v>480</v>
      </c>
    </row>
    <row r="388" spans="1:15" x14ac:dyDescent="0.3">
      <c r="A388">
        <v>387</v>
      </c>
      <c r="B388">
        <v>57</v>
      </c>
      <c r="C388" t="s">
        <v>13</v>
      </c>
      <c r="D388" t="s">
        <v>22</v>
      </c>
      <c r="E388" t="s">
        <v>8</v>
      </c>
      <c r="F388">
        <v>150</v>
      </c>
      <c r="G388" s="1">
        <f>IF(reservas_hotel[[#This Row],[precio noche 1]]="","100",reservas_hotel[[#This Row],[precio noche 1]])</f>
        <v>150</v>
      </c>
      <c r="H388" t="s">
        <v>9</v>
      </c>
      <c r="I388">
        <v>2</v>
      </c>
      <c r="J388" t="s">
        <v>17</v>
      </c>
      <c r="L388" s="1" t="str">
        <f>IF(reservas_hotel[[#This Row],[mantenimiento_por_noche]]="","20",reservas_hotel[[#This Row],[mantenimiento_por_noche]])</f>
        <v>20</v>
      </c>
      <c r="M388">
        <f>reservas_hotel[[#This Row],[Precio Noche]]*reservas_hotel[[#This Row],[noches]]</f>
        <v>300</v>
      </c>
      <c r="N388">
        <f>reservas_hotel[[#This Row],[noches]]*reservas_hotel[[#This Row],[Mantenimiento por noche]]</f>
        <v>40</v>
      </c>
      <c r="O388">
        <f>reservas_hotel[[#This Row],[Gasto total por reserva]]-reservas_hotel[[#This Row],[Gasto mantenimiento total]]</f>
        <v>260</v>
      </c>
    </row>
    <row r="389" spans="1:15" x14ac:dyDescent="0.3">
      <c r="A389">
        <v>388</v>
      </c>
      <c r="B389">
        <v>84</v>
      </c>
      <c r="C389" t="s">
        <v>2</v>
      </c>
      <c r="D389" t="s">
        <v>16</v>
      </c>
      <c r="E389" t="s">
        <v>8</v>
      </c>
      <c r="F389">
        <v>120</v>
      </c>
      <c r="G389" s="1">
        <f>IF(reservas_hotel[[#This Row],[precio noche 1]]="","100",reservas_hotel[[#This Row],[precio noche 1]])</f>
        <v>120</v>
      </c>
      <c r="H389" t="s">
        <v>9</v>
      </c>
      <c r="I389">
        <v>7</v>
      </c>
      <c r="J389" t="s">
        <v>6</v>
      </c>
      <c r="K389">
        <v>5</v>
      </c>
      <c r="L389" s="1">
        <f>IF(reservas_hotel[[#This Row],[mantenimiento_por_noche]]="","20",reservas_hotel[[#This Row],[mantenimiento_por_noche]])</f>
        <v>5</v>
      </c>
      <c r="M389">
        <f>reservas_hotel[[#This Row],[Precio Noche]]*reservas_hotel[[#This Row],[noches]]</f>
        <v>840</v>
      </c>
      <c r="N389">
        <f>reservas_hotel[[#This Row],[noches]]*reservas_hotel[[#This Row],[Mantenimiento por noche]]</f>
        <v>35</v>
      </c>
      <c r="O389">
        <f>reservas_hotel[[#This Row],[Gasto total por reserva]]-reservas_hotel[[#This Row],[Gasto mantenimiento total]]</f>
        <v>805</v>
      </c>
    </row>
    <row r="390" spans="1:15" x14ac:dyDescent="0.3">
      <c r="A390">
        <v>389</v>
      </c>
      <c r="B390">
        <v>21</v>
      </c>
      <c r="C390" t="s">
        <v>2</v>
      </c>
      <c r="D390" t="s">
        <v>18</v>
      </c>
      <c r="E390" t="s">
        <v>4</v>
      </c>
      <c r="F390">
        <v>200</v>
      </c>
      <c r="G390" s="1">
        <f>IF(reservas_hotel[[#This Row],[precio noche 1]]="","100",reservas_hotel[[#This Row],[precio noche 1]])</f>
        <v>200</v>
      </c>
      <c r="H390" t="s">
        <v>5</v>
      </c>
      <c r="I390">
        <v>1</v>
      </c>
      <c r="J390" t="s">
        <v>17</v>
      </c>
      <c r="L390" s="1" t="str">
        <f>IF(reservas_hotel[[#This Row],[mantenimiento_por_noche]]="","20",reservas_hotel[[#This Row],[mantenimiento_por_noche]])</f>
        <v>20</v>
      </c>
      <c r="M390">
        <f>reservas_hotel[[#This Row],[Precio Noche]]*reservas_hotel[[#This Row],[noches]]</f>
        <v>200</v>
      </c>
      <c r="N390">
        <f>reservas_hotel[[#This Row],[noches]]*reservas_hotel[[#This Row],[Mantenimiento por noche]]</f>
        <v>20</v>
      </c>
      <c r="O390">
        <f>reservas_hotel[[#This Row],[Gasto total por reserva]]-reservas_hotel[[#This Row],[Gasto mantenimiento total]]</f>
        <v>180</v>
      </c>
    </row>
    <row r="391" spans="1:15" x14ac:dyDescent="0.3">
      <c r="A391">
        <v>390</v>
      </c>
      <c r="B391">
        <v>33</v>
      </c>
      <c r="C391" t="s">
        <v>2</v>
      </c>
      <c r="D391" t="s">
        <v>14</v>
      </c>
      <c r="E391" t="s">
        <v>15</v>
      </c>
      <c r="F391">
        <v>120</v>
      </c>
      <c r="G391" s="1">
        <f>IF(reservas_hotel[[#This Row],[precio noche 1]]="","100",reservas_hotel[[#This Row],[precio noche 1]])</f>
        <v>120</v>
      </c>
      <c r="H391" t="s">
        <v>5</v>
      </c>
      <c r="I391">
        <v>5</v>
      </c>
      <c r="J391" t="s">
        <v>6</v>
      </c>
      <c r="K391">
        <v>5</v>
      </c>
      <c r="L391" s="1">
        <f>IF(reservas_hotel[[#This Row],[mantenimiento_por_noche]]="","20",reservas_hotel[[#This Row],[mantenimiento_por_noche]])</f>
        <v>5</v>
      </c>
      <c r="M391">
        <f>reservas_hotel[[#This Row],[Precio Noche]]*reservas_hotel[[#This Row],[noches]]</f>
        <v>600</v>
      </c>
      <c r="N391">
        <f>reservas_hotel[[#This Row],[noches]]*reservas_hotel[[#This Row],[Mantenimiento por noche]]</f>
        <v>25</v>
      </c>
      <c r="O391">
        <f>reservas_hotel[[#This Row],[Gasto total por reserva]]-reservas_hotel[[#This Row],[Gasto mantenimiento total]]</f>
        <v>575</v>
      </c>
    </row>
    <row r="392" spans="1:15" x14ac:dyDescent="0.3">
      <c r="A392">
        <v>391</v>
      </c>
      <c r="B392">
        <v>63</v>
      </c>
      <c r="C392" t="s">
        <v>2</v>
      </c>
      <c r="D392" t="s">
        <v>14</v>
      </c>
      <c r="E392" t="s">
        <v>11</v>
      </c>
      <c r="F392">
        <v>90</v>
      </c>
      <c r="G392" s="1">
        <f>IF(reservas_hotel[[#This Row],[precio noche 1]]="","100",reservas_hotel[[#This Row],[precio noche 1]])</f>
        <v>90</v>
      </c>
      <c r="H392" t="s">
        <v>5</v>
      </c>
      <c r="I392">
        <v>2</v>
      </c>
      <c r="J392" t="s">
        <v>17</v>
      </c>
      <c r="K392">
        <v>20</v>
      </c>
      <c r="L392" s="1">
        <f>IF(reservas_hotel[[#This Row],[mantenimiento_por_noche]]="","20",reservas_hotel[[#This Row],[mantenimiento_por_noche]])</f>
        <v>20</v>
      </c>
      <c r="M392">
        <f>reservas_hotel[[#This Row],[Precio Noche]]*reservas_hotel[[#This Row],[noches]]</f>
        <v>180</v>
      </c>
      <c r="N392">
        <f>reservas_hotel[[#This Row],[noches]]*reservas_hotel[[#This Row],[Mantenimiento por noche]]</f>
        <v>40</v>
      </c>
      <c r="O392">
        <f>reservas_hotel[[#This Row],[Gasto total por reserva]]-reservas_hotel[[#This Row],[Gasto mantenimiento total]]</f>
        <v>140</v>
      </c>
    </row>
    <row r="393" spans="1:15" x14ac:dyDescent="0.3">
      <c r="A393">
        <v>392</v>
      </c>
      <c r="B393">
        <v>80</v>
      </c>
      <c r="C393" t="s">
        <v>2</v>
      </c>
      <c r="D393" t="s">
        <v>20</v>
      </c>
      <c r="E393" t="s">
        <v>4</v>
      </c>
      <c r="F393">
        <v>50</v>
      </c>
      <c r="G393" s="1">
        <f>IF(reservas_hotel[[#This Row],[precio noche 1]]="","100",reservas_hotel[[#This Row],[precio noche 1]])</f>
        <v>50</v>
      </c>
      <c r="H393" t="s">
        <v>12</v>
      </c>
      <c r="I393">
        <v>7</v>
      </c>
      <c r="J393" t="s">
        <v>6</v>
      </c>
      <c r="K393">
        <v>5</v>
      </c>
      <c r="L393" s="1">
        <f>IF(reservas_hotel[[#This Row],[mantenimiento_por_noche]]="","20",reservas_hotel[[#This Row],[mantenimiento_por_noche]])</f>
        <v>5</v>
      </c>
      <c r="M393">
        <f>reservas_hotel[[#This Row],[Precio Noche]]*reservas_hotel[[#This Row],[noches]]</f>
        <v>350</v>
      </c>
      <c r="N393">
        <f>reservas_hotel[[#This Row],[noches]]*reservas_hotel[[#This Row],[Mantenimiento por noche]]</f>
        <v>35</v>
      </c>
      <c r="O393">
        <f>reservas_hotel[[#This Row],[Gasto total por reserva]]-reservas_hotel[[#This Row],[Gasto mantenimiento total]]</f>
        <v>315</v>
      </c>
    </row>
    <row r="394" spans="1:15" x14ac:dyDescent="0.3">
      <c r="A394">
        <v>393</v>
      </c>
      <c r="B394">
        <v>62</v>
      </c>
      <c r="C394" t="s">
        <v>13</v>
      </c>
      <c r="D394" t="s">
        <v>14</v>
      </c>
      <c r="E394" t="s">
        <v>8</v>
      </c>
      <c r="G394" s="1" t="str">
        <f>IF(reservas_hotel[[#This Row],[precio noche 1]]="","100",reservas_hotel[[#This Row],[precio noche 1]])</f>
        <v>100</v>
      </c>
      <c r="H394" t="s">
        <v>5</v>
      </c>
      <c r="I394">
        <v>4</v>
      </c>
      <c r="J394" t="s">
        <v>17</v>
      </c>
      <c r="K394">
        <v>20</v>
      </c>
      <c r="L394" s="1">
        <f>IF(reservas_hotel[[#This Row],[mantenimiento_por_noche]]="","20",reservas_hotel[[#This Row],[mantenimiento_por_noche]])</f>
        <v>20</v>
      </c>
      <c r="M394">
        <f>reservas_hotel[[#This Row],[Precio Noche]]*reservas_hotel[[#This Row],[noches]]</f>
        <v>400</v>
      </c>
      <c r="N394">
        <f>reservas_hotel[[#This Row],[noches]]*reservas_hotel[[#This Row],[Mantenimiento por noche]]</f>
        <v>80</v>
      </c>
      <c r="O394">
        <f>reservas_hotel[[#This Row],[Gasto total por reserva]]-reservas_hotel[[#This Row],[Gasto mantenimiento total]]</f>
        <v>320</v>
      </c>
    </row>
    <row r="395" spans="1:15" x14ac:dyDescent="0.3">
      <c r="A395">
        <v>394</v>
      </c>
      <c r="B395">
        <v>86</v>
      </c>
      <c r="C395" t="s">
        <v>2</v>
      </c>
      <c r="D395" t="s">
        <v>7</v>
      </c>
      <c r="E395" t="s">
        <v>11</v>
      </c>
      <c r="F395">
        <v>50</v>
      </c>
      <c r="G395" s="1">
        <f>IF(reservas_hotel[[#This Row],[precio noche 1]]="","100",reservas_hotel[[#This Row],[precio noche 1]])</f>
        <v>50</v>
      </c>
      <c r="H395" t="s">
        <v>12</v>
      </c>
      <c r="I395">
        <v>6</v>
      </c>
      <c r="J395" t="s">
        <v>17</v>
      </c>
      <c r="K395">
        <v>10</v>
      </c>
      <c r="L395" s="1">
        <f>IF(reservas_hotel[[#This Row],[mantenimiento_por_noche]]="","20",reservas_hotel[[#This Row],[mantenimiento_por_noche]])</f>
        <v>10</v>
      </c>
      <c r="M395">
        <f>reservas_hotel[[#This Row],[Precio Noche]]*reservas_hotel[[#This Row],[noches]]</f>
        <v>300</v>
      </c>
      <c r="N395">
        <f>reservas_hotel[[#This Row],[noches]]*reservas_hotel[[#This Row],[Mantenimiento por noche]]</f>
        <v>60</v>
      </c>
      <c r="O395">
        <f>reservas_hotel[[#This Row],[Gasto total por reserva]]-reservas_hotel[[#This Row],[Gasto mantenimiento total]]</f>
        <v>240</v>
      </c>
    </row>
    <row r="396" spans="1:15" x14ac:dyDescent="0.3">
      <c r="A396">
        <v>395</v>
      </c>
      <c r="B396">
        <v>75</v>
      </c>
      <c r="C396" t="s">
        <v>2</v>
      </c>
      <c r="D396" t="s">
        <v>7</v>
      </c>
      <c r="E396" t="s">
        <v>11</v>
      </c>
      <c r="F396">
        <v>50</v>
      </c>
      <c r="G396" s="1">
        <f>IF(reservas_hotel[[#This Row],[precio noche 1]]="","100",reservas_hotel[[#This Row],[precio noche 1]])</f>
        <v>50</v>
      </c>
      <c r="H396" t="s">
        <v>5</v>
      </c>
      <c r="I396">
        <v>9</v>
      </c>
      <c r="J396" t="s">
        <v>17</v>
      </c>
      <c r="K396">
        <v>20</v>
      </c>
      <c r="L396" s="1">
        <f>IF(reservas_hotel[[#This Row],[mantenimiento_por_noche]]="","20",reservas_hotel[[#This Row],[mantenimiento_por_noche]])</f>
        <v>20</v>
      </c>
      <c r="M396">
        <f>reservas_hotel[[#This Row],[Precio Noche]]*reservas_hotel[[#This Row],[noches]]</f>
        <v>450</v>
      </c>
      <c r="N396">
        <f>reservas_hotel[[#This Row],[noches]]*reservas_hotel[[#This Row],[Mantenimiento por noche]]</f>
        <v>180</v>
      </c>
      <c r="O396">
        <f>reservas_hotel[[#This Row],[Gasto total por reserva]]-reservas_hotel[[#This Row],[Gasto mantenimiento total]]</f>
        <v>270</v>
      </c>
    </row>
    <row r="397" spans="1:15" x14ac:dyDescent="0.3">
      <c r="A397">
        <v>396</v>
      </c>
      <c r="B397">
        <v>30</v>
      </c>
      <c r="C397" t="s">
        <v>2</v>
      </c>
      <c r="D397" t="s">
        <v>18</v>
      </c>
      <c r="E397" t="s">
        <v>11</v>
      </c>
      <c r="F397">
        <v>150</v>
      </c>
      <c r="G397" s="1">
        <f>IF(reservas_hotel[[#This Row],[precio noche 1]]="","100",reservas_hotel[[#This Row],[precio noche 1]])</f>
        <v>150</v>
      </c>
      <c r="H397" t="s">
        <v>9</v>
      </c>
      <c r="I397">
        <v>8</v>
      </c>
      <c r="J397" t="s">
        <v>6</v>
      </c>
      <c r="K397">
        <v>20</v>
      </c>
      <c r="L397" s="1">
        <f>IF(reservas_hotel[[#This Row],[mantenimiento_por_noche]]="","20",reservas_hotel[[#This Row],[mantenimiento_por_noche]])</f>
        <v>20</v>
      </c>
      <c r="M397">
        <f>reservas_hotel[[#This Row],[Precio Noche]]*reservas_hotel[[#This Row],[noches]]</f>
        <v>1200</v>
      </c>
      <c r="N397">
        <f>reservas_hotel[[#This Row],[noches]]*reservas_hotel[[#This Row],[Mantenimiento por noche]]</f>
        <v>160</v>
      </c>
      <c r="O397">
        <f>reservas_hotel[[#This Row],[Gasto total por reserva]]-reservas_hotel[[#This Row],[Gasto mantenimiento total]]</f>
        <v>1040</v>
      </c>
    </row>
    <row r="398" spans="1:15" x14ac:dyDescent="0.3">
      <c r="A398">
        <v>397</v>
      </c>
      <c r="B398">
        <v>38</v>
      </c>
      <c r="C398" t="s">
        <v>2</v>
      </c>
      <c r="D398" t="s">
        <v>20</v>
      </c>
      <c r="E398" t="s">
        <v>4</v>
      </c>
      <c r="F398">
        <v>120</v>
      </c>
      <c r="G398" s="1">
        <f>IF(reservas_hotel[[#This Row],[precio noche 1]]="","100",reservas_hotel[[#This Row],[precio noche 1]])</f>
        <v>120</v>
      </c>
      <c r="H398" t="s">
        <v>5</v>
      </c>
      <c r="I398">
        <v>4</v>
      </c>
      <c r="J398" t="s">
        <v>17</v>
      </c>
      <c r="L398" s="1" t="str">
        <f>IF(reservas_hotel[[#This Row],[mantenimiento_por_noche]]="","20",reservas_hotel[[#This Row],[mantenimiento_por_noche]])</f>
        <v>20</v>
      </c>
      <c r="M398">
        <f>reservas_hotel[[#This Row],[Precio Noche]]*reservas_hotel[[#This Row],[noches]]</f>
        <v>480</v>
      </c>
      <c r="N398">
        <f>reservas_hotel[[#This Row],[noches]]*reservas_hotel[[#This Row],[Mantenimiento por noche]]</f>
        <v>80</v>
      </c>
      <c r="O398">
        <f>reservas_hotel[[#This Row],[Gasto total por reserva]]-reservas_hotel[[#This Row],[Gasto mantenimiento total]]</f>
        <v>400</v>
      </c>
    </row>
    <row r="399" spans="1:15" x14ac:dyDescent="0.3">
      <c r="A399">
        <v>398</v>
      </c>
      <c r="B399">
        <v>35</v>
      </c>
      <c r="C399" t="s">
        <v>2</v>
      </c>
      <c r="D399" t="s">
        <v>16</v>
      </c>
      <c r="E399" t="s">
        <v>15</v>
      </c>
      <c r="F399">
        <v>50</v>
      </c>
      <c r="G399" s="1">
        <f>IF(reservas_hotel[[#This Row],[precio noche 1]]="","100",reservas_hotel[[#This Row],[precio noche 1]])</f>
        <v>50</v>
      </c>
      <c r="H399" t="s">
        <v>5</v>
      </c>
      <c r="I399">
        <v>2</v>
      </c>
      <c r="J399" t="s">
        <v>6</v>
      </c>
      <c r="L399" s="1" t="str">
        <f>IF(reservas_hotel[[#This Row],[mantenimiento_por_noche]]="","20",reservas_hotel[[#This Row],[mantenimiento_por_noche]])</f>
        <v>20</v>
      </c>
      <c r="M399">
        <f>reservas_hotel[[#This Row],[Precio Noche]]*reservas_hotel[[#This Row],[noches]]</f>
        <v>100</v>
      </c>
      <c r="N399">
        <f>reservas_hotel[[#This Row],[noches]]*reservas_hotel[[#This Row],[Mantenimiento por noche]]</f>
        <v>40</v>
      </c>
      <c r="O399">
        <f>reservas_hotel[[#This Row],[Gasto total por reserva]]-reservas_hotel[[#This Row],[Gasto mantenimiento total]]</f>
        <v>60</v>
      </c>
    </row>
    <row r="400" spans="1:15" x14ac:dyDescent="0.3">
      <c r="A400">
        <v>399</v>
      </c>
      <c r="B400">
        <v>58</v>
      </c>
      <c r="C400" t="s">
        <v>2</v>
      </c>
      <c r="D400" t="s">
        <v>14</v>
      </c>
      <c r="E400" t="s">
        <v>4</v>
      </c>
      <c r="F400">
        <v>90</v>
      </c>
      <c r="G400" s="1">
        <f>IF(reservas_hotel[[#This Row],[precio noche 1]]="","100",reservas_hotel[[#This Row],[precio noche 1]])</f>
        <v>90</v>
      </c>
      <c r="H400" t="s">
        <v>5</v>
      </c>
      <c r="I400">
        <v>6</v>
      </c>
      <c r="J400" t="s">
        <v>17</v>
      </c>
      <c r="L400" s="1" t="str">
        <f>IF(reservas_hotel[[#This Row],[mantenimiento_por_noche]]="","20",reservas_hotel[[#This Row],[mantenimiento_por_noche]])</f>
        <v>20</v>
      </c>
      <c r="M400">
        <f>reservas_hotel[[#This Row],[Precio Noche]]*reservas_hotel[[#This Row],[noches]]</f>
        <v>540</v>
      </c>
      <c r="N400">
        <f>reservas_hotel[[#This Row],[noches]]*reservas_hotel[[#This Row],[Mantenimiento por noche]]</f>
        <v>120</v>
      </c>
      <c r="O400">
        <f>reservas_hotel[[#This Row],[Gasto total por reserva]]-reservas_hotel[[#This Row],[Gasto mantenimiento total]]</f>
        <v>420</v>
      </c>
    </row>
    <row r="401" spans="1:15" x14ac:dyDescent="0.3">
      <c r="A401">
        <v>400</v>
      </c>
      <c r="B401">
        <v>38</v>
      </c>
      <c r="C401" t="s">
        <v>13</v>
      </c>
      <c r="D401" t="s">
        <v>20</v>
      </c>
      <c r="E401" t="s">
        <v>15</v>
      </c>
      <c r="F401">
        <v>120</v>
      </c>
      <c r="G401" s="1">
        <f>IF(reservas_hotel[[#This Row],[precio noche 1]]="","100",reservas_hotel[[#This Row],[precio noche 1]])</f>
        <v>120</v>
      </c>
      <c r="H401" t="s">
        <v>5</v>
      </c>
      <c r="I401">
        <v>10</v>
      </c>
      <c r="J401" t="s">
        <v>17</v>
      </c>
      <c r="K401">
        <v>5</v>
      </c>
      <c r="L401" s="1">
        <f>IF(reservas_hotel[[#This Row],[mantenimiento_por_noche]]="","20",reservas_hotel[[#This Row],[mantenimiento_por_noche]])</f>
        <v>5</v>
      </c>
      <c r="M401">
        <f>reservas_hotel[[#This Row],[Precio Noche]]*reservas_hotel[[#This Row],[noches]]</f>
        <v>1200</v>
      </c>
      <c r="N401">
        <f>reservas_hotel[[#This Row],[noches]]*reservas_hotel[[#This Row],[Mantenimiento por noche]]</f>
        <v>50</v>
      </c>
      <c r="O401">
        <f>reservas_hotel[[#This Row],[Gasto total por reserva]]-reservas_hotel[[#This Row],[Gasto mantenimiento total]]</f>
        <v>1150</v>
      </c>
    </row>
    <row r="402" spans="1:15" x14ac:dyDescent="0.3">
      <c r="A402">
        <v>401</v>
      </c>
      <c r="B402">
        <v>58</v>
      </c>
      <c r="C402" t="s">
        <v>2</v>
      </c>
      <c r="D402" t="s">
        <v>22</v>
      </c>
      <c r="E402" t="s">
        <v>8</v>
      </c>
      <c r="G402" s="1" t="str">
        <f>IF(reservas_hotel[[#This Row],[precio noche 1]]="","100",reservas_hotel[[#This Row],[precio noche 1]])</f>
        <v>100</v>
      </c>
      <c r="H402" t="s">
        <v>5</v>
      </c>
      <c r="I402">
        <v>1</v>
      </c>
      <c r="J402" t="s">
        <v>17</v>
      </c>
      <c r="K402">
        <v>20</v>
      </c>
      <c r="L402" s="1">
        <f>IF(reservas_hotel[[#This Row],[mantenimiento_por_noche]]="","20",reservas_hotel[[#This Row],[mantenimiento_por_noche]])</f>
        <v>20</v>
      </c>
      <c r="M402">
        <f>reservas_hotel[[#This Row],[Precio Noche]]*reservas_hotel[[#This Row],[noches]]</f>
        <v>100</v>
      </c>
      <c r="N402">
        <f>reservas_hotel[[#This Row],[noches]]*reservas_hotel[[#This Row],[Mantenimiento por noche]]</f>
        <v>20</v>
      </c>
      <c r="O402">
        <f>reservas_hotel[[#This Row],[Gasto total por reserva]]-reservas_hotel[[#This Row],[Gasto mantenimiento total]]</f>
        <v>80</v>
      </c>
    </row>
    <row r="403" spans="1:15" x14ac:dyDescent="0.3">
      <c r="A403">
        <v>402</v>
      </c>
      <c r="B403">
        <v>36</v>
      </c>
      <c r="C403" t="s">
        <v>2</v>
      </c>
      <c r="D403" t="s">
        <v>3</v>
      </c>
      <c r="E403" t="s">
        <v>15</v>
      </c>
      <c r="F403">
        <v>120</v>
      </c>
      <c r="G403" s="1">
        <f>IF(reservas_hotel[[#This Row],[precio noche 1]]="","100",reservas_hotel[[#This Row],[precio noche 1]])</f>
        <v>120</v>
      </c>
      <c r="H403" t="s">
        <v>21</v>
      </c>
      <c r="I403">
        <v>7</v>
      </c>
      <c r="J403" t="s">
        <v>6</v>
      </c>
      <c r="K403">
        <v>5</v>
      </c>
      <c r="L403" s="1">
        <f>IF(reservas_hotel[[#This Row],[mantenimiento_por_noche]]="","20",reservas_hotel[[#This Row],[mantenimiento_por_noche]])</f>
        <v>5</v>
      </c>
      <c r="M403">
        <f>reservas_hotel[[#This Row],[Precio Noche]]*reservas_hotel[[#This Row],[noches]]</f>
        <v>840</v>
      </c>
      <c r="N403">
        <f>reservas_hotel[[#This Row],[noches]]*reservas_hotel[[#This Row],[Mantenimiento por noche]]</f>
        <v>35</v>
      </c>
      <c r="O403">
        <f>reservas_hotel[[#This Row],[Gasto total por reserva]]-reservas_hotel[[#This Row],[Gasto mantenimiento total]]</f>
        <v>805</v>
      </c>
    </row>
    <row r="404" spans="1:15" x14ac:dyDescent="0.3">
      <c r="A404">
        <v>403</v>
      </c>
      <c r="B404">
        <v>58</v>
      </c>
      <c r="C404" t="s">
        <v>2</v>
      </c>
      <c r="D404" t="s">
        <v>14</v>
      </c>
      <c r="E404" t="s">
        <v>11</v>
      </c>
      <c r="F404">
        <v>200</v>
      </c>
      <c r="G404" s="1">
        <f>IF(reservas_hotel[[#This Row],[precio noche 1]]="","100",reservas_hotel[[#This Row],[precio noche 1]])</f>
        <v>200</v>
      </c>
      <c r="H404" t="s">
        <v>5</v>
      </c>
      <c r="I404">
        <v>1</v>
      </c>
      <c r="J404" t="s">
        <v>6</v>
      </c>
      <c r="K404">
        <v>15</v>
      </c>
      <c r="L404" s="1">
        <f>IF(reservas_hotel[[#This Row],[mantenimiento_por_noche]]="","20",reservas_hotel[[#This Row],[mantenimiento_por_noche]])</f>
        <v>15</v>
      </c>
      <c r="M404">
        <f>reservas_hotel[[#This Row],[Precio Noche]]*reservas_hotel[[#This Row],[noches]]</f>
        <v>200</v>
      </c>
      <c r="N404">
        <f>reservas_hotel[[#This Row],[noches]]*reservas_hotel[[#This Row],[Mantenimiento por noche]]</f>
        <v>15</v>
      </c>
      <c r="O404">
        <f>reservas_hotel[[#This Row],[Gasto total por reserva]]-reservas_hotel[[#This Row],[Gasto mantenimiento total]]</f>
        <v>185</v>
      </c>
    </row>
    <row r="405" spans="1:15" x14ac:dyDescent="0.3">
      <c r="A405">
        <v>404</v>
      </c>
      <c r="B405">
        <v>40</v>
      </c>
      <c r="C405" t="s">
        <v>13</v>
      </c>
      <c r="D405" t="s">
        <v>16</v>
      </c>
      <c r="E405" t="s">
        <v>8</v>
      </c>
      <c r="F405">
        <v>150</v>
      </c>
      <c r="G405" s="1">
        <f>IF(reservas_hotel[[#This Row],[precio noche 1]]="","100",reservas_hotel[[#This Row],[precio noche 1]])</f>
        <v>150</v>
      </c>
      <c r="H405" t="s">
        <v>5</v>
      </c>
      <c r="I405">
        <v>9</v>
      </c>
      <c r="J405" t="s">
        <v>17</v>
      </c>
      <c r="L405" s="1" t="str">
        <f>IF(reservas_hotel[[#This Row],[mantenimiento_por_noche]]="","20",reservas_hotel[[#This Row],[mantenimiento_por_noche]])</f>
        <v>20</v>
      </c>
      <c r="M405">
        <f>reservas_hotel[[#This Row],[Precio Noche]]*reservas_hotel[[#This Row],[noches]]</f>
        <v>1350</v>
      </c>
      <c r="N405">
        <f>reservas_hotel[[#This Row],[noches]]*reservas_hotel[[#This Row],[Mantenimiento por noche]]</f>
        <v>180</v>
      </c>
      <c r="O405">
        <f>reservas_hotel[[#This Row],[Gasto total por reserva]]-reservas_hotel[[#This Row],[Gasto mantenimiento total]]</f>
        <v>1170</v>
      </c>
    </row>
    <row r="406" spans="1:15" x14ac:dyDescent="0.3">
      <c r="A406">
        <v>405</v>
      </c>
      <c r="B406">
        <v>36</v>
      </c>
      <c r="C406" t="s">
        <v>13</v>
      </c>
      <c r="D406" t="s">
        <v>22</v>
      </c>
      <c r="E406" t="s">
        <v>4</v>
      </c>
      <c r="F406">
        <v>70</v>
      </c>
      <c r="G406" s="1">
        <f>IF(reservas_hotel[[#This Row],[precio noche 1]]="","100",reservas_hotel[[#This Row],[precio noche 1]])</f>
        <v>70</v>
      </c>
      <c r="H406" t="s">
        <v>5</v>
      </c>
      <c r="I406">
        <v>6</v>
      </c>
      <c r="J406" t="s">
        <v>17</v>
      </c>
      <c r="K406">
        <v>5</v>
      </c>
      <c r="L406" s="1">
        <f>IF(reservas_hotel[[#This Row],[mantenimiento_por_noche]]="","20",reservas_hotel[[#This Row],[mantenimiento_por_noche]])</f>
        <v>5</v>
      </c>
      <c r="M406">
        <f>reservas_hotel[[#This Row],[Precio Noche]]*reservas_hotel[[#This Row],[noches]]</f>
        <v>420</v>
      </c>
      <c r="N406">
        <f>reservas_hotel[[#This Row],[noches]]*reservas_hotel[[#This Row],[Mantenimiento por noche]]</f>
        <v>30</v>
      </c>
      <c r="O406">
        <f>reservas_hotel[[#This Row],[Gasto total por reserva]]-reservas_hotel[[#This Row],[Gasto mantenimiento total]]</f>
        <v>390</v>
      </c>
    </row>
    <row r="407" spans="1:15" x14ac:dyDescent="0.3">
      <c r="A407">
        <v>406</v>
      </c>
      <c r="B407">
        <v>20</v>
      </c>
      <c r="C407" t="s">
        <v>13</v>
      </c>
      <c r="D407" t="s">
        <v>10</v>
      </c>
      <c r="E407" t="s">
        <v>15</v>
      </c>
      <c r="F407">
        <v>70</v>
      </c>
      <c r="G407" s="1">
        <f>IF(reservas_hotel[[#This Row],[precio noche 1]]="","100",reservas_hotel[[#This Row],[precio noche 1]])</f>
        <v>70</v>
      </c>
      <c r="H407" t="s">
        <v>9</v>
      </c>
      <c r="I407">
        <v>1</v>
      </c>
      <c r="J407" t="s">
        <v>6</v>
      </c>
      <c r="K407">
        <v>10</v>
      </c>
      <c r="L407" s="1">
        <f>IF(reservas_hotel[[#This Row],[mantenimiento_por_noche]]="","20",reservas_hotel[[#This Row],[mantenimiento_por_noche]])</f>
        <v>10</v>
      </c>
      <c r="M407">
        <f>reservas_hotel[[#This Row],[Precio Noche]]*reservas_hotel[[#This Row],[noches]]</f>
        <v>70</v>
      </c>
      <c r="N407">
        <f>reservas_hotel[[#This Row],[noches]]*reservas_hotel[[#This Row],[Mantenimiento por noche]]</f>
        <v>10</v>
      </c>
      <c r="O407">
        <f>reservas_hotel[[#This Row],[Gasto total por reserva]]-reservas_hotel[[#This Row],[Gasto mantenimiento total]]</f>
        <v>60</v>
      </c>
    </row>
    <row r="408" spans="1:15" x14ac:dyDescent="0.3">
      <c r="A408">
        <v>407</v>
      </c>
      <c r="B408">
        <v>27</v>
      </c>
      <c r="C408" t="s">
        <v>13</v>
      </c>
      <c r="D408" t="s">
        <v>14</v>
      </c>
      <c r="E408" t="s">
        <v>4</v>
      </c>
      <c r="F408">
        <v>70</v>
      </c>
      <c r="G408" s="1">
        <f>IF(reservas_hotel[[#This Row],[precio noche 1]]="","100",reservas_hotel[[#This Row],[precio noche 1]])</f>
        <v>70</v>
      </c>
      <c r="H408" t="s">
        <v>21</v>
      </c>
      <c r="I408">
        <v>7</v>
      </c>
      <c r="J408" t="s">
        <v>6</v>
      </c>
      <c r="L408" s="1" t="str">
        <f>IF(reservas_hotel[[#This Row],[mantenimiento_por_noche]]="","20",reservas_hotel[[#This Row],[mantenimiento_por_noche]])</f>
        <v>20</v>
      </c>
      <c r="M408">
        <f>reservas_hotel[[#This Row],[Precio Noche]]*reservas_hotel[[#This Row],[noches]]</f>
        <v>490</v>
      </c>
      <c r="N408">
        <f>reservas_hotel[[#This Row],[noches]]*reservas_hotel[[#This Row],[Mantenimiento por noche]]</f>
        <v>140</v>
      </c>
      <c r="O408">
        <f>reservas_hotel[[#This Row],[Gasto total por reserva]]-reservas_hotel[[#This Row],[Gasto mantenimiento total]]</f>
        <v>350</v>
      </c>
    </row>
    <row r="409" spans="1:15" x14ac:dyDescent="0.3">
      <c r="A409">
        <v>408</v>
      </c>
      <c r="B409">
        <v>87</v>
      </c>
      <c r="C409" t="s">
        <v>13</v>
      </c>
      <c r="D409" t="s">
        <v>16</v>
      </c>
      <c r="E409" t="s">
        <v>15</v>
      </c>
      <c r="F409">
        <v>50</v>
      </c>
      <c r="G409" s="1">
        <f>IF(reservas_hotel[[#This Row],[precio noche 1]]="","100",reservas_hotel[[#This Row],[precio noche 1]])</f>
        <v>50</v>
      </c>
      <c r="H409" t="s">
        <v>5</v>
      </c>
      <c r="I409">
        <v>10</v>
      </c>
      <c r="J409" t="s">
        <v>6</v>
      </c>
      <c r="L409" s="1" t="str">
        <f>IF(reservas_hotel[[#This Row],[mantenimiento_por_noche]]="","20",reservas_hotel[[#This Row],[mantenimiento_por_noche]])</f>
        <v>20</v>
      </c>
      <c r="M409">
        <f>reservas_hotel[[#This Row],[Precio Noche]]*reservas_hotel[[#This Row],[noches]]</f>
        <v>500</v>
      </c>
      <c r="N409">
        <f>reservas_hotel[[#This Row],[noches]]*reservas_hotel[[#This Row],[Mantenimiento por noche]]</f>
        <v>200</v>
      </c>
      <c r="O409">
        <f>reservas_hotel[[#This Row],[Gasto total por reserva]]-reservas_hotel[[#This Row],[Gasto mantenimiento total]]</f>
        <v>300</v>
      </c>
    </row>
    <row r="410" spans="1:15" x14ac:dyDescent="0.3">
      <c r="A410">
        <v>409</v>
      </c>
      <c r="B410">
        <v>42</v>
      </c>
      <c r="C410" t="s">
        <v>2</v>
      </c>
      <c r="D410" t="s">
        <v>7</v>
      </c>
      <c r="E410" t="s">
        <v>8</v>
      </c>
      <c r="F410">
        <v>200</v>
      </c>
      <c r="G410" s="1">
        <f>IF(reservas_hotel[[#This Row],[precio noche 1]]="","100",reservas_hotel[[#This Row],[precio noche 1]])</f>
        <v>200</v>
      </c>
      <c r="H410" t="s">
        <v>21</v>
      </c>
      <c r="I410">
        <v>2</v>
      </c>
      <c r="J410" t="s">
        <v>6</v>
      </c>
      <c r="K410">
        <v>10</v>
      </c>
      <c r="L410" s="1">
        <f>IF(reservas_hotel[[#This Row],[mantenimiento_por_noche]]="","20",reservas_hotel[[#This Row],[mantenimiento_por_noche]])</f>
        <v>10</v>
      </c>
      <c r="M410">
        <f>reservas_hotel[[#This Row],[Precio Noche]]*reservas_hotel[[#This Row],[noches]]</f>
        <v>400</v>
      </c>
      <c r="N410">
        <f>reservas_hotel[[#This Row],[noches]]*reservas_hotel[[#This Row],[Mantenimiento por noche]]</f>
        <v>20</v>
      </c>
      <c r="O410">
        <f>reservas_hotel[[#This Row],[Gasto total por reserva]]-reservas_hotel[[#This Row],[Gasto mantenimiento total]]</f>
        <v>380</v>
      </c>
    </row>
    <row r="411" spans="1:15" x14ac:dyDescent="0.3">
      <c r="A411">
        <v>410</v>
      </c>
      <c r="B411">
        <v>24</v>
      </c>
      <c r="C411" t="s">
        <v>2</v>
      </c>
      <c r="D411" t="s">
        <v>10</v>
      </c>
      <c r="E411" t="s">
        <v>4</v>
      </c>
      <c r="F411">
        <v>90</v>
      </c>
      <c r="G411" s="1">
        <f>IF(reservas_hotel[[#This Row],[precio noche 1]]="","100",reservas_hotel[[#This Row],[precio noche 1]])</f>
        <v>90</v>
      </c>
      <c r="H411" t="s">
        <v>12</v>
      </c>
      <c r="I411">
        <v>8</v>
      </c>
      <c r="J411" t="s">
        <v>17</v>
      </c>
      <c r="K411">
        <v>5</v>
      </c>
      <c r="L411" s="1">
        <f>IF(reservas_hotel[[#This Row],[mantenimiento_por_noche]]="","20",reservas_hotel[[#This Row],[mantenimiento_por_noche]])</f>
        <v>5</v>
      </c>
      <c r="M411">
        <f>reservas_hotel[[#This Row],[Precio Noche]]*reservas_hotel[[#This Row],[noches]]</f>
        <v>720</v>
      </c>
      <c r="N411">
        <f>reservas_hotel[[#This Row],[noches]]*reservas_hotel[[#This Row],[Mantenimiento por noche]]</f>
        <v>40</v>
      </c>
      <c r="O411">
        <f>reservas_hotel[[#This Row],[Gasto total por reserva]]-reservas_hotel[[#This Row],[Gasto mantenimiento total]]</f>
        <v>680</v>
      </c>
    </row>
    <row r="412" spans="1:15" x14ac:dyDescent="0.3">
      <c r="A412">
        <v>411</v>
      </c>
      <c r="B412">
        <v>27</v>
      </c>
      <c r="C412" t="s">
        <v>13</v>
      </c>
      <c r="D412" t="s">
        <v>14</v>
      </c>
      <c r="E412" t="s">
        <v>11</v>
      </c>
      <c r="F412">
        <v>120</v>
      </c>
      <c r="G412" s="1">
        <f>IF(reservas_hotel[[#This Row],[precio noche 1]]="","100",reservas_hotel[[#This Row],[precio noche 1]])</f>
        <v>120</v>
      </c>
      <c r="H412" t="s">
        <v>9</v>
      </c>
      <c r="I412">
        <v>8</v>
      </c>
      <c r="J412" t="s">
        <v>6</v>
      </c>
      <c r="K412">
        <v>5</v>
      </c>
      <c r="L412" s="1">
        <f>IF(reservas_hotel[[#This Row],[mantenimiento_por_noche]]="","20",reservas_hotel[[#This Row],[mantenimiento_por_noche]])</f>
        <v>5</v>
      </c>
      <c r="M412">
        <f>reservas_hotel[[#This Row],[Precio Noche]]*reservas_hotel[[#This Row],[noches]]</f>
        <v>960</v>
      </c>
      <c r="N412">
        <f>reservas_hotel[[#This Row],[noches]]*reservas_hotel[[#This Row],[Mantenimiento por noche]]</f>
        <v>40</v>
      </c>
      <c r="O412">
        <f>reservas_hotel[[#This Row],[Gasto total por reserva]]-reservas_hotel[[#This Row],[Gasto mantenimiento total]]</f>
        <v>920</v>
      </c>
    </row>
    <row r="413" spans="1:15" x14ac:dyDescent="0.3">
      <c r="A413">
        <v>412</v>
      </c>
      <c r="B413">
        <v>89</v>
      </c>
      <c r="C413" t="s">
        <v>13</v>
      </c>
      <c r="D413" t="s">
        <v>19</v>
      </c>
      <c r="E413" t="s">
        <v>4</v>
      </c>
      <c r="F413">
        <v>90</v>
      </c>
      <c r="G413" s="1">
        <f>IF(reservas_hotel[[#This Row],[precio noche 1]]="","100",reservas_hotel[[#This Row],[precio noche 1]])</f>
        <v>90</v>
      </c>
      <c r="H413" t="s">
        <v>9</v>
      </c>
      <c r="I413">
        <v>6</v>
      </c>
      <c r="J413" t="s">
        <v>6</v>
      </c>
      <c r="K413">
        <v>10</v>
      </c>
      <c r="L413" s="1">
        <f>IF(reservas_hotel[[#This Row],[mantenimiento_por_noche]]="","20",reservas_hotel[[#This Row],[mantenimiento_por_noche]])</f>
        <v>10</v>
      </c>
      <c r="M413">
        <f>reservas_hotel[[#This Row],[Precio Noche]]*reservas_hotel[[#This Row],[noches]]</f>
        <v>540</v>
      </c>
      <c r="N413">
        <f>reservas_hotel[[#This Row],[noches]]*reservas_hotel[[#This Row],[Mantenimiento por noche]]</f>
        <v>60</v>
      </c>
      <c r="O413">
        <f>reservas_hotel[[#This Row],[Gasto total por reserva]]-reservas_hotel[[#This Row],[Gasto mantenimiento total]]</f>
        <v>480</v>
      </c>
    </row>
    <row r="414" spans="1:15" x14ac:dyDescent="0.3">
      <c r="A414">
        <v>413</v>
      </c>
      <c r="B414">
        <v>28</v>
      </c>
      <c r="C414" t="s">
        <v>13</v>
      </c>
      <c r="D414" t="s">
        <v>20</v>
      </c>
      <c r="E414" t="s">
        <v>15</v>
      </c>
      <c r="F414">
        <v>50</v>
      </c>
      <c r="G414" s="1">
        <f>IF(reservas_hotel[[#This Row],[precio noche 1]]="","100",reservas_hotel[[#This Row],[precio noche 1]])</f>
        <v>50</v>
      </c>
      <c r="H414" t="s">
        <v>12</v>
      </c>
      <c r="I414">
        <v>9</v>
      </c>
      <c r="J414" t="s">
        <v>17</v>
      </c>
      <c r="K414">
        <v>5</v>
      </c>
      <c r="L414" s="1">
        <f>IF(reservas_hotel[[#This Row],[mantenimiento_por_noche]]="","20",reservas_hotel[[#This Row],[mantenimiento_por_noche]])</f>
        <v>5</v>
      </c>
      <c r="M414">
        <f>reservas_hotel[[#This Row],[Precio Noche]]*reservas_hotel[[#This Row],[noches]]</f>
        <v>450</v>
      </c>
      <c r="N414">
        <f>reservas_hotel[[#This Row],[noches]]*reservas_hotel[[#This Row],[Mantenimiento por noche]]</f>
        <v>45</v>
      </c>
      <c r="O414">
        <f>reservas_hotel[[#This Row],[Gasto total por reserva]]-reservas_hotel[[#This Row],[Gasto mantenimiento total]]</f>
        <v>405</v>
      </c>
    </row>
    <row r="415" spans="1:15" x14ac:dyDescent="0.3">
      <c r="A415">
        <v>414</v>
      </c>
      <c r="B415">
        <v>19</v>
      </c>
      <c r="C415" t="s">
        <v>2</v>
      </c>
      <c r="D415" t="s">
        <v>22</v>
      </c>
      <c r="E415" t="s">
        <v>4</v>
      </c>
      <c r="F415">
        <v>200</v>
      </c>
      <c r="G415" s="1">
        <f>IF(reservas_hotel[[#This Row],[precio noche 1]]="","100",reservas_hotel[[#This Row],[precio noche 1]])</f>
        <v>200</v>
      </c>
      <c r="H415" t="s">
        <v>12</v>
      </c>
      <c r="I415">
        <v>2</v>
      </c>
      <c r="J415" t="s">
        <v>6</v>
      </c>
      <c r="K415">
        <v>15</v>
      </c>
      <c r="L415" s="1">
        <f>IF(reservas_hotel[[#This Row],[mantenimiento_por_noche]]="","20",reservas_hotel[[#This Row],[mantenimiento_por_noche]])</f>
        <v>15</v>
      </c>
      <c r="M415">
        <f>reservas_hotel[[#This Row],[Precio Noche]]*reservas_hotel[[#This Row],[noches]]</f>
        <v>400</v>
      </c>
      <c r="N415">
        <f>reservas_hotel[[#This Row],[noches]]*reservas_hotel[[#This Row],[Mantenimiento por noche]]</f>
        <v>30</v>
      </c>
      <c r="O415">
        <f>reservas_hotel[[#This Row],[Gasto total por reserva]]-reservas_hotel[[#This Row],[Gasto mantenimiento total]]</f>
        <v>370</v>
      </c>
    </row>
    <row r="416" spans="1:15" x14ac:dyDescent="0.3">
      <c r="A416">
        <v>415</v>
      </c>
      <c r="B416">
        <v>31</v>
      </c>
      <c r="C416" t="s">
        <v>13</v>
      </c>
      <c r="D416" t="s">
        <v>22</v>
      </c>
      <c r="E416" t="s">
        <v>8</v>
      </c>
      <c r="F416">
        <v>150</v>
      </c>
      <c r="G416" s="1">
        <f>IF(reservas_hotel[[#This Row],[precio noche 1]]="","100",reservas_hotel[[#This Row],[precio noche 1]])</f>
        <v>150</v>
      </c>
      <c r="H416" t="s">
        <v>5</v>
      </c>
      <c r="I416">
        <v>6</v>
      </c>
      <c r="J416" t="s">
        <v>6</v>
      </c>
      <c r="K416">
        <v>15</v>
      </c>
      <c r="L416" s="1">
        <f>IF(reservas_hotel[[#This Row],[mantenimiento_por_noche]]="","20",reservas_hotel[[#This Row],[mantenimiento_por_noche]])</f>
        <v>15</v>
      </c>
      <c r="M416">
        <f>reservas_hotel[[#This Row],[Precio Noche]]*reservas_hotel[[#This Row],[noches]]</f>
        <v>900</v>
      </c>
      <c r="N416">
        <f>reservas_hotel[[#This Row],[noches]]*reservas_hotel[[#This Row],[Mantenimiento por noche]]</f>
        <v>90</v>
      </c>
      <c r="O416">
        <f>reservas_hotel[[#This Row],[Gasto total por reserva]]-reservas_hotel[[#This Row],[Gasto mantenimiento total]]</f>
        <v>810</v>
      </c>
    </row>
    <row r="417" spans="1:15" x14ac:dyDescent="0.3">
      <c r="A417">
        <v>416</v>
      </c>
      <c r="B417">
        <v>62</v>
      </c>
      <c r="C417" t="s">
        <v>2</v>
      </c>
      <c r="D417" t="s">
        <v>20</v>
      </c>
      <c r="E417" t="s">
        <v>11</v>
      </c>
      <c r="F417">
        <v>150</v>
      </c>
      <c r="G417" s="1">
        <f>IF(reservas_hotel[[#This Row],[precio noche 1]]="","100",reservas_hotel[[#This Row],[precio noche 1]])</f>
        <v>150</v>
      </c>
      <c r="H417" t="s">
        <v>21</v>
      </c>
      <c r="I417">
        <v>2</v>
      </c>
      <c r="J417" t="s">
        <v>17</v>
      </c>
      <c r="K417">
        <v>10</v>
      </c>
      <c r="L417" s="1">
        <f>IF(reservas_hotel[[#This Row],[mantenimiento_por_noche]]="","20",reservas_hotel[[#This Row],[mantenimiento_por_noche]])</f>
        <v>10</v>
      </c>
      <c r="M417">
        <f>reservas_hotel[[#This Row],[Precio Noche]]*reservas_hotel[[#This Row],[noches]]</f>
        <v>300</v>
      </c>
      <c r="N417">
        <f>reservas_hotel[[#This Row],[noches]]*reservas_hotel[[#This Row],[Mantenimiento por noche]]</f>
        <v>20</v>
      </c>
      <c r="O417">
        <f>reservas_hotel[[#This Row],[Gasto total por reserva]]-reservas_hotel[[#This Row],[Gasto mantenimiento total]]</f>
        <v>280</v>
      </c>
    </row>
    <row r="418" spans="1:15" x14ac:dyDescent="0.3">
      <c r="A418">
        <v>417</v>
      </c>
      <c r="B418">
        <v>33</v>
      </c>
      <c r="C418" t="s">
        <v>2</v>
      </c>
      <c r="D418" t="s">
        <v>10</v>
      </c>
      <c r="E418" t="s">
        <v>15</v>
      </c>
      <c r="G418" s="1" t="str">
        <f>IF(reservas_hotel[[#This Row],[precio noche 1]]="","100",reservas_hotel[[#This Row],[precio noche 1]])</f>
        <v>100</v>
      </c>
      <c r="H418" t="s">
        <v>21</v>
      </c>
      <c r="I418">
        <v>8</v>
      </c>
      <c r="J418" t="s">
        <v>17</v>
      </c>
      <c r="K418">
        <v>10</v>
      </c>
      <c r="L418" s="1">
        <f>IF(reservas_hotel[[#This Row],[mantenimiento_por_noche]]="","20",reservas_hotel[[#This Row],[mantenimiento_por_noche]])</f>
        <v>10</v>
      </c>
      <c r="M418">
        <f>reservas_hotel[[#This Row],[Precio Noche]]*reservas_hotel[[#This Row],[noches]]</f>
        <v>800</v>
      </c>
      <c r="N418">
        <f>reservas_hotel[[#This Row],[noches]]*reservas_hotel[[#This Row],[Mantenimiento por noche]]</f>
        <v>80</v>
      </c>
      <c r="O418">
        <f>reservas_hotel[[#This Row],[Gasto total por reserva]]-reservas_hotel[[#This Row],[Gasto mantenimiento total]]</f>
        <v>720</v>
      </c>
    </row>
    <row r="419" spans="1:15" x14ac:dyDescent="0.3">
      <c r="A419">
        <v>418</v>
      </c>
      <c r="B419">
        <v>74</v>
      </c>
      <c r="C419" t="s">
        <v>2</v>
      </c>
      <c r="D419" t="s">
        <v>20</v>
      </c>
      <c r="E419" t="s">
        <v>4</v>
      </c>
      <c r="F419">
        <v>200</v>
      </c>
      <c r="G419" s="1">
        <f>IF(reservas_hotel[[#This Row],[precio noche 1]]="","100",reservas_hotel[[#This Row],[precio noche 1]])</f>
        <v>200</v>
      </c>
      <c r="H419" t="s">
        <v>9</v>
      </c>
      <c r="I419">
        <v>5</v>
      </c>
      <c r="J419" t="s">
        <v>6</v>
      </c>
      <c r="L419" s="1" t="str">
        <f>IF(reservas_hotel[[#This Row],[mantenimiento_por_noche]]="","20",reservas_hotel[[#This Row],[mantenimiento_por_noche]])</f>
        <v>20</v>
      </c>
      <c r="M419">
        <f>reservas_hotel[[#This Row],[Precio Noche]]*reservas_hotel[[#This Row],[noches]]</f>
        <v>1000</v>
      </c>
      <c r="N419">
        <f>reservas_hotel[[#This Row],[noches]]*reservas_hotel[[#This Row],[Mantenimiento por noche]]</f>
        <v>100</v>
      </c>
      <c r="O419">
        <f>reservas_hotel[[#This Row],[Gasto total por reserva]]-reservas_hotel[[#This Row],[Gasto mantenimiento total]]</f>
        <v>900</v>
      </c>
    </row>
    <row r="420" spans="1:15" x14ac:dyDescent="0.3">
      <c r="A420">
        <v>419</v>
      </c>
      <c r="B420">
        <v>79</v>
      </c>
      <c r="C420" t="s">
        <v>13</v>
      </c>
      <c r="D420" t="s">
        <v>14</v>
      </c>
      <c r="E420" t="s">
        <v>11</v>
      </c>
      <c r="F420">
        <v>70</v>
      </c>
      <c r="G420" s="1">
        <f>IF(reservas_hotel[[#This Row],[precio noche 1]]="","100",reservas_hotel[[#This Row],[precio noche 1]])</f>
        <v>70</v>
      </c>
      <c r="H420" t="s">
        <v>12</v>
      </c>
      <c r="I420">
        <v>7</v>
      </c>
      <c r="J420" t="s">
        <v>17</v>
      </c>
      <c r="K420">
        <v>20</v>
      </c>
      <c r="L420" s="1">
        <f>IF(reservas_hotel[[#This Row],[mantenimiento_por_noche]]="","20",reservas_hotel[[#This Row],[mantenimiento_por_noche]])</f>
        <v>20</v>
      </c>
      <c r="M420">
        <f>reservas_hotel[[#This Row],[Precio Noche]]*reservas_hotel[[#This Row],[noches]]</f>
        <v>490</v>
      </c>
      <c r="N420">
        <f>reservas_hotel[[#This Row],[noches]]*reservas_hotel[[#This Row],[Mantenimiento por noche]]</f>
        <v>140</v>
      </c>
      <c r="O420">
        <f>reservas_hotel[[#This Row],[Gasto total por reserva]]-reservas_hotel[[#This Row],[Gasto mantenimiento total]]</f>
        <v>350</v>
      </c>
    </row>
    <row r="421" spans="1:15" x14ac:dyDescent="0.3">
      <c r="A421">
        <v>420</v>
      </c>
      <c r="B421">
        <v>87</v>
      </c>
      <c r="C421" t="s">
        <v>2</v>
      </c>
      <c r="D421" t="s">
        <v>14</v>
      </c>
      <c r="E421" t="s">
        <v>11</v>
      </c>
      <c r="F421">
        <v>150</v>
      </c>
      <c r="G421" s="1">
        <f>IF(reservas_hotel[[#This Row],[precio noche 1]]="","100",reservas_hotel[[#This Row],[precio noche 1]])</f>
        <v>150</v>
      </c>
      <c r="H421" t="s">
        <v>5</v>
      </c>
      <c r="I421">
        <v>7</v>
      </c>
      <c r="J421" t="s">
        <v>6</v>
      </c>
      <c r="K421">
        <v>10</v>
      </c>
      <c r="L421" s="1">
        <f>IF(reservas_hotel[[#This Row],[mantenimiento_por_noche]]="","20",reservas_hotel[[#This Row],[mantenimiento_por_noche]])</f>
        <v>10</v>
      </c>
      <c r="M421">
        <f>reservas_hotel[[#This Row],[Precio Noche]]*reservas_hotel[[#This Row],[noches]]</f>
        <v>1050</v>
      </c>
      <c r="N421">
        <f>reservas_hotel[[#This Row],[noches]]*reservas_hotel[[#This Row],[Mantenimiento por noche]]</f>
        <v>70</v>
      </c>
      <c r="O421">
        <f>reservas_hotel[[#This Row],[Gasto total por reserva]]-reservas_hotel[[#This Row],[Gasto mantenimiento total]]</f>
        <v>980</v>
      </c>
    </row>
    <row r="422" spans="1:15" x14ac:dyDescent="0.3">
      <c r="A422">
        <v>421</v>
      </c>
      <c r="B422">
        <v>68</v>
      </c>
      <c r="C422" t="s">
        <v>13</v>
      </c>
      <c r="D422" t="s">
        <v>3</v>
      </c>
      <c r="E422" t="s">
        <v>8</v>
      </c>
      <c r="F422">
        <v>120</v>
      </c>
      <c r="G422" s="1">
        <f>IF(reservas_hotel[[#This Row],[precio noche 1]]="","100",reservas_hotel[[#This Row],[precio noche 1]])</f>
        <v>120</v>
      </c>
      <c r="H422" t="s">
        <v>21</v>
      </c>
      <c r="I422">
        <v>1</v>
      </c>
      <c r="J422" t="s">
        <v>17</v>
      </c>
      <c r="L422" s="1" t="str">
        <f>IF(reservas_hotel[[#This Row],[mantenimiento_por_noche]]="","20",reservas_hotel[[#This Row],[mantenimiento_por_noche]])</f>
        <v>20</v>
      </c>
      <c r="M422">
        <f>reservas_hotel[[#This Row],[Precio Noche]]*reservas_hotel[[#This Row],[noches]]</f>
        <v>120</v>
      </c>
      <c r="N422">
        <f>reservas_hotel[[#This Row],[noches]]*reservas_hotel[[#This Row],[Mantenimiento por noche]]</f>
        <v>20</v>
      </c>
      <c r="O422">
        <f>reservas_hotel[[#This Row],[Gasto total por reserva]]-reservas_hotel[[#This Row],[Gasto mantenimiento total]]</f>
        <v>100</v>
      </c>
    </row>
    <row r="423" spans="1:15" x14ac:dyDescent="0.3">
      <c r="A423">
        <v>422</v>
      </c>
      <c r="B423">
        <v>48</v>
      </c>
      <c r="C423" t="s">
        <v>2</v>
      </c>
      <c r="D423" t="s">
        <v>10</v>
      </c>
      <c r="E423" t="s">
        <v>4</v>
      </c>
      <c r="F423">
        <v>150</v>
      </c>
      <c r="G423" s="1">
        <f>IF(reservas_hotel[[#This Row],[precio noche 1]]="","100",reservas_hotel[[#This Row],[precio noche 1]])</f>
        <v>150</v>
      </c>
      <c r="H423" t="s">
        <v>5</v>
      </c>
      <c r="I423">
        <v>6</v>
      </c>
      <c r="J423" t="s">
        <v>17</v>
      </c>
      <c r="K423">
        <v>20</v>
      </c>
      <c r="L423" s="1">
        <f>IF(reservas_hotel[[#This Row],[mantenimiento_por_noche]]="","20",reservas_hotel[[#This Row],[mantenimiento_por_noche]])</f>
        <v>20</v>
      </c>
      <c r="M423">
        <f>reservas_hotel[[#This Row],[Precio Noche]]*reservas_hotel[[#This Row],[noches]]</f>
        <v>900</v>
      </c>
      <c r="N423">
        <f>reservas_hotel[[#This Row],[noches]]*reservas_hotel[[#This Row],[Mantenimiento por noche]]</f>
        <v>120</v>
      </c>
      <c r="O423">
        <f>reservas_hotel[[#This Row],[Gasto total por reserva]]-reservas_hotel[[#This Row],[Gasto mantenimiento total]]</f>
        <v>780</v>
      </c>
    </row>
    <row r="424" spans="1:15" x14ac:dyDescent="0.3">
      <c r="A424">
        <v>423</v>
      </c>
      <c r="B424">
        <v>22</v>
      </c>
      <c r="C424" t="s">
        <v>13</v>
      </c>
      <c r="D424" t="s">
        <v>10</v>
      </c>
      <c r="E424" t="s">
        <v>4</v>
      </c>
      <c r="F424">
        <v>200</v>
      </c>
      <c r="G424" s="1">
        <f>IF(reservas_hotel[[#This Row],[precio noche 1]]="","100",reservas_hotel[[#This Row],[precio noche 1]])</f>
        <v>200</v>
      </c>
      <c r="H424" t="s">
        <v>12</v>
      </c>
      <c r="I424">
        <v>4</v>
      </c>
      <c r="J424" t="s">
        <v>6</v>
      </c>
      <c r="K424">
        <v>15</v>
      </c>
      <c r="L424" s="1">
        <f>IF(reservas_hotel[[#This Row],[mantenimiento_por_noche]]="","20",reservas_hotel[[#This Row],[mantenimiento_por_noche]])</f>
        <v>15</v>
      </c>
      <c r="M424">
        <f>reservas_hotel[[#This Row],[Precio Noche]]*reservas_hotel[[#This Row],[noches]]</f>
        <v>800</v>
      </c>
      <c r="N424">
        <f>reservas_hotel[[#This Row],[noches]]*reservas_hotel[[#This Row],[Mantenimiento por noche]]</f>
        <v>60</v>
      </c>
      <c r="O424">
        <f>reservas_hotel[[#This Row],[Gasto total por reserva]]-reservas_hotel[[#This Row],[Gasto mantenimiento total]]</f>
        <v>740</v>
      </c>
    </row>
    <row r="425" spans="1:15" x14ac:dyDescent="0.3">
      <c r="A425">
        <v>424</v>
      </c>
      <c r="B425">
        <v>47</v>
      </c>
      <c r="C425" t="s">
        <v>2</v>
      </c>
      <c r="D425" t="s">
        <v>7</v>
      </c>
      <c r="E425" t="s">
        <v>11</v>
      </c>
      <c r="G425" s="1" t="str">
        <f>IF(reservas_hotel[[#This Row],[precio noche 1]]="","100",reservas_hotel[[#This Row],[precio noche 1]])</f>
        <v>100</v>
      </c>
      <c r="H425" t="s">
        <v>21</v>
      </c>
      <c r="I425">
        <v>9</v>
      </c>
      <c r="J425" t="s">
        <v>6</v>
      </c>
      <c r="K425">
        <v>20</v>
      </c>
      <c r="L425" s="1">
        <f>IF(reservas_hotel[[#This Row],[mantenimiento_por_noche]]="","20",reservas_hotel[[#This Row],[mantenimiento_por_noche]])</f>
        <v>20</v>
      </c>
      <c r="M425">
        <f>reservas_hotel[[#This Row],[Precio Noche]]*reservas_hotel[[#This Row],[noches]]</f>
        <v>900</v>
      </c>
      <c r="N425">
        <f>reservas_hotel[[#This Row],[noches]]*reservas_hotel[[#This Row],[Mantenimiento por noche]]</f>
        <v>180</v>
      </c>
      <c r="O425">
        <f>reservas_hotel[[#This Row],[Gasto total por reserva]]-reservas_hotel[[#This Row],[Gasto mantenimiento total]]</f>
        <v>720</v>
      </c>
    </row>
    <row r="426" spans="1:15" x14ac:dyDescent="0.3">
      <c r="A426">
        <v>425</v>
      </c>
      <c r="B426">
        <v>77</v>
      </c>
      <c r="C426" t="s">
        <v>13</v>
      </c>
      <c r="D426" t="s">
        <v>7</v>
      </c>
      <c r="E426" t="s">
        <v>8</v>
      </c>
      <c r="F426">
        <v>90</v>
      </c>
      <c r="G426" s="1">
        <f>IF(reservas_hotel[[#This Row],[precio noche 1]]="","100",reservas_hotel[[#This Row],[precio noche 1]])</f>
        <v>90</v>
      </c>
      <c r="H426" t="s">
        <v>21</v>
      </c>
      <c r="I426">
        <v>1</v>
      </c>
      <c r="J426" t="s">
        <v>6</v>
      </c>
      <c r="K426">
        <v>5</v>
      </c>
      <c r="L426" s="1">
        <f>IF(reservas_hotel[[#This Row],[mantenimiento_por_noche]]="","20",reservas_hotel[[#This Row],[mantenimiento_por_noche]])</f>
        <v>5</v>
      </c>
      <c r="M426">
        <f>reservas_hotel[[#This Row],[Precio Noche]]*reservas_hotel[[#This Row],[noches]]</f>
        <v>90</v>
      </c>
      <c r="N426">
        <f>reservas_hotel[[#This Row],[noches]]*reservas_hotel[[#This Row],[Mantenimiento por noche]]</f>
        <v>5</v>
      </c>
      <c r="O426">
        <f>reservas_hotel[[#This Row],[Gasto total por reserva]]-reservas_hotel[[#This Row],[Gasto mantenimiento total]]</f>
        <v>85</v>
      </c>
    </row>
    <row r="427" spans="1:15" x14ac:dyDescent="0.3">
      <c r="A427">
        <v>426</v>
      </c>
      <c r="B427">
        <v>20</v>
      </c>
      <c r="C427" t="s">
        <v>13</v>
      </c>
      <c r="D427" t="s">
        <v>22</v>
      </c>
      <c r="E427" t="s">
        <v>11</v>
      </c>
      <c r="F427">
        <v>200</v>
      </c>
      <c r="G427" s="1">
        <f>IF(reservas_hotel[[#This Row],[precio noche 1]]="","100",reservas_hotel[[#This Row],[precio noche 1]])</f>
        <v>200</v>
      </c>
      <c r="H427" t="s">
        <v>21</v>
      </c>
      <c r="I427">
        <v>4</v>
      </c>
      <c r="J427" t="s">
        <v>6</v>
      </c>
      <c r="K427">
        <v>5</v>
      </c>
      <c r="L427" s="1">
        <f>IF(reservas_hotel[[#This Row],[mantenimiento_por_noche]]="","20",reservas_hotel[[#This Row],[mantenimiento_por_noche]])</f>
        <v>5</v>
      </c>
      <c r="M427">
        <f>reservas_hotel[[#This Row],[Precio Noche]]*reservas_hotel[[#This Row],[noches]]</f>
        <v>800</v>
      </c>
      <c r="N427">
        <f>reservas_hotel[[#This Row],[noches]]*reservas_hotel[[#This Row],[Mantenimiento por noche]]</f>
        <v>20</v>
      </c>
      <c r="O427">
        <f>reservas_hotel[[#This Row],[Gasto total por reserva]]-reservas_hotel[[#This Row],[Gasto mantenimiento total]]</f>
        <v>780</v>
      </c>
    </row>
    <row r="428" spans="1:15" x14ac:dyDescent="0.3">
      <c r="A428">
        <v>427</v>
      </c>
      <c r="B428">
        <v>34</v>
      </c>
      <c r="C428" t="s">
        <v>13</v>
      </c>
      <c r="D428" t="s">
        <v>10</v>
      </c>
      <c r="E428" t="s">
        <v>11</v>
      </c>
      <c r="F428">
        <v>150</v>
      </c>
      <c r="G428" s="1">
        <f>IF(reservas_hotel[[#This Row],[precio noche 1]]="","100",reservas_hotel[[#This Row],[precio noche 1]])</f>
        <v>150</v>
      </c>
      <c r="H428" t="s">
        <v>21</v>
      </c>
      <c r="I428">
        <v>2</v>
      </c>
      <c r="J428" t="s">
        <v>6</v>
      </c>
      <c r="K428">
        <v>5</v>
      </c>
      <c r="L428" s="1">
        <f>IF(reservas_hotel[[#This Row],[mantenimiento_por_noche]]="","20",reservas_hotel[[#This Row],[mantenimiento_por_noche]])</f>
        <v>5</v>
      </c>
      <c r="M428">
        <f>reservas_hotel[[#This Row],[Precio Noche]]*reservas_hotel[[#This Row],[noches]]</f>
        <v>300</v>
      </c>
      <c r="N428">
        <f>reservas_hotel[[#This Row],[noches]]*reservas_hotel[[#This Row],[Mantenimiento por noche]]</f>
        <v>10</v>
      </c>
      <c r="O428">
        <f>reservas_hotel[[#This Row],[Gasto total por reserva]]-reservas_hotel[[#This Row],[Gasto mantenimiento total]]</f>
        <v>290</v>
      </c>
    </row>
    <row r="429" spans="1:15" x14ac:dyDescent="0.3">
      <c r="A429">
        <v>428</v>
      </c>
      <c r="B429">
        <v>54</v>
      </c>
      <c r="C429" t="s">
        <v>2</v>
      </c>
      <c r="D429" t="s">
        <v>22</v>
      </c>
      <c r="E429" t="s">
        <v>15</v>
      </c>
      <c r="F429">
        <v>50</v>
      </c>
      <c r="G429" s="1">
        <f>IF(reservas_hotel[[#This Row],[precio noche 1]]="","100",reservas_hotel[[#This Row],[precio noche 1]])</f>
        <v>50</v>
      </c>
      <c r="H429" t="s">
        <v>21</v>
      </c>
      <c r="I429">
        <v>5</v>
      </c>
      <c r="J429" t="s">
        <v>6</v>
      </c>
      <c r="K429">
        <v>15</v>
      </c>
      <c r="L429" s="1">
        <f>IF(reservas_hotel[[#This Row],[mantenimiento_por_noche]]="","20",reservas_hotel[[#This Row],[mantenimiento_por_noche]])</f>
        <v>15</v>
      </c>
      <c r="M429">
        <f>reservas_hotel[[#This Row],[Precio Noche]]*reservas_hotel[[#This Row],[noches]]</f>
        <v>250</v>
      </c>
      <c r="N429">
        <f>reservas_hotel[[#This Row],[noches]]*reservas_hotel[[#This Row],[Mantenimiento por noche]]</f>
        <v>75</v>
      </c>
      <c r="O429">
        <f>reservas_hotel[[#This Row],[Gasto total por reserva]]-reservas_hotel[[#This Row],[Gasto mantenimiento total]]</f>
        <v>175</v>
      </c>
    </row>
    <row r="430" spans="1:15" x14ac:dyDescent="0.3">
      <c r="A430">
        <v>429</v>
      </c>
      <c r="B430">
        <v>83</v>
      </c>
      <c r="C430" t="s">
        <v>13</v>
      </c>
      <c r="D430" t="s">
        <v>14</v>
      </c>
      <c r="E430" t="s">
        <v>15</v>
      </c>
      <c r="F430">
        <v>120</v>
      </c>
      <c r="G430" s="1">
        <f>IF(reservas_hotel[[#This Row],[precio noche 1]]="","100",reservas_hotel[[#This Row],[precio noche 1]])</f>
        <v>120</v>
      </c>
      <c r="H430" t="s">
        <v>5</v>
      </c>
      <c r="I430">
        <v>2</v>
      </c>
      <c r="J430" t="s">
        <v>17</v>
      </c>
      <c r="K430">
        <v>5</v>
      </c>
      <c r="L430" s="1">
        <f>IF(reservas_hotel[[#This Row],[mantenimiento_por_noche]]="","20",reservas_hotel[[#This Row],[mantenimiento_por_noche]])</f>
        <v>5</v>
      </c>
      <c r="M430">
        <f>reservas_hotel[[#This Row],[Precio Noche]]*reservas_hotel[[#This Row],[noches]]</f>
        <v>240</v>
      </c>
      <c r="N430">
        <f>reservas_hotel[[#This Row],[noches]]*reservas_hotel[[#This Row],[Mantenimiento por noche]]</f>
        <v>10</v>
      </c>
      <c r="O430">
        <f>reservas_hotel[[#This Row],[Gasto total por reserva]]-reservas_hotel[[#This Row],[Gasto mantenimiento total]]</f>
        <v>230</v>
      </c>
    </row>
    <row r="431" spans="1:15" x14ac:dyDescent="0.3">
      <c r="A431">
        <v>430</v>
      </c>
      <c r="B431">
        <v>47</v>
      </c>
      <c r="C431" t="s">
        <v>13</v>
      </c>
      <c r="D431" t="s">
        <v>10</v>
      </c>
      <c r="E431" t="s">
        <v>8</v>
      </c>
      <c r="F431">
        <v>120</v>
      </c>
      <c r="G431" s="1">
        <f>IF(reservas_hotel[[#This Row],[precio noche 1]]="","100",reservas_hotel[[#This Row],[precio noche 1]])</f>
        <v>120</v>
      </c>
      <c r="H431" t="s">
        <v>21</v>
      </c>
      <c r="I431">
        <v>10</v>
      </c>
      <c r="J431" t="s">
        <v>17</v>
      </c>
      <c r="K431">
        <v>15</v>
      </c>
      <c r="L431" s="1">
        <f>IF(reservas_hotel[[#This Row],[mantenimiento_por_noche]]="","20",reservas_hotel[[#This Row],[mantenimiento_por_noche]])</f>
        <v>15</v>
      </c>
      <c r="M431">
        <f>reservas_hotel[[#This Row],[Precio Noche]]*reservas_hotel[[#This Row],[noches]]</f>
        <v>1200</v>
      </c>
      <c r="N431">
        <f>reservas_hotel[[#This Row],[noches]]*reservas_hotel[[#This Row],[Mantenimiento por noche]]</f>
        <v>150</v>
      </c>
      <c r="O431">
        <f>reservas_hotel[[#This Row],[Gasto total por reserva]]-reservas_hotel[[#This Row],[Gasto mantenimiento total]]</f>
        <v>1050</v>
      </c>
    </row>
    <row r="432" spans="1:15" x14ac:dyDescent="0.3">
      <c r="A432">
        <v>431</v>
      </c>
      <c r="B432">
        <v>31</v>
      </c>
      <c r="C432" t="s">
        <v>2</v>
      </c>
      <c r="D432" t="s">
        <v>7</v>
      </c>
      <c r="E432" t="s">
        <v>8</v>
      </c>
      <c r="F432">
        <v>120</v>
      </c>
      <c r="G432" s="1">
        <f>IF(reservas_hotel[[#This Row],[precio noche 1]]="","100",reservas_hotel[[#This Row],[precio noche 1]])</f>
        <v>120</v>
      </c>
      <c r="H432" t="s">
        <v>21</v>
      </c>
      <c r="I432">
        <v>10</v>
      </c>
      <c r="J432" t="s">
        <v>17</v>
      </c>
      <c r="K432">
        <v>15</v>
      </c>
      <c r="L432" s="1">
        <f>IF(reservas_hotel[[#This Row],[mantenimiento_por_noche]]="","20",reservas_hotel[[#This Row],[mantenimiento_por_noche]])</f>
        <v>15</v>
      </c>
      <c r="M432">
        <f>reservas_hotel[[#This Row],[Precio Noche]]*reservas_hotel[[#This Row],[noches]]</f>
        <v>1200</v>
      </c>
      <c r="N432">
        <f>reservas_hotel[[#This Row],[noches]]*reservas_hotel[[#This Row],[Mantenimiento por noche]]</f>
        <v>150</v>
      </c>
      <c r="O432">
        <f>reservas_hotel[[#This Row],[Gasto total por reserva]]-reservas_hotel[[#This Row],[Gasto mantenimiento total]]</f>
        <v>1050</v>
      </c>
    </row>
    <row r="433" spans="1:15" x14ac:dyDescent="0.3">
      <c r="A433">
        <v>432</v>
      </c>
      <c r="B433">
        <v>67</v>
      </c>
      <c r="C433" t="s">
        <v>13</v>
      </c>
      <c r="D433" t="s">
        <v>3</v>
      </c>
      <c r="E433" t="s">
        <v>8</v>
      </c>
      <c r="F433">
        <v>70</v>
      </c>
      <c r="G433" s="1">
        <f>IF(reservas_hotel[[#This Row],[precio noche 1]]="","100",reservas_hotel[[#This Row],[precio noche 1]])</f>
        <v>70</v>
      </c>
      <c r="H433" t="s">
        <v>21</v>
      </c>
      <c r="I433">
        <v>10</v>
      </c>
      <c r="J433" t="s">
        <v>6</v>
      </c>
      <c r="L433" s="1" t="str">
        <f>IF(reservas_hotel[[#This Row],[mantenimiento_por_noche]]="","20",reservas_hotel[[#This Row],[mantenimiento_por_noche]])</f>
        <v>20</v>
      </c>
      <c r="M433">
        <f>reservas_hotel[[#This Row],[Precio Noche]]*reservas_hotel[[#This Row],[noches]]</f>
        <v>700</v>
      </c>
      <c r="N433">
        <f>reservas_hotel[[#This Row],[noches]]*reservas_hotel[[#This Row],[Mantenimiento por noche]]</f>
        <v>200</v>
      </c>
      <c r="O433">
        <f>reservas_hotel[[#This Row],[Gasto total por reserva]]-reservas_hotel[[#This Row],[Gasto mantenimiento total]]</f>
        <v>500</v>
      </c>
    </row>
    <row r="434" spans="1:15" x14ac:dyDescent="0.3">
      <c r="A434">
        <v>433</v>
      </c>
      <c r="B434">
        <v>48</v>
      </c>
      <c r="C434" t="s">
        <v>2</v>
      </c>
      <c r="D434" t="s">
        <v>3</v>
      </c>
      <c r="E434" t="s">
        <v>11</v>
      </c>
      <c r="F434">
        <v>120</v>
      </c>
      <c r="G434" s="1">
        <f>IF(reservas_hotel[[#This Row],[precio noche 1]]="","100",reservas_hotel[[#This Row],[precio noche 1]])</f>
        <v>120</v>
      </c>
      <c r="H434" t="s">
        <v>9</v>
      </c>
      <c r="I434">
        <v>2</v>
      </c>
      <c r="J434" t="s">
        <v>17</v>
      </c>
      <c r="L434" s="1" t="str">
        <f>IF(reservas_hotel[[#This Row],[mantenimiento_por_noche]]="","20",reservas_hotel[[#This Row],[mantenimiento_por_noche]])</f>
        <v>20</v>
      </c>
      <c r="M434">
        <f>reservas_hotel[[#This Row],[Precio Noche]]*reservas_hotel[[#This Row],[noches]]</f>
        <v>240</v>
      </c>
      <c r="N434">
        <f>reservas_hotel[[#This Row],[noches]]*reservas_hotel[[#This Row],[Mantenimiento por noche]]</f>
        <v>40</v>
      </c>
      <c r="O434">
        <f>reservas_hotel[[#This Row],[Gasto total por reserva]]-reservas_hotel[[#This Row],[Gasto mantenimiento total]]</f>
        <v>200</v>
      </c>
    </row>
    <row r="435" spans="1:15" x14ac:dyDescent="0.3">
      <c r="A435">
        <v>434</v>
      </c>
      <c r="B435">
        <v>53</v>
      </c>
      <c r="C435" t="s">
        <v>13</v>
      </c>
      <c r="D435" t="s">
        <v>14</v>
      </c>
      <c r="E435" t="s">
        <v>4</v>
      </c>
      <c r="F435">
        <v>150</v>
      </c>
      <c r="G435" s="1">
        <f>IF(reservas_hotel[[#This Row],[precio noche 1]]="","100",reservas_hotel[[#This Row],[precio noche 1]])</f>
        <v>150</v>
      </c>
      <c r="H435" t="s">
        <v>5</v>
      </c>
      <c r="I435">
        <v>8</v>
      </c>
      <c r="J435" t="s">
        <v>6</v>
      </c>
      <c r="K435">
        <v>15</v>
      </c>
      <c r="L435" s="1">
        <f>IF(reservas_hotel[[#This Row],[mantenimiento_por_noche]]="","20",reservas_hotel[[#This Row],[mantenimiento_por_noche]])</f>
        <v>15</v>
      </c>
      <c r="M435">
        <f>reservas_hotel[[#This Row],[Precio Noche]]*reservas_hotel[[#This Row],[noches]]</f>
        <v>1200</v>
      </c>
      <c r="N435">
        <f>reservas_hotel[[#This Row],[noches]]*reservas_hotel[[#This Row],[Mantenimiento por noche]]</f>
        <v>120</v>
      </c>
      <c r="O435">
        <f>reservas_hotel[[#This Row],[Gasto total por reserva]]-reservas_hotel[[#This Row],[Gasto mantenimiento total]]</f>
        <v>1080</v>
      </c>
    </row>
    <row r="436" spans="1:15" x14ac:dyDescent="0.3">
      <c r="A436">
        <v>435</v>
      </c>
      <c r="B436">
        <v>77</v>
      </c>
      <c r="C436" t="s">
        <v>2</v>
      </c>
      <c r="D436" t="s">
        <v>18</v>
      </c>
      <c r="E436" t="s">
        <v>8</v>
      </c>
      <c r="F436">
        <v>120</v>
      </c>
      <c r="G436" s="1">
        <f>IF(reservas_hotel[[#This Row],[precio noche 1]]="","100",reservas_hotel[[#This Row],[precio noche 1]])</f>
        <v>120</v>
      </c>
      <c r="H436" t="s">
        <v>5</v>
      </c>
      <c r="I436">
        <v>10</v>
      </c>
      <c r="J436" t="s">
        <v>6</v>
      </c>
      <c r="K436">
        <v>20</v>
      </c>
      <c r="L436" s="1">
        <f>IF(reservas_hotel[[#This Row],[mantenimiento_por_noche]]="","20",reservas_hotel[[#This Row],[mantenimiento_por_noche]])</f>
        <v>20</v>
      </c>
      <c r="M436">
        <f>reservas_hotel[[#This Row],[Precio Noche]]*reservas_hotel[[#This Row],[noches]]</f>
        <v>1200</v>
      </c>
      <c r="N436">
        <f>reservas_hotel[[#This Row],[noches]]*reservas_hotel[[#This Row],[Mantenimiento por noche]]</f>
        <v>200</v>
      </c>
      <c r="O436">
        <f>reservas_hotel[[#This Row],[Gasto total por reserva]]-reservas_hotel[[#This Row],[Gasto mantenimiento total]]</f>
        <v>1000</v>
      </c>
    </row>
    <row r="437" spans="1:15" x14ac:dyDescent="0.3">
      <c r="A437">
        <v>436</v>
      </c>
      <c r="B437">
        <v>85</v>
      </c>
      <c r="C437" t="s">
        <v>2</v>
      </c>
      <c r="D437" t="s">
        <v>22</v>
      </c>
      <c r="E437" t="s">
        <v>15</v>
      </c>
      <c r="F437">
        <v>120</v>
      </c>
      <c r="G437" s="1">
        <f>IF(reservas_hotel[[#This Row],[precio noche 1]]="","100",reservas_hotel[[#This Row],[precio noche 1]])</f>
        <v>120</v>
      </c>
      <c r="H437" t="s">
        <v>12</v>
      </c>
      <c r="I437">
        <v>6</v>
      </c>
      <c r="J437" t="s">
        <v>17</v>
      </c>
      <c r="K437">
        <v>20</v>
      </c>
      <c r="L437" s="1">
        <f>IF(reservas_hotel[[#This Row],[mantenimiento_por_noche]]="","20",reservas_hotel[[#This Row],[mantenimiento_por_noche]])</f>
        <v>20</v>
      </c>
      <c r="M437">
        <f>reservas_hotel[[#This Row],[Precio Noche]]*reservas_hotel[[#This Row],[noches]]</f>
        <v>720</v>
      </c>
      <c r="N437">
        <f>reservas_hotel[[#This Row],[noches]]*reservas_hotel[[#This Row],[Mantenimiento por noche]]</f>
        <v>120</v>
      </c>
      <c r="O437">
        <f>reservas_hotel[[#This Row],[Gasto total por reserva]]-reservas_hotel[[#This Row],[Gasto mantenimiento total]]</f>
        <v>600</v>
      </c>
    </row>
    <row r="438" spans="1:15" x14ac:dyDescent="0.3">
      <c r="A438">
        <v>437</v>
      </c>
      <c r="B438">
        <v>27</v>
      </c>
      <c r="C438" t="s">
        <v>13</v>
      </c>
      <c r="D438" t="s">
        <v>7</v>
      </c>
      <c r="E438" t="s">
        <v>8</v>
      </c>
      <c r="F438">
        <v>90</v>
      </c>
      <c r="G438" s="1">
        <f>IF(reservas_hotel[[#This Row],[precio noche 1]]="","100",reservas_hotel[[#This Row],[precio noche 1]])</f>
        <v>90</v>
      </c>
      <c r="H438" t="s">
        <v>21</v>
      </c>
      <c r="I438">
        <v>5</v>
      </c>
      <c r="J438" t="s">
        <v>17</v>
      </c>
      <c r="K438">
        <v>10</v>
      </c>
      <c r="L438" s="1">
        <f>IF(reservas_hotel[[#This Row],[mantenimiento_por_noche]]="","20",reservas_hotel[[#This Row],[mantenimiento_por_noche]])</f>
        <v>10</v>
      </c>
      <c r="M438">
        <f>reservas_hotel[[#This Row],[Precio Noche]]*reservas_hotel[[#This Row],[noches]]</f>
        <v>450</v>
      </c>
      <c r="N438">
        <f>reservas_hotel[[#This Row],[noches]]*reservas_hotel[[#This Row],[Mantenimiento por noche]]</f>
        <v>50</v>
      </c>
      <c r="O438">
        <f>reservas_hotel[[#This Row],[Gasto total por reserva]]-reservas_hotel[[#This Row],[Gasto mantenimiento total]]</f>
        <v>400</v>
      </c>
    </row>
    <row r="439" spans="1:15" x14ac:dyDescent="0.3">
      <c r="A439">
        <v>438</v>
      </c>
      <c r="B439">
        <v>40</v>
      </c>
      <c r="C439" t="s">
        <v>2</v>
      </c>
      <c r="D439" t="s">
        <v>3</v>
      </c>
      <c r="E439" t="s">
        <v>8</v>
      </c>
      <c r="F439">
        <v>120</v>
      </c>
      <c r="G439" s="1">
        <f>IF(reservas_hotel[[#This Row],[precio noche 1]]="","100",reservas_hotel[[#This Row],[precio noche 1]])</f>
        <v>120</v>
      </c>
      <c r="H439" t="s">
        <v>5</v>
      </c>
      <c r="I439">
        <v>10</v>
      </c>
      <c r="J439" t="s">
        <v>17</v>
      </c>
      <c r="K439">
        <v>15</v>
      </c>
      <c r="L439" s="1">
        <f>IF(reservas_hotel[[#This Row],[mantenimiento_por_noche]]="","20",reservas_hotel[[#This Row],[mantenimiento_por_noche]])</f>
        <v>15</v>
      </c>
      <c r="M439">
        <f>reservas_hotel[[#This Row],[Precio Noche]]*reservas_hotel[[#This Row],[noches]]</f>
        <v>1200</v>
      </c>
      <c r="N439">
        <f>reservas_hotel[[#This Row],[noches]]*reservas_hotel[[#This Row],[Mantenimiento por noche]]</f>
        <v>150</v>
      </c>
      <c r="O439">
        <f>reservas_hotel[[#This Row],[Gasto total por reserva]]-reservas_hotel[[#This Row],[Gasto mantenimiento total]]</f>
        <v>1050</v>
      </c>
    </row>
    <row r="440" spans="1:15" x14ac:dyDescent="0.3">
      <c r="A440">
        <v>439</v>
      </c>
      <c r="B440">
        <v>51</v>
      </c>
      <c r="C440" t="s">
        <v>13</v>
      </c>
      <c r="D440" t="s">
        <v>7</v>
      </c>
      <c r="E440" t="s">
        <v>8</v>
      </c>
      <c r="F440">
        <v>200</v>
      </c>
      <c r="G440" s="1">
        <f>IF(reservas_hotel[[#This Row],[precio noche 1]]="","100",reservas_hotel[[#This Row],[precio noche 1]])</f>
        <v>200</v>
      </c>
      <c r="H440" t="s">
        <v>9</v>
      </c>
      <c r="I440">
        <v>2</v>
      </c>
      <c r="J440" t="s">
        <v>17</v>
      </c>
      <c r="L440" s="1" t="str">
        <f>IF(reservas_hotel[[#This Row],[mantenimiento_por_noche]]="","20",reservas_hotel[[#This Row],[mantenimiento_por_noche]])</f>
        <v>20</v>
      </c>
      <c r="M440">
        <f>reservas_hotel[[#This Row],[Precio Noche]]*reservas_hotel[[#This Row],[noches]]</f>
        <v>400</v>
      </c>
      <c r="N440">
        <f>reservas_hotel[[#This Row],[noches]]*reservas_hotel[[#This Row],[Mantenimiento por noche]]</f>
        <v>40</v>
      </c>
      <c r="O440">
        <f>reservas_hotel[[#This Row],[Gasto total por reserva]]-reservas_hotel[[#This Row],[Gasto mantenimiento total]]</f>
        <v>360</v>
      </c>
    </row>
    <row r="441" spans="1:15" x14ac:dyDescent="0.3">
      <c r="A441">
        <v>440</v>
      </c>
      <c r="B441">
        <v>72</v>
      </c>
      <c r="C441" t="s">
        <v>2</v>
      </c>
      <c r="D441" t="s">
        <v>18</v>
      </c>
      <c r="E441" t="s">
        <v>11</v>
      </c>
      <c r="F441">
        <v>150</v>
      </c>
      <c r="G441" s="1">
        <f>IF(reservas_hotel[[#This Row],[precio noche 1]]="","100",reservas_hotel[[#This Row],[precio noche 1]])</f>
        <v>150</v>
      </c>
      <c r="H441" t="s">
        <v>12</v>
      </c>
      <c r="I441">
        <v>6</v>
      </c>
      <c r="J441" t="s">
        <v>6</v>
      </c>
      <c r="K441">
        <v>15</v>
      </c>
      <c r="L441" s="1">
        <f>IF(reservas_hotel[[#This Row],[mantenimiento_por_noche]]="","20",reservas_hotel[[#This Row],[mantenimiento_por_noche]])</f>
        <v>15</v>
      </c>
      <c r="M441">
        <f>reservas_hotel[[#This Row],[Precio Noche]]*reservas_hotel[[#This Row],[noches]]</f>
        <v>900</v>
      </c>
      <c r="N441">
        <f>reservas_hotel[[#This Row],[noches]]*reservas_hotel[[#This Row],[Mantenimiento por noche]]</f>
        <v>90</v>
      </c>
      <c r="O441">
        <f>reservas_hotel[[#This Row],[Gasto total por reserva]]-reservas_hotel[[#This Row],[Gasto mantenimiento total]]</f>
        <v>810</v>
      </c>
    </row>
    <row r="442" spans="1:15" x14ac:dyDescent="0.3">
      <c r="A442">
        <v>441</v>
      </c>
      <c r="B442">
        <v>54</v>
      </c>
      <c r="C442" t="s">
        <v>2</v>
      </c>
      <c r="D442" t="s">
        <v>22</v>
      </c>
      <c r="E442" t="s">
        <v>11</v>
      </c>
      <c r="G442" s="1" t="str">
        <f>IF(reservas_hotel[[#This Row],[precio noche 1]]="","100",reservas_hotel[[#This Row],[precio noche 1]])</f>
        <v>100</v>
      </c>
      <c r="H442" t="s">
        <v>21</v>
      </c>
      <c r="I442">
        <v>10</v>
      </c>
      <c r="J442" t="s">
        <v>17</v>
      </c>
      <c r="L442" s="1" t="str">
        <f>IF(reservas_hotel[[#This Row],[mantenimiento_por_noche]]="","20",reservas_hotel[[#This Row],[mantenimiento_por_noche]])</f>
        <v>20</v>
      </c>
      <c r="M442">
        <f>reservas_hotel[[#This Row],[Precio Noche]]*reservas_hotel[[#This Row],[noches]]</f>
        <v>1000</v>
      </c>
      <c r="N442">
        <f>reservas_hotel[[#This Row],[noches]]*reservas_hotel[[#This Row],[Mantenimiento por noche]]</f>
        <v>200</v>
      </c>
      <c r="O442">
        <f>reservas_hotel[[#This Row],[Gasto total por reserva]]-reservas_hotel[[#This Row],[Gasto mantenimiento total]]</f>
        <v>800</v>
      </c>
    </row>
    <row r="443" spans="1:15" x14ac:dyDescent="0.3">
      <c r="A443">
        <v>442</v>
      </c>
      <c r="B443">
        <v>24</v>
      </c>
      <c r="C443" t="s">
        <v>13</v>
      </c>
      <c r="D443" t="s">
        <v>22</v>
      </c>
      <c r="E443" t="s">
        <v>11</v>
      </c>
      <c r="F443">
        <v>150</v>
      </c>
      <c r="G443" s="1">
        <f>IF(reservas_hotel[[#This Row],[precio noche 1]]="","100",reservas_hotel[[#This Row],[precio noche 1]])</f>
        <v>150</v>
      </c>
      <c r="H443" t="s">
        <v>12</v>
      </c>
      <c r="I443">
        <v>1</v>
      </c>
      <c r="J443" t="s">
        <v>6</v>
      </c>
      <c r="L443" s="1" t="str">
        <f>IF(reservas_hotel[[#This Row],[mantenimiento_por_noche]]="","20",reservas_hotel[[#This Row],[mantenimiento_por_noche]])</f>
        <v>20</v>
      </c>
      <c r="M443">
        <f>reservas_hotel[[#This Row],[Precio Noche]]*reservas_hotel[[#This Row],[noches]]</f>
        <v>150</v>
      </c>
      <c r="N443">
        <f>reservas_hotel[[#This Row],[noches]]*reservas_hotel[[#This Row],[Mantenimiento por noche]]</f>
        <v>20</v>
      </c>
      <c r="O443">
        <f>reservas_hotel[[#This Row],[Gasto total por reserva]]-reservas_hotel[[#This Row],[Gasto mantenimiento total]]</f>
        <v>130</v>
      </c>
    </row>
    <row r="444" spans="1:15" x14ac:dyDescent="0.3">
      <c r="A444">
        <v>443</v>
      </c>
      <c r="B444">
        <v>69</v>
      </c>
      <c r="C444" t="s">
        <v>13</v>
      </c>
      <c r="D444" t="s">
        <v>20</v>
      </c>
      <c r="E444" t="s">
        <v>15</v>
      </c>
      <c r="F444">
        <v>50</v>
      </c>
      <c r="G444" s="1">
        <f>IF(reservas_hotel[[#This Row],[precio noche 1]]="","100",reservas_hotel[[#This Row],[precio noche 1]])</f>
        <v>50</v>
      </c>
      <c r="H444" t="s">
        <v>12</v>
      </c>
      <c r="I444">
        <v>2</v>
      </c>
      <c r="J444" t="s">
        <v>6</v>
      </c>
      <c r="K444">
        <v>20</v>
      </c>
      <c r="L444" s="1">
        <f>IF(reservas_hotel[[#This Row],[mantenimiento_por_noche]]="","20",reservas_hotel[[#This Row],[mantenimiento_por_noche]])</f>
        <v>20</v>
      </c>
      <c r="M444">
        <f>reservas_hotel[[#This Row],[Precio Noche]]*reservas_hotel[[#This Row],[noches]]</f>
        <v>100</v>
      </c>
      <c r="N444">
        <f>reservas_hotel[[#This Row],[noches]]*reservas_hotel[[#This Row],[Mantenimiento por noche]]</f>
        <v>40</v>
      </c>
      <c r="O444">
        <f>reservas_hotel[[#This Row],[Gasto total por reserva]]-reservas_hotel[[#This Row],[Gasto mantenimiento total]]</f>
        <v>60</v>
      </c>
    </row>
    <row r="445" spans="1:15" x14ac:dyDescent="0.3">
      <c r="A445">
        <v>444</v>
      </c>
      <c r="B445">
        <v>56</v>
      </c>
      <c r="C445" t="s">
        <v>13</v>
      </c>
      <c r="D445" t="s">
        <v>14</v>
      </c>
      <c r="E445" t="s">
        <v>15</v>
      </c>
      <c r="F445">
        <v>120</v>
      </c>
      <c r="G445" s="1">
        <f>IF(reservas_hotel[[#This Row],[precio noche 1]]="","100",reservas_hotel[[#This Row],[precio noche 1]])</f>
        <v>120</v>
      </c>
      <c r="H445" t="s">
        <v>9</v>
      </c>
      <c r="I445">
        <v>5</v>
      </c>
      <c r="J445" t="s">
        <v>6</v>
      </c>
      <c r="K445">
        <v>5</v>
      </c>
      <c r="L445" s="1">
        <f>IF(reservas_hotel[[#This Row],[mantenimiento_por_noche]]="","20",reservas_hotel[[#This Row],[mantenimiento_por_noche]])</f>
        <v>5</v>
      </c>
      <c r="M445">
        <f>reservas_hotel[[#This Row],[Precio Noche]]*reservas_hotel[[#This Row],[noches]]</f>
        <v>600</v>
      </c>
      <c r="N445">
        <f>reservas_hotel[[#This Row],[noches]]*reservas_hotel[[#This Row],[Mantenimiento por noche]]</f>
        <v>25</v>
      </c>
      <c r="O445">
        <f>reservas_hotel[[#This Row],[Gasto total por reserva]]-reservas_hotel[[#This Row],[Gasto mantenimiento total]]</f>
        <v>575</v>
      </c>
    </row>
    <row r="446" spans="1:15" x14ac:dyDescent="0.3">
      <c r="A446">
        <v>445</v>
      </c>
      <c r="B446">
        <v>64</v>
      </c>
      <c r="C446" t="s">
        <v>13</v>
      </c>
      <c r="D446" t="s">
        <v>19</v>
      </c>
      <c r="E446" t="s">
        <v>8</v>
      </c>
      <c r="F446">
        <v>50</v>
      </c>
      <c r="G446" s="1">
        <f>IF(reservas_hotel[[#This Row],[precio noche 1]]="","100",reservas_hotel[[#This Row],[precio noche 1]])</f>
        <v>50</v>
      </c>
      <c r="H446" t="s">
        <v>9</v>
      </c>
      <c r="I446">
        <v>6</v>
      </c>
      <c r="J446" t="s">
        <v>17</v>
      </c>
      <c r="L446" s="1" t="str">
        <f>IF(reservas_hotel[[#This Row],[mantenimiento_por_noche]]="","20",reservas_hotel[[#This Row],[mantenimiento_por_noche]])</f>
        <v>20</v>
      </c>
      <c r="M446">
        <f>reservas_hotel[[#This Row],[Precio Noche]]*reservas_hotel[[#This Row],[noches]]</f>
        <v>300</v>
      </c>
      <c r="N446">
        <f>reservas_hotel[[#This Row],[noches]]*reservas_hotel[[#This Row],[Mantenimiento por noche]]</f>
        <v>120</v>
      </c>
      <c r="O446">
        <f>reservas_hotel[[#This Row],[Gasto total por reserva]]-reservas_hotel[[#This Row],[Gasto mantenimiento total]]</f>
        <v>180</v>
      </c>
    </row>
    <row r="447" spans="1:15" x14ac:dyDescent="0.3">
      <c r="A447">
        <v>446</v>
      </c>
      <c r="B447">
        <v>66</v>
      </c>
      <c r="C447" t="s">
        <v>2</v>
      </c>
      <c r="D447" t="s">
        <v>18</v>
      </c>
      <c r="E447" t="s">
        <v>4</v>
      </c>
      <c r="F447">
        <v>120</v>
      </c>
      <c r="G447" s="1">
        <f>IF(reservas_hotel[[#This Row],[precio noche 1]]="","100",reservas_hotel[[#This Row],[precio noche 1]])</f>
        <v>120</v>
      </c>
      <c r="H447" t="s">
        <v>12</v>
      </c>
      <c r="I447">
        <v>2</v>
      </c>
      <c r="J447" t="s">
        <v>6</v>
      </c>
      <c r="L447" s="1" t="str">
        <f>IF(reservas_hotel[[#This Row],[mantenimiento_por_noche]]="","20",reservas_hotel[[#This Row],[mantenimiento_por_noche]])</f>
        <v>20</v>
      </c>
      <c r="M447">
        <f>reservas_hotel[[#This Row],[Precio Noche]]*reservas_hotel[[#This Row],[noches]]</f>
        <v>240</v>
      </c>
      <c r="N447">
        <f>reservas_hotel[[#This Row],[noches]]*reservas_hotel[[#This Row],[Mantenimiento por noche]]</f>
        <v>40</v>
      </c>
      <c r="O447">
        <f>reservas_hotel[[#This Row],[Gasto total por reserva]]-reservas_hotel[[#This Row],[Gasto mantenimiento total]]</f>
        <v>200</v>
      </c>
    </row>
    <row r="448" spans="1:15" x14ac:dyDescent="0.3">
      <c r="A448">
        <v>447</v>
      </c>
      <c r="B448">
        <v>23</v>
      </c>
      <c r="C448" t="s">
        <v>2</v>
      </c>
      <c r="D448" t="s">
        <v>3</v>
      </c>
      <c r="E448" t="s">
        <v>15</v>
      </c>
      <c r="G448" s="1" t="str">
        <f>IF(reservas_hotel[[#This Row],[precio noche 1]]="","100",reservas_hotel[[#This Row],[precio noche 1]])</f>
        <v>100</v>
      </c>
      <c r="H448" t="s">
        <v>9</v>
      </c>
      <c r="I448">
        <v>6</v>
      </c>
      <c r="J448" t="s">
        <v>17</v>
      </c>
      <c r="K448">
        <v>15</v>
      </c>
      <c r="L448" s="1">
        <f>IF(reservas_hotel[[#This Row],[mantenimiento_por_noche]]="","20",reservas_hotel[[#This Row],[mantenimiento_por_noche]])</f>
        <v>15</v>
      </c>
      <c r="M448">
        <f>reservas_hotel[[#This Row],[Precio Noche]]*reservas_hotel[[#This Row],[noches]]</f>
        <v>600</v>
      </c>
      <c r="N448">
        <f>reservas_hotel[[#This Row],[noches]]*reservas_hotel[[#This Row],[Mantenimiento por noche]]</f>
        <v>90</v>
      </c>
      <c r="O448">
        <f>reservas_hotel[[#This Row],[Gasto total por reserva]]-reservas_hotel[[#This Row],[Gasto mantenimiento total]]</f>
        <v>510</v>
      </c>
    </row>
    <row r="449" spans="1:15" x14ac:dyDescent="0.3">
      <c r="A449">
        <v>448</v>
      </c>
      <c r="B449">
        <v>73</v>
      </c>
      <c r="C449" t="s">
        <v>13</v>
      </c>
      <c r="D449" t="s">
        <v>14</v>
      </c>
      <c r="E449" t="s">
        <v>4</v>
      </c>
      <c r="F449">
        <v>120</v>
      </c>
      <c r="G449" s="1">
        <f>IF(reservas_hotel[[#This Row],[precio noche 1]]="","100",reservas_hotel[[#This Row],[precio noche 1]])</f>
        <v>120</v>
      </c>
      <c r="H449" t="s">
        <v>9</v>
      </c>
      <c r="I449">
        <v>5</v>
      </c>
      <c r="J449" t="s">
        <v>17</v>
      </c>
      <c r="K449">
        <v>15</v>
      </c>
      <c r="L449" s="1">
        <f>IF(reservas_hotel[[#This Row],[mantenimiento_por_noche]]="","20",reservas_hotel[[#This Row],[mantenimiento_por_noche]])</f>
        <v>15</v>
      </c>
      <c r="M449">
        <f>reservas_hotel[[#This Row],[Precio Noche]]*reservas_hotel[[#This Row],[noches]]</f>
        <v>600</v>
      </c>
      <c r="N449">
        <f>reservas_hotel[[#This Row],[noches]]*reservas_hotel[[#This Row],[Mantenimiento por noche]]</f>
        <v>75</v>
      </c>
      <c r="O449">
        <f>reservas_hotel[[#This Row],[Gasto total por reserva]]-reservas_hotel[[#This Row],[Gasto mantenimiento total]]</f>
        <v>525</v>
      </c>
    </row>
    <row r="450" spans="1:15" x14ac:dyDescent="0.3">
      <c r="A450">
        <v>449</v>
      </c>
      <c r="B450">
        <v>39</v>
      </c>
      <c r="C450" t="s">
        <v>2</v>
      </c>
      <c r="D450" t="s">
        <v>16</v>
      </c>
      <c r="E450" t="s">
        <v>8</v>
      </c>
      <c r="F450">
        <v>150</v>
      </c>
      <c r="G450" s="1">
        <f>IF(reservas_hotel[[#This Row],[precio noche 1]]="","100",reservas_hotel[[#This Row],[precio noche 1]])</f>
        <v>150</v>
      </c>
      <c r="H450" t="s">
        <v>21</v>
      </c>
      <c r="I450">
        <v>3</v>
      </c>
      <c r="J450" t="s">
        <v>17</v>
      </c>
      <c r="K450">
        <v>10</v>
      </c>
      <c r="L450" s="1">
        <f>IF(reservas_hotel[[#This Row],[mantenimiento_por_noche]]="","20",reservas_hotel[[#This Row],[mantenimiento_por_noche]])</f>
        <v>10</v>
      </c>
      <c r="M450">
        <f>reservas_hotel[[#This Row],[Precio Noche]]*reservas_hotel[[#This Row],[noches]]</f>
        <v>450</v>
      </c>
      <c r="N450">
        <f>reservas_hotel[[#This Row],[noches]]*reservas_hotel[[#This Row],[Mantenimiento por noche]]</f>
        <v>30</v>
      </c>
      <c r="O450">
        <f>reservas_hotel[[#This Row],[Gasto total por reserva]]-reservas_hotel[[#This Row],[Gasto mantenimiento total]]</f>
        <v>420</v>
      </c>
    </row>
    <row r="451" spans="1:15" x14ac:dyDescent="0.3">
      <c r="A451">
        <v>450</v>
      </c>
      <c r="B451">
        <v>30</v>
      </c>
      <c r="C451" t="s">
        <v>13</v>
      </c>
      <c r="D451" t="s">
        <v>7</v>
      </c>
      <c r="E451" t="s">
        <v>4</v>
      </c>
      <c r="F451">
        <v>120</v>
      </c>
      <c r="G451" s="1">
        <f>IF(reservas_hotel[[#This Row],[precio noche 1]]="","100",reservas_hotel[[#This Row],[precio noche 1]])</f>
        <v>120</v>
      </c>
      <c r="H451" t="s">
        <v>12</v>
      </c>
      <c r="I451">
        <v>10</v>
      </c>
      <c r="J451" t="s">
        <v>6</v>
      </c>
      <c r="K451">
        <v>5</v>
      </c>
      <c r="L451" s="1">
        <f>IF(reservas_hotel[[#This Row],[mantenimiento_por_noche]]="","20",reservas_hotel[[#This Row],[mantenimiento_por_noche]])</f>
        <v>5</v>
      </c>
      <c r="M451">
        <f>reservas_hotel[[#This Row],[Precio Noche]]*reservas_hotel[[#This Row],[noches]]</f>
        <v>1200</v>
      </c>
      <c r="N451">
        <f>reservas_hotel[[#This Row],[noches]]*reservas_hotel[[#This Row],[Mantenimiento por noche]]</f>
        <v>50</v>
      </c>
      <c r="O451">
        <f>reservas_hotel[[#This Row],[Gasto total por reserva]]-reservas_hotel[[#This Row],[Gasto mantenimiento total]]</f>
        <v>1150</v>
      </c>
    </row>
    <row r="452" spans="1:15" x14ac:dyDescent="0.3">
      <c r="A452">
        <v>451</v>
      </c>
      <c r="B452">
        <v>57</v>
      </c>
      <c r="C452" t="s">
        <v>13</v>
      </c>
      <c r="D452" t="s">
        <v>7</v>
      </c>
      <c r="E452" t="s">
        <v>15</v>
      </c>
      <c r="F452">
        <v>70</v>
      </c>
      <c r="G452" s="1">
        <f>IF(reservas_hotel[[#This Row],[precio noche 1]]="","100",reservas_hotel[[#This Row],[precio noche 1]])</f>
        <v>70</v>
      </c>
      <c r="H452" t="s">
        <v>5</v>
      </c>
      <c r="I452">
        <v>1</v>
      </c>
      <c r="J452" t="s">
        <v>6</v>
      </c>
      <c r="K452">
        <v>5</v>
      </c>
      <c r="L452" s="1">
        <f>IF(reservas_hotel[[#This Row],[mantenimiento_por_noche]]="","20",reservas_hotel[[#This Row],[mantenimiento_por_noche]])</f>
        <v>5</v>
      </c>
      <c r="M452">
        <f>reservas_hotel[[#This Row],[Precio Noche]]*reservas_hotel[[#This Row],[noches]]</f>
        <v>70</v>
      </c>
      <c r="N452">
        <f>reservas_hotel[[#This Row],[noches]]*reservas_hotel[[#This Row],[Mantenimiento por noche]]</f>
        <v>5</v>
      </c>
      <c r="O452">
        <f>reservas_hotel[[#This Row],[Gasto total por reserva]]-reservas_hotel[[#This Row],[Gasto mantenimiento total]]</f>
        <v>65</v>
      </c>
    </row>
    <row r="453" spans="1:15" x14ac:dyDescent="0.3">
      <c r="A453">
        <v>452</v>
      </c>
      <c r="B453">
        <v>19</v>
      </c>
      <c r="C453" t="s">
        <v>13</v>
      </c>
      <c r="D453" t="s">
        <v>14</v>
      </c>
      <c r="E453" t="s">
        <v>15</v>
      </c>
      <c r="F453">
        <v>90</v>
      </c>
      <c r="G453" s="1">
        <f>IF(reservas_hotel[[#This Row],[precio noche 1]]="","100",reservas_hotel[[#This Row],[precio noche 1]])</f>
        <v>90</v>
      </c>
      <c r="H453" t="s">
        <v>12</v>
      </c>
      <c r="I453">
        <v>10</v>
      </c>
      <c r="J453" t="s">
        <v>17</v>
      </c>
      <c r="K453">
        <v>5</v>
      </c>
      <c r="L453" s="1">
        <f>IF(reservas_hotel[[#This Row],[mantenimiento_por_noche]]="","20",reservas_hotel[[#This Row],[mantenimiento_por_noche]])</f>
        <v>5</v>
      </c>
      <c r="M453">
        <f>reservas_hotel[[#This Row],[Precio Noche]]*reservas_hotel[[#This Row],[noches]]</f>
        <v>900</v>
      </c>
      <c r="N453">
        <f>reservas_hotel[[#This Row],[noches]]*reservas_hotel[[#This Row],[Mantenimiento por noche]]</f>
        <v>50</v>
      </c>
      <c r="O453">
        <f>reservas_hotel[[#This Row],[Gasto total por reserva]]-reservas_hotel[[#This Row],[Gasto mantenimiento total]]</f>
        <v>850</v>
      </c>
    </row>
    <row r="454" spans="1:15" x14ac:dyDescent="0.3">
      <c r="A454">
        <v>453</v>
      </c>
      <c r="B454">
        <v>71</v>
      </c>
      <c r="C454" t="s">
        <v>2</v>
      </c>
      <c r="D454" t="s">
        <v>3</v>
      </c>
      <c r="E454" t="s">
        <v>8</v>
      </c>
      <c r="F454">
        <v>70</v>
      </c>
      <c r="G454" s="1">
        <f>IF(reservas_hotel[[#This Row],[precio noche 1]]="","100",reservas_hotel[[#This Row],[precio noche 1]])</f>
        <v>70</v>
      </c>
      <c r="H454" t="s">
        <v>12</v>
      </c>
      <c r="I454">
        <v>1</v>
      </c>
      <c r="J454" t="s">
        <v>6</v>
      </c>
      <c r="K454">
        <v>5</v>
      </c>
      <c r="L454" s="1">
        <f>IF(reservas_hotel[[#This Row],[mantenimiento_por_noche]]="","20",reservas_hotel[[#This Row],[mantenimiento_por_noche]])</f>
        <v>5</v>
      </c>
      <c r="M454">
        <f>reservas_hotel[[#This Row],[Precio Noche]]*reservas_hotel[[#This Row],[noches]]</f>
        <v>70</v>
      </c>
      <c r="N454">
        <f>reservas_hotel[[#This Row],[noches]]*reservas_hotel[[#This Row],[Mantenimiento por noche]]</f>
        <v>5</v>
      </c>
      <c r="O454">
        <f>reservas_hotel[[#This Row],[Gasto total por reserva]]-reservas_hotel[[#This Row],[Gasto mantenimiento total]]</f>
        <v>65</v>
      </c>
    </row>
    <row r="455" spans="1:15" x14ac:dyDescent="0.3">
      <c r="A455">
        <v>454</v>
      </c>
      <c r="B455">
        <v>65</v>
      </c>
      <c r="C455" t="s">
        <v>13</v>
      </c>
      <c r="D455" t="s">
        <v>7</v>
      </c>
      <c r="E455" t="s">
        <v>4</v>
      </c>
      <c r="F455">
        <v>200</v>
      </c>
      <c r="G455" s="1">
        <f>IF(reservas_hotel[[#This Row],[precio noche 1]]="","100",reservas_hotel[[#This Row],[precio noche 1]])</f>
        <v>200</v>
      </c>
      <c r="H455" t="s">
        <v>5</v>
      </c>
      <c r="I455">
        <v>1</v>
      </c>
      <c r="J455" t="s">
        <v>17</v>
      </c>
      <c r="K455">
        <v>15</v>
      </c>
      <c r="L455" s="1">
        <f>IF(reservas_hotel[[#This Row],[mantenimiento_por_noche]]="","20",reservas_hotel[[#This Row],[mantenimiento_por_noche]])</f>
        <v>15</v>
      </c>
      <c r="M455">
        <f>reservas_hotel[[#This Row],[Precio Noche]]*reservas_hotel[[#This Row],[noches]]</f>
        <v>200</v>
      </c>
      <c r="N455">
        <f>reservas_hotel[[#This Row],[noches]]*reservas_hotel[[#This Row],[Mantenimiento por noche]]</f>
        <v>15</v>
      </c>
      <c r="O455">
        <f>reservas_hotel[[#This Row],[Gasto total por reserva]]-reservas_hotel[[#This Row],[Gasto mantenimiento total]]</f>
        <v>185</v>
      </c>
    </row>
    <row r="456" spans="1:15" x14ac:dyDescent="0.3">
      <c r="A456">
        <v>455</v>
      </c>
      <c r="B456">
        <v>77</v>
      </c>
      <c r="C456" t="s">
        <v>13</v>
      </c>
      <c r="D456" t="s">
        <v>16</v>
      </c>
      <c r="E456" t="s">
        <v>11</v>
      </c>
      <c r="F456">
        <v>120</v>
      </c>
      <c r="G456" s="1">
        <f>IF(reservas_hotel[[#This Row],[precio noche 1]]="","100",reservas_hotel[[#This Row],[precio noche 1]])</f>
        <v>120</v>
      </c>
      <c r="H456" t="s">
        <v>12</v>
      </c>
      <c r="I456">
        <v>8</v>
      </c>
      <c r="J456" t="s">
        <v>17</v>
      </c>
      <c r="L456" s="1" t="str">
        <f>IF(reservas_hotel[[#This Row],[mantenimiento_por_noche]]="","20",reservas_hotel[[#This Row],[mantenimiento_por_noche]])</f>
        <v>20</v>
      </c>
      <c r="M456">
        <f>reservas_hotel[[#This Row],[Precio Noche]]*reservas_hotel[[#This Row],[noches]]</f>
        <v>960</v>
      </c>
      <c r="N456">
        <f>reservas_hotel[[#This Row],[noches]]*reservas_hotel[[#This Row],[Mantenimiento por noche]]</f>
        <v>160</v>
      </c>
      <c r="O456">
        <f>reservas_hotel[[#This Row],[Gasto total por reserva]]-reservas_hotel[[#This Row],[Gasto mantenimiento total]]</f>
        <v>800</v>
      </c>
    </row>
    <row r="457" spans="1:15" x14ac:dyDescent="0.3">
      <c r="A457">
        <v>456</v>
      </c>
      <c r="B457">
        <v>48</v>
      </c>
      <c r="C457" t="s">
        <v>13</v>
      </c>
      <c r="D457" t="s">
        <v>14</v>
      </c>
      <c r="E457" t="s">
        <v>4</v>
      </c>
      <c r="F457">
        <v>150</v>
      </c>
      <c r="G457" s="1">
        <f>IF(reservas_hotel[[#This Row],[precio noche 1]]="","100",reservas_hotel[[#This Row],[precio noche 1]])</f>
        <v>150</v>
      </c>
      <c r="H457" t="s">
        <v>9</v>
      </c>
      <c r="I457">
        <v>7</v>
      </c>
      <c r="J457" t="s">
        <v>17</v>
      </c>
      <c r="K457">
        <v>10</v>
      </c>
      <c r="L457" s="1">
        <f>IF(reservas_hotel[[#This Row],[mantenimiento_por_noche]]="","20",reservas_hotel[[#This Row],[mantenimiento_por_noche]])</f>
        <v>10</v>
      </c>
      <c r="M457">
        <f>reservas_hotel[[#This Row],[Precio Noche]]*reservas_hotel[[#This Row],[noches]]</f>
        <v>1050</v>
      </c>
      <c r="N457">
        <f>reservas_hotel[[#This Row],[noches]]*reservas_hotel[[#This Row],[Mantenimiento por noche]]</f>
        <v>70</v>
      </c>
      <c r="O457">
        <f>reservas_hotel[[#This Row],[Gasto total por reserva]]-reservas_hotel[[#This Row],[Gasto mantenimiento total]]</f>
        <v>980</v>
      </c>
    </row>
    <row r="458" spans="1:15" x14ac:dyDescent="0.3">
      <c r="A458">
        <v>457</v>
      </c>
      <c r="B458">
        <v>57</v>
      </c>
      <c r="C458" t="s">
        <v>13</v>
      </c>
      <c r="D458" t="s">
        <v>14</v>
      </c>
      <c r="E458" t="s">
        <v>11</v>
      </c>
      <c r="F458">
        <v>50</v>
      </c>
      <c r="G458" s="1">
        <f>IF(reservas_hotel[[#This Row],[precio noche 1]]="","100",reservas_hotel[[#This Row],[precio noche 1]])</f>
        <v>50</v>
      </c>
      <c r="H458" t="s">
        <v>12</v>
      </c>
      <c r="I458">
        <v>5</v>
      </c>
      <c r="J458" t="s">
        <v>6</v>
      </c>
      <c r="K458">
        <v>5</v>
      </c>
      <c r="L458" s="1">
        <f>IF(reservas_hotel[[#This Row],[mantenimiento_por_noche]]="","20",reservas_hotel[[#This Row],[mantenimiento_por_noche]])</f>
        <v>5</v>
      </c>
      <c r="M458">
        <f>reservas_hotel[[#This Row],[Precio Noche]]*reservas_hotel[[#This Row],[noches]]</f>
        <v>250</v>
      </c>
      <c r="N458">
        <f>reservas_hotel[[#This Row],[noches]]*reservas_hotel[[#This Row],[Mantenimiento por noche]]</f>
        <v>25</v>
      </c>
      <c r="O458">
        <f>reservas_hotel[[#This Row],[Gasto total por reserva]]-reservas_hotel[[#This Row],[Gasto mantenimiento total]]</f>
        <v>225</v>
      </c>
    </row>
    <row r="459" spans="1:15" x14ac:dyDescent="0.3">
      <c r="A459">
        <v>458</v>
      </c>
      <c r="B459">
        <v>59</v>
      </c>
      <c r="C459" t="s">
        <v>13</v>
      </c>
      <c r="D459" t="s">
        <v>16</v>
      </c>
      <c r="E459" t="s">
        <v>8</v>
      </c>
      <c r="G459" s="1" t="str">
        <f>IF(reservas_hotel[[#This Row],[precio noche 1]]="","100",reservas_hotel[[#This Row],[precio noche 1]])</f>
        <v>100</v>
      </c>
      <c r="H459" t="s">
        <v>12</v>
      </c>
      <c r="I459">
        <v>6</v>
      </c>
      <c r="J459" t="s">
        <v>6</v>
      </c>
      <c r="K459">
        <v>10</v>
      </c>
      <c r="L459" s="1">
        <f>IF(reservas_hotel[[#This Row],[mantenimiento_por_noche]]="","20",reservas_hotel[[#This Row],[mantenimiento_por_noche]])</f>
        <v>10</v>
      </c>
      <c r="M459">
        <f>reservas_hotel[[#This Row],[Precio Noche]]*reservas_hotel[[#This Row],[noches]]</f>
        <v>600</v>
      </c>
      <c r="N459">
        <f>reservas_hotel[[#This Row],[noches]]*reservas_hotel[[#This Row],[Mantenimiento por noche]]</f>
        <v>60</v>
      </c>
      <c r="O459">
        <f>reservas_hotel[[#This Row],[Gasto total por reserva]]-reservas_hotel[[#This Row],[Gasto mantenimiento total]]</f>
        <v>540</v>
      </c>
    </row>
    <row r="460" spans="1:15" x14ac:dyDescent="0.3">
      <c r="A460">
        <v>459</v>
      </c>
      <c r="B460">
        <v>79</v>
      </c>
      <c r="C460" t="s">
        <v>2</v>
      </c>
      <c r="D460" t="s">
        <v>20</v>
      </c>
      <c r="E460" t="s">
        <v>11</v>
      </c>
      <c r="F460">
        <v>50</v>
      </c>
      <c r="G460" s="1">
        <f>IF(reservas_hotel[[#This Row],[precio noche 1]]="","100",reservas_hotel[[#This Row],[precio noche 1]])</f>
        <v>50</v>
      </c>
      <c r="H460" t="s">
        <v>12</v>
      </c>
      <c r="I460">
        <v>6</v>
      </c>
      <c r="J460" t="s">
        <v>17</v>
      </c>
      <c r="K460">
        <v>20</v>
      </c>
      <c r="L460" s="1">
        <f>IF(reservas_hotel[[#This Row],[mantenimiento_por_noche]]="","20",reservas_hotel[[#This Row],[mantenimiento_por_noche]])</f>
        <v>20</v>
      </c>
      <c r="M460">
        <f>reservas_hotel[[#This Row],[Precio Noche]]*reservas_hotel[[#This Row],[noches]]</f>
        <v>300</v>
      </c>
      <c r="N460">
        <f>reservas_hotel[[#This Row],[noches]]*reservas_hotel[[#This Row],[Mantenimiento por noche]]</f>
        <v>120</v>
      </c>
      <c r="O460">
        <f>reservas_hotel[[#This Row],[Gasto total por reserva]]-reservas_hotel[[#This Row],[Gasto mantenimiento total]]</f>
        <v>180</v>
      </c>
    </row>
    <row r="461" spans="1:15" x14ac:dyDescent="0.3">
      <c r="A461">
        <v>460</v>
      </c>
      <c r="B461">
        <v>39</v>
      </c>
      <c r="C461" t="s">
        <v>2</v>
      </c>
      <c r="D461" t="s">
        <v>22</v>
      </c>
      <c r="E461" t="s">
        <v>8</v>
      </c>
      <c r="F461">
        <v>70</v>
      </c>
      <c r="G461" s="1">
        <f>IF(reservas_hotel[[#This Row],[precio noche 1]]="","100",reservas_hotel[[#This Row],[precio noche 1]])</f>
        <v>70</v>
      </c>
      <c r="H461" t="s">
        <v>5</v>
      </c>
      <c r="I461">
        <v>8</v>
      </c>
      <c r="J461" t="s">
        <v>6</v>
      </c>
      <c r="K461">
        <v>15</v>
      </c>
      <c r="L461" s="1">
        <f>IF(reservas_hotel[[#This Row],[mantenimiento_por_noche]]="","20",reservas_hotel[[#This Row],[mantenimiento_por_noche]])</f>
        <v>15</v>
      </c>
      <c r="M461">
        <f>reservas_hotel[[#This Row],[Precio Noche]]*reservas_hotel[[#This Row],[noches]]</f>
        <v>560</v>
      </c>
      <c r="N461">
        <f>reservas_hotel[[#This Row],[noches]]*reservas_hotel[[#This Row],[Mantenimiento por noche]]</f>
        <v>120</v>
      </c>
      <c r="O461">
        <f>reservas_hotel[[#This Row],[Gasto total por reserva]]-reservas_hotel[[#This Row],[Gasto mantenimiento total]]</f>
        <v>440</v>
      </c>
    </row>
    <row r="462" spans="1:15" x14ac:dyDescent="0.3">
      <c r="A462">
        <v>461</v>
      </c>
      <c r="B462">
        <v>56</v>
      </c>
      <c r="C462" t="s">
        <v>13</v>
      </c>
      <c r="D462" t="s">
        <v>10</v>
      </c>
      <c r="E462" t="s">
        <v>15</v>
      </c>
      <c r="F462">
        <v>200</v>
      </c>
      <c r="G462" s="1">
        <f>IF(reservas_hotel[[#This Row],[precio noche 1]]="","100",reservas_hotel[[#This Row],[precio noche 1]])</f>
        <v>200</v>
      </c>
      <c r="H462" t="s">
        <v>12</v>
      </c>
      <c r="I462">
        <v>4</v>
      </c>
      <c r="J462" t="s">
        <v>6</v>
      </c>
      <c r="K462">
        <v>5</v>
      </c>
      <c r="L462" s="1">
        <f>IF(reservas_hotel[[#This Row],[mantenimiento_por_noche]]="","20",reservas_hotel[[#This Row],[mantenimiento_por_noche]])</f>
        <v>5</v>
      </c>
      <c r="M462">
        <f>reservas_hotel[[#This Row],[Precio Noche]]*reservas_hotel[[#This Row],[noches]]</f>
        <v>800</v>
      </c>
      <c r="N462">
        <f>reservas_hotel[[#This Row],[noches]]*reservas_hotel[[#This Row],[Mantenimiento por noche]]</f>
        <v>20</v>
      </c>
      <c r="O462">
        <f>reservas_hotel[[#This Row],[Gasto total por reserva]]-reservas_hotel[[#This Row],[Gasto mantenimiento total]]</f>
        <v>780</v>
      </c>
    </row>
    <row r="463" spans="1:15" x14ac:dyDescent="0.3">
      <c r="A463">
        <v>462</v>
      </c>
      <c r="B463">
        <v>36</v>
      </c>
      <c r="C463" t="s">
        <v>13</v>
      </c>
      <c r="D463" t="s">
        <v>3</v>
      </c>
      <c r="E463" t="s">
        <v>8</v>
      </c>
      <c r="F463">
        <v>200</v>
      </c>
      <c r="G463" s="1">
        <f>IF(reservas_hotel[[#This Row],[precio noche 1]]="","100",reservas_hotel[[#This Row],[precio noche 1]])</f>
        <v>200</v>
      </c>
      <c r="H463" t="s">
        <v>5</v>
      </c>
      <c r="I463">
        <v>4</v>
      </c>
      <c r="J463" t="s">
        <v>6</v>
      </c>
      <c r="L463" s="1" t="str">
        <f>IF(reservas_hotel[[#This Row],[mantenimiento_por_noche]]="","20",reservas_hotel[[#This Row],[mantenimiento_por_noche]])</f>
        <v>20</v>
      </c>
      <c r="M463">
        <f>reservas_hotel[[#This Row],[Precio Noche]]*reservas_hotel[[#This Row],[noches]]</f>
        <v>800</v>
      </c>
      <c r="N463">
        <f>reservas_hotel[[#This Row],[noches]]*reservas_hotel[[#This Row],[Mantenimiento por noche]]</f>
        <v>80</v>
      </c>
      <c r="O463">
        <f>reservas_hotel[[#This Row],[Gasto total por reserva]]-reservas_hotel[[#This Row],[Gasto mantenimiento total]]</f>
        <v>720</v>
      </c>
    </row>
    <row r="464" spans="1:15" x14ac:dyDescent="0.3">
      <c r="A464">
        <v>463</v>
      </c>
      <c r="B464">
        <v>71</v>
      </c>
      <c r="C464" t="s">
        <v>13</v>
      </c>
      <c r="D464" t="s">
        <v>18</v>
      </c>
      <c r="E464" t="s">
        <v>4</v>
      </c>
      <c r="F464">
        <v>50</v>
      </c>
      <c r="G464" s="1">
        <f>IF(reservas_hotel[[#This Row],[precio noche 1]]="","100",reservas_hotel[[#This Row],[precio noche 1]])</f>
        <v>50</v>
      </c>
      <c r="H464" t="s">
        <v>21</v>
      </c>
      <c r="I464">
        <v>5</v>
      </c>
      <c r="J464" t="s">
        <v>17</v>
      </c>
      <c r="K464">
        <v>5</v>
      </c>
      <c r="L464" s="1">
        <f>IF(reservas_hotel[[#This Row],[mantenimiento_por_noche]]="","20",reservas_hotel[[#This Row],[mantenimiento_por_noche]])</f>
        <v>5</v>
      </c>
      <c r="M464">
        <f>reservas_hotel[[#This Row],[Precio Noche]]*reservas_hotel[[#This Row],[noches]]</f>
        <v>250</v>
      </c>
      <c r="N464">
        <f>reservas_hotel[[#This Row],[noches]]*reservas_hotel[[#This Row],[Mantenimiento por noche]]</f>
        <v>25</v>
      </c>
      <c r="O464">
        <f>reservas_hotel[[#This Row],[Gasto total por reserva]]-reservas_hotel[[#This Row],[Gasto mantenimiento total]]</f>
        <v>225</v>
      </c>
    </row>
    <row r="465" spans="1:15" x14ac:dyDescent="0.3">
      <c r="A465">
        <v>464</v>
      </c>
      <c r="B465">
        <v>73</v>
      </c>
      <c r="C465" t="s">
        <v>2</v>
      </c>
      <c r="D465" t="s">
        <v>16</v>
      </c>
      <c r="E465" t="s">
        <v>4</v>
      </c>
      <c r="F465">
        <v>70</v>
      </c>
      <c r="G465" s="1">
        <f>IF(reservas_hotel[[#This Row],[precio noche 1]]="","100",reservas_hotel[[#This Row],[precio noche 1]])</f>
        <v>70</v>
      </c>
      <c r="H465" t="s">
        <v>21</v>
      </c>
      <c r="I465">
        <v>7</v>
      </c>
      <c r="J465" t="s">
        <v>6</v>
      </c>
      <c r="K465">
        <v>20</v>
      </c>
      <c r="L465" s="1">
        <f>IF(reservas_hotel[[#This Row],[mantenimiento_por_noche]]="","20",reservas_hotel[[#This Row],[mantenimiento_por_noche]])</f>
        <v>20</v>
      </c>
      <c r="M465">
        <f>reservas_hotel[[#This Row],[Precio Noche]]*reservas_hotel[[#This Row],[noches]]</f>
        <v>490</v>
      </c>
      <c r="N465">
        <f>reservas_hotel[[#This Row],[noches]]*reservas_hotel[[#This Row],[Mantenimiento por noche]]</f>
        <v>140</v>
      </c>
      <c r="O465">
        <f>reservas_hotel[[#This Row],[Gasto total por reserva]]-reservas_hotel[[#This Row],[Gasto mantenimiento total]]</f>
        <v>350</v>
      </c>
    </row>
    <row r="466" spans="1:15" x14ac:dyDescent="0.3">
      <c r="A466">
        <v>465</v>
      </c>
      <c r="B466">
        <v>88</v>
      </c>
      <c r="C466" t="s">
        <v>13</v>
      </c>
      <c r="D466" t="s">
        <v>18</v>
      </c>
      <c r="E466" t="s">
        <v>8</v>
      </c>
      <c r="G466" s="1" t="str">
        <f>IF(reservas_hotel[[#This Row],[precio noche 1]]="","100",reservas_hotel[[#This Row],[precio noche 1]])</f>
        <v>100</v>
      </c>
      <c r="H466" t="s">
        <v>9</v>
      </c>
      <c r="I466">
        <v>1</v>
      </c>
      <c r="J466" t="s">
        <v>17</v>
      </c>
      <c r="K466">
        <v>5</v>
      </c>
      <c r="L466" s="1">
        <f>IF(reservas_hotel[[#This Row],[mantenimiento_por_noche]]="","20",reservas_hotel[[#This Row],[mantenimiento_por_noche]])</f>
        <v>5</v>
      </c>
      <c r="M466">
        <f>reservas_hotel[[#This Row],[Precio Noche]]*reservas_hotel[[#This Row],[noches]]</f>
        <v>100</v>
      </c>
      <c r="N466">
        <f>reservas_hotel[[#This Row],[noches]]*reservas_hotel[[#This Row],[Mantenimiento por noche]]</f>
        <v>5</v>
      </c>
      <c r="O466">
        <f>reservas_hotel[[#This Row],[Gasto total por reserva]]-reservas_hotel[[#This Row],[Gasto mantenimiento total]]</f>
        <v>95</v>
      </c>
    </row>
    <row r="467" spans="1:15" x14ac:dyDescent="0.3">
      <c r="A467">
        <v>466</v>
      </c>
      <c r="B467">
        <v>19</v>
      </c>
      <c r="C467" t="s">
        <v>2</v>
      </c>
      <c r="D467" t="s">
        <v>7</v>
      </c>
      <c r="E467" t="s">
        <v>11</v>
      </c>
      <c r="F467">
        <v>150</v>
      </c>
      <c r="G467" s="1">
        <f>IF(reservas_hotel[[#This Row],[precio noche 1]]="","100",reservas_hotel[[#This Row],[precio noche 1]])</f>
        <v>150</v>
      </c>
      <c r="H467" t="s">
        <v>9</v>
      </c>
      <c r="I467">
        <v>8</v>
      </c>
      <c r="J467" t="s">
        <v>6</v>
      </c>
      <c r="K467">
        <v>15</v>
      </c>
      <c r="L467" s="1">
        <f>IF(reservas_hotel[[#This Row],[mantenimiento_por_noche]]="","20",reservas_hotel[[#This Row],[mantenimiento_por_noche]])</f>
        <v>15</v>
      </c>
      <c r="M467">
        <f>reservas_hotel[[#This Row],[Precio Noche]]*reservas_hotel[[#This Row],[noches]]</f>
        <v>1200</v>
      </c>
      <c r="N467">
        <f>reservas_hotel[[#This Row],[noches]]*reservas_hotel[[#This Row],[Mantenimiento por noche]]</f>
        <v>120</v>
      </c>
      <c r="O467">
        <f>reservas_hotel[[#This Row],[Gasto total por reserva]]-reservas_hotel[[#This Row],[Gasto mantenimiento total]]</f>
        <v>1080</v>
      </c>
    </row>
    <row r="468" spans="1:15" x14ac:dyDescent="0.3">
      <c r="A468">
        <v>467</v>
      </c>
      <c r="B468">
        <v>41</v>
      </c>
      <c r="C468" t="s">
        <v>13</v>
      </c>
      <c r="D468" t="s">
        <v>16</v>
      </c>
      <c r="E468" t="s">
        <v>15</v>
      </c>
      <c r="F468">
        <v>120</v>
      </c>
      <c r="G468" s="1">
        <f>IF(reservas_hotel[[#This Row],[precio noche 1]]="","100",reservas_hotel[[#This Row],[precio noche 1]])</f>
        <v>120</v>
      </c>
      <c r="H468" t="s">
        <v>21</v>
      </c>
      <c r="I468">
        <v>3</v>
      </c>
      <c r="J468" t="s">
        <v>17</v>
      </c>
      <c r="K468">
        <v>5</v>
      </c>
      <c r="L468" s="1">
        <f>IF(reservas_hotel[[#This Row],[mantenimiento_por_noche]]="","20",reservas_hotel[[#This Row],[mantenimiento_por_noche]])</f>
        <v>5</v>
      </c>
      <c r="M468">
        <f>reservas_hotel[[#This Row],[Precio Noche]]*reservas_hotel[[#This Row],[noches]]</f>
        <v>360</v>
      </c>
      <c r="N468">
        <f>reservas_hotel[[#This Row],[noches]]*reservas_hotel[[#This Row],[Mantenimiento por noche]]</f>
        <v>15</v>
      </c>
      <c r="O468">
        <f>reservas_hotel[[#This Row],[Gasto total por reserva]]-reservas_hotel[[#This Row],[Gasto mantenimiento total]]</f>
        <v>345</v>
      </c>
    </row>
    <row r="469" spans="1:15" x14ac:dyDescent="0.3">
      <c r="A469">
        <v>468</v>
      </c>
      <c r="B469">
        <v>81</v>
      </c>
      <c r="C469" t="s">
        <v>2</v>
      </c>
      <c r="D469" t="s">
        <v>20</v>
      </c>
      <c r="E469" t="s">
        <v>15</v>
      </c>
      <c r="F469">
        <v>90</v>
      </c>
      <c r="G469" s="1">
        <f>IF(reservas_hotel[[#This Row],[precio noche 1]]="","100",reservas_hotel[[#This Row],[precio noche 1]])</f>
        <v>90</v>
      </c>
      <c r="H469" t="s">
        <v>12</v>
      </c>
      <c r="I469">
        <v>1</v>
      </c>
      <c r="J469" t="s">
        <v>17</v>
      </c>
      <c r="K469">
        <v>10</v>
      </c>
      <c r="L469" s="1">
        <f>IF(reservas_hotel[[#This Row],[mantenimiento_por_noche]]="","20",reservas_hotel[[#This Row],[mantenimiento_por_noche]])</f>
        <v>10</v>
      </c>
      <c r="M469">
        <f>reservas_hotel[[#This Row],[Precio Noche]]*reservas_hotel[[#This Row],[noches]]</f>
        <v>90</v>
      </c>
      <c r="N469">
        <f>reservas_hotel[[#This Row],[noches]]*reservas_hotel[[#This Row],[Mantenimiento por noche]]</f>
        <v>10</v>
      </c>
      <c r="O469">
        <f>reservas_hotel[[#This Row],[Gasto total por reserva]]-reservas_hotel[[#This Row],[Gasto mantenimiento total]]</f>
        <v>80</v>
      </c>
    </row>
    <row r="470" spans="1:15" x14ac:dyDescent="0.3">
      <c r="A470">
        <v>469</v>
      </c>
      <c r="B470">
        <v>67</v>
      </c>
      <c r="C470" t="s">
        <v>2</v>
      </c>
      <c r="D470" t="s">
        <v>3</v>
      </c>
      <c r="E470" t="s">
        <v>4</v>
      </c>
      <c r="F470">
        <v>50</v>
      </c>
      <c r="G470" s="1">
        <f>IF(reservas_hotel[[#This Row],[precio noche 1]]="","100",reservas_hotel[[#This Row],[precio noche 1]])</f>
        <v>50</v>
      </c>
      <c r="H470" t="s">
        <v>5</v>
      </c>
      <c r="I470">
        <v>8</v>
      </c>
      <c r="J470" t="s">
        <v>17</v>
      </c>
      <c r="L470" s="1" t="str">
        <f>IF(reservas_hotel[[#This Row],[mantenimiento_por_noche]]="","20",reservas_hotel[[#This Row],[mantenimiento_por_noche]])</f>
        <v>20</v>
      </c>
      <c r="M470">
        <f>reservas_hotel[[#This Row],[Precio Noche]]*reservas_hotel[[#This Row],[noches]]</f>
        <v>400</v>
      </c>
      <c r="N470">
        <f>reservas_hotel[[#This Row],[noches]]*reservas_hotel[[#This Row],[Mantenimiento por noche]]</f>
        <v>160</v>
      </c>
      <c r="O470">
        <f>reservas_hotel[[#This Row],[Gasto total por reserva]]-reservas_hotel[[#This Row],[Gasto mantenimiento total]]</f>
        <v>240</v>
      </c>
    </row>
    <row r="471" spans="1:15" x14ac:dyDescent="0.3">
      <c r="A471">
        <v>470</v>
      </c>
      <c r="B471">
        <v>54</v>
      </c>
      <c r="C471" t="s">
        <v>13</v>
      </c>
      <c r="D471" t="s">
        <v>20</v>
      </c>
      <c r="E471" t="s">
        <v>8</v>
      </c>
      <c r="F471">
        <v>150</v>
      </c>
      <c r="G471" s="1">
        <f>IF(reservas_hotel[[#This Row],[precio noche 1]]="","100",reservas_hotel[[#This Row],[precio noche 1]])</f>
        <v>150</v>
      </c>
      <c r="H471" t="s">
        <v>9</v>
      </c>
      <c r="I471">
        <v>1</v>
      </c>
      <c r="J471" t="s">
        <v>17</v>
      </c>
      <c r="K471">
        <v>15</v>
      </c>
      <c r="L471" s="1">
        <f>IF(reservas_hotel[[#This Row],[mantenimiento_por_noche]]="","20",reservas_hotel[[#This Row],[mantenimiento_por_noche]])</f>
        <v>15</v>
      </c>
      <c r="M471">
        <f>reservas_hotel[[#This Row],[Precio Noche]]*reservas_hotel[[#This Row],[noches]]</f>
        <v>150</v>
      </c>
      <c r="N471">
        <f>reservas_hotel[[#This Row],[noches]]*reservas_hotel[[#This Row],[Mantenimiento por noche]]</f>
        <v>15</v>
      </c>
      <c r="O471">
        <f>reservas_hotel[[#This Row],[Gasto total por reserva]]-reservas_hotel[[#This Row],[Gasto mantenimiento total]]</f>
        <v>135</v>
      </c>
    </row>
    <row r="472" spans="1:15" x14ac:dyDescent="0.3">
      <c r="A472">
        <v>471</v>
      </c>
      <c r="B472">
        <v>59</v>
      </c>
      <c r="C472" t="s">
        <v>2</v>
      </c>
      <c r="D472" t="s">
        <v>14</v>
      </c>
      <c r="E472" t="s">
        <v>11</v>
      </c>
      <c r="F472">
        <v>50</v>
      </c>
      <c r="G472" s="1">
        <f>IF(reservas_hotel[[#This Row],[precio noche 1]]="","100",reservas_hotel[[#This Row],[precio noche 1]])</f>
        <v>50</v>
      </c>
      <c r="H472" t="s">
        <v>12</v>
      </c>
      <c r="I472">
        <v>6</v>
      </c>
      <c r="J472" t="s">
        <v>17</v>
      </c>
      <c r="K472">
        <v>15</v>
      </c>
      <c r="L472" s="1">
        <f>IF(reservas_hotel[[#This Row],[mantenimiento_por_noche]]="","20",reservas_hotel[[#This Row],[mantenimiento_por_noche]])</f>
        <v>15</v>
      </c>
      <c r="M472">
        <f>reservas_hotel[[#This Row],[Precio Noche]]*reservas_hotel[[#This Row],[noches]]</f>
        <v>300</v>
      </c>
      <c r="N472">
        <f>reservas_hotel[[#This Row],[noches]]*reservas_hotel[[#This Row],[Mantenimiento por noche]]</f>
        <v>90</v>
      </c>
      <c r="O472">
        <f>reservas_hotel[[#This Row],[Gasto total por reserva]]-reservas_hotel[[#This Row],[Gasto mantenimiento total]]</f>
        <v>210</v>
      </c>
    </row>
    <row r="473" spans="1:15" x14ac:dyDescent="0.3">
      <c r="A473">
        <v>472</v>
      </c>
      <c r="B473">
        <v>20</v>
      </c>
      <c r="C473" t="s">
        <v>13</v>
      </c>
      <c r="D473" t="s">
        <v>7</v>
      </c>
      <c r="E473" t="s">
        <v>4</v>
      </c>
      <c r="F473">
        <v>50</v>
      </c>
      <c r="G473" s="1">
        <f>IF(reservas_hotel[[#This Row],[precio noche 1]]="","100",reservas_hotel[[#This Row],[precio noche 1]])</f>
        <v>50</v>
      </c>
      <c r="H473" t="s">
        <v>12</v>
      </c>
      <c r="I473">
        <v>10</v>
      </c>
      <c r="J473" t="s">
        <v>17</v>
      </c>
      <c r="K473">
        <v>5</v>
      </c>
      <c r="L473" s="1">
        <f>IF(reservas_hotel[[#This Row],[mantenimiento_por_noche]]="","20",reservas_hotel[[#This Row],[mantenimiento_por_noche]])</f>
        <v>5</v>
      </c>
      <c r="M473">
        <f>reservas_hotel[[#This Row],[Precio Noche]]*reservas_hotel[[#This Row],[noches]]</f>
        <v>500</v>
      </c>
      <c r="N473">
        <f>reservas_hotel[[#This Row],[noches]]*reservas_hotel[[#This Row],[Mantenimiento por noche]]</f>
        <v>50</v>
      </c>
      <c r="O473">
        <f>reservas_hotel[[#This Row],[Gasto total por reserva]]-reservas_hotel[[#This Row],[Gasto mantenimiento total]]</f>
        <v>450</v>
      </c>
    </row>
    <row r="474" spans="1:15" x14ac:dyDescent="0.3">
      <c r="A474">
        <v>473</v>
      </c>
      <c r="B474">
        <v>46</v>
      </c>
      <c r="C474" t="s">
        <v>2</v>
      </c>
      <c r="D474" t="s">
        <v>20</v>
      </c>
      <c r="E474" t="s">
        <v>11</v>
      </c>
      <c r="F474">
        <v>150</v>
      </c>
      <c r="G474" s="1">
        <f>IF(reservas_hotel[[#This Row],[precio noche 1]]="","100",reservas_hotel[[#This Row],[precio noche 1]])</f>
        <v>150</v>
      </c>
      <c r="H474" t="s">
        <v>12</v>
      </c>
      <c r="I474">
        <v>8</v>
      </c>
      <c r="J474" t="s">
        <v>17</v>
      </c>
      <c r="K474">
        <v>10</v>
      </c>
      <c r="L474" s="1">
        <f>IF(reservas_hotel[[#This Row],[mantenimiento_por_noche]]="","20",reservas_hotel[[#This Row],[mantenimiento_por_noche]])</f>
        <v>10</v>
      </c>
      <c r="M474">
        <f>reservas_hotel[[#This Row],[Precio Noche]]*reservas_hotel[[#This Row],[noches]]</f>
        <v>1200</v>
      </c>
      <c r="N474">
        <f>reservas_hotel[[#This Row],[noches]]*reservas_hotel[[#This Row],[Mantenimiento por noche]]</f>
        <v>80</v>
      </c>
      <c r="O474">
        <f>reservas_hotel[[#This Row],[Gasto total por reserva]]-reservas_hotel[[#This Row],[Gasto mantenimiento total]]</f>
        <v>1120</v>
      </c>
    </row>
    <row r="475" spans="1:15" x14ac:dyDescent="0.3">
      <c r="A475">
        <v>474</v>
      </c>
      <c r="B475">
        <v>56</v>
      </c>
      <c r="C475" t="s">
        <v>13</v>
      </c>
      <c r="D475" t="s">
        <v>3</v>
      </c>
      <c r="E475" t="s">
        <v>8</v>
      </c>
      <c r="F475">
        <v>50</v>
      </c>
      <c r="G475" s="1">
        <f>IF(reservas_hotel[[#This Row],[precio noche 1]]="","100",reservas_hotel[[#This Row],[precio noche 1]])</f>
        <v>50</v>
      </c>
      <c r="H475" t="s">
        <v>5</v>
      </c>
      <c r="I475">
        <v>10</v>
      </c>
      <c r="J475" t="s">
        <v>17</v>
      </c>
      <c r="K475">
        <v>15</v>
      </c>
      <c r="L475" s="1">
        <f>IF(reservas_hotel[[#This Row],[mantenimiento_por_noche]]="","20",reservas_hotel[[#This Row],[mantenimiento_por_noche]])</f>
        <v>15</v>
      </c>
      <c r="M475">
        <f>reservas_hotel[[#This Row],[Precio Noche]]*reservas_hotel[[#This Row],[noches]]</f>
        <v>500</v>
      </c>
      <c r="N475">
        <f>reservas_hotel[[#This Row],[noches]]*reservas_hotel[[#This Row],[Mantenimiento por noche]]</f>
        <v>150</v>
      </c>
      <c r="O475">
        <f>reservas_hotel[[#This Row],[Gasto total por reserva]]-reservas_hotel[[#This Row],[Gasto mantenimiento total]]</f>
        <v>350</v>
      </c>
    </row>
    <row r="476" spans="1:15" x14ac:dyDescent="0.3">
      <c r="A476">
        <v>475</v>
      </c>
      <c r="B476">
        <v>39</v>
      </c>
      <c r="C476" t="s">
        <v>13</v>
      </c>
      <c r="D476" t="s">
        <v>22</v>
      </c>
      <c r="E476" t="s">
        <v>15</v>
      </c>
      <c r="F476">
        <v>70</v>
      </c>
      <c r="G476" s="1">
        <f>IF(reservas_hotel[[#This Row],[precio noche 1]]="","100",reservas_hotel[[#This Row],[precio noche 1]])</f>
        <v>70</v>
      </c>
      <c r="H476" t="s">
        <v>12</v>
      </c>
      <c r="I476">
        <v>2</v>
      </c>
      <c r="J476" t="s">
        <v>17</v>
      </c>
      <c r="K476">
        <v>15</v>
      </c>
      <c r="L476" s="1">
        <f>IF(reservas_hotel[[#This Row],[mantenimiento_por_noche]]="","20",reservas_hotel[[#This Row],[mantenimiento_por_noche]])</f>
        <v>15</v>
      </c>
      <c r="M476">
        <f>reservas_hotel[[#This Row],[Precio Noche]]*reservas_hotel[[#This Row],[noches]]</f>
        <v>140</v>
      </c>
      <c r="N476">
        <f>reservas_hotel[[#This Row],[noches]]*reservas_hotel[[#This Row],[Mantenimiento por noche]]</f>
        <v>30</v>
      </c>
      <c r="O476">
        <f>reservas_hotel[[#This Row],[Gasto total por reserva]]-reservas_hotel[[#This Row],[Gasto mantenimiento total]]</f>
        <v>110</v>
      </c>
    </row>
    <row r="477" spans="1:15" x14ac:dyDescent="0.3">
      <c r="A477">
        <v>476</v>
      </c>
      <c r="B477">
        <v>51</v>
      </c>
      <c r="C477" t="s">
        <v>2</v>
      </c>
      <c r="D477" t="s">
        <v>14</v>
      </c>
      <c r="E477" t="s">
        <v>11</v>
      </c>
      <c r="G477" s="1" t="str">
        <f>IF(reservas_hotel[[#This Row],[precio noche 1]]="","100",reservas_hotel[[#This Row],[precio noche 1]])</f>
        <v>100</v>
      </c>
      <c r="H477" t="s">
        <v>9</v>
      </c>
      <c r="I477">
        <v>4</v>
      </c>
      <c r="J477" t="s">
        <v>17</v>
      </c>
      <c r="K477">
        <v>20</v>
      </c>
      <c r="L477" s="1">
        <f>IF(reservas_hotel[[#This Row],[mantenimiento_por_noche]]="","20",reservas_hotel[[#This Row],[mantenimiento_por_noche]])</f>
        <v>20</v>
      </c>
      <c r="M477">
        <f>reservas_hotel[[#This Row],[Precio Noche]]*reservas_hotel[[#This Row],[noches]]</f>
        <v>400</v>
      </c>
      <c r="N477">
        <f>reservas_hotel[[#This Row],[noches]]*reservas_hotel[[#This Row],[Mantenimiento por noche]]</f>
        <v>80</v>
      </c>
      <c r="O477">
        <f>reservas_hotel[[#This Row],[Gasto total por reserva]]-reservas_hotel[[#This Row],[Gasto mantenimiento total]]</f>
        <v>320</v>
      </c>
    </row>
    <row r="478" spans="1:15" x14ac:dyDescent="0.3">
      <c r="A478">
        <v>477</v>
      </c>
      <c r="B478">
        <v>72</v>
      </c>
      <c r="C478" t="s">
        <v>13</v>
      </c>
      <c r="D478" t="s">
        <v>7</v>
      </c>
      <c r="E478" t="s">
        <v>11</v>
      </c>
      <c r="F478">
        <v>150</v>
      </c>
      <c r="G478" s="1">
        <f>IF(reservas_hotel[[#This Row],[precio noche 1]]="","100",reservas_hotel[[#This Row],[precio noche 1]])</f>
        <v>150</v>
      </c>
      <c r="H478" t="s">
        <v>9</v>
      </c>
      <c r="I478">
        <v>6</v>
      </c>
      <c r="J478" t="s">
        <v>6</v>
      </c>
      <c r="K478">
        <v>15</v>
      </c>
      <c r="L478" s="1">
        <f>IF(reservas_hotel[[#This Row],[mantenimiento_por_noche]]="","20",reservas_hotel[[#This Row],[mantenimiento_por_noche]])</f>
        <v>15</v>
      </c>
      <c r="M478">
        <f>reservas_hotel[[#This Row],[Precio Noche]]*reservas_hotel[[#This Row],[noches]]</f>
        <v>900</v>
      </c>
      <c r="N478">
        <f>reservas_hotel[[#This Row],[noches]]*reservas_hotel[[#This Row],[Mantenimiento por noche]]</f>
        <v>90</v>
      </c>
      <c r="O478">
        <f>reservas_hotel[[#This Row],[Gasto total por reserva]]-reservas_hotel[[#This Row],[Gasto mantenimiento total]]</f>
        <v>810</v>
      </c>
    </row>
    <row r="479" spans="1:15" x14ac:dyDescent="0.3">
      <c r="A479">
        <v>478</v>
      </c>
      <c r="B479">
        <v>21</v>
      </c>
      <c r="C479" t="s">
        <v>13</v>
      </c>
      <c r="D479" t="s">
        <v>20</v>
      </c>
      <c r="E479" t="s">
        <v>11</v>
      </c>
      <c r="G479" s="1" t="str">
        <f>IF(reservas_hotel[[#This Row],[precio noche 1]]="","100",reservas_hotel[[#This Row],[precio noche 1]])</f>
        <v>100</v>
      </c>
      <c r="H479" t="s">
        <v>21</v>
      </c>
      <c r="I479">
        <v>9</v>
      </c>
      <c r="J479" t="s">
        <v>17</v>
      </c>
      <c r="K479">
        <v>20</v>
      </c>
      <c r="L479" s="1">
        <f>IF(reservas_hotel[[#This Row],[mantenimiento_por_noche]]="","20",reservas_hotel[[#This Row],[mantenimiento_por_noche]])</f>
        <v>20</v>
      </c>
      <c r="M479">
        <f>reservas_hotel[[#This Row],[Precio Noche]]*reservas_hotel[[#This Row],[noches]]</f>
        <v>900</v>
      </c>
      <c r="N479">
        <f>reservas_hotel[[#This Row],[noches]]*reservas_hotel[[#This Row],[Mantenimiento por noche]]</f>
        <v>180</v>
      </c>
      <c r="O479">
        <f>reservas_hotel[[#This Row],[Gasto total por reserva]]-reservas_hotel[[#This Row],[Gasto mantenimiento total]]</f>
        <v>720</v>
      </c>
    </row>
    <row r="480" spans="1:15" x14ac:dyDescent="0.3">
      <c r="A480">
        <v>479</v>
      </c>
      <c r="B480">
        <v>70</v>
      </c>
      <c r="C480" t="s">
        <v>2</v>
      </c>
      <c r="D480" t="s">
        <v>19</v>
      </c>
      <c r="E480" t="s">
        <v>4</v>
      </c>
      <c r="F480">
        <v>150</v>
      </c>
      <c r="G480" s="1">
        <f>IF(reservas_hotel[[#This Row],[precio noche 1]]="","100",reservas_hotel[[#This Row],[precio noche 1]])</f>
        <v>150</v>
      </c>
      <c r="H480" t="s">
        <v>5</v>
      </c>
      <c r="I480">
        <v>2</v>
      </c>
      <c r="J480" t="s">
        <v>6</v>
      </c>
      <c r="K480">
        <v>5</v>
      </c>
      <c r="L480" s="1">
        <f>IF(reservas_hotel[[#This Row],[mantenimiento_por_noche]]="","20",reservas_hotel[[#This Row],[mantenimiento_por_noche]])</f>
        <v>5</v>
      </c>
      <c r="M480">
        <f>reservas_hotel[[#This Row],[Precio Noche]]*reservas_hotel[[#This Row],[noches]]</f>
        <v>300</v>
      </c>
      <c r="N480">
        <f>reservas_hotel[[#This Row],[noches]]*reservas_hotel[[#This Row],[Mantenimiento por noche]]</f>
        <v>10</v>
      </c>
      <c r="O480">
        <f>reservas_hotel[[#This Row],[Gasto total por reserva]]-reservas_hotel[[#This Row],[Gasto mantenimiento total]]</f>
        <v>290</v>
      </c>
    </row>
    <row r="481" spans="1:15" x14ac:dyDescent="0.3">
      <c r="A481">
        <v>480</v>
      </c>
      <c r="B481">
        <v>38</v>
      </c>
      <c r="C481" t="s">
        <v>13</v>
      </c>
      <c r="D481" t="s">
        <v>14</v>
      </c>
      <c r="E481" t="s">
        <v>4</v>
      </c>
      <c r="F481">
        <v>120</v>
      </c>
      <c r="G481" s="1">
        <f>IF(reservas_hotel[[#This Row],[precio noche 1]]="","100",reservas_hotel[[#This Row],[precio noche 1]])</f>
        <v>120</v>
      </c>
      <c r="H481" t="s">
        <v>9</v>
      </c>
      <c r="I481">
        <v>7</v>
      </c>
      <c r="J481" t="s">
        <v>17</v>
      </c>
      <c r="K481">
        <v>20</v>
      </c>
      <c r="L481" s="1">
        <f>IF(reservas_hotel[[#This Row],[mantenimiento_por_noche]]="","20",reservas_hotel[[#This Row],[mantenimiento_por_noche]])</f>
        <v>20</v>
      </c>
      <c r="M481">
        <f>reservas_hotel[[#This Row],[Precio Noche]]*reservas_hotel[[#This Row],[noches]]</f>
        <v>840</v>
      </c>
      <c r="N481">
        <f>reservas_hotel[[#This Row],[noches]]*reservas_hotel[[#This Row],[Mantenimiento por noche]]</f>
        <v>140</v>
      </c>
      <c r="O481">
        <f>reservas_hotel[[#This Row],[Gasto total por reserva]]-reservas_hotel[[#This Row],[Gasto mantenimiento total]]</f>
        <v>700</v>
      </c>
    </row>
    <row r="482" spans="1:15" x14ac:dyDescent="0.3">
      <c r="A482">
        <v>481</v>
      </c>
      <c r="B482">
        <v>31</v>
      </c>
      <c r="C482" t="s">
        <v>13</v>
      </c>
      <c r="D482" t="s">
        <v>18</v>
      </c>
      <c r="E482" t="s">
        <v>15</v>
      </c>
      <c r="F482">
        <v>90</v>
      </c>
      <c r="G482" s="1">
        <f>IF(reservas_hotel[[#This Row],[precio noche 1]]="","100",reservas_hotel[[#This Row],[precio noche 1]])</f>
        <v>90</v>
      </c>
      <c r="H482" t="s">
        <v>9</v>
      </c>
      <c r="I482">
        <v>6</v>
      </c>
      <c r="J482" t="s">
        <v>17</v>
      </c>
      <c r="K482">
        <v>5</v>
      </c>
      <c r="L482" s="1">
        <f>IF(reservas_hotel[[#This Row],[mantenimiento_por_noche]]="","20",reservas_hotel[[#This Row],[mantenimiento_por_noche]])</f>
        <v>5</v>
      </c>
      <c r="M482">
        <f>reservas_hotel[[#This Row],[Precio Noche]]*reservas_hotel[[#This Row],[noches]]</f>
        <v>540</v>
      </c>
      <c r="N482">
        <f>reservas_hotel[[#This Row],[noches]]*reservas_hotel[[#This Row],[Mantenimiento por noche]]</f>
        <v>30</v>
      </c>
      <c r="O482">
        <f>reservas_hotel[[#This Row],[Gasto total por reserva]]-reservas_hotel[[#This Row],[Gasto mantenimiento total]]</f>
        <v>510</v>
      </c>
    </row>
    <row r="483" spans="1:15" x14ac:dyDescent="0.3">
      <c r="A483">
        <v>482</v>
      </c>
      <c r="B483">
        <v>87</v>
      </c>
      <c r="C483" t="s">
        <v>13</v>
      </c>
      <c r="D483" t="s">
        <v>19</v>
      </c>
      <c r="E483" t="s">
        <v>15</v>
      </c>
      <c r="G483" s="1" t="str">
        <f>IF(reservas_hotel[[#This Row],[precio noche 1]]="","100",reservas_hotel[[#This Row],[precio noche 1]])</f>
        <v>100</v>
      </c>
      <c r="H483" t="s">
        <v>12</v>
      </c>
      <c r="I483">
        <v>9</v>
      </c>
      <c r="J483" t="s">
        <v>6</v>
      </c>
      <c r="K483">
        <v>20</v>
      </c>
      <c r="L483" s="1">
        <f>IF(reservas_hotel[[#This Row],[mantenimiento_por_noche]]="","20",reservas_hotel[[#This Row],[mantenimiento_por_noche]])</f>
        <v>20</v>
      </c>
      <c r="M483">
        <f>reservas_hotel[[#This Row],[Precio Noche]]*reservas_hotel[[#This Row],[noches]]</f>
        <v>900</v>
      </c>
      <c r="N483">
        <f>reservas_hotel[[#This Row],[noches]]*reservas_hotel[[#This Row],[Mantenimiento por noche]]</f>
        <v>180</v>
      </c>
      <c r="O483">
        <f>reservas_hotel[[#This Row],[Gasto total por reserva]]-reservas_hotel[[#This Row],[Gasto mantenimiento total]]</f>
        <v>720</v>
      </c>
    </row>
    <row r="484" spans="1:15" x14ac:dyDescent="0.3">
      <c r="A484">
        <v>483</v>
      </c>
      <c r="B484">
        <v>20</v>
      </c>
      <c r="C484" t="s">
        <v>2</v>
      </c>
      <c r="D484" t="s">
        <v>18</v>
      </c>
      <c r="E484" t="s">
        <v>4</v>
      </c>
      <c r="F484">
        <v>200</v>
      </c>
      <c r="G484" s="1">
        <f>IF(reservas_hotel[[#This Row],[precio noche 1]]="","100",reservas_hotel[[#This Row],[precio noche 1]])</f>
        <v>200</v>
      </c>
      <c r="H484" t="s">
        <v>5</v>
      </c>
      <c r="I484">
        <v>10</v>
      </c>
      <c r="J484" t="s">
        <v>6</v>
      </c>
      <c r="K484">
        <v>15</v>
      </c>
      <c r="L484" s="1">
        <f>IF(reservas_hotel[[#This Row],[mantenimiento_por_noche]]="","20",reservas_hotel[[#This Row],[mantenimiento_por_noche]])</f>
        <v>15</v>
      </c>
      <c r="M484">
        <f>reservas_hotel[[#This Row],[Precio Noche]]*reservas_hotel[[#This Row],[noches]]</f>
        <v>2000</v>
      </c>
      <c r="N484">
        <f>reservas_hotel[[#This Row],[noches]]*reservas_hotel[[#This Row],[Mantenimiento por noche]]</f>
        <v>150</v>
      </c>
      <c r="O484">
        <f>reservas_hotel[[#This Row],[Gasto total por reserva]]-reservas_hotel[[#This Row],[Gasto mantenimiento total]]</f>
        <v>1850</v>
      </c>
    </row>
    <row r="485" spans="1:15" x14ac:dyDescent="0.3">
      <c r="A485">
        <v>484</v>
      </c>
      <c r="B485">
        <v>20</v>
      </c>
      <c r="C485" t="s">
        <v>2</v>
      </c>
      <c r="D485" t="s">
        <v>19</v>
      </c>
      <c r="E485" t="s">
        <v>4</v>
      </c>
      <c r="F485">
        <v>120</v>
      </c>
      <c r="G485" s="1">
        <f>IF(reservas_hotel[[#This Row],[precio noche 1]]="","100",reservas_hotel[[#This Row],[precio noche 1]])</f>
        <v>120</v>
      </c>
      <c r="H485" t="s">
        <v>21</v>
      </c>
      <c r="I485">
        <v>8</v>
      </c>
      <c r="J485" t="s">
        <v>17</v>
      </c>
      <c r="K485">
        <v>5</v>
      </c>
      <c r="L485" s="1">
        <f>IF(reservas_hotel[[#This Row],[mantenimiento_por_noche]]="","20",reservas_hotel[[#This Row],[mantenimiento_por_noche]])</f>
        <v>5</v>
      </c>
      <c r="M485">
        <f>reservas_hotel[[#This Row],[Precio Noche]]*reservas_hotel[[#This Row],[noches]]</f>
        <v>960</v>
      </c>
      <c r="N485">
        <f>reservas_hotel[[#This Row],[noches]]*reservas_hotel[[#This Row],[Mantenimiento por noche]]</f>
        <v>40</v>
      </c>
      <c r="O485">
        <f>reservas_hotel[[#This Row],[Gasto total por reserva]]-reservas_hotel[[#This Row],[Gasto mantenimiento total]]</f>
        <v>920</v>
      </c>
    </row>
    <row r="486" spans="1:15" x14ac:dyDescent="0.3">
      <c r="A486">
        <v>485</v>
      </c>
      <c r="B486">
        <v>30</v>
      </c>
      <c r="C486" t="s">
        <v>13</v>
      </c>
      <c r="D486" t="s">
        <v>16</v>
      </c>
      <c r="E486" t="s">
        <v>15</v>
      </c>
      <c r="F486">
        <v>50</v>
      </c>
      <c r="G486" s="1">
        <f>IF(reservas_hotel[[#This Row],[precio noche 1]]="","100",reservas_hotel[[#This Row],[precio noche 1]])</f>
        <v>50</v>
      </c>
      <c r="H486" t="s">
        <v>12</v>
      </c>
      <c r="I486">
        <v>10</v>
      </c>
      <c r="J486" t="s">
        <v>6</v>
      </c>
      <c r="K486">
        <v>10</v>
      </c>
      <c r="L486" s="1">
        <f>IF(reservas_hotel[[#This Row],[mantenimiento_por_noche]]="","20",reservas_hotel[[#This Row],[mantenimiento_por_noche]])</f>
        <v>10</v>
      </c>
      <c r="M486">
        <f>reservas_hotel[[#This Row],[Precio Noche]]*reservas_hotel[[#This Row],[noches]]</f>
        <v>500</v>
      </c>
      <c r="N486">
        <f>reservas_hotel[[#This Row],[noches]]*reservas_hotel[[#This Row],[Mantenimiento por noche]]</f>
        <v>100</v>
      </c>
      <c r="O486">
        <f>reservas_hotel[[#This Row],[Gasto total por reserva]]-reservas_hotel[[#This Row],[Gasto mantenimiento total]]</f>
        <v>400</v>
      </c>
    </row>
    <row r="487" spans="1:15" x14ac:dyDescent="0.3">
      <c r="A487">
        <v>486</v>
      </c>
      <c r="B487">
        <v>46</v>
      </c>
      <c r="C487" t="s">
        <v>13</v>
      </c>
      <c r="D487" t="s">
        <v>18</v>
      </c>
      <c r="E487" t="s">
        <v>11</v>
      </c>
      <c r="F487">
        <v>150</v>
      </c>
      <c r="G487" s="1">
        <f>IF(reservas_hotel[[#This Row],[precio noche 1]]="","100",reservas_hotel[[#This Row],[precio noche 1]])</f>
        <v>150</v>
      </c>
      <c r="H487" t="s">
        <v>9</v>
      </c>
      <c r="I487">
        <v>5</v>
      </c>
      <c r="J487" t="s">
        <v>17</v>
      </c>
      <c r="K487">
        <v>5</v>
      </c>
      <c r="L487" s="1">
        <f>IF(reservas_hotel[[#This Row],[mantenimiento_por_noche]]="","20",reservas_hotel[[#This Row],[mantenimiento_por_noche]])</f>
        <v>5</v>
      </c>
      <c r="M487">
        <f>reservas_hotel[[#This Row],[Precio Noche]]*reservas_hotel[[#This Row],[noches]]</f>
        <v>750</v>
      </c>
      <c r="N487">
        <f>reservas_hotel[[#This Row],[noches]]*reservas_hotel[[#This Row],[Mantenimiento por noche]]</f>
        <v>25</v>
      </c>
      <c r="O487">
        <f>reservas_hotel[[#This Row],[Gasto total por reserva]]-reservas_hotel[[#This Row],[Gasto mantenimiento total]]</f>
        <v>725</v>
      </c>
    </row>
    <row r="488" spans="1:15" x14ac:dyDescent="0.3">
      <c r="A488">
        <v>487</v>
      </c>
      <c r="B488">
        <v>90</v>
      </c>
      <c r="C488" t="s">
        <v>13</v>
      </c>
      <c r="D488" t="s">
        <v>14</v>
      </c>
      <c r="E488" t="s">
        <v>8</v>
      </c>
      <c r="F488">
        <v>70</v>
      </c>
      <c r="G488" s="1">
        <f>IF(reservas_hotel[[#This Row],[precio noche 1]]="","100",reservas_hotel[[#This Row],[precio noche 1]])</f>
        <v>70</v>
      </c>
      <c r="H488" t="s">
        <v>5</v>
      </c>
      <c r="I488">
        <v>10</v>
      </c>
      <c r="J488" t="s">
        <v>6</v>
      </c>
      <c r="K488">
        <v>10</v>
      </c>
      <c r="L488" s="1">
        <f>IF(reservas_hotel[[#This Row],[mantenimiento_por_noche]]="","20",reservas_hotel[[#This Row],[mantenimiento_por_noche]])</f>
        <v>10</v>
      </c>
      <c r="M488">
        <f>reservas_hotel[[#This Row],[Precio Noche]]*reservas_hotel[[#This Row],[noches]]</f>
        <v>700</v>
      </c>
      <c r="N488">
        <f>reservas_hotel[[#This Row],[noches]]*reservas_hotel[[#This Row],[Mantenimiento por noche]]</f>
        <v>100</v>
      </c>
      <c r="O488">
        <f>reservas_hotel[[#This Row],[Gasto total por reserva]]-reservas_hotel[[#This Row],[Gasto mantenimiento total]]</f>
        <v>600</v>
      </c>
    </row>
    <row r="489" spans="1:15" x14ac:dyDescent="0.3">
      <c r="A489">
        <v>488</v>
      </c>
      <c r="B489">
        <v>18</v>
      </c>
      <c r="C489" t="s">
        <v>2</v>
      </c>
      <c r="D489" t="s">
        <v>18</v>
      </c>
      <c r="E489" t="s">
        <v>8</v>
      </c>
      <c r="F489">
        <v>90</v>
      </c>
      <c r="G489" s="1">
        <f>IF(reservas_hotel[[#This Row],[precio noche 1]]="","100",reservas_hotel[[#This Row],[precio noche 1]])</f>
        <v>90</v>
      </c>
      <c r="H489" t="s">
        <v>21</v>
      </c>
      <c r="I489">
        <v>7</v>
      </c>
      <c r="J489" t="s">
        <v>6</v>
      </c>
      <c r="K489">
        <v>10</v>
      </c>
      <c r="L489" s="1">
        <f>IF(reservas_hotel[[#This Row],[mantenimiento_por_noche]]="","20",reservas_hotel[[#This Row],[mantenimiento_por_noche]])</f>
        <v>10</v>
      </c>
      <c r="M489">
        <f>reservas_hotel[[#This Row],[Precio Noche]]*reservas_hotel[[#This Row],[noches]]</f>
        <v>630</v>
      </c>
      <c r="N489">
        <f>reservas_hotel[[#This Row],[noches]]*reservas_hotel[[#This Row],[Mantenimiento por noche]]</f>
        <v>70</v>
      </c>
      <c r="O489">
        <f>reservas_hotel[[#This Row],[Gasto total por reserva]]-reservas_hotel[[#This Row],[Gasto mantenimiento total]]</f>
        <v>560</v>
      </c>
    </row>
    <row r="490" spans="1:15" x14ac:dyDescent="0.3">
      <c r="A490">
        <v>489</v>
      </c>
      <c r="B490">
        <v>37</v>
      </c>
      <c r="C490" t="s">
        <v>13</v>
      </c>
      <c r="D490" t="s">
        <v>22</v>
      </c>
      <c r="E490" t="s">
        <v>4</v>
      </c>
      <c r="G490" s="1" t="str">
        <f>IF(reservas_hotel[[#This Row],[precio noche 1]]="","100",reservas_hotel[[#This Row],[precio noche 1]])</f>
        <v>100</v>
      </c>
      <c r="H490" t="s">
        <v>12</v>
      </c>
      <c r="I490">
        <v>3</v>
      </c>
      <c r="J490" t="s">
        <v>17</v>
      </c>
      <c r="L490" s="1" t="str">
        <f>IF(reservas_hotel[[#This Row],[mantenimiento_por_noche]]="","20",reservas_hotel[[#This Row],[mantenimiento_por_noche]])</f>
        <v>20</v>
      </c>
      <c r="M490">
        <f>reservas_hotel[[#This Row],[Precio Noche]]*reservas_hotel[[#This Row],[noches]]</f>
        <v>300</v>
      </c>
      <c r="N490">
        <f>reservas_hotel[[#This Row],[noches]]*reservas_hotel[[#This Row],[Mantenimiento por noche]]</f>
        <v>60</v>
      </c>
      <c r="O490">
        <f>reservas_hotel[[#This Row],[Gasto total por reserva]]-reservas_hotel[[#This Row],[Gasto mantenimiento total]]</f>
        <v>240</v>
      </c>
    </row>
    <row r="491" spans="1:15" x14ac:dyDescent="0.3">
      <c r="A491">
        <v>490</v>
      </c>
      <c r="B491">
        <v>32</v>
      </c>
      <c r="C491" t="s">
        <v>13</v>
      </c>
      <c r="D491" t="s">
        <v>19</v>
      </c>
      <c r="E491" t="s">
        <v>4</v>
      </c>
      <c r="F491">
        <v>50</v>
      </c>
      <c r="G491" s="1">
        <f>IF(reservas_hotel[[#This Row],[precio noche 1]]="","100",reservas_hotel[[#This Row],[precio noche 1]])</f>
        <v>50</v>
      </c>
      <c r="H491" t="s">
        <v>9</v>
      </c>
      <c r="I491">
        <v>1</v>
      </c>
      <c r="J491" t="s">
        <v>17</v>
      </c>
      <c r="K491">
        <v>20</v>
      </c>
      <c r="L491" s="1">
        <f>IF(reservas_hotel[[#This Row],[mantenimiento_por_noche]]="","20",reservas_hotel[[#This Row],[mantenimiento_por_noche]])</f>
        <v>20</v>
      </c>
      <c r="M491">
        <f>reservas_hotel[[#This Row],[Precio Noche]]*reservas_hotel[[#This Row],[noches]]</f>
        <v>50</v>
      </c>
      <c r="N491">
        <f>reservas_hotel[[#This Row],[noches]]*reservas_hotel[[#This Row],[Mantenimiento por noche]]</f>
        <v>20</v>
      </c>
      <c r="O491">
        <f>reservas_hotel[[#This Row],[Gasto total por reserva]]-reservas_hotel[[#This Row],[Gasto mantenimiento total]]</f>
        <v>30</v>
      </c>
    </row>
    <row r="492" spans="1:15" x14ac:dyDescent="0.3">
      <c r="A492">
        <v>491</v>
      </c>
      <c r="B492">
        <v>59</v>
      </c>
      <c r="C492" t="s">
        <v>13</v>
      </c>
      <c r="D492" t="s">
        <v>3</v>
      </c>
      <c r="E492" t="s">
        <v>4</v>
      </c>
      <c r="F492">
        <v>90</v>
      </c>
      <c r="G492" s="1">
        <f>IF(reservas_hotel[[#This Row],[precio noche 1]]="","100",reservas_hotel[[#This Row],[precio noche 1]])</f>
        <v>90</v>
      </c>
      <c r="H492" t="s">
        <v>12</v>
      </c>
      <c r="I492">
        <v>2</v>
      </c>
      <c r="J492" t="s">
        <v>6</v>
      </c>
      <c r="L492" s="1" t="str">
        <f>IF(reservas_hotel[[#This Row],[mantenimiento_por_noche]]="","20",reservas_hotel[[#This Row],[mantenimiento_por_noche]])</f>
        <v>20</v>
      </c>
      <c r="M492">
        <f>reservas_hotel[[#This Row],[Precio Noche]]*reservas_hotel[[#This Row],[noches]]</f>
        <v>180</v>
      </c>
      <c r="N492">
        <f>reservas_hotel[[#This Row],[noches]]*reservas_hotel[[#This Row],[Mantenimiento por noche]]</f>
        <v>40</v>
      </c>
      <c r="O492">
        <f>reservas_hotel[[#This Row],[Gasto total por reserva]]-reservas_hotel[[#This Row],[Gasto mantenimiento total]]</f>
        <v>140</v>
      </c>
    </row>
    <row r="493" spans="1:15" x14ac:dyDescent="0.3">
      <c r="A493">
        <v>492</v>
      </c>
      <c r="B493">
        <v>63</v>
      </c>
      <c r="C493" t="s">
        <v>2</v>
      </c>
      <c r="D493" t="s">
        <v>3</v>
      </c>
      <c r="E493" t="s">
        <v>4</v>
      </c>
      <c r="G493" s="1" t="str">
        <f>IF(reservas_hotel[[#This Row],[precio noche 1]]="","100",reservas_hotel[[#This Row],[precio noche 1]])</f>
        <v>100</v>
      </c>
      <c r="H493" t="s">
        <v>21</v>
      </c>
      <c r="I493">
        <v>4</v>
      </c>
      <c r="J493" t="s">
        <v>6</v>
      </c>
      <c r="L493" s="1" t="str">
        <f>IF(reservas_hotel[[#This Row],[mantenimiento_por_noche]]="","20",reservas_hotel[[#This Row],[mantenimiento_por_noche]])</f>
        <v>20</v>
      </c>
      <c r="M493">
        <f>reservas_hotel[[#This Row],[Precio Noche]]*reservas_hotel[[#This Row],[noches]]</f>
        <v>400</v>
      </c>
      <c r="N493">
        <f>reservas_hotel[[#This Row],[noches]]*reservas_hotel[[#This Row],[Mantenimiento por noche]]</f>
        <v>80</v>
      </c>
      <c r="O493">
        <f>reservas_hotel[[#This Row],[Gasto total por reserva]]-reservas_hotel[[#This Row],[Gasto mantenimiento total]]</f>
        <v>320</v>
      </c>
    </row>
    <row r="494" spans="1:15" x14ac:dyDescent="0.3">
      <c r="A494">
        <v>493</v>
      </c>
      <c r="B494">
        <v>29</v>
      </c>
      <c r="C494" t="s">
        <v>13</v>
      </c>
      <c r="D494" t="s">
        <v>10</v>
      </c>
      <c r="E494" t="s">
        <v>11</v>
      </c>
      <c r="F494">
        <v>200</v>
      </c>
      <c r="G494" s="1">
        <f>IF(reservas_hotel[[#This Row],[precio noche 1]]="","100",reservas_hotel[[#This Row],[precio noche 1]])</f>
        <v>200</v>
      </c>
      <c r="H494" t="s">
        <v>12</v>
      </c>
      <c r="I494">
        <v>1</v>
      </c>
      <c r="J494" t="s">
        <v>6</v>
      </c>
      <c r="K494">
        <v>20</v>
      </c>
      <c r="L494" s="1">
        <f>IF(reservas_hotel[[#This Row],[mantenimiento_por_noche]]="","20",reservas_hotel[[#This Row],[mantenimiento_por_noche]])</f>
        <v>20</v>
      </c>
      <c r="M494">
        <f>reservas_hotel[[#This Row],[Precio Noche]]*reservas_hotel[[#This Row],[noches]]</f>
        <v>200</v>
      </c>
      <c r="N494">
        <f>reservas_hotel[[#This Row],[noches]]*reservas_hotel[[#This Row],[Mantenimiento por noche]]</f>
        <v>20</v>
      </c>
      <c r="O494">
        <f>reservas_hotel[[#This Row],[Gasto total por reserva]]-reservas_hotel[[#This Row],[Gasto mantenimiento total]]</f>
        <v>180</v>
      </c>
    </row>
    <row r="495" spans="1:15" x14ac:dyDescent="0.3">
      <c r="A495">
        <v>494</v>
      </c>
      <c r="B495">
        <v>78</v>
      </c>
      <c r="C495" t="s">
        <v>13</v>
      </c>
      <c r="D495" t="s">
        <v>10</v>
      </c>
      <c r="E495" t="s">
        <v>4</v>
      </c>
      <c r="F495">
        <v>150</v>
      </c>
      <c r="G495" s="1">
        <f>IF(reservas_hotel[[#This Row],[precio noche 1]]="","100",reservas_hotel[[#This Row],[precio noche 1]])</f>
        <v>150</v>
      </c>
      <c r="H495" t="s">
        <v>12</v>
      </c>
      <c r="I495">
        <v>6</v>
      </c>
      <c r="J495" t="s">
        <v>17</v>
      </c>
      <c r="K495">
        <v>5</v>
      </c>
      <c r="L495" s="1">
        <f>IF(reservas_hotel[[#This Row],[mantenimiento_por_noche]]="","20",reservas_hotel[[#This Row],[mantenimiento_por_noche]])</f>
        <v>5</v>
      </c>
      <c r="M495">
        <f>reservas_hotel[[#This Row],[Precio Noche]]*reservas_hotel[[#This Row],[noches]]</f>
        <v>900</v>
      </c>
      <c r="N495">
        <f>reservas_hotel[[#This Row],[noches]]*reservas_hotel[[#This Row],[Mantenimiento por noche]]</f>
        <v>30</v>
      </c>
      <c r="O495">
        <f>reservas_hotel[[#This Row],[Gasto total por reserva]]-reservas_hotel[[#This Row],[Gasto mantenimiento total]]</f>
        <v>870</v>
      </c>
    </row>
    <row r="496" spans="1:15" x14ac:dyDescent="0.3">
      <c r="A496">
        <v>495</v>
      </c>
      <c r="B496">
        <v>40</v>
      </c>
      <c r="C496" t="s">
        <v>2</v>
      </c>
      <c r="D496" t="s">
        <v>18</v>
      </c>
      <c r="E496" t="s">
        <v>4</v>
      </c>
      <c r="F496">
        <v>120</v>
      </c>
      <c r="G496" s="1">
        <f>IF(reservas_hotel[[#This Row],[precio noche 1]]="","100",reservas_hotel[[#This Row],[precio noche 1]])</f>
        <v>120</v>
      </c>
      <c r="H496" t="s">
        <v>21</v>
      </c>
      <c r="I496">
        <v>9</v>
      </c>
      <c r="J496" t="s">
        <v>6</v>
      </c>
      <c r="K496">
        <v>10</v>
      </c>
      <c r="L496" s="1">
        <f>IF(reservas_hotel[[#This Row],[mantenimiento_por_noche]]="","20",reservas_hotel[[#This Row],[mantenimiento_por_noche]])</f>
        <v>10</v>
      </c>
      <c r="M496">
        <f>reservas_hotel[[#This Row],[Precio Noche]]*reservas_hotel[[#This Row],[noches]]</f>
        <v>1080</v>
      </c>
      <c r="N496">
        <f>reservas_hotel[[#This Row],[noches]]*reservas_hotel[[#This Row],[Mantenimiento por noche]]</f>
        <v>90</v>
      </c>
      <c r="O496">
        <f>reservas_hotel[[#This Row],[Gasto total por reserva]]-reservas_hotel[[#This Row],[Gasto mantenimiento total]]</f>
        <v>990</v>
      </c>
    </row>
    <row r="497" spans="1:15" x14ac:dyDescent="0.3">
      <c r="A497">
        <v>496</v>
      </c>
      <c r="B497">
        <v>51</v>
      </c>
      <c r="C497" t="s">
        <v>2</v>
      </c>
      <c r="D497" t="s">
        <v>18</v>
      </c>
      <c r="E497" t="s">
        <v>15</v>
      </c>
      <c r="F497">
        <v>120</v>
      </c>
      <c r="G497" s="1">
        <f>IF(reservas_hotel[[#This Row],[precio noche 1]]="","100",reservas_hotel[[#This Row],[precio noche 1]])</f>
        <v>120</v>
      </c>
      <c r="H497" t="s">
        <v>12</v>
      </c>
      <c r="I497">
        <v>10</v>
      </c>
      <c r="J497" t="s">
        <v>17</v>
      </c>
      <c r="K497">
        <v>5</v>
      </c>
      <c r="L497" s="1">
        <f>IF(reservas_hotel[[#This Row],[mantenimiento_por_noche]]="","20",reservas_hotel[[#This Row],[mantenimiento_por_noche]])</f>
        <v>5</v>
      </c>
      <c r="M497">
        <f>reservas_hotel[[#This Row],[Precio Noche]]*reservas_hotel[[#This Row],[noches]]</f>
        <v>1200</v>
      </c>
      <c r="N497">
        <f>reservas_hotel[[#This Row],[noches]]*reservas_hotel[[#This Row],[Mantenimiento por noche]]</f>
        <v>50</v>
      </c>
      <c r="O497">
        <f>reservas_hotel[[#This Row],[Gasto total por reserva]]-reservas_hotel[[#This Row],[Gasto mantenimiento total]]</f>
        <v>1150</v>
      </c>
    </row>
    <row r="498" spans="1:15" x14ac:dyDescent="0.3">
      <c r="A498">
        <v>497</v>
      </c>
      <c r="B498">
        <v>34</v>
      </c>
      <c r="C498" t="s">
        <v>13</v>
      </c>
      <c r="D498" t="s">
        <v>20</v>
      </c>
      <c r="E498" t="s">
        <v>11</v>
      </c>
      <c r="G498" s="1" t="str">
        <f>IF(reservas_hotel[[#This Row],[precio noche 1]]="","100",reservas_hotel[[#This Row],[precio noche 1]])</f>
        <v>100</v>
      </c>
      <c r="H498" t="s">
        <v>21</v>
      </c>
      <c r="I498">
        <v>5</v>
      </c>
      <c r="J498" t="s">
        <v>6</v>
      </c>
      <c r="L498" s="1" t="str">
        <f>IF(reservas_hotel[[#This Row],[mantenimiento_por_noche]]="","20",reservas_hotel[[#This Row],[mantenimiento_por_noche]])</f>
        <v>20</v>
      </c>
      <c r="M498">
        <f>reservas_hotel[[#This Row],[Precio Noche]]*reservas_hotel[[#This Row],[noches]]</f>
        <v>500</v>
      </c>
      <c r="N498">
        <f>reservas_hotel[[#This Row],[noches]]*reservas_hotel[[#This Row],[Mantenimiento por noche]]</f>
        <v>100</v>
      </c>
      <c r="O498">
        <f>reservas_hotel[[#This Row],[Gasto total por reserva]]-reservas_hotel[[#This Row],[Gasto mantenimiento total]]</f>
        <v>400</v>
      </c>
    </row>
    <row r="499" spans="1:15" x14ac:dyDescent="0.3">
      <c r="A499">
        <v>498</v>
      </c>
      <c r="B499">
        <v>87</v>
      </c>
      <c r="C499" t="s">
        <v>2</v>
      </c>
      <c r="D499" t="s">
        <v>18</v>
      </c>
      <c r="E499" t="s">
        <v>8</v>
      </c>
      <c r="F499">
        <v>120</v>
      </c>
      <c r="G499" s="1">
        <f>IF(reservas_hotel[[#This Row],[precio noche 1]]="","100",reservas_hotel[[#This Row],[precio noche 1]])</f>
        <v>120</v>
      </c>
      <c r="H499" t="s">
        <v>9</v>
      </c>
      <c r="I499">
        <v>6</v>
      </c>
      <c r="J499" t="s">
        <v>6</v>
      </c>
      <c r="K499">
        <v>5</v>
      </c>
      <c r="L499" s="1">
        <f>IF(reservas_hotel[[#This Row],[mantenimiento_por_noche]]="","20",reservas_hotel[[#This Row],[mantenimiento_por_noche]])</f>
        <v>5</v>
      </c>
      <c r="M499">
        <f>reservas_hotel[[#This Row],[Precio Noche]]*reservas_hotel[[#This Row],[noches]]</f>
        <v>720</v>
      </c>
      <c r="N499">
        <f>reservas_hotel[[#This Row],[noches]]*reservas_hotel[[#This Row],[Mantenimiento por noche]]</f>
        <v>30</v>
      </c>
      <c r="O499">
        <f>reservas_hotel[[#This Row],[Gasto total por reserva]]-reservas_hotel[[#This Row],[Gasto mantenimiento total]]</f>
        <v>690</v>
      </c>
    </row>
    <row r="500" spans="1:15" x14ac:dyDescent="0.3">
      <c r="A500">
        <v>499</v>
      </c>
      <c r="B500">
        <v>81</v>
      </c>
      <c r="C500" t="s">
        <v>2</v>
      </c>
      <c r="D500" t="s">
        <v>19</v>
      </c>
      <c r="E500" t="s">
        <v>4</v>
      </c>
      <c r="F500">
        <v>200</v>
      </c>
      <c r="G500" s="1">
        <f>IF(reservas_hotel[[#This Row],[precio noche 1]]="","100",reservas_hotel[[#This Row],[precio noche 1]])</f>
        <v>200</v>
      </c>
      <c r="H500" t="s">
        <v>9</v>
      </c>
      <c r="I500">
        <v>2</v>
      </c>
      <c r="J500" t="s">
        <v>17</v>
      </c>
      <c r="L500" s="1" t="str">
        <f>IF(reservas_hotel[[#This Row],[mantenimiento_por_noche]]="","20",reservas_hotel[[#This Row],[mantenimiento_por_noche]])</f>
        <v>20</v>
      </c>
      <c r="M500">
        <f>reservas_hotel[[#This Row],[Precio Noche]]*reservas_hotel[[#This Row],[noches]]</f>
        <v>400</v>
      </c>
      <c r="N500">
        <f>reservas_hotel[[#This Row],[noches]]*reservas_hotel[[#This Row],[Mantenimiento por noche]]</f>
        <v>40</v>
      </c>
      <c r="O500">
        <f>reservas_hotel[[#This Row],[Gasto total por reserva]]-reservas_hotel[[#This Row],[Gasto mantenimiento total]]</f>
        <v>360</v>
      </c>
    </row>
    <row r="501" spans="1:15" x14ac:dyDescent="0.3">
      <c r="A501">
        <v>500</v>
      </c>
      <c r="B501">
        <v>48</v>
      </c>
      <c r="C501" t="s">
        <v>13</v>
      </c>
      <c r="D501" t="s">
        <v>3</v>
      </c>
      <c r="E501" t="s">
        <v>11</v>
      </c>
      <c r="F501">
        <v>90</v>
      </c>
      <c r="G501" s="1">
        <f>IF(reservas_hotel[[#This Row],[precio noche 1]]="","100",reservas_hotel[[#This Row],[precio noche 1]])</f>
        <v>90</v>
      </c>
      <c r="H501" t="s">
        <v>9</v>
      </c>
      <c r="I501">
        <v>3</v>
      </c>
      <c r="J501" t="s">
        <v>6</v>
      </c>
      <c r="K501">
        <v>15</v>
      </c>
      <c r="L501" s="1">
        <f>IF(reservas_hotel[[#This Row],[mantenimiento_por_noche]]="","20",reservas_hotel[[#This Row],[mantenimiento_por_noche]])</f>
        <v>15</v>
      </c>
      <c r="M501">
        <f>reservas_hotel[[#This Row],[Precio Noche]]*reservas_hotel[[#This Row],[noches]]</f>
        <v>270</v>
      </c>
      <c r="N501">
        <f>reservas_hotel[[#This Row],[noches]]*reservas_hotel[[#This Row],[Mantenimiento por noche]]</f>
        <v>45</v>
      </c>
      <c r="O501">
        <f>reservas_hotel[[#This Row],[Gasto total por reserva]]-reservas_hotel[[#This Row],[Gasto mantenimiento total]]</f>
        <v>225</v>
      </c>
    </row>
    <row r="502" spans="1:15" x14ac:dyDescent="0.3">
      <c r="A502">
        <v>501</v>
      </c>
      <c r="B502">
        <v>23</v>
      </c>
      <c r="C502" t="s">
        <v>13</v>
      </c>
      <c r="D502" t="s">
        <v>7</v>
      </c>
      <c r="E502" t="s">
        <v>8</v>
      </c>
      <c r="F502">
        <v>120</v>
      </c>
      <c r="G502" s="1">
        <f>IF(reservas_hotel[[#This Row],[precio noche 1]]="","100",reservas_hotel[[#This Row],[precio noche 1]])</f>
        <v>120</v>
      </c>
      <c r="H502" t="s">
        <v>5</v>
      </c>
      <c r="I502">
        <v>6</v>
      </c>
      <c r="J502" t="s">
        <v>17</v>
      </c>
      <c r="K502">
        <v>10</v>
      </c>
      <c r="L502" s="1">
        <f>IF(reservas_hotel[[#This Row],[mantenimiento_por_noche]]="","20",reservas_hotel[[#This Row],[mantenimiento_por_noche]])</f>
        <v>10</v>
      </c>
      <c r="M502">
        <f>reservas_hotel[[#This Row],[Precio Noche]]*reservas_hotel[[#This Row],[noches]]</f>
        <v>720</v>
      </c>
      <c r="N502">
        <f>reservas_hotel[[#This Row],[noches]]*reservas_hotel[[#This Row],[Mantenimiento por noche]]</f>
        <v>60</v>
      </c>
      <c r="O502">
        <f>reservas_hotel[[#This Row],[Gasto total por reserva]]-reservas_hotel[[#This Row],[Gasto mantenimiento total]]</f>
        <v>660</v>
      </c>
    </row>
    <row r="503" spans="1:15" x14ac:dyDescent="0.3">
      <c r="A503">
        <v>502</v>
      </c>
      <c r="B503">
        <v>56</v>
      </c>
      <c r="C503" t="s">
        <v>13</v>
      </c>
      <c r="D503" t="s">
        <v>3</v>
      </c>
      <c r="E503" t="s">
        <v>15</v>
      </c>
      <c r="F503">
        <v>200</v>
      </c>
      <c r="G503" s="1">
        <f>IF(reservas_hotel[[#This Row],[precio noche 1]]="","100",reservas_hotel[[#This Row],[precio noche 1]])</f>
        <v>200</v>
      </c>
      <c r="H503" t="s">
        <v>9</v>
      </c>
      <c r="I503">
        <v>8</v>
      </c>
      <c r="J503" t="s">
        <v>6</v>
      </c>
      <c r="L503" s="1" t="str">
        <f>IF(reservas_hotel[[#This Row],[mantenimiento_por_noche]]="","20",reservas_hotel[[#This Row],[mantenimiento_por_noche]])</f>
        <v>20</v>
      </c>
      <c r="M503">
        <f>reservas_hotel[[#This Row],[Precio Noche]]*reservas_hotel[[#This Row],[noches]]</f>
        <v>1600</v>
      </c>
      <c r="N503">
        <f>reservas_hotel[[#This Row],[noches]]*reservas_hotel[[#This Row],[Mantenimiento por noche]]</f>
        <v>160</v>
      </c>
      <c r="O503">
        <f>reservas_hotel[[#This Row],[Gasto total por reserva]]-reservas_hotel[[#This Row],[Gasto mantenimiento total]]</f>
        <v>1440</v>
      </c>
    </row>
    <row r="504" spans="1:15" x14ac:dyDescent="0.3">
      <c r="A504">
        <v>503</v>
      </c>
      <c r="B504">
        <v>18</v>
      </c>
      <c r="C504" t="s">
        <v>2</v>
      </c>
      <c r="D504" t="s">
        <v>19</v>
      </c>
      <c r="E504" t="s">
        <v>11</v>
      </c>
      <c r="G504" s="1" t="str">
        <f>IF(reservas_hotel[[#This Row],[precio noche 1]]="","100",reservas_hotel[[#This Row],[precio noche 1]])</f>
        <v>100</v>
      </c>
      <c r="H504" t="s">
        <v>5</v>
      </c>
      <c r="I504">
        <v>10</v>
      </c>
      <c r="J504" t="s">
        <v>6</v>
      </c>
      <c r="K504">
        <v>20</v>
      </c>
      <c r="L504" s="1">
        <f>IF(reservas_hotel[[#This Row],[mantenimiento_por_noche]]="","20",reservas_hotel[[#This Row],[mantenimiento_por_noche]])</f>
        <v>20</v>
      </c>
      <c r="M504">
        <f>reservas_hotel[[#This Row],[Precio Noche]]*reservas_hotel[[#This Row],[noches]]</f>
        <v>1000</v>
      </c>
      <c r="N504">
        <f>reservas_hotel[[#This Row],[noches]]*reservas_hotel[[#This Row],[Mantenimiento por noche]]</f>
        <v>200</v>
      </c>
      <c r="O504">
        <f>reservas_hotel[[#This Row],[Gasto total por reserva]]-reservas_hotel[[#This Row],[Gasto mantenimiento total]]</f>
        <v>800</v>
      </c>
    </row>
    <row r="505" spans="1:15" x14ac:dyDescent="0.3">
      <c r="A505">
        <v>504</v>
      </c>
      <c r="B505">
        <v>24</v>
      </c>
      <c r="C505" t="s">
        <v>2</v>
      </c>
      <c r="D505" t="s">
        <v>16</v>
      </c>
      <c r="E505" t="s">
        <v>15</v>
      </c>
      <c r="F505">
        <v>70</v>
      </c>
      <c r="G505" s="1">
        <f>IF(reservas_hotel[[#This Row],[precio noche 1]]="","100",reservas_hotel[[#This Row],[precio noche 1]])</f>
        <v>70</v>
      </c>
      <c r="H505" t="s">
        <v>5</v>
      </c>
      <c r="I505">
        <v>6</v>
      </c>
      <c r="J505" t="s">
        <v>6</v>
      </c>
      <c r="K505">
        <v>20</v>
      </c>
      <c r="L505" s="1">
        <f>IF(reservas_hotel[[#This Row],[mantenimiento_por_noche]]="","20",reservas_hotel[[#This Row],[mantenimiento_por_noche]])</f>
        <v>20</v>
      </c>
      <c r="M505">
        <f>reservas_hotel[[#This Row],[Precio Noche]]*reservas_hotel[[#This Row],[noches]]</f>
        <v>420</v>
      </c>
      <c r="N505">
        <f>reservas_hotel[[#This Row],[noches]]*reservas_hotel[[#This Row],[Mantenimiento por noche]]</f>
        <v>120</v>
      </c>
      <c r="O505">
        <f>reservas_hotel[[#This Row],[Gasto total por reserva]]-reservas_hotel[[#This Row],[Gasto mantenimiento total]]</f>
        <v>300</v>
      </c>
    </row>
    <row r="506" spans="1:15" x14ac:dyDescent="0.3">
      <c r="A506">
        <v>505</v>
      </c>
      <c r="B506">
        <v>48</v>
      </c>
      <c r="C506" t="s">
        <v>2</v>
      </c>
      <c r="D506" t="s">
        <v>18</v>
      </c>
      <c r="E506" t="s">
        <v>4</v>
      </c>
      <c r="F506">
        <v>50</v>
      </c>
      <c r="G506" s="1">
        <f>IF(reservas_hotel[[#This Row],[precio noche 1]]="","100",reservas_hotel[[#This Row],[precio noche 1]])</f>
        <v>50</v>
      </c>
      <c r="H506" t="s">
        <v>5</v>
      </c>
      <c r="I506">
        <v>8</v>
      </c>
      <c r="J506" t="s">
        <v>17</v>
      </c>
      <c r="K506">
        <v>10</v>
      </c>
      <c r="L506" s="1">
        <f>IF(reservas_hotel[[#This Row],[mantenimiento_por_noche]]="","20",reservas_hotel[[#This Row],[mantenimiento_por_noche]])</f>
        <v>10</v>
      </c>
      <c r="M506">
        <f>reservas_hotel[[#This Row],[Precio Noche]]*reservas_hotel[[#This Row],[noches]]</f>
        <v>400</v>
      </c>
      <c r="N506">
        <f>reservas_hotel[[#This Row],[noches]]*reservas_hotel[[#This Row],[Mantenimiento por noche]]</f>
        <v>80</v>
      </c>
      <c r="O506">
        <f>reservas_hotel[[#This Row],[Gasto total por reserva]]-reservas_hotel[[#This Row],[Gasto mantenimiento total]]</f>
        <v>320</v>
      </c>
    </row>
    <row r="507" spans="1:15" x14ac:dyDescent="0.3">
      <c r="A507">
        <v>506</v>
      </c>
      <c r="B507">
        <v>86</v>
      </c>
      <c r="C507" t="s">
        <v>13</v>
      </c>
      <c r="D507" t="s">
        <v>3</v>
      </c>
      <c r="E507" t="s">
        <v>15</v>
      </c>
      <c r="G507" s="1" t="str">
        <f>IF(reservas_hotel[[#This Row],[precio noche 1]]="","100",reservas_hotel[[#This Row],[precio noche 1]])</f>
        <v>100</v>
      </c>
      <c r="H507" t="s">
        <v>12</v>
      </c>
      <c r="I507">
        <v>4</v>
      </c>
      <c r="J507" t="s">
        <v>6</v>
      </c>
      <c r="K507">
        <v>5</v>
      </c>
      <c r="L507" s="1">
        <f>IF(reservas_hotel[[#This Row],[mantenimiento_por_noche]]="","20",reservas_hotel[[#This Row],[mantenimiento_por_noche]])</f>
        <v>5</v>
      </c>
      <c r="M507">
        <f>reservas_hotel[[#This Row],[Precio Noche]]*reservas_hotel[[#This Row],[noches]]</f>
        <v>400</v>
      </c>
      <c r="N507">
        <f>reservas_hotel[[#This Row],[noches]]*reservas_hotel[[#This Row],[Mantenimiento por noche]]</f>
        <v>20</v>
      </c>
      <c r="O507">
        <f>reservas_hotel[[#This Row],[Gasto total por reserva]]-reservas_hotel[[#This Row],[Gasto mantenimiento total]]</f>
        <v>380</v>
      </c>
    </row>
    <row r="508" spans="1:15" x14ac:dyDescent="0.3">
      <c r="A508">
        <v>507</v>
      </c>
      <c r="B508">
        <v>48</v>
      </c>
      <c r="C508" t="s">
        <v>2</v>
      </c>
      <c r="D508" t="s">
        <v>7</v>
      </c>
      <c r="E508" t="s">
        <v>11</v>
      </c>
      <c r="G508" s="1" t="str">
        <f>IF(reservas_hotel[[#This Row],[precio noche 1]]="","100",reservas_hotel[[#This Row],[precio noche 1]])</f>
        <v>100</v>
      </c>
      <c r="H508" t="s">
        <v>9</v>
      </c>
      <c r="I508">
        <v>2</v>
      </c>
      <c r="J508" t="s">
        <v>17</v>
      </c>
      <c r="K508">
        <v>20</v>
      </c>
      <c r="L508" s="1">
        <f>IF(reservas_hotel[[#This Row],[mantenimiento_por_noche]]="","20",reservas_hotel[[#This Row],[mantenimiento_por_noche]])</f>
        <v>20</v>
      </c>
      <c r="M508">
        <f>reservas_hotel[[#This Row],[Precio Noche]]*reservas_hotel[[#This Row],[noches]]</f>
        <v>200</v>
      </c>
      <c r="N508">
        <f>reservas_hotel[[#This Row],[noches]]*reservas_hotel[[#This Row],[Mantenimiento por noche]]</f>
        <v>40</v>
      </c>
      <c r="O508">
        <f>reservas_hotel[[#This Row],[Gasto total por reserva]]-reservas_hotel[[#This Row],[Gasto mantenimiento total]]</f>
        <v>160</v>
      </c>
    </row>
    <row r="509" spans="1:15" x14ac:dyDescent="0.3">
      <c r="A509">
        <v>508</v>
      </c>
      <c r="B509">
        <v>55</v>
      </c>
      <c r="C509" t="s">
        <v>2</v>
      </c>
      <c r="D509" t="s">
        <v>19</v>
      </c>
      <c r="E509" t="s">
        <v>15</v>
      </c>
      <c r="G509" s="1" t="str">
        <f>IF(reservas_hotel[[#This Row],[precio noche 1]]="","100",reservas_hotel[[#This Row],[precio noche 1]])</f>
        <v>100</v>
      </c>
      <c r="H509" t="s">
        <v>21</v>
      </c>
      <c r="I509">
        <v>4</v>
      </c>
      <c r="J509" t="s">
        <v>17</v>
      </c>
      <c r="K509">
        <v>10</v>
      </c>
      <c r="L509" s="1">
        <f>IF(reservas_hotel[[#This Row],[mantenimiento_por_noche]]="","20",reservas_hotel[[#This Row],[mantenimiento_por_noche]])</f>
        <v>10</v>
      </c>
      <c r="M509">
        <f>reservas_hotel[[#This Row],[Precio Noche]]*reservas_hotel[[#This Row],[noches]]</f>
        <v>400</v>
      </c>
      <c r="N509">
        <f>reservas_hotel[[#This Row],[noches]]*reservas_hotel[[#This Row],[Mantenimiento por noche]]</f>
        <v>40</v>
      </c>
      <c r="O509">
        <f>reservas_hotel[[#This Row],[Gasto total por reserva]]-reservas_hotel[[#This Row],[Gasto mantenimiento total]]</f>
        <v>360</v>
      </c>
    </row>
    <row r="510" spans="1:15" x14ac:dyDescent="0.3">
      <c r="A510">
        <v>509</v>
      </c>
      <c r="B510">
        <v>50</v>
      </c>
      <c r="C510" t="s">
        <v>2</v>
      </c>
      <c r="D510" t="s">
        <v>16</v>
      </c>
      <c r="E510" t="s">
        <v>11</v>
      </c>
      <c r="F510">
        <v>50</v>
      </c>
      <c r="G510" s="1">
        <f>IF(reservas_hotel[[#This Row],[precio noche 1]]="","100",reservas_hotel[[#This Row],[precio noche 1]])</f>
        <v>50</v>
      </c>
      <c r="H510" t="s">
        <v>5</v>
      </c>
      <c r="I510">
        <v>10</v>
      </c>
      <c r="J510" t="s">
        <v>17</v>
      </c>
      <c r="K510">
        <v>5</v>
      </c>
      <c r="L510" s="1">
        <f>IF(reservas_hotel[[#This Row],[mantenimiento_por_noche]]="","20",reservas_hotel[[#This Row],[mantenimiento_por_noche]])</f>
        <v>5</v>
      </c>
      <c r="M510">
        <f>reservas_hotel[[#This Row],[Precio Noche]]*reservas_hotel[[#This Row],[noches]]</f>
        <v>500</v>
      </c>
      <c r="N510">
        <f>reservas_hotel[[#This Row],[noches]]*reservas_hotel[[#This Row],[Mantenimiento por noche]]</f>
        <v>50</v>
      </c>
      <c r="O510">
        <f>reservas_hotel[[#This Row],[Gasto total por reserva]]-reservas_hotel[[#This Row],[Gasto mantenimiento total]]</f>
        <v>450</v>
      </c>
    </row>
    <row r="511" spans="1:15" x14ac:dyDescent="0.3">
      <c r="A511">
        <v>510</v>
      </c>
      <c r="B511">
        <v>59</v>
      </c>
      <c r="C511" t="s">
        <v>13</v>
      </c>
      <c r="D511" t="s">
        <v>18</v>
      </c>
      <c r="E511" t="s">
        <v>4</v>
      </c>
      <c r="F511">
        <v>70</v>
      </c>
      <c r="G511" s="1">
        <f>IF(reservas_hotel[[#This Row],[precio noche 1]]="","100",reservas_hotel[[#This Row],[precio noche 1]])</f>
        <v>70</v>
      </c>
      <c r="H511" t="s">
        <v>12</v>
      </c>
      <c r="I511">
        <v>2</v>
      </c>
      <c r="J511" t="s">
        <v>6</v>
      </c>
      <c r="L511" s="1" t="str">
        <f>IF(reservas_hotel[[#This Row],[mantenimiento_por_noche]]="","20",reservas_hotel[[#This Row],[mantenimiento_por_noche]])</f>
        <v>20</v>
      </c>
      <c r="M511">
        <f>reservas_hotel[[#This Row],[Precio Noche]]*reservas_hotel[[#This Row],[noches]]</f>
        <v>140</v>
      </c>
      <c r="N511">
        <f>reservas_hotel[[#This Row],[noches]]*reservas_hotel[[#This Row],[Mantenimiento por noche]]</f>
        <v>40</v>
      </c>
      <c r="O511">
        <f>reservas_hotel[[#This Row],[Gasto total por reserva]]-reservas_hotel[[#This Row],[Gasto mantenimiento total]]</f>
        <v>100</v>
      </c>
    </row>
    <row r="512" spans="1:15" x14ac:dyDescent="0.3">
      <c r="A512">
        <v>511</v>
      </c>
      <c r="B512">
        <v>29</v>
      </c>
      <c r="C512" t="s">
        <v>2</v>
      </c>
      <c r="D512" t="s">
        <v>7</v>
      </c>
      <c r="E512" t="s">
        <v>8</v>
      </c>
      <c r="F512">
        <v>200</v>
      </c>
      <c r="G512" s="1">
        <f>IF(reservas_hotel[[#This Row],[precio noche 1]]="","100",reservas_hotel[[#This Row],[precio noche 1]])</f>
        <v>200</v>
      </c>
      <c r="H512" t="s">
        <v>5</v>
      </c>
      <c r="I512">
        <v>9</v>
      </c>
      <c r="J512" t="s">
        <v>6</v>
      </c>
      <c r="K512">
        <v>20</v>
      </c>
      <c r="L512" s="1">
        <f>IF(reservas_hotel[[#This Row],[mantenimiento_por_noche]]="","20",reservas_hotel[[#This Row],[mantenimiento_por_noche]])</f>
        <v>20</v>
      </c>
      <c r="M512">
        <f>reservas_hotel[[#This Row],[Precio Noche]]*reservas_hotel[[#This Row],[noches]]</f>
        <v>1800</v>
      </c>
      <c r="N512">
        <f>reservas_hotel[[#This Row],[noches]]*reservas_hotel[[#This Row],[Mantenimiento por noche]]</f>
        <v>180</v>
      </c>
      <c r="O512">
        <f>reservas_hotel[[#This Row],[Gasto total por reserva]]-reservas_hotel[[#This Row],[Gasto mantenimiento total]]</f>
        <v>1620</v>
      </c>
    </row>
    <row r="513" spans="1:15" x14ac:dyDescent="0.3">
      <c r="A513">
        <v>512</v>
      </c>
      <c r="B513">
        <v>70</v>
      </c>
      <c r="C513" t="s">
        <v>13</v>
      </c>
      <c r="D513" t="s">
        <v>10</v>
      </c>
      <c r="E513" t="s">
        <v>15</v>
      </c>
      <c r="F513">
        <v>70</v>
      </c>
      <c r="G513" s="1">
        <f>IF(reservas_hotel[[#This Row],[precio noche 1]]="","100",reservas_hotel[[#This Row],[precio noche 1]])</f>
        <v>70</v>
      </c>
      <c r="H513" t="s">
        <v>12</v>
      </c>
      <c r="I513">
        <v>10</v>
      </c>
      <c r="J513" t="s">
        <v>6</v>
      </c>
      <c r="K513">
        <v>5</v>
      </c>
      <c r="L513" s="1">
        <f>IF(reservas_hotel[[#This Row],[mantenimiento_por_noche]]="","20",reservas_hotel[[#This Row],[mantenimiento_por_noche]])</f>
        <v>5</v>
      </c>
      <c r="M513">
        <f>reservas_hotel[[#This Row],[Precio Noche]]*reservas_hotel[[#This Row],[noches]]</f>
        <v>700</v>
      </c>
      <c r="N513">
        <f>reservas_hotel[[#This Row],[noches]]*reservas_hotel[[#This Row],[Mantenimiento por noche]]</f>
        <v>50</v>
      </c>
      <c r="O513">
        <f>reservas_hotel[[#This Row],[Gasto total por reserva]]-reservas_hotel[[#This Row],[Gasto mantenimiento total]]</f>
        <v>650</v>
      </c>
    </row>
    <row r="514" spans="1:15" x14ac:dyDescent="0.3">
      <c r="A514">
        <v>513</v>
      </c>
      <c r="B514">
        <v>38</v>
      </c>
      <c r="C514" t="s">
        <v>2</v>
      </c>
      <c r="D514" t="s">
        <v>20</v>
      </c>
      <c r="E514" t="s">
        <v>4</v>
      </c>
      <c r="F514">
        <v>70</v>
      </c>
      <c r="G514" s="1">
        <f>IF(reservas_hotel[[#This Row],[precio noche 1]]="","100",reservas_hotel[[#This Row],[precio noche 1]])</f>
        <v>70</v>
      </c>
      <c r="H514" t="s">
        <v>12</v>
      </c>
      <c r="I514">
        <v>8</v>
      </c>
      <c r="J514" t="s">
        <v>6</v>
      </c>
      <c r="K514">
        <v>5</v>
      </c>
      <c r="L514" s="1">
        <f>IF(reservas_hotel[[#This Row],[mantenimiento_por_noche]]="","20",reservas_hotel[[#This Row],[mantenimiento_por_noche]])</f>
        <v>5</v>
      </c>
      <c r="M514">
        <f>reservas_hotel[[#This Row],[Precio Noche]]*reservas_hotel[[#This Row],[noches]]</f>
        <v>560</v>
      </c>
      <c r="N514">
        <f>reservas_hotel[[#This Row],[noches]]*reservas_hotel[[#This Row],[Mantenimiento por noche]]</f>
        <v>40</v>
      </c>
      <c r="O514">
        <f>reservas_hotel[[#This Row],[Gasto total por reserva]]-reservas_hotel[[#This Row],[Gasto mantenimiento total]]</f>
        <v>520</v>
      </c>
    </row>
    <row r="515" spans="1:15" x14ac:dyDescent="0.3">
      <c r="A515">
        <v>514</v>
      </c>
      <c r="B515">
        <v>82</v>
      </c>
      <c r="C515" t="s">
        <v>2</v>
      </c>
      <c r="D515" t="s">
        <v>20</v>
      </c>
      <c r="E515" t="s">
        <v>15</v>
      </c>
      <c r="F515">
        <v>120</v>
      </c>
      <c r="G515" s="1">
        <f>IF(reservas_hotel[[#This Row],[precio noche 1]]="","100",reservas_hotel[[#This Row],[precio noche 1]])</f>
        <v>120</v>
      </c>
      <c r="H515" t="s">
        <v>9</v>
      </c>
      <c r="I515">
        <v>2</v>
      </c>
      <c r="J515" t="s">
        <v>6</v>
      </c>
      <c r="K515">
        <v>20</v>
      </c>
      <c r="L515" s="1">
        <f>IF(reservas_hotel[[#This Row],[mantenimiento_por_noche]]="","20",reservas_hotel[[#This Row],[mantenimiento_por_noche]])</f>
        <v>20</v>
      </c>
      <c r="M515">
        <f>reservas_hotel[[#This Row],[Precio Noche]]*reservas_hotel[[#This Row],[noches]]</f>
        <v>240</v>
      </c>
      <c r="N515">
        <f>reservas_hotel[[#This Row],[noches]]*reservas_hotel[[#This Row],[Mantenimiento por noche]]</f>
        <v>40</v>
      </c>
      <c r="O515">
        <f>reservas_hotel[[#This Row],[Gasto total por reserva]]-reservas_hotel[[#This Row],[Gasto mantenimiento total]]</f>
        <v>200</v>
      </c>
    </row>
    <row r="516" spans="1:15" x14ac:dyDescent="0.3">
      <c r="A516">
        <v>515</v>
      </c>
      <c r="B516">
        <v>41</v>
      </c>
      <c r="C516" t="s">
        <v>2</v>
      </c>
      <c r="D516" t="s">
        <v>20</v>
      </c>
      <c r="E516" t="s">
        <v>8</v>
      </c>
      <c r="F516">
        <v>70</v>
      </c>
      <c r="G516" s="1">
        <f>IF(reservas_hotel[[#This Row],[precio noche 1]]="","100",reservas_hotel[[#This Row],[precio noche 1]])</f>
        <v>70</v>
      </c>
      <c r="H516" t="s">
        <v>5</v>
      </c>
      <c r="I516">
        <v>2</v>
      </c>
      <c r="J516" t="s">
        <v>6</v>
      </c>
      <c r="K516">
        <v>20</v>
      </c>
      <c r="L516" s="1">
        <f>IF(reservas_hotel[[#This Row],[mantenimiento_por_noche]]="","20",reservas_hotel[[#This Row],[mantenimiento_por_noche]])</f>
        <v>20</v>
      </c>
      <c r="M516">
        <f>reservas_hotel[[#This Row],[Precio Noche]]*reservas_hotel[[#This Row],[noches]]</f>
        <v>140</v>
      </c>
      <c r="N516">
        <f>reservas_hotel[[#This Row],[noches]]*reservas_hotel[[#This Row],[Mantenimiento por noche]]</f>
        <v>40</v>
      </c>
      <c r="O516">
        <f>reservas_hotel[[#This Row],[Gasto total por reserva]]-reservas_hotel[[#This Row],[Gasto mantenimiento total]]</f>
        <v>100</v>
      </c>
    </row>
    <row r="517" spans="1:15" x14ac:dyDescent="0.3">
      <c r="A517">
        <v>516</v>
      </c>
      <c r="B517">
        <v>80</v>
      </c>
      <c r="C517" t="s">
        <v>2</v>
      </c>
      <c r="D517" t="s">
        <v>18</v>
      </c>
      <c r="E517" t="s">
        <v>8</v>
      </c>
      <c r="F517">
        <v>150</v>
      </c>
      <c r="G517" s="1">
        <f>IF(reservas_hotel[[#This Row],[precio noche 1]]="","100",reservas_hotel[[#This Row],[precio noche 1]])</f>
        <v>150</v>
      </c>
      <c r="H517" t="s">
        <v>5</v>
      </c>
      <c r="I517">
        <v>7</v>
      </c>
      <c r="J517" t="s">
        <v>6</v>
      </c>
      <c r="K517">
        <v>15</v>
      </c>
      <c r="L517" s="1">
        <f>IF(reservas_hotel[[#This Row],[mantenimiento_por_noche]]="","20",reservas_hotel[[#This Row],[mantenimiento_por_noche]])</f>
        <v>15</v>
      </c>
      <c r="M517">
        <f>reservas_hotel[[#This Row],[Precio Noche]]*reservas_hotel[[#This Row],[noches]]</f>
        <v>1050</v>
      </c>
      <c r="N517">
        <f>reservas_hotel[[#This Row],[noches]]*reservas_hotel[[#This Row],[Mantenimiento por noche]]</f>
        <v>105</v>
      </c>
      <c r="O517">
        <f>reservas_hotel[[#This Row],[Gasto total por reserva]]-reservas_hotel[[#This Row],[Gasto mantenimiento total]]</f>
        <v>945</v>
      </c>
    </row>
    <row r="518" spans="1:15" x14ac:dyDescent="0.3">
      <c r="A518">
        <v>517</v>
      </c>
      <c r="B518">
        <v>65</v>
      </c>
      <c r="C518" t="s">
        <v>2</v>
      </c>
      <c r="D518" t="s">
        <v>10</v>
      </c>
      <c r="E518" t="s">
        <v>11</v>
      </c>
      <c r="F518">
        <v>70</v>
      </c>
      <c r="G518" s="1">
        <f>IF(reservas_hotel[[#This Row],[precio noche 1]]="","100",reservas_hotel[[#This Row],[precio noche 1]])</f>
        <v>70</v>
      </c>
      <c r="H518" t="s">
        <v>9</v>
      </c>
      <c r="I518">
        <v>1</v>
      </c>
      <c r="J518" t="s">
        <v>17</v>
      </c>
      <c r="K518">
        <v>15</v>
      </c>
      <c r="L518" s="1">
        <f>IF(reservas_hotel[[#This Row],[mantenimiento_por_noche]]="","20",reservas_hotel[[#This Row],[mantenimiento_por_noche]])</f>
        <v>15</v>
      </c>
      <c r="M518">
        <f>reservas_hotel[[#This Row],[Precio Noche]]*reservas_hotel[[#This Row],[noches]]</f>
        <v>70</v>
      </c>
      <c r="N518">
        <f>reservas_hotel[[#This Row],[noches]]*reservas_hotel[[#This Row],[Mantenimiento por noche]]</f>
        <v>15</v>
      </c>
      <c r="O518">
        <f>reservas_hotel[[#This Row],[Gasto total por reserva]]-reservas_hotel[[#This Row],[Gasto mantenimiento total]]</f>
        <v>55</v>
      </c>
    </row>
    <row r="519" spans="1:15" x14ac:dyDescent="0.3">
      <c r="A519">
        <v>518</v>
      </c>
      <c r="B519">
        <v>25</v>
      </c>
      <c r="C519" t="s">
        <v>2</v>
      </c>
      <c r="D519" t="s">
        <v>18</v>
      </c>
      <c r="E519" t="s">
        <v>15</v>
      </c>
      <c r="F519">
        <v>90</v>
      </c>
      <c r="G519" s="1">
        <f>IF(reservas_hotel[[#This Row],[precio noche 1]]="","100",reservas_hotel[[#This Row],[precio noche 1]])</f>
        <v>90</v>
      </c>
      <c r="H519" t="s">
        <v>21</v>
      </c>
      <c r="I519">
        <v>6</v>
      </c>
      <c r="J519" t="s">
        <v>6</v>
      </c>
      <c r="K519">
        <v>15</v>
      </c>
      <c r="L519" s="1">
        <f>IF(reservas_hotel[[#This Row],[mantenimiento_por_noche]]="","20",reservas_hotel[[#This Row],[mantenimiento_por_noche]])</f>
        <v>15</v>
      </c>
      <c r="M519">
        <f>reservas_hotel[[#This Row],[Precio Noche]]*reservas_hotel[[#This Row],[noches]]</f>
        <v>540</v>
      </c>
      <c r="N519">
        <f>reservas_hotel[[#This Row],[noches]]*reservas_hotel[[#This Row],[Mantenimiento por noche]]</f>
        <v>90</v>
      </c>
      <c r="O519">
        <f>reservas_hotel[[#This Row],[Gasto total por reserva]]-reservas_hotel[[#This Row],[Gasto mantenimiento total]]</f>
        <v>450</v>
      </c>
    </row>
    <row r="520" spans="1:15" x14ac:dyDescent="0.3">
      <c r="A520">
        <v>519</v>
      </c>
      <c r="B520">
        <v>65</v>
      </c>
      <c r="C520" t="s">
        <v>2</v>
      </c>
      <c r="D520" t="s">
        <v>20</v>
      </c>
      <c r="E520" t="s">
        <v>4</v>
      </c>
      <c r="F520">
        <v>120</v>
      </c>
      <c r="G520" s="1">
        <f>IF(reservas_hotel[[#This Row],[precio noche 1]]="","100",reservas_hotel[[#This Row],[precio noche 1]])</f>
        <v>120</v>
      </c>
      <c r="H520" t="s">
        <v>9</v>
      </c>
      <c r="I520">
        <v>6</v>
      </c>
      <c r="J520" t="s">
        <v>6</v>
      </c>
      <c r="K520">
        <v>20</v>
      </c>
      <c r="L520" s="1">
        <f>IF(reservas_hotel[[#This Row],[mantenimiento_por_noche]]="","20",reservas_hotel[[#This Row],[mantenimiento_por_noche]])</f>
        <v>20</v>
      </c>
      <c r="M520">
        <f>reservas_hotel[[#This Row],[Precio Noche]]*reservas_hotel[[#This Row],[noches]]</f>
        <v>720</v>
      </c>
      <c r="N520">
        <f>reservas_hotel[[#This Row],[noches]]*reservas_hotel[[#This Row],[Mantenimiento por noche]]</f>
        <v>120</v>
      </c>
      <c r="O520">
        <f>reservas_hotel[[#This Row],[Gasto total por reserva]]-reservas_hotel[[#This Row],[Gasto mantenimiento total]]</f>
        <v>600</v>
      </c>
    </row>
    <row r="521" spans="1:15" x14ac:dyDescent="0.3">
      <c r="A521">
        <v>520</v>
      </c>
      <c r="B521">
        <v>27</v>
      </c>
      <c r="C521" t="s">
        <v>13</v>
      </c>
      <c r="D521" t="s">
        <v>7</v>
      </c>
      <c r="E521" t="s">
        <v>11</v>
      </c>
      <c r="F521">
        <v>50</v>
      </c>
      <c r="G521" s="1">
        <f>IF(reservas_hotel[[#This Row],[precio noche 1]]="","100",reservas_hotel[[#This Row],[precio noche 1]])</f>
        <v>50</v>
      </c>
      <c r="H521" t="s">
        <v>12</v>
      </c>
      <c r="I521">
        <v>3</v>
      </c>
      <c r="J521" t="s">
        <v>17</v>
      </c>
      <c r="K521">
        <v>20</v>
      </c>
      <c r="L521" s="1">
        <f>IF(reservas_hotel[[#This Row],[mantenimiento_por_noche]]="","20",reservas_hotel[[#This Row],[mantenimiento_por_noche]])</f>
        <v>20</v>
      </c>
      <c r="M521">
        <f>reservas_hotel[[#This Row],[Precio Noche]]*reservas_hotel[[#This Row],[noches]]</f>
        <v>150</v>
      </c>
      <c r="N521">
        <f>reservas_hotel[[#This Row],[noches]]*reservas_hotel[[#This Row],[Mantenimiento por noche]]</f>
        <v>60</v>
      </c>
      <c r="O521">
        <f>reservas_hotel[[#This Row],[Gasto total por reserva]]-reservas_hotel[[#This Row],[Gasto mantenimiento total]]</f>
        <v>90</v>
      </c>
    </row>
    <row r="522" spans="1:15" x14ac:dyDescent="0.3">
      <c r="A522">
        <v>521</v>
      </c>
      <c r="B522">
        <v>19</v>
      </c>
      <c r="C522" t="s">
        <v>13</v>
      </c>
      <c r="D522" t="s">
        <v>3</v>
      </c>
      <c r="E522" t="s">
        <v>8</v>
      </c>
      <c r="G522" s="1" t="str">
        <f>IF(reservas_hotel[[#This Row],[precio noche 1]]="","100",reservas_hotel[[#This Row],[precio noche 1]])</f>
        <v>100</v>
      </c>
      <c r="H522" t="s">
        <v>9</v>
      </c>
      <c r="I522">
        <v>9</v>
      </c>
      <c r="J522" t="s">
        <v>17</v>
      </c>
      <c r="K522">
        <v>20</v>
      </c>
      <c r="L522" s="1">
        <f>IF(reservas_hotel[[#This Row],[mantenimiento_por_noche]]="","20",reservas_hotel[[#This Row],[mantenimiento_por_noche]])</f>
        <v>20</v>
      </c>
      <c r="M522">
        <f>reservas_hotel[[#This Row],[Precio Noche]]*reservas_hotel[[#This Row],[noches]]</f>
        <v>900</v>
      </c>
      <c r="N522">
        <f>reservas_hotel[[#This Row],[noches]]*reservas_hotel[[#This Row],[Mantenimiento por noche]]</f>
        <v>180</v>
      </c>
      <c r="O522">
        <f>reservas_hotel[[#This Row],[Gasto total por reserva]]-reservas_hotel[[#This Row],[Gasto mantenimiento total]]</f>
        <v>720</v>
      </c>
    </row>
    <row r="523" spans="1:15" x14ac:dyDescent="0.3">
      <c r="A523">
        <v>522</v>
      </c>
      <c r="B523">
        <v>34</v>
      </c>
      <c r="C523" t="s">
        <v>13</v>
      </c>
      <c r="D523" t="s">
        <v>14</v>
      </c>
      <c r="E523" t="s">
        <v>8</v>
      </c>
      <c r="F523">
        <v>50</v>
      </c>
      <c r="G523" s="1">
        <f>IF(reservas_hotel[[#This Row],[precio noche 1]]="","100",reservas_hotel[[#This Row],[precio noche 1]])</f>
        <v>50</v>
      </c>
      <c r="H523" t="s">
        <v>12</v>
      </c>
      <c r="I523">
        <v>7</v>
      </c>
      <c r="J523" t="s">
        <v>6</v>
      </c>
      <c r="K523">
        <v>20</v>
      </c>
      <c r="L523" s="1">
        <f>IF(reservas_hotel[[#This Row],[mantenimiento_por_noche]]="","20",reservas_hotel[[#This Row],[mantenimiento_por_noche]])</f>
        <v>20</v>
      </c>
      <c r="M523">
        <f>reservas_hotel[[#This Row],[Precio Noche]]*reservas_hotel[[#This Row],[noches]]</f>
        <v>350</v>
      </c>
      <c r="N523">
        <f>reservas_hotel[[#This Row],[noches]]*reservas_hotel[[#This Row],[Mantenimiento por noche]]</f>
        <v>140</v>
      </c>
      <c r="O523">
        <f>reservas_hotel[[#This Row],[Gasto total por reserva]]-reservas_hotel[[#This Row],[Gasto mantenimiento total]]</f>
        <v>210</v>
      </c>
    </row>
    <row r="524" spans="1:15" x14ac:dyDescent="0.3">
      <c r="A524">
        <v>523</v>
      </c>
      <c r="B524">
        <v>90</v>
      </c>
      <c r="C524" t="s">
        <v>13</v>
      </c>
      <c r="D524" t="s">
        <v>19</v>
      </c>
      <c r="E524" t="s">
        <v>4</v>
      </c>
      <c r="F524">
        <v>70</v>
      </c>
      <c r="G524" s="1">
        <f>IF(reservas_hotel[[#This Row],[precio noche 1]]="","100",reservas_hotel[[#This Row],[precio noche 1]])</f>
        <v>70</v>
      </c>
      <c r="H524" t="s">
        <v>5</v>
      </c>
      <c r="I524">
        <v>2</v>
      </c>
      <c r="J524" t="s">
        <v>17</v>
      </c>
      <c r="L524" s="1" t="str">
        <f>IF(reservas_hotel[[#This Row],[mantenimiento_por_noche]]="","20",reservas_hotel[[#This Row],[mantenimiento_por_noche]])</f>
        <v>20</v>
      </c>
      <c r="M524">
        <f>reservas_hotel[[#This Row],[Precio Noche]]*reservas_hotel[[#This Row],[noches]]</f>
        <v>140</v>
      </c>
      <c r="N524">
        <f>reservas_hotel[[#This Row],[noches]]*reservas_hotel[[#This Row],[Mantenimiento por noche]]</f>
        <v>40</v>
      </c>
      <c r="O524">
        <f>reservas_hotel[[#This Row],[Gasto total por reserva]]-reservas_hotel[[#This Row],[Gasto mantenimiento total]]</f>
        <v>100</v>
      </c>
    </row>
    <row r="525" spans="1:15" x14ac:dyDescent="0.3">
      <c r="A525">
        <v>524</v>
      </c>
      <c r="B525">
        <v>90</v>
      </c>
      <c r="C525" t="s">
        <v>2</v>
      </c>
      <c r="D525" t="s">
        <v>22</v>
      </c>
      <c r="E525" t="s">
        <v>4</v>
      </c>
      <c r="F525">
        <v>70</v>
      </c>
      <c r="G525" s="1">
        <f>IF(reservas_hotel[[#This Row],[precio noche 1]]="","100",reservas_hotel[[#This Row],[precio noche 1]])</f>
        <v>70</v>
      </c>
      <c r="H525" t="s">
        <v>5</v>
      </c>
      <c r="I525">
        <v>7</v>
      </c>
      <c r="J525" t="s">
        <v>6</v>
      </c>
      <c r="K525">
        <v>5</v>
      </c>
      <c r="L525" s="1">
        <f>IF(reservas_hotel[[#This Row],[mantenimiento_por_noche]]="","20",reservas_hotel[[#This Row],[mantenimiento_por_noche]])</f>
        <v>5</v>
      </c>
      <c r="M525">
        <f>reservas_hotel[[#This Row],[Precio Noche]]*reservas_hotel[[#This Row],[noches]]</f>
        <v>490</v>
      </c>
      <c r="N525">
        <f>reservas_hotel[[#This Row],[noches]]*reservas_hotel[[#This Row],[Mantenimiento por noche]]</f>
        <v>35</v>
      </c>
      <c r="O525">
        <f>reservas_hotel[[#This Row],[Gasto total por reserva]]-reservas_hotel[[#This Row],[Gasto mantenimiento total]]</f>
        <v>455</v>
      </c>
    </row>
    <row r="526" spans="1:15" x14ac:dyDescent="0.3">
      <c r="A526">
        <v>525</v>
      </c>
      <c r="B526">
        <v>74</v>
      </c>
      <c r="C526" t="s">
        <v>2</v>
      </c>
      <c r="D526" t="s">
        <v>16</v>
      </c>
      <c r="E526" t="s">
        <v>15</v>
      </c>
      <c r="F526">
        <v>90</v>
      </c>
      <c r="G526" s="1">
        <f>IF(reservas_hotel[[#This Row],[precio noche 1]]="","100",reservas_hotel[[#This Row],[precio noche 1]])</f>
        <v>90</v>
      </c>
      <c r="H526" t="s">
        <v>9</v>
      </c>
      <c r="I526">
        <v>9</v>
      </c>
      <c r="J526" t="s">
        <v>17</v>
      </c>
      <c r="K526">
        <v>20</v>
      </c>
      <c r="L526" s="1">
        <f>IF(reservas_hotel[[#This Row],[mantenimiento_por_noche]]="","20",reservas_hotel[[#This Row],[mantenimiento_por_noche]])</f>
        <v>20</v>
      </c>
      <c r="M526">
        <f>reservas_hotel[[#This Row],[Precio Noche]]*reservas_hotel[[#This Row],[noches]]</f>
        <v>810</v>
      </c>
      <c r="N526">
        <f>reservas_hotel[[#This Row],[noches]]*reservas_hotel[[#This Row],[Mantenimiento por noche]]</f>
        <v>180</v>
      </c>
      <c r="O526">
        <f>reservas_hotel[[#This Row],[Gasto total por reserva]]-reservas_hotel[[#This Row],[Gasto mantenimiento total]]</f>
        <v>630</v>
      </c>
    </row>
    <row r="527" spans="1:15" x14ac:dyDescent="0.3">
      <c r="A527">
        <v>526</v>
      </c>
      <c r="B527">
        <v>41</v>
      </c>
      <c r="C527" t="s">
        <v>13</v>
      </c>
      <c r="D527" t="s">
        <v>16</v>
      </c>
      <c r="E527" t="s">
        <v>4</v>
      </c>
      <c r="F527">
        <v>50</v>
      </c>
      <c r="G527" s="1">
        <f>IF(reservas_hotel[[#This Row],[precio noche 1]]="","100",reservas_hotel[[#This Row],[precio noche 1]])</f>
        <v>50</v>
      </c>
      <c r="H527" t="s">
        <v>5</v>
      </c>
      <c r="I527">
        <v>4</v>
      </c>
      <c r="J527" t="s">
        <v>17</v>
      </c>
      <c r="K527">
        <v>5</v>
      </c>
      <c r="L527" s="1">
        <f>IF(reservas_hotel[[#This Row],[mantenimiento_por_noche]]="","20",reservas_hotel[[#This Row],[mantenimiento_por_noche]])</f>
        <v>5</v>
      </c>
      <c r="M527">
        <f>reservas_hotel[[#This Row],[Precio Noche]]*reservas_hotel[[#This Row],[noches]]</f>
        <v>200</v>
      </c>
      <c r="N527">
        <f>reservas_hotel[[#This Row],[noches]]*reservas_hotel[[#This Row],[Mantenimiento por noche]]</f>
        <v>20</v>
      </c>
      <c r="O527">
        <f>reservas_hotel[[#This Row],[Gasto total por reserva]]-reservas_hotel[[#This Row],[Gasto mantenimiento total]]</f>
        <v>180</v>
      </c>
    </row>
    <row r="528" spans="1:15" x14ac:dyDescent="0.3">
      <c r="A528">
        <v>527</v>
      </c>
      <c r="B528">
        <v>26</v>
      </c>
      <c r="C528" t="s">
        <v>13</v>
      </c>
      <c r="D528" t="s">
        <v>20</v>
      </c>
      <c r="E528" t="s">
        <v>15</v>
      </c>
      <c r="F528">
        <v>150</v>
      </c>
      <c r="G528" s="1">
        <f>IF(reservas_hotel[[#This Row],[precio noche 1]]="","100",reservas_hotel[[#This Row],[precio noche 1]])</f>
        <v>150</v>
      </c>
      <c r="H528" t="s">
        <v>9</v>
      </c>
      <c r="I528">
        <v>9</v>
      </c>
      <c r="J528" t="s">
        <v>17</v>
      </c>
      <c r="L528" s="1" t="str">
        <f>IF(reservas_hotel[[#This Row],[mantenimiento_por_noche]]="","20",reservas_hotel[[#This Row],[mantenimiento_por_noche]])</f>
        <v>20</v>
      </c>
      <c r="M528">
        <f>reservas_hotel[[#This Row],[Precio Noche]]*reservas_hotel[[#This Row],[noches]]</f>
        <v>1350</v>
      </c>
      <c r="N528">
        <f>reservas_hotel[[#This Row],[noches]]*reservas_hotel[[#This Row],[Mantenimiento por noche]]</f>
        <v>180</v>
      </c>
      <c r="O528">
        <f>reservas_hotel[[#This Row],[Gasto total por reserva]]-reservas_hotel[[#This Row],[Gasto mantenimiento total]]</f>
        <v>1170</v>
      </c>
    </row>
    <row r="529" spans="1:15" x14ac:dyDescent="0.3">
      <c r="A529">
        <v>528</v>
      </c>
      <c r="B529">
        <v>66</v>
      </c>
      <c r="C529" t="s">
        <v>2</v>
      </c>
      <c r="D529" t="s">
        <v>14</v>
      </c>
      <c r="E529" t="s">
        <v>15</v>
      </c>
      <c r="F529">
        <v>200</v>
      </c>
      <c r="G529" s="1">
        <f>IF(reservas_hotel[[#This Row],[precio noche 1]]="","100",reservas_hotel[[#This Row],[precio noche 1]])</f>
        <v>200</v>
      </c>
      <c r="H529" t="s">
        <v>12</v>
      </c>
      <c r="I529">
        <v>6</v>
      </c>
      <c r="J529" t="s">
        <v>17</v>
      </c>
      <c r="L529" s="1" t="str">
        <f>IF(reservas_hotel[[#This Row],[mantenimiento_por_noche]]="","20",reservas_hotel[[#This Row],[mantenimiento_por_noche]])</f>
        <v>20</v>
      </c>
      <c r="M529">
        <f>reservas_hotel[[#This Row],[Precio Noche]]*reservas_hotel[[#This Row],[noches]]</f>
        <v>1200</v>
      </c>
      <c r="N529">
        <f>reservas_hotel[[#This Row],[noches]]*reservas_hotel[[#This Row],[Mantenimiento por noche]]</f>
        <v>120</v>
      </c>
      <c r="O529">
        <f>reservas_hotel[[#This Row],[Gasto total por reserva]]-reservas_hotel[[#This Row],[Gasto mantenimiento total]]</f>
        <v>1080</v>
      </c>
    </row>
    <row r="530" spans="1:15" x14ac:dyDescent="0.3">
      <c r="A530">
        <v>529</v>
      </c>
      <c r="B530">
        <v>70</v>
      </c>
      <c r="C530" t="s">
        <v>13</v>
      </c>
      <c r="D530" t="s">
        <v>22</v>
      </c>
      <c r="E530" t="s">
        <v>15</v>
      </c>
      <c r="F530">
        <v>70</v>
      </c>
      <c r="G530" s="1">
        <f>IF(reservas_hotel[[#This Row],[precio noche 1]]="","100",reservas_hotel[[#This Row],[precio noche 1]])</f>
        <v>70</v>
      </c>
      <c r="H530" t="s">
        <v>9</v>
      </c>
      <c r="I530">
        <v>3</v>
      </c>
      <c r="J530" t="s">
        <v>6</v>
      </c>
      <c r="K530">
        <v>15</v>
      </c>
      <c r="L530" s="1">
        <f>IF(reservas_hotel[[#This Row],[mantenimiento_por_noche]]="","20",reservas_hotel[[#This Row],[mantenimiento_por_noche]])</f>
        <v>15</v>
      </c>
      <c r="M530">
        <f>reservas_hotel[[#This Row],[Precio Noche]]*reservas_hotel[[#This Row],[noches]]</f>
        <v>210</v>
      </c>
      <c r="N530">
        <f>reservas_hotel[[#This Row],[noches]]*reservas_hotel[[#This Row],[Mantenimiento por noche]]</f>
        <v>45</v>
      </c>
      <c r="O530">
        <f>reservas_hotel[[#This Row],[Gasto total por reserva]]-reservas_hotel[[#This Row],[Gasto mantenimiento total]]</f>
        <v>165</v>
      </c>
    </row>
    <row r="531" spans="1:15" x14ac:dyDescent="0.3">
      <c r="A531">
        <v>530</v>
      </c>
      <c r="B531">
        <v>86</v>
      </c>
      <c r="C531" t="s">
        <v>13</v>
      </c>
      <c r="D531" t="s">
        <v>22</v>
      </c>
      <c r="E531" t="s">
        <v>15</v>
      </c>
      <c r="F531">
        <v>120</v>
      </c>
      <c r="G531" s="1">
        <f>IF(reservas_hotel[[#This Row],[precio noche 1]]="","100",reservas_hotel[[#This Row],[precio noche 1]])</f>
        <v>120</v>
      </c>
      <c r="H531" t="s">
        <v>21</v>
      </c>
      <c r="I531">
        <v>2</v>
      </c>
      <c r="J531" t="s">
        <v>6</v>
      </c>
      <c r="K531">
        <v>5</v>
      </c>
      <c r="L531" s="1">
        <f>IF(reservas_hotel[[#This Row],[mantenimiento_por_noche]]="","20",reservas_hotel[[#This Row],[mantenimiento_por_noche]])</f>
        <v>5</v>
      </c>
      <c r="M531">
        <f>reservas_hotel[[#This Row],[Precio Noche]]*reservas_hotel[[#This Row],[noches]]</f>
        <v>240</v>
      </c>
      <c r="N531">
        <f>reservas_hotel[[#This Row],[noches]]*reservas_hotel[[#This Row],[Mantenimiento por noche]]</f>
        <v>10</v>
      </c>
      <c r="O531">
        <f>reservas_hotel[[#This Row],[Gasto total por reserva]]-reservas_hotel[[#This Row],[Gasto mantenimiento total]]</f>
        <v>230</v>
      </c>
    </row>
    <row r="532" spans="1:15" x14ac:dyDescent="0.3">
      <c r="A532">
        <v>531</v>
      </c>
      <c r="B532">
        <v>44</v>
      </c>
      <c r="C532" t="s">
        <v>2</v>
      </c>
      <c r="D532" t="s">
        <v>16</v>
      </c>
      <c r="E532" t="s">
        <v>8</v>
      </c>
      <c r="F532">
        <v>50</v>
      </c>
      <c r="G532" s="1">
        <f>IF(reservas_hotel[[#This Row],[precio noche 1]]="","100",reservas_hotel[[#This Row],[precio noche 1]])</f>
        <v>50</v>
      </c>
      <c r="H532" t="s">
        <v>12</v>
      </c>
      <c r="I532">
        <v>2</v>
      </c>
      <c r="J532" t="s">
        <v>17</v>
      </c>
      <c r="K532">
        <v>20</v>
      </c>
      <c r="L532" s="1">
        <f>IF(reservas_hotel[[#This Row],[mantenimiento_por_noche]]="","20",reservas_hotel[[#This Row],[mantenimiento_por_noche]])</f>
        <v>20</v>
      </c>
      <c r="M532">
        <f>reservas_hotel[[#This Row],[Precio Noche]]*reservas_hotel[[#This Row],[noches]]</f>
        <v>100</v>
      </c>
      <c r="N532">
        <f>reservas_hotel[[#This Row],[noches]]*reservas_hotel[[#This Row],[Mantenimiento por noche]]</f>
        <v>40</v>
      </c>
      <c r="O532">
        <f>reservas_hotel[[#This Row],[Gasto total por reserva]]-reservas_hotel[[#This Row],[Gasto mantenimiento total]]</f>
        <v>60</v>
      </c>
    </row>
    <row r="533" spans="1:15" x14ac:dyDescent="0.3">
      <c r="A533">
        <v>532</v>
      </c>
      <c r="B533">
        <v>19</v>
      </c>
      <c r="C533" t="s">
        <v>13</v>
      </c>
      <c r="D533" t="s">
        <v>10</v>
      </c>
      <c r="E533" t="s">
        <v>15</v>
      </c>
      <c r="F533">
        <v>200</v>
      </c>
      <c r="G533" s="1">
        <f>IF(reservas_hotel[[#This Row],[precio noche 1]]="","100",reservas_hotel[[#This Row],[precio noche 1]])</f>
        <v>200</v>
      </c>
      <c r="H533" t="s">
        <v>5</v>
      </c>
      <c r="I533">
        <v>9</v>
      </c>
      <c r="J533" t="s">
        <v>17</v>
      </c>
      <c r="K533">
        <v>10</v>
      </c>
      <c r="L533" s="1">
        <f>IF(reservas_hotel[[#This Row],[mantenimiento_por_noche]]="","20",reservas_hotel[[#This Row],[mantenimiento_por_noche]])</f>
        <v>10</v>
      </c>
      <c r="M533">
        <f>reservas_hotel[[#This Row],[Precio Noche]]*reservas_hotel[[#This Row],[noches]]</f>
        <v>1800</v>
      </c>
      <c r="N533">
        <f>reservas_hotel[[#This Row],[noches]]*reservas_hotel[[#This Row],[Mantenimiento por noche]]</f>
        <v>90</v>
      </c>
      <c r="O533">
        <f>reservas_hotel[[#This Row],[Gasto total por reserva]]-reservas_hotel[[#This Row],[Gasto mantenimiento total]]</f>
        <v>1710</v>
      </c>
    </row>
    <row r="534" spans="1:15" x14ac:dyDescent="0.3">
      <c r="A534">
        <v>533</v>
      </c>
      <c r="B534">
        <v>30</v>
      </c>
      <c r="C534" t="s">
        <v>13</v>
      </c>
      <c r="D534" t="s">
        <v>7</v>
      </c>
      <c r="E534" t="s">
        <v>8</v>
      </c>
      <c r="F534">
        <v>70</v>
      </c>
      <c r="G534" s="1">
        <f>IF(reservas_hotel[[#This Row],[precio noche 1]]="","100",reservas_hotel[[#This Row],[precio noche 1]])</f>
        <v>70</v>
      </c>
      <c r="H534" t="s">
        <v>21</v>
      </c>
      <c r="I534">
        <v>8</v>
      </c>
      <c r="J534" t="s">
        <v>17</v>
      </c>
      <c r="L534" s="1" t="str">
        <f>IF(reservas_hotel[[#This Row],[mantenimiento_por_noche]]="","20",reservas_hotel[[#This Row],[mantenimiento_por_noche]])</f>
        <v>20</v>
      </c>
      <c r="M534">
        <f>reservas_hotel[[#This Row],[Precio Noche]]*reservas_hotel[[#This Row],[noches]]</f>
        <v>560</v>
      </c>
      <c r="N534">
        <f>reservas_hotel[[#This Row],[noches]]*reservas_hotel[[#This Row],[Mantenimiento por noche]]</f>
        <v>160</v>
      </c>
      <c r="O534">
        <f>reservas_hotel[[#This Row],[Gasto total por reserva]]-reservas_hotel[[#This Row],[Gasto mantenimiento total]]</f>
        <v>400</v>
      </c>
    </row>
    <row r="535" spans="1:15" x14ac:dyDescent="0.3">
      <c r="A535">
        <v>534</v>
      </c>
      <c r="B535">
        <v>39</v>
      </c>
      <c r="C535" t="s">
        <v>2</v>
      </c>
      <c r="D535" t="s">
        <v>16</v>
      </c>
      <c r="E535" t="s">
        <v>11</v>
      </c>
      <c r="F535">
        <v>50</v>
      </c>
      <c r="G535" s="1">
        <f>IF(reservas_hotel[[#This Row],[precio noche 1]]="","100",reservas_hotel[[#This Row],[precio noche 1]])</f>
        <v>50</v>
      </c>
      <c r="H535" t="s">
        <v>9</v>
      </c>
      <c r="I535">
        <v>7</v>
      </c>
      <c r="J535" t="s">
        <v>6</v>
      </c>
      <c r="K535">
        <v>15</v>
      </c>
      <c r="L535" s="1">
        <f>IF(reservas_hotel[[#This Row],[mantenimiento_por_noche]]="","20",reservas_hotel[[#This Row],[mantenimiento_por_noche]])</f>
        <v>15</v>
      </c>
      <c r="M535">
        <f>reservas_hotel[[#This Row],[Precio Noche]]*reservas_hotel[[#This Row],[noches]]</f>
        <v>350</v>
      </c>
      <c r="N535">
        <f>reservas_hotel[[#This Row],[noches]]*reservas_hotel[[#This Row],[Mantenimiento por noche]]</f>
        <v>105</v>
      </c>
      <c r="O535">
        <f>reservas_hotel[[#This Row],[Gasto total por reserva]]-reservas_hotel[[#This Row],[Gasto mantenimiento total]]</f>
        <v>245</v>
      </c>
    </row>
    <row r="536" spans="1:15" x14ac:dyDescent="0.3">
      <c r="A536">
        <v>535</v>
      </c>
      <c r="B536">
        <v>46</v>
      </c>
      <c r="C536" t="s">
        <v>2</v>
      </c>
      <c r="D536" t="s">
        <v>16</v>
      </c>
      <c r="E536" t="s">
        <v>8</v>
      </c>
      <c r="F536">
        <v>50</v>
      </c>
      <c r="G536" s="1">
        <f>IF(reservas_hotel[[#This Row],[precio noche 1]]="","100",reservas_hotel[[#This Row],[precio noche 1]])</f>
        <v>50</v>
      </c>
      <c r="H536" t="s">
        <v>5</v>
      </c>
      <c r="I536">
        <v>7</v>
      </c>
      <c r="J536" t="s">
        <v>6</v>
      </c>
      <c r="K536">
        <v>20</v>
      </c>
      <c r="L536" s="1">
        <f>IF(reservas_hotel[[#This Row],[mantenimiento_por_noche]]="","20",reservas_hotel[[#This Row],[mantenimiento_por_noche]])</f>
        <v>20</v>
      </c>
      <c r="M536">
        <f>reservas_hotel[[#This Row],[Precio Noche]]*reservas_hotel[[#This Row],[noches]]</f>
        <v>350</v>
      </c>
      <c r="N536">
        <f>reservas_hotel[[#This Row],[noches]]*reservas_hotel[[#This Row],[Mantenimiento por noche]]</f>
        <v>140</v>
      </c>
      <c r="O536">
        <f>reservas_hotel[[#This Row],[Gasto total por reserva]]-reservas_hotel[[#This Row],[Gasto mantenimiento total]]</f>
        <v>210</v>
      </c>
    </row>
    <row r="537" spans="1:15" x14ac:dyDescent="0.3">
      <c r="A537">
        <v>536</v>
      </c>
      <c r="B537">
        <v>88</v>
      </c>
      <c r="C537" t="s">
        <v>2</v>
      </c>
      <c r="D537" t="s">
        <v>20</v>
      </c>
      <c r="E537" t="s">
        <v>4</v>
      </c>
      <c r="G537" s="1" t="str">
        <f>IF(reservas_hotel[[#This Row],[precio noche 1]]="","100",reservas_hotel[[#This Row],[precio noche 1]])</f>
        <v>100</v>
      </c>
      <c r="H537" t="s">
        <v>21</v>
      </c>
      <c r="I537">
        <v>10</v>
      </c>
      <c r="J537" t="s">
        <v>17</v>
      </c>
      <c r="K537">
        <v>5</v>
      </c>
      <c r="L537" s="1">
        <f>IF(reservas_hotel[[#This Row],[mantenimiento_por_noche]]="","20",reservas_hotel[[#This Row],[mantenimiento_por_noche]])</f>
        <v>5</v>
      </c>
      <c r="M537">
        <f>reservas_hotel[[#This Row],[Precio Noche]]*reservas_hotel[[#This Row],[noches]]</f>
        <v>1000</v>
      </c>
      <c r="N537">
        <f>reservas_hotel[[#This Row],[noches]]*reservas_hotel[[#This Row],[Mantenimiento por noche]]</f>
        <v>50</v>
      </c>
      <c r="O537">
        <f>reservas_hotel[[#This Row],[Gasto total por reserva]]-reservas_hotel[[#This Row],[Gasto mantenimiento total]]</f>
        <v>950</v>
      </c>
    </row>
    <row r="538" spans="1:15" x14ac:dyDescent="0.3">
      <c r="A538">
        <v>537</v>
      </c>
      <c r="B538">
        <v>89</v>
      </c>
      <c r="C538" t="s">
        <v>2</v>
      </c>
      <c r="D538" t="s">
        <v>7</v>
      </c>
      <c r="E538" t="s">
        <v>11</v>
      </c>
      <c r="F538">
        <v>90</v>
      </c>
      <c r="G538" s="1">
        <f>IF(reservas_hotel[[#This Row],[precio noche 1]]="","100",reservas_hotel[[#This Row],[precio noche 1]])</f>
        <v>90</v>
      </c>
      <c r="H538" t="s">
        <v>21</v>
      </c>
      <c r="I538">
        <v>10</v>
      </c>
      <c r="J538" t="s">
        <v>17</v>
      </c>
      <c r="K538">
        <v>5</v>
      </c>
      <c r="L538" s="1">
        <f>IF(reservas_hotel[[#This Row],[mantenimiento_por_noche]]="","20",reservas_hotel[[#This Row],[mantenimiento_por_noche]])</f>
        <v>5</v>
      </c>
      <c r="M538">
        <f>reservas_hotel[[#This Row],[Precio Noche]]*reservas_hotel[[#This Row],[noches]]</f>
        <v>900</v>
      </c>
      <c r="N538">
        <f>reservas_hotel[[#This Row],[noches]]*reservas_hotel[[#This Row],[Mantenimiento por noche]]</f>
        <v>50</v>
      </c>
      <c r="O538">
        <f>reservas_hotel[[#This Row],[Gasto total por reserva]]-reservas_hotel[[#This Row],[Gasto mantenimiento total]]</f>
        <v>850</v>
      </c>
    </row>
    <row r="539" spans="1:15" x14ac:dyDescent="0.3">
      <c r="A539">
        <v>538</v>
      </c>
      <c r="B539">
        <v>70</v>
      </c>
      <c r="C539" t="s">
        <v>2</v>
      </c>
      <c r="D539" t="s">
        <v>22</v>
      </c>
      <c r="E539" t="s">
        <v>8</v>
      </c>
      <c r="F539">
        <v>90</v>
      </c>
      <c r="G539" s="1">
        <f>IF(reservas_hotel[[#This Row],[precio noche 1]]="","100",reservas_hotel[[#This Row],[precio noche 1]])</f>
        <v>90</v>
      </c>
      <c r="H539" t="s">
        <v>12</v>
      </c>
      <c r="I539">
        <v>8</v>
      </c>
      <c r="J539" t="s">
        <v>6</v>
      </c>
      <c r="K539">
        <v>15</v>
      </c>
      <c r="L539" s="1">
        <f>IF(reservas_hotel[[#This Row],[mantenimiento_por_noche]]="","20",reservas_hotel[[#This Row],[mantenimiento_por_noche]])</f>
        <v>15</v>
      </c>
      <c r="M539">
        <f>reservas_hotel[[#This Row],[Precio Noche]]*reservas_hotel[[#This Row],[noches]]</f>
        <v>720</v>
      </c>
      <c r="N539">
        <f>reservas_hotel[[#This Row],[noches]]*reservas_hotel[[#This Row],[Mantenimiento por noche]]</f>
        <v>120</v>
      </c>
      <c r="O539">
        <f>reservas_hotel[[#This Row],[Gasto total por reserva]]-reservas_hotel[[#This Row],[Gasto mantenimiento total]]</f>
        <v>600</v>
      </c>
    </row>
    <row r="540" spans="1:15" x14ac:dyDescent="0.3">
      <c r="A540">
        <v>539</v>
      </c>
      <c r="B540">
        <v>84</v>
      </c>
      <c r="C540" t="s">
        <v>13</v>
      </c>
      <c r="D540" t="s">
        <v>18</v>
      </c>
      <c r="E540" t="s">
        <v>15</v>
      </c>
      <c r="F540">
        <v>90</v>
      </c>
      <c r="G540" s="1">
        <f>IF(reservas_hotel[[#This Row],[precio noche 1]]="","100",reservas_hotel[[#This Row],[precio noche 1]])</f>
        <v>90</v>
      </c>
      <c r="H540" t="s">
        <v>21</v>
      </c>
      <c r="I540">
        <v>1</v>
      </c>
      <c r="J540" t="s">
        <v>17</v>
      </c>
      <c r="K540">
        <v>5</v>
      </c>
      <c r="L540" s="1">
        <f>IF(reservas_hotel[[#This Row],[mantenimiento_por_noche]]="","20",reservas_hotel[[#This Row],[mantenimiento_por_noche]])</f>
        <v>5</v>
      </c>
      <c r="M540">
        <f>reservas_hotel[[#This Row],[Precio Noche]]*reservas_hotel[[#This Row],[noches]]</f>
        <v>90</v>
      </c>
      <c r="N540">
        <f>reservas_hotel[[#This Row],[noches]]*reservas_hotel[[#This Row],[Mantenimiento por noche]]</f>
        <v>5</v>
      </c>
      <c r="O540">
        <f>reservas_hotel[[#This Row],[Gasto total por reserva]]-reservas_hotel[[#This Row],[Gasto mantenimiento total]]</f>
        <v>85</v>
      </c>
    </row>
    <row r="541" spans="1:15" x14ac:dyDescent="0.3">
      <c r="A541">
        <v>540</v>
      </c>
      <c r="B541">
        <v>46</v>
      </c>
      <c r="C541" t="s">
        <v>2</v>
      </c>
      <c r="D541" t="s">
        <v>19</v>
      </c>
      <c r="E541" t="s">
        <v>8</v>
      </c>
      <c r="F541">
        <v>90</v>
      </c>
      <c r="G541" s="1">
        <f>IF(reservas_hotel[[#This Row],[precio noche 1]]="","100",reservas_hotel[[#This Row],[precio noche 1]])</f>
        <v>90</v>
      </c>
      <c r="H541" t="s">
        <v>9</v>
      </c>
      <c r="I541">
        <v>6</v>
      </c>
      <c r="J541" t="s">
        <v>17</v>
      </c>
      <c r="K541">
        <v>5</v>
      </c>
      <c r="L541" s="1">
        <f>IF(reservas_hotel[[#This Row],[mantenimiento_por_noche]]="","20",reservas_hotel[[#This Row],[mantenimiento_por_noche]])</f>
        <v>5</v>
      </c>
      <c r="M541">
        <f>reservas_hotel[[#This Row],[Precio Noche]]*reservas_hotel[[#This Row],[noches]]</f>
        <v>540</v>
      </c>
      <c r="N541">
        <f>reservas_hotel[[#This Row],[noches]]*reservas_hotel[[#This Row],[Mantenimiento por noche]]</f>
        <v>30</v>
      </c>
      <c r="O541">
        <f>reservas_hotel[[#This Row],[Gasto total por reserva]]-reservas_hotel[[#This Row],[Gasto mantenimiento total]]</f>
        <v>510</v>
      </c>
    </row>
    <row r="542" spans="1:15" x14ac:dyDescent="0.3">
      <c r="A542">
        <v>541</v>
      </c>
      <c r="B542">
        <v>31</v>
      </c>
      <c r="C542" t="s">
        <v>2</v>
      </c>
      <c r="D542" t="s">
        <v>7</v>
      </c>
      <c r="E542" t="s">
        <v>11</v>
      </c>
      <c r="F542">
        <v>90</v>
      </c>
      <c r="G542" s="1">
        <f>IF(reservas_hotel[[#This Row],[precio noche 1]]="","100",reservas_hotel[[#This Row],[precio noche 1]])</f>
        <v>90</v>
      </c>
      <c r="H542" t="s">
        <v>5</v>
      </c>
      <c r="I542">
        <v>9</v>
      </c>
      <c r="J542" t="s">
        <v>6</v>
      </c>
      <c r="K542">
        <v>15</v>
      </c>
      <c r="L542" s="1">
        <f>IF(reservas_hotel[[#This Row],[mantenimiento_por_noche]]="","20",reservas_hotel[[#This Row],[mantenimiento_por_noche]])</f>
        <v>15</v>
      </c>
      <c r="M542">
        <f>reservas_hotel[[#This Row],[Precio Noche]]*reservas_hotel[[#This Row],[noches]]</f>
        <v>810</v>
      </c>
      <c r="N542">
        <f>reservas_hotel[[#This Row],[noches]]*reservas_hotel[[#This Row],[Mantenimiento por noche]]</f>
        <v>135</v>
      </c>
      <c r="O542">
        <f>reservas_hotel[[#This Row],[Gasto total por reserva]]-reservas_hotel[[#This Row],[Gasto mantenimiento total]]</f>
        <v>675</v>
      </c>
    </row>
    <row r="543" spans="1:15" x14ac:dyDescent="0.3">
      <c r="A543">
        <v>542</v>
      </c>
      <c r="B543">
        <v>30</v>
      </c>
      <c r="C543" t="s">
        <v>13</v>
      </c>
      <c r="D543" t="s">
        <v>3</v>
      </c>
      <c r="E543" t="s">
        <v>11</v>
      </c>
      <c r="F543">
        <v>50</v>
      </c>
      <c r="G543" s="1">
        <f>IF(reservas_hotel[[#This Row],[precio noche 1]]="","100",reservas_hotel[[#This Row],[precio noche 1]])</f>
        <v>50</v>
      </c>
      <c r="H543" t="s">
        <v>9</v>
      </c>
      <c r="I543">
        <v>6</v>
      </c>
      <c r="J543" t="s">
        <v>17</v>
      </c>
      <c r="K543">
        <v>5</v>
      </c>
      <c r="L543" s="1">
        <f>IF(reservas_hotel[[#This Row],[mantenimiento_por_noche]]="","20",reservas_hotel[[#This Row],[mantenimiento_por_noche]])</f>
        <v>5</v>
      </c>
      <c r="M543">
        <f>reservas_hotel[[#This Row],[Precio Noche]]*reservas_hotel[[#This Row],[noches]]</f>
        <v>300</v>
      </c>
      <c r="N543">
        <f>reservas_hotel[[#This Row],[noches]]*reservas_hotel[[#This Row],[Mantenimiento por noche]]</f>
        <v>30</v>
      </c>
      <c r="O543">
        <f>reservas_hotel[[#This Row],[Gasto total por reserva]]-reservas_hotel[[#This Row],[Gasto mantenimiento total]]</f>
        <v>270</v>
      </c>
    </row>
    <row r="544" spans="1:15" x14ac:dyDescent="0.3">
      <c r="A544">
        <v>543</v>
      </c>
      <c r="B544">
        <v>54</v>
      </c>
      <c r="C544" t="s">
        <v>13</v>
      </c>
      <c r="D544" t="s">
        <v>10</v>
      </c>
      <c r="E544" t="s">
        <v>15</v>
      </c>
      <c r="F544">
        <v>150</v>
      </c>
      <c r="G544" s="1">
        <f>IF(reservas_hotel[[#This Row],[precio noche 1]]="","100",reservas_hotel[[#This Row],[precio noche 1]])</f>
        <v>150</v>
      </c>
      <c r="H544" t="s">
        <v>21</v>
      </c>
      <c r="I544">
        <v>10</v>
      </c>
      <c r="J544" t="s">
        <v>6</v>
      </c>
      <c r="K544">
        <v>20</v>
      </c>
      <c r="L544" s="1">
        <f>IF(reservas_hotel[[#This Row],[mantenimiento_por_noche]]="","20",reservas_hotel[[#This Row],[mantenimiento_por_noche]])</f>
        <v>20</v>
      </c>
      <c r="M544">
        <f>reservas_hotel[[#This Row],[Precio Noche]]*reservas_hotel[[#This Row],[noches]]</f>
        <v>1500</v>
      </c>
      <c r="N544">
        <f>reservas_hotel[[#This Row],[noches]]*reservas_hotel[[#This Row],[Mantenimiento por noche]]</f>
        <v>200</v>
      </c>
      <c r="O544">
        <f>reservas_hotel[[#This Row],[Gasto total por reserva]]-reservas_hotel[[#This Row],[Gasto mantenimiento total]]</f>
        <v>1300</v>
      </c>
    </row>
    <row r="545" spans="1:15" x14ac:dyDescent="0.3">
      <c r="A545">
        <v>544</v>
      </c>
      <c r="B545">
        <v>58</v>
      </c>
      <c r="C545" t="s">
        <v>2</v>
      </c>
      <c r="D545" t="s">
        <v>7</v>
      </c>
      <c r="E545" t="s">
        <v>15</v>
      </c>
      <c r="F545">
        <v>90</v>
      </c>
      <c r="G545" s="1">
        <f>IF(reservas_hotel[[#This Row],[precio noche 1]]="","100",reservas_hotel[[#This Row],[precio noche 1]])</f>
        <v>90</v>
      </c>
      <c r="H545" t="s">
        <v>5</v>
      </c>
      <c r="I545">
        <v>5</v>
      </c>
      <c r="J545" t="s">
        <v>6</v>
      </c>
      <c r="K545">
        <v>20</v>
      </c>
      <c r="L545" s="1">
        <f>IF(reservas_hotel[[#This Row],[mantenimiento_por_noche]]="","20",reservas_hotel[[#This Row],[mantenimiento_por_noche]])</f>
        <v>20</v>
      </c>
      <c r="M545">
        <f>reservas_hotel[[#This Row],[Precio Noche]]*reservas_hotel[[#This Row],[noches]]</f>
        <v>450</v>
      </c>
      <c r="N545">
        <f>reservas_hotel[[#This Row],[noches]]*reservas_hotel[[#This Row],[Mantenimiento por noche]]</f>
        <v>100</v>
      </c>
      <c r="O545">
        <f>reservas_hotel[[#This Row],[Gasto total por reserva]]-reservas_hotel[[#This Row],[Gasto mantenimiento total]]</f>
        <v>350</v>
      </c>
    </row>
    <row r="546" spans="1:15" x14ac:dyDescent="0.3">
      <c r="A546">
        <v>545</v>
      </c>
      <c r="B546">
        <v>81</v>
      </c>
      <c r="C546" t="s">
        <v>2</v>
      </c>
      <c r="D546" t="s">
        <v>22</v>
      </c>
      <c r="E546" t="s">
        <v>11</v>
      </c>
      <c r="F546">
        <v>150</v>
      </c>
      <c r="G546" s="1">
        <f>IF(reservas_hotel[[#This Row],[precio noche 1]]="","100",reservas_hotel[[#This Row],[precio noche 1]])</f>
        <v>150</v>
      </c>
      <c r="H546" t="s">
        <v>5</v>
      </c>
      <c r="I546">
        <v>10</v>
      </c>
      <c r="J546" t="s">
        <v>17</v>
      </c>
      <c r="L546" s="1" t="str">
        <f>IF(reservas_hotel[[#This Row],[mantenimiento_por_noche]]="","20",reservas_hotel[[#This Row],[mantenimiento_por_noche]])</f>
        <v>20</v>
      </c>
      <c r="M546">
        <f>reservas_hotel[[#This Row],[Precio Noche]]*reservas_hotel[[#This Row],[noches]]</f>
        <v>1500</v>
      </c>
      <c r="N546">
        <f>reservas_hotel[[#This Row],[noches]]*reservas_hotel[[#This Row],[Mantenimiento por noche]]</f>
        <v>200</v>
      </c>
      <c r="O546">
        <f>reservas_hotel[[#This Row],[Gasto total por reserva]]-reservas_hotel[[#This Row],[Gasto mantenimiento total]]</f>
        <v>1300</v>
      </c>
    </row>
    <row r="547" spans="1:15" x14ac:dyDescent="0.3">
      <c r="A547">
        <v>546</v>
      </c>
      <c r="B547">
        <v>81</v>
      </c>
      <c r="C547" t="s">
        <v>2</v>
      </c>
      <c r="D547" t="s">
        <v>14</v>
      </c>
      <c r="E547" t="s">
        <v>15</v>
      </c>
      <c r="F547">
        <v>90</v>
      </c>
      <c r="G547" s="1">
        <f>IF(reservas_hotel[[#This Row],[precio noche 1]]="","100",reservas_hotel[[#This Row],[precio noche 1]])</f>
        <v>90</v>
      </c>
      <c r="H547" t="s">
        <v>5</v>
      </c>
      <c r="I547">
        <v>3</v>
      </c>
      <c r="J547" t="s">
        <v>6</v>
      </c>
      <c r="K547">
        <v>15</v>
      </c>
      <c r="L547" s="1">
        <f>IF(reservas_hotel[[#This Row],[mantenimiento_por_noche]]="","20",reservas_hotel[[#This Row],[mantenimiento_por_noche]])</f>
        <v>15</v>
      </c>
      <c r="M547">
        <f>reservas_hotel[[#This Row],[Precio Noche]]*reservas_hotel[[#This Row],[noches]]</f>
        <v>270</v>
      </c>
      <c r="N547">
        <f>reservas_hotel[[#This Row],[noches]]*reservas_hotel[[#This Row],[Mantenimiento por noche]]</f>
        <v>45</v>
      </c>
      <c r="O547">
        <f>reservas_hotel[[#This Row],[Gasto total por reserva]]-reservas_hotel[[#This Row],[Gasto mantenimiento total]]</f>
        <v>225</v>
      </c>
    </row>
    <row r="548" spans="1:15" x14ac:dyDescent="0.3">
      <c r="A548">
        <v>547</v>
      </c>
      <c r="B548">
        <v>65</v>
      </c>
      <c r="C548" t="s">
        <v>2</v>
      </c>
      <c r="D548" t="s">
        <v>18</v>
      </c>
      <c r="E548" t="s">
        <v>8</v>
      </c>
      <c r="F548">
        <v>120</v>
      </c>
      <c r="G548" s="1">
        <f>IF(reservas_hotel[[#This Row],[precio noche 1]]="","100",reservas_hotel[[#This Row],[precio noche 1]])</f>
        <v>120</v>
      </c>
      <c r="H548" t="s">
        <v>12</v>
      </c>
      <c r="I548">
        <v>9</v>
      </c>
      <c r="J548" t="s">
        <v>17</v>
      </c>
      <c r="K548">
        <v>20</v>
      </c>
      <c r="L548" s="1">
        <f>IF(reservas_hotel[[#This Row],[mantenimiento_por_noche]]="","20",reservas_hotel[[#This Row],[mantenimiento_por_noche]])</f>
        <v>20</v>
      </c>
      <c r="M548">
        <f>reservas_hotel[[#This Row],[Precio Noche]]*reservas_hotel[[#This Row],[noches]]</f>
        <v>1080</v>
      </c>
      <c r="N548">
        <f>reservas_hotel[[#This Row],[noches]]*reservas_hotel[[#This Row],[Mantenimiento por noche]]</f>
        <v>180</v>
      </c>
      <c r="O548">
        <f>reservas_hotel[[#This Row],[Gasto total por reserva]]-reservas_hotel[[#This Row],[Gasto mantenimiento total]]</f>
        <v>900</v>
      </c>
    </row>
    <row r="549" spans="1:15" x14ac:dyDescent="0.3">
      <c r="A549">
        <v>548</v>
      </c>
      <c r="B549">
        <v>74</v>
      </c>
      <c r="C549" t="s">
        <v>13</v>
      </c>
      <c r="D549" t="s">
        <v>3</v>
      </c>
      <c r="E549" t="s">
        <v>4</v>
      </c>
      <c r="G549" s="1" t="str">
        <f>IF(reservas_hotel[[#This Row],[precio noche 1]]="","100",reservas_hotel[[#This Row],[precio noche 1]])</f>
        <v>100</v>
      </c>
      <c r="H549" t="s">
        <v>9</v>
      </c>
      <c r="I549">
        <v>8</v>
      </c>
      <c r="J549" t="s">
        <v>6</v>
      </c>
      <c r="K549">
        <v>15</v>
      </c>
      <c r="L549" s="1">
        <f>IF(reservas_hotel[[#This Row],[mantenimiento_por_noche]]="","20",reservas_hotel[[#This Row],[mantenimiento_por_noche]])</f>
        <v>15</v>
      </c>
      <c r="M549">
        <f>reservas_hotel[[#This Row],[Precio Noche]]*reservas_hotel[[#This Row],[noches]]</f>
        <v>800</v>
      </c>
      <c r="N549">
        <f>reservas_hotel[[#This Row],[noches]]*reservas_hotel[[#This Row],[Mantenimiento por noche]]</f>
        <v>120</v>
      </c>
      <c r="O549">
        <f>reservas_hotel[[#This Row],[Gasto total por reserva]]-reservas_hotel[[#This Row],[Gasto mantenimiento total]]</f>
        <v>680</v>
      </c>
    </row>
    <row r="550" spans="1:15" x14ac:dyDescent="0.3">
      <c r="A550">
        <v>549</v>
      </c>
      <c r="B550">
        <v>76</v>
      </c>
      <c r="C550" t="s">
        <v>13</v>
      </c>
      <c r="D550" t="s">
        <v>18</v>
      </c>
      <c r="E550" t="s">
        <v>15</v>
      </c>
      <c r="F550">
        <v>150</v>
      </c>
      <c r="G550" s="1">
        <f>IF(reservas_hotel[[#This Row],[precio noche 1]]="","100",reservas_hotel[[#This Row],[precio noche 1]])</f>
        <v>150</v>
      </c>
      <c r="H550" t="s">
        <v>9</v>
      </c>
      <c r="I550">
        <v>6</v>
      </c>
      <c r="J550" t="s">
        <v>17</v>
      </c>
      <c r="L550" s="1" t="str">
        <f>IF(reservas_hotel[[#This Row],[mantenimiento_por_noche]]="","20",reservas_hotel[[#This Row],[mantenimiento_por_noche]])</f>
        <v>20</v>
      </c>
      <c r="M550">
        <f>reservas_hotel[[#This Row],[Precio Noche]]*reservas_hotel[[#This Row],[noches]]</f>
        <v>900</v>
      </c>
      <c r="N550">
        <f>reservas_hotel[[#This Row],[noches]]*reservas_hotel[[#This Row],[Mantenimiento por noche]]</f>
        <v>120</v>
      </c>
      <c r="O550">
        <f>reservas_hotel[[#This Row],[Gasto total por reserva]]-reservas_hotel[[#This Row],[Gasto mantenimiento total]]</f>
        <v>780</v>
      </c>
    </row>
    <row r="551" spans="1:15" x14ac:dyDescent="0.3">
      <c r="A551">
        <v>550</v>
      </c>
      <c r="B551">
        <v>56</v>
      </c>
      <c r="C551" t="s">
        <v>13</v>
      </c>
      <c r="D551" t="s">
        <v>3</v>
      </c>
      <c r="E551" t="s">
        <v>11</v>
      </c>
      <c r="F551">
        <v>120</v>
      </c>
      <c r="G551" s="1">
        <f>IF(reservas_hotel[[#This Row],[precio noche 1]]="","100",reservas_hotel[[#This Row],[precio noche 1]])</f>
        <v>120</v>
      </c>
      <c r="H551" t="s">
        <v>5</v>
      </c>
      <c r="I551">
        <v>9</v>
      </c>
      <c r="J551" t="s">
        <v>17</v>
      </c>
      <c r="K551">
        <v>20</v>
      </c>
      <c r="L551" s="1">
        <f>IF(reservas_hotel[[#This Row],[mantenimiento_por_noche]]="","20",reservas_hotel[[#This Row],[mantenimiento_por_noche]])</f>
        <v>20</v>
      </c>
      <c r="M551">
        <f>reservas_hotel[[#This Row],[Precio Noche]]*reservas_hotel[[#This Row],[noches]]</f>
        <v>1080</v>
      </c>
      <c r="N551">
        <f>reservas_hotel[[#This Row],[noches]]*reservas_hotel[[#This Row],[Mantenimiento por noche]]</f>
        <v>180</v>
      </c>
      <c r="O551">
        <f>reservas_hotel[[#This Row],[Gasto total por reserva]]-reservas_hotel[[#This Row],[Gasto mantenimiento total]]</f>
        <v>900</v>
      </c>
    </row>
    <row r="552" spans="1:15" x14ac:dyDescent="0.3">
      <c r="A552">
        <v>551</v>
      </c>
      <c r="B552">
        <v>30</v>
      </c>
      <c r="C552" t="s">
        <v>13</v>
      </c>
      <c r="D552" t="s">
        <v>10</v>
      </c>
      <c r="E552" t="s">
        <v>8</v>
      </c>
      <c r="F552">
        <v>50</v>
      </c>
      <c r="G552" s="1">
        <f>IF(reservas_hotel[[#This Row],[precio noche 1]]="","100",reservas_hotel[[#This Row],[precio noche 1]])</f>
        <v>50</v>
      </c>
      <c r="H552" t="s">
        <v>21</v>
      </c>
      <c r="I552">
        <v>9</v>
      </c>
      <c r="J552" t="s">
        <v>17</v>
      </c>
      <c r="K552">
        <v>10</v>
      </c>
      <c r="L552" s="1">
        <f>IF(reservas_hotel[[#This Row],[mantenimiento_por_noche]]="","20",reservas_hotel[[#This Row],[mantenimiento_por_noche]])</f>
        <v>10</v>
      </c>
      <c r="M552">
        <f>reservas_hotel[[#This Row],[Precio Noche]]*reservas_hotel[[#This Row],[noches]]</f>
        <v>450</v>
      </c>
      <c r="N552">
        <f>reservas_hotel[[#This Row],[noches]]*reservas_hotel[[#This Row],[Mantenimiento por noche]]</f>
        <v>90</v>
      </c>
      <c r="O552">
        <f>reservas_hotel[[#This Row],[Gasto total por reserva]]-reservas_hotel[[#This Row],[Gasto mantenimiento total]]</f>
        <v>360</v>
      </c>
    </row>
    <row r="553" spans="1:15" x14ac:dyDescent="0.3">
      <c r="A553">
        <v>552</v>
      </c>
      <c r="B553">
        <v>31</v>
      </c>
      <c r="C553" t="s">
        <v>2</v>
      </c>
      <c r="D553" t="s">
        <v>19</v>
      </c>
      <c r="E553" t="s">
        <v>4</v>
      </c>
      <c r="F553">
        <v>70</v>
      </c>
      <c r="G553" s="1">
        <f>IF(reservas_hotel[[#This Row],[precio noche 1]]="","100",reservas_hotel[[#This Row],[precio noche 1]])</f>
        <v>70</v>
      </c>
      <c r="H553" t="s">
        <v>5</v>
      </c>
      <c r="I553">
        <v>2</v>
      </c>
      <c r="J553" t="s">
        <v>17</v>
      </c>
      <c r="K553">
        <v>10</v>
      </c>
      <c r="L553" s="1">
        <f>IF(reservas_hotel[[#This Row],[mantenimiento_por_noche]]="","20",reservas_hotel[[#This Row],[mantenimiento_por_noche]])</f>
        <v>10</v>
      </c>
      <c r="M553">
        <f>reservas_hotel[[#This Row],[Precio Noche]]*reservas_hotel[[#This Row],[noches]]</f>
        <v>140</v>
      </c>
      <c r="N553">
        <f>reservas_hotel[[#This Row],[noches]]*reservas_hotel[[#This Row],[Mantenimiento por noche]]</f>
        <v>20</v>
      </c>
      <c r="O553">
        <f>reservas_hotel[[#This Row],[Gasto total por reserva]]-reservas_hotel[[#This Row],[Gasto mantenimiento total]]</f>
        <v>120</v>
      </c>
    </row>
    <row r="554" spans="1:15" x14ac:dyDescent="0.3">
      <c r="A554">
        <v>553</v>
      </c>
      <c r="B554">
        <v>31</v>
      </c>
      <c r="C554" t="s">
        <v>13</v>
      </c>
      <c r="D554" t="s">
        <v>16</v>
      </c>
      <c r="E554" t="s">
        <v>8</v>
      </c>
      <c r="F554">
        <v>70</v>
      </c>
      <c r="G554" s="1">
        <f>IF(reservas_hotel[[#This Row],[precio noche 1]]="","100",reservas_hotel[[#This Row],[precio noche 1]])</f>
        <v>70</v>
      </c>
      <c r="H554" t="s">
        <v>12</v>
      </c>
      <c r="I554">
        <v>9</v>
      </c>
      <c r="J554" t="s">
        <v>17</v>
      </c>
      <c r="K554">
        <v>15</v>
      </c>
      <c r="L554" s="1">
        <f>IF(reservas_hotel[[#This Row],[mantenimiento_por_noche]]="","20",reservas_hotel[[#This Row],[mantenimiento_por_noche]])</f>
        <v>15</v>
      </c>
      <c r="M554">
        <f>reservas_hotel[[#This Row],[Precio Noche]]*reservas_hotel[[#This Row],[noches]]</f>
        <v>630</v>
      </c>
      <c r="N554">
        <f>reservas_hotel[[#This Row],[noches]]*reservas_hotel[[#This Row],[Mantenimiento por noche]]</f>
        <v>135</v>
      </c>
      <c r="O554">
        <f>reservas_hotel[[#This Row],[Gasto total por reserva]]-reservas_hotel[[#This Row],[Gasto mantenimiento total]]</f>
        <v>495</v>
      </c>
    </row>
    <row r="555" spans="1:15" x14ac:dyDescent="0.3">
      <c r="A555">
        <v>554</v>
      </c>
      <c r="B555">
        <v>35</v>
      </c>
      <c r="C555" t="s">
        <v>2</v>
      </c>
      <c r="D555" t="s">
        <v>18</v>
      </c>
      <c r="E555" t="s">
        <v>15</v>
      </c>
      <c r="F555">
        <v>200</v>
      </c>
      <c r="G555" s="1">
        <f>IF(reservas_hotel[[#This Row],[precio noche 1]]="","100",reservas_hotel[[#This Row],[precio noche 1]])</f>
        <v>200</v>
      </c>
      <c r="H555" t="s">
        <v>5</v>
      </c>
      <c r="I555">
        <v>6</v>
      </c>
      <c r="J555" t="s">
        <v>6</v>
      </c>
      <c r="K555">
        <v>5</v>
      </c>
      <c r="L555" s="1">
        <f>IF(reservas_hotel[[#This Row],[mantenimiento_por_noche]]="","20",reservas_hotel[[#This Row],[mantenimiento_por_noche]])</f>
        <v>5</v>
      </c>
      <c r="M555">
        <f>reservas_hotel[[#This Row],[Precio Noche]]*reservas_hotel[[#This Row],[noches]]</f>
        <v>1200</v>
      </c>
      <c r="N555">
        <f>reservas_hotel[[#This Row],[noches]]*reservas_hotel[[#This Row],[Mantenimiento por noche]]</f>
        <v>30</v>
      </c>
      <c r="O555">
        <f>reservas_hotel[[#This Row],[Gasto total por reserva]]-reservas_hotel[[#This Row],[Gasto mantenimiento total]]</f>
        <v>1170</v>
      </c>
    </row>
    <row r="556" spans="1:15" x14ac:dyDescent="0.3">
      <c r="A556">
        <v>555</v>
      </c>
      <c r="B556">
        <v>74</v>
      </c>
      <c r="C556" t="s">
        <v>13</v>
      </c>
      <c r="D556" t="s">
        <v>7</v>
      </c>
      <c r="E556" t="s">
        <v>15</v>
      </c>
      <c r="F556">
        <v>120</v>
      </c>
      <c r="G556" s="1">
        <f>IF(reservas_hotel[[#This Row],[precio noche 1]]="","100",reservas_hotel[[#This Row],[precio noche 1]])</f>
        <v>120</v>
      </c>
      <c r="H556" t="s">
        <v>12</v>
      </c>
      <c r="I556">
        <v>7</v>
      </c>
      <c r="J556" t="s">
        <v>6</v>
      </c>
      <c r="K556">
        <v>15</v>
      </c>
      <c r="L556" s="1">
        <f>IF(reservas_hotel[[#This Row],[mantenimiento_por_noche]]="","20",reservas_hotel[[#This Row],[mantenimiento_por_noche]])</f>
        <v>15</v>
      </c>
      <c r="M556">
        <f>reservas_hotel[[#This Row],[Precio Noche]]*reservas_hotel[[#This Row],[noches]]</f>
        <v>840</v>
      </c>
      <c r="N556">
        <f>reservas_hotel[[#This Row],[noches]]*reservas_hotel[[#This Row],[Mantenimiento por noche]]</f>
        <v>105</v>
      </c>
      <c r="O556">
        <f>reservas_hotel[[#This Row],[Gasto total por reserva]]-reservas_hotel[[#This Row],[Gasto mantenimiento total]]</f>
        <v>735</v>
      </c>
    </row>
    <row r="557" spans="1:15" x14ac:dyDescent="0.3">
      <c r="A557">
        <v>556</v>
      </c>
      <c r="B557">
        <v>46</v>
      </c>
      <c r="C557" t="s">
        <v>13</v>
      </c>
      <c r="D557" t="s">
        <v>18</v>
      </c>
      <c r="E557" t="s">
        <v>11</v>
      </c>
      <c r="F557">
        <v>120</v>
      </c>
      <c r="G557" s="1">
        <f>IF(reservas_hotel[[#This Row],[precio noche 1]]="","100",reservas_hotel[[#This Row],[precio noche 1]])</f>
        <v>120</v>
      </c>
      <c r="H557" t="s">
        <v>5</v>
      </c>
      <c r="I557">
        <v>5</v>
      </c>
      <c r="J557" t="s">
        <v>17</v>
      </c>
      <c r="K557">
        <v>20</v>
      </c>
      <c r="L557" s="1">
        <f>IF(reservas_hotel[[#This Row],[mantenimiento_por_noche]]="","20",reservas_hotel[[#This Row],[mantenimiento_por_noche]])</f>
        <v>20</v>
      </c>
      <c r="M557">
        <f>reservas_hotel[[#This Row],[Precio Noche]]*reservas_hotel[[#This Row],[noches]]</f>
        <v>600</v>
      </c>
      <c r="N557">
        <f>reservas_hotel[[#This Row],[noches]]*reservas_hotel[[#This Row],[Mantenimiento por noche]]</f>
        <v>100</v>
      </c>
      <c r="O557">
        <f>reservas_hotel[[#This Row],[Gasto total por reserva]]-reservas_hotel[[#This Row],[Gasto mantenimiento total]]</f>
        <v>500</v>
      </c>
    </row>
    <row r="558" spans="1:15" x14ac:dyDescent="0.3">
      <c r="A558">
        <v>557</v>
      </c>
      <c r="B558">
        <v>67</v>
      </c>
      <c r="C558" t="s">
        <v>13</v>
      </c>
      <c r="D558" t="s">
        <v>20</v>
      </c>
      <c r="E558" t="s">
        <v>4</v>
      </c>
      <c r="F558">
        <v>200</v>
      </c>
      <c r="G558" s="1">
        <f>IF(reservas_hotel[[#This Row],[precio noche 1]]="","100",reservas_hotel[[#This Row],[precio noche 1]])</f>
        <v>200</v>
      </c>
      <c r="H558" t="s">
        <v>21</v>
      </c>
      <c r="I558">
        <v>9</v>
      </c>
      <c r="J558" t="s">
        <v>6</v>
      </c>
      <c r="K558">
        <v>5</v>
      </c>
      <c r="L558" s="1">
        <f>IF(reservas_hotel[[#This Row],[mantenimiento_por_noche]]="","20",reservas_hotel[[#This Row],[mantenimiento_por_noche]])</f>
        <v>5</v>
      </c>
      <c r="M558">
        <f>reservas_hotel[[#This Row],[Precio Noche]]*reservas_hotel[[#This Row],[noches]]</f>
        <v>1800</v>
      </c>
      <c r="N558">
        <f>reservas_hotel[[#This Row],[noches]]*reservas_hotel[[#This Row],[Mantenimiento por noche]]</f>
        <v>45</v>
      </c>
      <c r="O558">
        <f>reservas_hotel[[#This Row],[Gasto total por reserva]]-reservas_hotel[[#This Row],[Gasto mantenimiento total]]</f>
        <v>1755</v>
      </c>
    </row>
    <row r="559" spans="1:15" x14ac:dyDescent="0.3">
      <c r="A559">
        <v>558</v>
      </c>
      <c r="B559">
        <v>80</v>
      </c>
      <c r="C559" t="s">
        <v>13</v>
      </c>
      <c r="D559" t="s">
        <v>16</v>
      </c>
      <c r="E559" t="s">
        <v>11</v>
      </c>
      <c r="F559">
        <v>200</v>
      </c>
      <c r="G559" s="1">
        <f>IF(reservas_hotel[[#This Row],[precio noche 1]]="","100",reservas_hotel[[#This Row],[precio noche 1]])</f>
        <v>200</v>
      </c>
      <c r="H559" t="s">
        <v>21</v>
      </c>
      <c r="I559">
        <v>1</v>
      </c>
      <c r="J559" t="s">
        <v>17</v>
      </c>
      <c r="K559">
        <v>20</v>
      </c>
      <c r="L559" s="1">
        <f>IF(reservas_hotel[[#This Row],[mantenimiento_por_noche]]="","20",reservas_hotel[[#This Row],[mantenimiento_por_noche]])</f>
        <v>20</v>
      </c>
      <c r="M559">
        <f>reservas_hotel[[#This Row],[Precio Noche]]*reservas_hotel[[#This Row],[noches]]</f>
        <v>200</v>
      </c>
      <c r="N559">
        <f>reservas_hotel[[#This Row],[noches]]*reservas_hotel[[#This Row],[Mantenimiento por noche]]</f>
        <v>20</v>
      </c>
      <c r="O559">
        <f>reservas_hotel[[#This Row],[Gasto total por reserva]]-reservas_hotel[[#This Row],[Gasto mantenimiento total]]</f>
        <v>180</v>
      </c>
    </row>
    <row r="560" spans="1:15" x14ac:dyDescent="0.3">
      <c r="A560">
        <v>559</v>
      </c>
      <c r="B560">
        <v>30</v>
      </c>
      <c r="C560" t="s">
        <v>13</v>
      </c>
      <c r="D560" t="s">
        <v>7</v>
      </c>
      <c r="E560" t="s">
        <v>15</v>
      </c>
      <c r="F560">
        <v>150</v>
      </c>
      <c r="G560" s="1">
        <f>IF(reservas_hotel[[#This Row],[precio noche 1]]="","100",reservas_hotel[[#This Row],[precio noche 1]])</f>
        <v>150</v>
      </c>
      <c r="H560" t="s">
        <v>9</v>
      </c>
      <c r="I560">
        <v>7</v>
      </c>
      <c r="J560" t="s">
        <v>17</v>
      </c>
      <c r="K560">
        <v>20</v>
      </c>
      <c r="L560" s="1">
        <f>IF(reservas_hotel[[#This Row],[mantenimiento_por_noche]]="","20",reservas_hotel[[#This Row],[mantenimiento_por_noche]])</f>
        <v>20</v>
      </c>
      <c r="M560">
        <f>reservas_hotel[[#This Row],[Precio Noche]]*reservas_hotel[[#This Row],[noches]]</f>
        <v>1050</v>
      </c>
      <c r="N560">
        <f>reservas_hotel[[#This Row],[noches]]*reservas_hotel[[#This Row],[Mantenimiento por noche]]</f>
        <v>140</v>
      </c>
      <c r="O560">
        <f>reservas_hotel[[#This Row],[Gasto total por reserva]]-reservas_hotel[[#This Row],[Gasto mantenimiento total]]</f>
        <v>910</v>
      </c>
    </row>
    <row r="561" spans="1:15" x14ac:dyDescent="0.3">
      <c r="A561">
        <v>560</v>
      </c>
      <c r="B561">
        <v>42</v>
      </c>
      <c r="C561" t="s">
        <v>2</v>
      </c>
      <c r="D561" t="s">
        <v>19</v>
      </c>
      <c r="E561" t="s">
        <v>8</v>
      </c>
      <c r="F561">
        <v>120</v>
      </c>
      <c r="G561" s="1">
        <f>IF(reservas_hotel[[#This Row],[precio noche 1]]="","100",reservas_hotel[[#This Row],[precio noche 1]])</f>
        <v>120</v>
      </c>
      <c r="H561" t="s">
        <v>9</v>
      </c>
      <c r="I561">
        <v>8</v>
      </c>
      <c r="J561" t="s">
        <v>17</v>
      </c>
      <c r="K561">
        <v>20</v>
      </c>
      <c r="L561" s="1">
        <f>IF(reservas_hotel[[#This Row],[mantenimiento_por_noche]]="","20",reservas_hotel[[#This Row],[mantenimiento_por_noche]])</f>
        <v>20</v>
      </c>
      <c r="M561">
        <f>reservas_hotel[[#This Row],[Precio Noche]]*reservas_hotel[[#This Row],[noches]]</f>
        <v>960</v>
      </c>
      <c r="N561">
        <f>reservas_hotel[[#This Row],[noches]]*reservas_hotel[[#This Row],[Mantenimiento por noche]]</f>
        <v>160</v>
      </c>
      <c r="O561">
        <f>reservas_hotel[[#This Row],[Gasto total por reserva]]-reservas_hotel[[#This Row],[Gasto mantenimiento total]]</f>
        <v>800</v>
      </c>
    </row>
    <row r="562" spans="1:15" x14ac:dyDescent="0.3">
      <c r="A562">
        <v>561</v>
      </c>
      <c r="B562">
        <v>86</v>
      </c>
      <c r="C562" t="s">
        <v>13</v>
      </c>
      <c r="D562" t="s">
        <v>16</v>
      </c>
      <c r="E562" t="s">
        <v>15</v>
      </c>
      <c r="F562">
        <v>150</v>
      </c>
      <c r="G562" s="1">
        <f>IF(reservas_hotel[[#This Row],[precio noche 1]]="","100",reservas_hotel[[#This Row],[precio noche 1]])</f>
        <v>150</v>
      </c>
      <c r="H562" t="s">
        <v>21</v>
      </c>
      <c r="I562">
        <v>7</v>
      </c>
      <c r="J562" t="s">
        <v>6</v>
      </c>
      <c r="L562" s="1" t="str">
        <f>IF(reservas_hotel[[#This Row],[mantenimiento_por_noche]]="","20",reservas_hotel[[#This Row],[mantenimiento_por_noche]])</f>
        <v>20</v>
      </c>
      <c r="M562">
        <f>reservas_hotel[[#This Row],[Precio Noche]]*reservas_hotel[[#This Row],[noches]]</f>
        <v>1050</v>
      </c>
      <c r="N562">
        <f>reservas_hotel[[#This Row],[noches]]*reservas_hotel[[#This Row],[Mantenimiento por noche]]</f>
        <v>140</v>
      </c>
      <c r="O562">
        <f>reservas_hotel[[#This Row],[Gasto total por reserva]]-reservas_hotel[[#This Row],[Gasto mantenimiento total]]</f>
        <v>910</v>
      </c>
    </row>
    <row r="563" spans="1:15" x14ac:dyDescent="0.3">
      <c r="A563">
        <v>562</v>
      </c>
      <c r="B563">
        <v>33</v>
      </c>
      <c r="C563" t="s">
        <v>2</v>
      </c>
      <c r="D563" t="s">
        <v>3</v>
      </c>
      <c r="E563" t="s">
        <v>4</v>
      </c>
      <c r="F563">
        <v>120</v>
      </c>
      <c r="G563" s="1">
        <f>IF(reservas_hotel[[#This Row],[precio noche 1]]="","100",reservas_hotel[[#This Row],[precio noche 1]])</f>
        <v>120</v>
      </c>
      <c r="H563" t="s">
        <v>12</v>
      </c>
      <c r="I563">
        <v>1</v>
      </c>
      <c r="J563" t="s">
        <v>6</v>
      </c>
      <c r="K563">
        <v>15</v>
      </c>
      <c r="L563" s="1">
        <f>IF(reservas_hotel[[#This Row],[mantenimiento_por_noche]]="","20",reservas_hotel[[#This Row],[mantenimiento_por_noche]])</f>
        <v>15</v>
      </c>
      <c r="M563">
        <f>reservas_hotel[[#This Row],[Precio Noche]]*reservas_hotel[[#This Row],[noches]]</f>
        <v>120</v>
      </c>
      <c r="N563">
        <f>reservas_hotel[[#This Row],[noches]]*reservas_hotel[[#This Row],[Mantenimiento por noche]]</f>
        <v>15</v>
      </c>
      <c r="O563">
        <f>reservas_hotel[[#This Row],[Gasto total por reserva]]-reservas_hotel[[#This Row],[Gasto mantenimiento total]]</f>
        <v>105</v>
      </c>
    </row>
    <row r="564" spans="1:15" x14ac:dyDescent="0.3">
      <c r="A564">
        <v>563</v>
      </c>
      <c r="B564">
        <v>54</v>
      </c>
      <c r="C564" t="s">
        <v>13</v>
      </c>
      <c r="D564" t="s">
        <v>19</v>
      </c>
      <c r="E564" t="s">
        <v>11</v>
      </c>
      <c r="G564" s="1" t="str">
        <f>IF(reservas_hotel[[#This Row],[precio noche 1]]="","100",reservas_hotel[[#This Row],[precio noche 1]])</f>
        <v>100</v>
      </c>
      <c r="H564" t="s">
        <v>9</v>
      </c>
      <c r="I564">
        <v>8</v>
      </c>
      <c r="J564" t="s">
        <v>17</v>
      </c>
      <c r="L564" s="1" t="str">
        <f>IF(reservas_hotel[[#This Row],[mantenimiento_por_noche]]="","20",reservas_hotel[[#This Row],[mantenimiento_por_noche]])</f>
        <v>20</v>
      </c>
      <c r="M564">
        <f>reservas_hotel[[#This Row],[Precio Noche]]*reservas_hotel[[#This Row],[noches]]</f>
        <v>800</v>
      </c>
      <c r="N564">
        <f>reservas_hotel[[#This Row],[noches]]*reservas_hotel[[#This Row],[Mantenimiento por noche]]</f>
        <v>160</v>
      </c>
      <c r="O564">
        <f>reservas_hotel[[#This Row],[Gasto total por reserva]]-reservas_hotel[[#This Row],[Gasto mantenimiento total]]</f>
        <v>640</v>
      </c>
    </row>
    <row r="565" spans="1:15" x14ac:dyDescent="0.3">
      <c r="A565">
        <v>564</v>
      </c>
      <c r="B565">
        <v>82</v>
      </c>
      <c r="C565" t="s">
        <v>13</v>
      </c>
      <c r="D565" t="s">
        <v>16</v>
      </c>
      <c r="E565" t="s">
        <v>8</v>
      </c>
      <c r="F565">
        <v>200</v>
      </c>
      <c r="G565" s="1">
        <f>IF(reservas_hotel[[#This Row],[precio noche 1]]="","100",reservas_hotel[[#This Row],[precio noche 1]])</f>
        <v>200</v>
      </c>
      <c r="H565" t="s">
        <v>12</v>
      </c>
      <c r="I565">
        <v>7</v>
      </c>
      <c r="J565" t="s">
        <v>6</v>
      </c>
      <c r="L565" s="1" t="str">
        <f>IF(reservas_hotel[[#This Row],[mantenimiento_por_noche]]="","20",reservas_hotel[[#This Row],[mantenimiento_por_noche]])</f>
        <v>20</v>
      </c>
      <c r="M565">
        <f>reservas_hotel[[#This Row],[Precio Noche]]*reservas_hotel[[#This Row],[noches]]</f>
        <v>1400</v>
      </c>
      <c r="N565">
        <f>reservas_hotel[[#This Row],[noches]]*reservas_hotel[[#This Row],[Mantenimiento por noche]]</f>
        <v>140</v>
      </c>
      <c r="O565">
        <f>reservas_hotel[[#This Row],[Gasto total por reserva]]-reservas_hotel[[#This Row],[Gasto mantenimiento total]]</f>
        <v>1260</v>
      </c>
    </row>
    <row r="566" spans="1:15" x14ac:dyDescent="0.3">
      <c r="A566">
        <v>565</v>
      </c>
      <c r="B566">
        <v>23</v>
      </c>
      <c r="C566" t="s">
        <v>13</v>
      </c>
      <c r="D566" t="s">
        <v>16</v>
      </c>
      <c r="E566" t="s">
        <v>15</v>
      </c>
      <c r="F566">
        <v>150</v>
      </c>
      <c r="G566" s="1">
        <f>IF(reservas_hotel[[#This Row],[precio noche 1]]="","100",reservas_hotel[[#This Row],[precio noche 1]])</f>
        <v>150</v>
      </c>
      <c r="H566" t="s">
        <v>5</v>
      </c>
      <c r="I566">
        <v>9</v>
      </c>
      <c r="J566" t="s">
        <v>6</v>
      </c>
      <c r="L566" s="1" t="str">
        <f>IF(reservas_hotel[[#This Row],[mantenimiento_por_noche]]="","20",reservas_hotel[[#This Row],[mantenimiento_por_noche]])</f>
        <v>20</v>
      </c>
      <c r="M566">
        <f>reservas_hotel[[#This Row],[Precio Noche]]*reservas_hotel[[#This Row],[noches]]</f>
        <v>1350</v>
      </c>
      <c r="N566">
        <f>reservas_hotel[[#This Row],[noches]]*reservas_hotel[[#This Row],[Mantenimiento por noche]]</f>
        <v>180</v>
      </c>
      <c r="O566">
        <f>reservas_hotel[[#This Row],[Gasto total por reserva]]-reservas_hotel[[#This Row],[Gasto mantenimiento total]]</f>
        <v>1170</v>
      </c>
    </row>
    <row r="567" spans="1:15" x14ac:dyDescent="0.3">
      <c r="A567">
        <v>566</v>
      </c>
      <c r="B567">
        <v>75</v>
      </c>
      <c r="C567" t="s">
        <v>2</v>
      </c>
      <c r="D567" t="s">
        <v>19</v>
      </c>
      <c r="E567" t="s">
        <v>11</v>
      </c>
      <c r="G567" s="1" t="str">
        <f>IF(reservas_hotel[[#This Row],[precio noche 1]]="","100",reservas_hotel[[#This Row],[precio noche 1]])</f>
        <v>100</v>
      </c>
      <c r="H567" t="s">
        <v>5</v>
      </c>
      <c r="I567">
        <v>7</v>
      </c>
      <c r="J567" t="s">
        <v>17</v>
      </c>
      <c r="L567" s="1" t="str">
        <f>IF(reservas_hotel[[#This Row],[mantenimiento_por_noche]]="","20",reservas_hotel[[#This Row],[mantenimiento_por_noche]])</f>
        <v>20</v>
      </c>
      <c r="M567">
        <f>reservas_hotel[[#This Row],[Precio Noche]]*reservas_hotel[[#This Row],[noches]]</f>
        <v>700</v>
      </c>
      <c r="N567">
        <f>reservas_hotel[[#This Row],[noches]]*reservas_hotel[[#This Row],[Mantenimiento por noche]]</f>
        <v>140</v>
      </c>
      <c r="O567">
        <f>reservas_hotel[[#This Row],[Gasto total por reserva]]-reservas_hotel[[#This Row],[Gasto mantenimiento total]]</f>
        <v>560</v>
      </c>
    </row>
    <row r="568" spans="1:15" x14ac:dyDescent="0.3">
      <c r="A568">
        <v>567</v>
      </c>
      <c r="B568">
        <v>40</v>
      </c>
      <c r="C568" t="s">
        <v>13</v>
      </c>
      <c r="D568" t="s">
        <v>7</v>
      </c>
      <c r="E568" t="s">
        <v>4</v>
      </c>
      <c r="F568">
        <v>120</v>
      </c>
      <c r="G568" s="1">
        <f>IF(reservas_hotel[[#This Row],[precio noche 1]]="","100",reservas_hotel[[#This Row],[precio noche 1]])</f>
        <v>120</v>
      </c>
      <c r="H568" t="s">
        <v>9</v>
      </c>
      <c r="I568">
        <v>2</v>
      </c>
      <c r="J568" t="s">
        <v>17</v>
      </c>
      <c r="K568">
        <v>20</v>
      </c>
      <c r="L568" s="1">
        <f>IF(reservas_hotel[[#This Row],[mantenimiento_por_noche]]="","20",reservas_hotel[[#This Row],[mantenimiento_por_noche]])</f>
        <v>20</v>
      </c>
      <c r="M568">
        <f>reservas_hotel[[#This Row],[Precio Noche]]*reservas_hotel[[#This Row],[noches]]</f>
        <v>240</v>
      </c>
      <c r="N568">
        <f>reservas_hotel[[#This Row],[noches]]*reservas_hotel[[#This Row],[Mantenimiento por noche]]</f>
        <v>40</v>
      </c>
      <c r="O568">
        <f>reservas_hotel[[#This Row],[Gasto total por reserva]]-reservas_hotel[[#This Row],[Gasto mantenimiento total]]</f>
        <v>200</v>
      </c>
    </row>
    <row r="569" spans="1:15" x14ac:dyDescent="0.3">
      <c r="A569">
        <v>568</v>
      </c>
      <c r="B569">
        <v>65</v>
      </c>
      <c r="C569" t="s">
        <v>13</v>
      </c>
      <c r="D569" t="s">
        <v>3</v>
      </c>
      <c r="E569" t="s">
        <v>11</v>
      </c>
      <c r="F569">
        <v>50</v>
      </c>
      <c r="G569" s="1">
        <f>IF(reservas_hotel[[#This Row],[precio noche 1]]="","100",reservas_hotel[[#This Row],[precio noche 1]])</f>
        <v>50</v>
      </c>
      <c r="H569" t="s">
        <v>12</v>
      </c>
      <c r="I569">
        <v>5</v>
      </c>
      <c r="J569" t="s">
        <v>6</v>
      </c>
      <c r="K569">
        <v>10</v>
      </c>
      <c r="L569" s="1">
        <f>IF(reservas_hotel[[#This Row],[mantenimiento_por_noche]]="","20",reservas_hotel[[#This Row],[mantenimiento_por_noche]])</f>
        <v>10</v>
      </c>
      <c r="M569">
        <f>reservas_hotel[[#This Row],[Precio Noche]]*reservas_hotel[[#This Row],[noches]]</f>
        <v>250</v>
      </c>
      <c r="N569">
        <f>reservas_hotel[[#This Row],[noches]]*reservas_hotel[[#This Row],[Mantenimiento por noche]]</f>
        <v>50</v>
      </c>
      <c r="O569">
        <f>reservas_hotel[[#This Row],[Gasto total por reserva]]-reservas_hotel[[#This Row],[Gasto mantenimiento total]]</f>
        <v>200</v>
      </c>
    </row>
    <row r="570" spans="1:15" x14ac:dyDescent="0.3">
      <c r="A570">
        <v>569</v>
      </c>
      <c r="B570">
        <v>87</v>
      </c>
      <c r="C570" t="s">
        <v>2</v>
      </c>
      <c r="D570" t="s">
        <v>16</v>
      </c>
      <c r="E570" t="s">
        <v>11</v>
      </c>
      <c r="F570">
        <v>120</v>
      </c>
      <c r="G570" s="1">
        <f>IF(reservas_hotel[[#This Row],[precio noche 1]]="","100",reservas_hotel[[#This Row],[precio noche 1]])</f>
        <v>120</v>
      </c>
      <c r="H570" t="s">
        <v>12</v>
      </c>
      <c r="I570">
        <v>3</v>
      </c>
      <c r="J570" t="s">
        <v>17</v>
      </c>
      <c r="K570">
        <v>5</v>
      </c>
      <c r="L570" s="1">
        <f>IF(reservas_hotel[[#This Row],[mantenimiento_por_noche]]="","20",reservas_hotel[[#This Row],[mantenimiento_por_noche]])</f>
        <v>5</v>
      </c>
      <c r="M570">
        <f>reservas_hotel[[#This Row],[Precio Noche]]*reservas_hotel[[#This Row],[noches]]</f>
        <v>360</v>
      </c>
      <c r="N570">
        <f>reservas_hotel[[#This Row],[noches]]*reservas_hotel[[#This Row],[Mantenimiento por noche]]</f>
        <v>15</v>
      </c>
      <c r="O570">
        <f>reservas_hotel[[#This Row],[Gasto total por reserva]]-reservas_hotel[[#This Row],[Gasto mantenimiento total]]</f>
        <v>345</v>
      </c>
    </row>
    <row r="571" spans="1:15" x14ac:dyDescent="0.3">
      <c r="A571">
        <v>570</v>
      </c>
      <c r="B571">
        <v>19</v>
      </c>
      <c r="C571" t="s">
        <v>13</v>
      </c>
      <c r="D571" t="s">
        <v>14</v>
      </c>
      <c r="E571" t="s">
        <v>15</v>
      </c>
      <c r="F571">
        <v>90</v>
      </c>
      <c r="G571" s="1">
        <f>IF(reservas_hotel[[#This Row],[precio noche 1]]="","100",reservas_hotel[[#This Row],[precio noche 1]])</f>
        <v>90</v>
      </c>
      <c r="H571" t="s">
        <v>21</v>
      </c>
      <c r="I571">
        <v>9</v>
      </c>
      <c r="J571" t="s">
        <v>6</v>
      </c>
      <c r="K571">
        <v>20</v>
      </c>
      <c r="L571" s="1">
        <f>IF(reservas_hotel[[#This Row],[mantenimiento_por_noche]]="","20",reservas_hotel[[#This Row],[mantenimiento_por_noche]])</f>
        <v>20</v>
      </c>
      <c r="M571">
        <f>reservas_hotel[[#This Row],[Precio Noche]]*reservas_hotel[[#This Row],[noches]]</f>
        <v>810</v>
      </c>
      <c r="N571">
        <f>reservas_hotel[[#This Row],[noches]]*reservas_hotel[[#This Row],[Mantenimiento por noche]]</f>
        <v>180</v>
      </c>
      <c r="O571">
        <f>reservas_hotel[[#This Row],[Gasto total por reserva]]-reservas_hotel[[#This Row],[Gasto mantenimiento total]]</f>
        <v>630</v>
      </c>
    </row>
    <row r="572" spans="1:15" x14ac:dyDescent="0.3">
      <c r="A572">
        <v>571</v>
      </c>
      <c r="B572">
        <v>31</v>
      </c>
      <c r="C572" t="s">
        <v>2</v>
      </c>
      <c r="D572" t="s">
        <v>20</v>
      </c>
      <c r="E572" t="s">
        <v>4</v>
      </c>
      <c r="F572">
        <v>70</v>
      </c>
      <c r="G572" s="1">
        <f>IF(reservas_hotel[[#This Row],[precio noche 1]]="","100",reservas_hotel[[#This Row],[precio noche 1]])</f>
        <v>70</v>
      </c>
      <c r="H572" t="s">
        <v>21</v>
      </c>
      <c r="I572">
        <v>9</v>
      </c>
      <c r="J572" t="s">
        <v>17</v>
      </c>
      <c r="K572">
        <v>15</v>
      </c>
      <c r="L572" s="1">
        <f>IF(reservas_hotel[[#This Row],[mantenimiento_por_noche]]="","20",reservas_hotel[[#This Row],[mantenimiento_por_noche]])</f>
        <v>15</v>
      </c>
      <c r="M572">
        <f>reservas_hotel[[#This Row],[Precio Noche]]*reservas_hotel[[#This Row],[noches]]</f>
        <v>630</v>
      </c>
      <c r="N572">
        <f>reservas_hotel[[#This Row],[noches]]*reservas_hotel[[#This Row],[Mantenimiento por noche]]</f>
        <v>135</v>
      </c>
      <c r="O572">
        <f>reservas_hotel[[#This Row],[Gasto total por reserva]]-reservas_hotel[[#This Row],[Gasto mantenimiento total]]</f>
        <v>495</v>
      </c>
    </row>
    <row r="573" spans="1:15" x14ac:dyDescent="0.3">
      <c r="A573">
        <v>572</v>
      </c>
      <c r="B573">
        <v>63</v>
      </c>
      <c r="C573" t="s">
        <v>13</v>
      </c>
      <c r="D573" t="s">
        <v>22</v>
      </c>
      <c r="E573" t="s">
        <v>8</v>
      </c>
      <c r="F573">
        <v>120</v>
      </c>
      <c r="G573" s="1">
        <f>IF(reservas_hotel[[#This Row],[precio noche 1]]="","100",reservas_hotel[[#This Row],[precio noche 1]])</f>
        <v>120</v>
      </c>
      <c r="H573" t="s">
        <v>9</v>
      </c>
      <c r="I573">
        <v>9</v>
      </c>
      <c r="J573" t="s">
        <v>6</v>
      </c>
      <c r="L573" s="1" t="str">
        <f>IF(reservas_hotel[[#This Row],[mantenimiento_por_noche]]="","20",reservas_hotel[[#This Row],[mantenimiento_por_noche]])</f>
        <v>20</v>
      </c>
      <c r="M573">
        <f>reservas_hotel[[#This Row],[Precio Noche]]*reservas_hotel[[#This Row],[noches]]</f>
        <v>1080</v>
      </c>
      <c r="N573">
        <f>reservas_hotel[[#This Row],[noches]]*reservas_hotel[[#This Row],[Mantenimiento por noche]]</f>
        <v>180</v>
      </c>
      <c r="O573">
        <f>reservas_hotel[[#This Row],[Gasto total por reserva]]-reservas_hotel[[#This Row],[Gasto mantenimiento total]]</f>
        <v>900</v>
      </c>
    </row>
    <row r="574" spans="1:15" x14ac:dyDescent="0.3">
      <c r="A574">
        <v>573</v>
      </c>
      <c r="B574">
        <v>24</v>
      </c>
      <c r="C574" t="s">
        <v>2</v>
      </c>
      <c r="D574" t="s">
        <v>18</v>
      </c>
      <c r="E574" t="s">
        <v>15</v>
      </c>
      <c r="F574">
        <v>200</v>
      </c>
      <c r="G574" s="1">
        <f>IF(reservas_hotel[[#This Row],[precio noche 1]]="","100",reservas_hotel[[#This Row],[precio noche 1]])</f>
        <v>200</v>
      </c>
      <c r="H574" t="s">
        <v>9</v>
      </c>
      <c r="I574">
        <v>9</v>
      </c>
      <c r="J574" t="s">
        <v>17</v>
      </c>
      <c r="K574">
        <v>20</v>
      </c>
      <c r="L574" s="1">
        <f>IF(reservas_hotel[[#This Row],[mantenimiento_por_noche]]="","20",reservas_hotel[[#This Row],[mantenimiento_por_noche]])</f>
        <v>20</v>
      </c>
      <c r="M574">
        <f>reservas_hotel[[#This Row],[Precio Noche]]*reservas_hotel[[#This Row],[noches]]</f>
        <v>1800</v>
      </c>
      <c r="N574">
        <f>reservas_hotel[[#This Row],[noches]]*reservas_hotel[[#This Row],[Mantenimiento por noche]]</f>
        <v>180</v>
      </c>
      <c r="O574">
        <f>reservas_hotel[[#This Row],[Gasto total por reserva]]-reservas_hotel[[#This Row],[Gasto mantenimiento total]]</f>
        <v>1620</v>
      </c>
    </row>
    <row r="575" spans="1:15" x14ac:dyDescent="0.3">
      <c r="A575">
        <v>574</v>
      </c>
      <c r="B575">
        <v>65</v>
      </c>
      <c r="C575" t="s">
        <v>13</v>
      </c>
      <c r="D575" t="s">
        <v>20</v>
      </c>
      <c r="E575" t="s">
        <v>8</v>
      </c>
      <c r="G575" s="1" t="str">
        <f>IF(reservas_hotel[[#This Row],[precio noche 1]]="","100",reservas_hotel[[#This Row],[precio noche 1]])</f>
        <v>100</v>
      </c>
      <c r="H575" t="s">
        <v>9</v>
      </c>
      <c r="I575">
        <v>3</v>
      </c>
      <c r="J575" t="s">
        <v>17</v>
      </c>
      <c r="K575">
        <v>15</v>
      </c>
      <c r="L575" s="1">
        <f>IF(reservas_hotel[[#This Row],[mantenimiento_por_noche]]="","20",reservas_hotel[[#This Row],[mantenimiento_por_noche]])</f>
        <v>15</v>
      </c>
      <c r="M575">
        <f>reservas_hotel[[#This Row],[Precio Noche]]*reservas_hotel[[#This Row],[noches]]</f>
        <v>300</v>
      </c>
      <c r="N575">
        <f>reservas_hotel[[#This Row],[noches]]*reservas_hotel[[#This Row],[Mantenimiento por noche]]</f>
        <v>45</v>
      </c>
      <c r="O575">
        <f>reservas_hotel[[#This Row],[Gasto total por reserva]]-reservas_hotel[[#This Row],[Gasto mantenimiento total]]</f>
        <v>255</v>
      </c>
    </row>
    <row r="576" spans="1:15" x14ac:dyDescent="0.3">
      <c r="A576">
        <v>575</v>
      </c>
      <c r="B576">
        <v>65</v>
      </c>
      <c r="C576" t="s">
        <v>13</v>
      </c>
      <c r="D576" t="s">
        <v>18</v>
      </c>
      <c r="E576" t="s">
        <v>15</v>
      </c>
      <c r="F576">
        <v>120</v>
      </c>
      <c r="G576" s="1">
        <f>IF(reservas_hotel[[#This Row],[precio noche 1]]="","100",reservas_hotel[[#This Row],[precio noche 1]])</f>
        <v>120</v>
      </c>
      <c r="H576" t="s">
        <v>21</v>
      </c>
      <c r="I576">
        <v>10</v>
      </c>
      <c r="J576" t="s">
        <v>6</v>
      </c>
      <c r="K576">
        <v>5</v>
      </c>
      <c r="L576" s="1">
        <f>IF(reservas_hotel[[#This Row],[mantenimiento_por_noche]]="","20",reservas_hotel[[#This Row],[mantenimiento_por_noche]])</f>
        <v>5</v>
      </c>
      <c r="M576">
        <f>reservas_hotel[[#This Row],[Precio Noche]]*reservas_hotel[[#This Row],[noches]]</f>
        <v>1200</v>
      </c>
      <c r="N576">
        <f>reservas_hotel[[#This Row],[noches]]*reservas_hotel[[#This Row],[Mantenimiento por noche]]</f>
        <v>50</v>
      </c>
      <c r="O576">
        <f>reservas_hotel[[#This Row],[Gasto total por reserva]]-reservas_hotel[[#This Row],[Gasto mantenimiento total]]</f>
        <v>1150</v>
      </c>
    </row>
    <row r="577" spans="1:15" x14ac:dyDescent="0.3">
      <c r="A577">
        <v>576</v>
      </c>
      <c r="B577">
        <v>43</v>
      </c>
      <c r="C577" t="s">
        <v>13</v>
      </c>
      <c r="D577" t="s">
        <v>18</v>
      </c>
      <c r="E577" t="s">
        <v>4</v>
      </c>
      <c r="F577">
        <v>120</v>
      </c>
      <c r="G577" s="1">
        <f>IF(reservas_hotel[[#This Row],[precio noche 1]]="","100",reservas_hotel[[#This Row],[precio noche 1]])</f>
        <v>120</v>
      </c>
      <c r="H577" t="s">
        <v>5</v>
      </c>
      <c r="I577">
        <v>2</v>
      </c>
      <c r="J577" t="s">
        <v>6</v>
      </c>
      <c r="K577">
        <v>5</v>
      </c>
      <c r="L577" s="1">
        <f>IF(reservas_hotel[[#This Row],[mantenimiento_por_noche]]="","20",reservas_hotel[[#This Row],[mantenimiento_por_noche]])</f>
        <v>5</v>
      </c>
      <c r="M577">
        <f>reservas_hotel[[#This Row],[Precio Noche]]*reservas_hotel[[#This Row],[noches]]</f>
        <v>240</v>
      </c>
      <c r="N577">
        <f>reservas_hotel[[#This Row],[noches]]*reservas_hotel[[#This Row],[Mantenimiento por noche]]</f>
        <v>10</v>
      </c>
      <c r="O577">
        <f>reservas_hotel[[#This Row],[Gasto total por reserva]]-reservas_hotel[[#This Row],[Gasto mantenimiento total]]</f>
        <v>230</v>
      </c>
    </row>
    <row r="578" spans="1:15" x14ac:dyDescent="0.3">
      <c r="A578">
        <v>577</v>
      </c>
      <c r="B578">
        <v>74</v>
      </c>
      <c r="C578" t="s">
        <v>2</v>
      </c>
      <c r="D578" t="s">
        <v>18</v>
      </c>
      <c r="E578" t="s">
        <v>11</v>
      </c>
      <c r="F578">
        <v>150</v>
      </c>
      <c r="G578" s="1">
        <f>IF(reservas_hotel[[#This Row],[precio noche 1]]="","100",reservas_hotel[[#This Row],[precio noche 1]])</f>
        <v>150</v>
      </c>
      <c r="H578" t="s">
        <v>5</v>
      </c>
      <c r="I578">
        <v>3</v>
      </c>
      <c r="J578" t="s">
        <v>6</v>
      </c>
      <c r="K578">
        <v>15</v>
      </c>
      <c r="L578" s="1">
        <f>IF(reservas_hotel[[#This Row],[mantenimiento_por_noche]]="","20",reservas_hotel[[#This Row],[mantenimiento_por_noche]])</f>
        <v>15</v>
      </c>
      <c r="M578">
        <f>reservas_hotel[[#This Row],[Precio Noche]]*reservas_hotel[[#This Row],[noches]]</f>
        <v>450</v>
      </c>
      <c r="N578">
        <f>reservas_hotel[[#This Row],[noches]]*reservas_hotel[[#This Row],[Mantenimiento por noche]]</f>
        <v>45</v>
      </c>
      <c r="O578">
        <f>reservas_hotel[[#This Row],[Gasto total por reserva]]-reservas_hotel[[#This Row],[Gasto mantenimiento total]]</f>
        <v>405</v>
      </c>
    </row>
    <row r="579" spans="1:15" x14ac:dyDescent="0.3">
      <c r="A579">
        <v>578</v>
      </c>
      <c r="B579">
        <v>32</v>
      </c>
      <c r="C579" t="s">
        <v>2</v>
      </c>
      <c r="D579" t="s">
        <v>10</v>
      </c>
      <c r="E579" t="s">
        <v>4</v>
      </c>
      <c r="F579">
        <v>200</v>
      </c>
      <c r="G579" s="1">
        <f>IF(reservas_hotel[[#This Row],[precio noche 1]]="","100",reservas_hotel[[#This Row],[precio noche 1]])</f>
        <v>200</v>
      </c>
      <c r="H579" t="s">
        <v>5</v>
      </c>
      <c r="I579">
        <v>10</v>
      </c>
      <c r="J579" t="s">
        <v>6</v>
      </c>
      <c r="K579">
        <v>15</v>
      </c>
      <c r="L579" s="1">
        <f>IF(reservas_hotel[[#This Row],[mantenimiento_por_noche]]="","20",reservas_hotel[[#This Row],[mantenimiento_por_noche]])</f>
        <v>15</v>
      </c>
      <c r="M579">
        <f>reservas_hotel[[#This Row],[Precio Noche]]*reservas_hotel[[#This Row],[noches]]</f>
        <v>2000</v>
      </c>
      <c r="N579">
        <f>reservas_hotel[[#This Row],[noches]]*reservas_hotel[[#This Row],[Mantenimiento por noche]]</f>
        <v>150</v>
      </c>
      <c r="O579">
        <f>reservas_hotel[[#This Row],[Gasto total por reserva]]-reservas_hotel[[#This Row],[Gasto mantenimiento total]]</f>
        <v>1850</v>
      </c>
    </row>
    <row r="580" spans="1:15" x14ac:dyDescent="0.3">
      <c r="A580">
        <v>579</v>
      </c>
      <c r="B580">
        <v>32</v>
      </c>
      <c r="C580" t="s">
        <v>13</v>
      </c>
      <c r="D580" t="s">
        <v>7</v>
      </c>
      <c r="E580" t="s">
        <v>4</v>
      </c>
      <c r="F580">
        <v>90</v>
      </c>
      <c r="G580" s="1">
        <f>IF(reservas_hotel[[#This Row],[precio noche 1]]="","100",reservas_hotel[[#This Row],[precio noche 1]])</f>
        <v>90</v>
      </c>
      <c r="H580" t="s">
        <v>21</v>
      </c>
      <c r="I580">
        <v>8</v>
      </c>
      <c r="J580" t="s">
        <v>6</v>
      </c>
      <c r="K580">
        <v>10</v>
      </c>
      <c r="L580" s="1">
        <f>IF(reservas_hotel[[#This Row],[mantenimiento_por_noche]]="","20",reservas_hotel[[#This Row],[mantenimiento_por_noche]])</f>
        <v>10</v>
      </c>
      <c r="M580">
        <f>reservas_hotel[[#This Row],[Precio Noche]]*reservas_hotel[[#This Row],[noches]]</f>
        <v>720</v>
      </c>
      <c r="N580">
        <f>reservas_hotel[[#This Row],[noches]]*reservas_hotel[[#This Row],[Mantenimiento por noche]]</f>
        <v>80</v>
      </c>
      <c r="O580">
        <f>reservas_hotel[[#This Row],[Gasto total por reserva]]-reservas_hotel[[#This Row],[Gasto mantenimiento total]]</f>
        <v>640</v>
      </c>
    </row>
    <row r="581" spans="1:15" x14ac:dyDescent="0.3">
      <c r="A581">
        <v>580</v>
      </c>
      <c r="B581">
        <v>32</v>
      </c>
      <c r="C581" t="s">
        <v>13</v>
      </c>
      <c r="D581" t="s">
        <v>3</v>
      </c>
      <c r="E581" t="s">
        <v>15</v>
      </c>
      <c r="F581">
        <v>200</v>
      </c>
      <c r="G581" s="1">
        <f>IF(reservas_hotel[[#This Row],[precio noche 1]]="","100",reservas_hotel[[#This Row],[precio noche 1]])</f>
        <v>200</v>
      </c>
      <c r="H581" t="s">
        <v>9</v>
      </c>
      <c r="I581">
        <v>6</v>
      </c>
      <c r="J581" t="s">
        <v>17</v>
      </c>
      <c r="K581">
        <v>15</v>
      </c>
      <c r="L581" s="1">
        <f>IF(reservas_hotel[[#This Row],[mantenimiento_por_noche]]="","20",reservas_hotel[[#This Row],[mantenimiento_por_noche]])</f>
        <v>15</v>
      </c>
      <c r="M581">
        <f>reservas_hotel[[#This Row],[Precio Noche]]*reservas_hotel[[#This Row],[noches]]</f>
        <v>1200</v>
      </c>
      <c r="N581">
        <f>reservas_hotel[[#This Row],[noches]]*reservas_hotel[[#This Row],[Mantenimiento por noche]]</f>
        <v>90</v>
      </c>
      <c r="O581">
        <f>reservas_hotel[[#This Row],[Gasto total por reserva]]-reservas_hotel[[#This Row],[Gasto mantenimiento total]]</f>
        <v>1110</v>
      </c>
    </row>
    <row r="582" spans="1:15" x14ac:dyDescent="0.3">
      <c r="A582">
        <v>581</v>
      </c>
      <c r="B582">
        <v>78</v>
      </c>
      <c r="C582" t="s">
        <v>13</v>
      </c>
      <c r="D582" t="s">
        <v>3</v>
      </c>
      <c r="E582" t="s">
        <v>15</v>
      </c>
      <c r="F582">
        <v>50</v>
      </c>
      <c r="G582" s="1">
        <f>IF(reservas_hotel[[#This Row],[precio noche 1]]="","100",reservas_hotel[[#This Row],[precio noche 1]])</f>
        <v>50</v>
      </c>
      <c r="H582" t="s">
        <v>12</v>
      </c>
      <c r="I582">
        <v>3</v>
      </c>
      <c r="J582" t="s">
        <v>17</v>
      </c>
      <c r="K582">
        <v>15</v>
      </c>
      <c r="L582" s="1">
        <f>IF(reservas_hotel[[#This Row],[mantenimiento_por_noche]]="","20",reservas_hotel[[#This Row],[mantenimiento_por_noche]])</f>
        <v>15</v>
      </c>
      <c r="M582">
        <f>reservas_hotel[[#This Row],[Precio Noche]]*reservas_hotel[[#This Row],[noches]]</f>
        <v>150</v>
      </c>
      <c r="N582">
        <f>reservas_hotel[[#This Row],[noches]]*reservas_hotel[[#This Row],[Mantenimiento por noche]]</f>
        <v>45</v>
      </c>
      <c r="O582">
        <f>reservas_hotel[[#This Row],[Gasto total por reserva]]-reservas_hotel[[#This Row],[Gasto mantenimiento total]]</f>
        <v>105</v>
      </c>
    </row>
    <row r="583" spans="1:15" x14ac:dyDescent="0.3">
      <c r="A583">
        <v>582</v>
      </c>
      <c r="B583">
        <v>72</v>
      </c>
      <c r="C583" t="s">
        <v>13</v>
      </c>
      <c r="D583" t="s">
        <v>3</v>
      </c>
      <c r="E583" t="s">
        <v>4</v>
      </c>
      <c r="F583">
        <v>50</v>
      </c>
      <c r="G583" s="1">
        <f>IF(reservas_hotel[[#This Row],[precio noche 1]]="","100",reservas_hotel[[#This Row],[precio noche 1]])</f>
        <v>50</v>
      </c>
      <c r="H583" t="s">
        <v>5</v>
      </c>
      <c r="I583">
        <v>9</v>
      </c>
      <c r="J583" t="s">
        <v>17</v>
      </c>
      <c r="L583" s="1" t="str">
        <f>IF(reservas_hotel[[#This Row],[mantenimiento_por_noche]]="","20",reservas_hotel[[#This Row],[mantenimiento_por_noche]])</f>
        <v>20</v>
      </c>
      <c r="M583">
        <f>reservas_hotel[[#This Row],[Precio Noche]]*reservas_hotel[[#This Row],[noches]]</f>
        <v>450</v>
      </c>
      <c r="N583">
        <f>reservas_hotel[[#This Row],[noches]]*reservas_hotel[[#This Row],[Mantenimiento por noche]]</f>
        <v>180</v>
      </c>
      <c r="O583">
        <f>reservas_hotel[[#This Row],[Gasto total por reserva]]-reservas_hotel[[#This Row],[Gasto mantenimiento total]]</f>
        <v>270</v>
      </c>
    </row>
    <row r="584" spans="1:15" x14ac:dyDescent="0.3">
      <c r="A584">
        <v>583</v>
      </c>
      <c r="B584">
        <v>67</v>
      </c>
      <c r="C584" t="s">
        <v>2</v>
      </c>
      <c r="D584" t="s">
        <v>3</v>
      </c>
      <c r="E584" t="s">
        <v>8</v>
      </c>
      <c r="F584">
        <v>70</v>
      </c>
      <c r="G584" s="1">
        <f>IF(reservas_hotel[[#This Row],[precio noche 1]]="","100",reservas_hotel[[#This Row],[precio noche 1]])</f>
        <v>70</v>
      </c>
      <c r="H584" t="s">
        <v>12</v>
      </c>
      <c r="I584">
        <v>4</v>
      </c>
      <c r="J584" t="s">
        <v>17</v>
      </c>
      <c r="K584">
        <v>15</v>
      </c>
      <c r="L584" s="1">
        <f>IF(reservas_hotel[[#This Row],[mantenimiento_por_noche]]="","20",reservas_hotel[[#This Row],[mantenimiento_por_noche]])</f>
        <v>15</v>
      </c>
      <c r="M584">
        <f>reservas_hotel[[#This Row],[Precio Noche]]*reservas_hotel[[#This Row],[noches]]</f>
        <v>280</v>
      </c>
      <c r="N584">
        <f>reservas_hotel[[#This Row],[noches]]*reservas_hotel[[#This Row],[Mantenimiento por noche]]</f>
        <v>60</v>
      </c>
      <c r="O584">
        <f>reservas_hotel[[#This Row],[Gasto total por reserva]]-reservas_hotel[[#This Row],[Gasto mantenimiento total]]</f>
        <v>220</v>
      </c>
    </row>
    <row r="585" spans="1:15" x14ac:dyDescent="0.3">
      <c r="A585">
        <v>584</v>
      </c>
      <c r="B585">
        <v>80</v>
      </c>
      <c r="C585" t="s">
        <v>2</v>
      </c>
      <c r="D585" t="s">
        <v>14</v>
      </c>
      <c r="E585" t="s">
        <v>15</v>
      </c>
      <c r="F585">
        <v>70</v>
      </c>
      <c r="G585" s="1">
        <f>IF(reservas_hotel[[#This Row],[precio noche 1]]="","100",reservas_hotel[[#This Row],[precio noche 1]])</f>
        <v>70</v>
      </c>
      <c r="H585" t="s">
        <v>21</v>
      </c>
      <c r="I585">
        <v>3</v>
      </c>
      <c r="J585" t="s">
        <v>17</v>
      </c>
      <c r="K585">
        <v>20</v>
      </c>
      <c r="L585" s="1">
        <f>IF(reservas_hotel[[#This Row],[mantenimiento_por_noche]]="","20",reservas_hotel[[#This Row],[mantenimiento_por_noche]])</f>
        <v>20</v>
      </c>
      <c r="M585">
        <f>reservas_hotel[[#This Row],[Precio Noche]]*reservas_hotel[[#This Row],[noches]]</f>
        <v>210</v>
      </c>
      <c r="N585">
        <f>reservas_hotel[[#This Row],[noches]]*reservas_hotel[[#This Row],[Mantenimiento por noche]]</f>
        <v>60</v>
      </c>
      <c r="O585">
        <f>reservas_hotel[[#This Row],[Gasto total por reserva]]-reservas_hotel[[#This Row],[Gasto mantenimiento total]]</f>
        <v>150</v>
      </c>
    </row>
    <row r="586" spans="1:15" x14ac:dyDescent="0.3">
      <c r="A586">
        <v>585</v>
      </c>
      <c r="B586">
        <v>60</v>
      </c>
      <c r="C586" t="s">
        <v>2</v>
      </c>
      <c r="D586" t="s">
        <v>19</v>
      </c>
      <c r="E586" t="s">
        <v>11</v>
      </c>
      <c r="F586">
        <v>70</v>
      </c>
      <c r="G586" s="1">
        <f>IF(reservas_hotel[[#This Row],[precio noche 1]]="","100",reservas_hotel[[#This Row],[precio noche 1]])</f>
        <v>70</v>
      </c>
      <c r="H586" t="s">
        <v>9</v>
      </c>
      <c r="I586">
        <v>5</v>
      </c>
      <c r="J586" t="s">
        <v>6</v>
      </c>
      <c r="K586">
        <v>15</v>
      </c>
      <c r="L586" s="1">
        <f>IF(reservas_hotel[[#This Row],[mantenimiento_por_noche]]="","20",reservas_hotel[[#This Row],[mantenimiento_por_noche]])</f>
        <v>15</v>
      </c>
      <c r="M586">
        <f>reservas_hotel[[#This Row],[Precio Noche]]*reservas_hotel[[#This Row],[noches]]</f>
        <v>350</v>
      </c>
      <c r="N586">
        <f>reservas_hotel[[#This Row],[noches]]*reservas_hotel[[#This Row],[Mantenimiento por noche]]</f>
        <v>75</v>
      </c>
      <c r="O586">
        <f>reservas_hotel[[#This Row],[Gasto total por reserva]]-reservas_hotel[[#This Row],[Gasto mantenimiento total]]</f>
        <v>275</v>
      </c>
    </row>
    <row r="587" spans="1:15" x14ac:dyDescent="0.3">
      <c r="A587">
        <v>586</v>
      </c>
      <c r="B587">
        <v>41</v>
      </c>
      <c r="C587" t="s">
        <v>2</v>
      </c>
      <c r="D587" t="s">
        <v>19</v>
      </c>
      <c r="E587" t="s">
        <v>11</v>
      </c>
      <c r="F587">
        <v>150</v>
      </c>
      <c r="G587" s="1">
        <f>IF(reservas_hotel[[#This Row],[precio noche 1]]="","100",reservas_hotel[[#This Row],[precio noche 1]])</f>
        <v>150</v>
      </c>
      <c r="H587" t="s">
        <v>12</v>
      </c>
      <c r="I587">
        <v>10</v>
      </c>
      <c r="J587" t="s">
        <v>6</v>
      </c>
      <c r="K587">
        <v>15</v>
      </c>
      <c r="L587" s="1">
        <f>IF(reservas_hotel[[#This Row],[mantenimiento_por_noche]]="","20",reservas_hotel[[#This Row],[mantenimiento_por_noche]])</f>
        <v>15</v>
      </c>
      <c r="M587">
        <f>reservas_hotel[[#This Row],[Precio Noche]]*reservas_hotel[[#This Row],[noches]]</f>
        <v>1500</v>
      </c>
      <c r="N587">
        <f>reservas_hotel[[#This Row],[noches]]*reservas_hotel[[#This Row],[Mantenimiento por noche]]</f>
        <v>150</v>
      </c>
      <c r="O587">
        <f>reservas_hotel[[#This Row],[Gasto total por reserva]]-reservas_hotel[[#This Row],[Gasto mantenimiento total]]</f>
        <v>1350</v>
      </c>
    </row>
    <row r="588" spans="1:15" x14ac:dyDescent="0.3">
      <c r="A588">
        <v>587</v>
      </c>
      <c r="B588">
        <v>81</v>
      </c>
      <c r="C588" t="s">
        <v>2</v>
      </c>
      <c r="D588" t="s">
        <v>22</v>
      </c>
      <c r="E588" t="s">
        <v>4</v>
      </c>
      <c r="F588">
        <v>150</v>
      </c>
      <c r="G588" s="1">
        <f>IF(reservas_hotel[[#This Row],[precio noche 1]]="","100",reservas_hotel[[#This Row],[precio noche 1]])</f>
        <v>150</v>
      </c>
      <c r="H588" t="s">
        <v>5</v>
      </c>
      <c r="I588">
        <v>2</v>
      </c>
      <c r="J588" t="s">
        <v>6</v>
      </c>
      <c r="K588">
        <v>5</v>
      </c>
      <c r="L588" s="1">
        <f>IF(reservas_hotel[[#This Row],[mantenimiento_por_noche]]="","20",reservas_hotel[[#This Row],[mantenimiento_por_noche]])</f>
        <v>5</v>
      </c>
      <c r="M588">
        <f>reservas_hotel[[#This Row],[Precio Noche]]*reservas_hotel[[#This Row],[noches]]</f>
        <v>300</v>
      </c>
      <c r="N588">
        <f>reservas_hotel[[#This Row],[noches]]*reservas_hotel[[#This Row],[Mantenimiento por noche]]</f>
        <v>10</v>
      </c>
      <c r="O588">
        <f>reservas_hotel[[#This Row],[Gasto total por reserva]]-reservas_hotel[[#This Row],[Gasto mantenimiento total]]</f>
        <v>290</v>
      </c>
    </row>
    <row r="589" spans="1:15" x14ac:dyDescent="0.3">
      <c r="A589">
        <v>588</v>
      </c>
      <c r="B589">
        <v>60</v>
      </c>
      <c r="C589" t="s">
        <v>13</v>
      </c>
      <c r="D589" t="s">
        <v>18</v>
      </c>
      <c r="E589" t="s">
        <v>4</v>
      </c>
      <c r="F589">
        <v>50</v>
      </c>
      <c r="G589" s="1">
        <f>IF(reservas_hotel[[#This Row],[precio noche 1]]="","100",reservas_hotel[[#This Row],[precio noche 1]])</f>
        <v>50</v>
      </c>
      <c r="H589" t="s">
        <v>9</v>
      </c>
      <c r="I589">
        <v>4</v>
      </c>
      <c r="J589" t="s">
        <v>6</v>
      </c>
      <c r="K589">
        <v>5</v>
      </c>
      <c r="L589" s="1">
        <f>IF(reservas_hotel[[#This Row],[mantenimiento_por_noche]]="","20",reservas_hotel[[#This Row],[mantenimiento_por_noche]])</f>
        <v>5</v>
      </c>
      <c r="M589">
        <f>reservas_hotel[[#This Row],[Precio Noche]]*reservas_hotel[[#This Row],[noches]]</f>
        <v>200</v>
      </c>
      <c r="N589">
        <f>reservas_hotel[[#This Row],[noches]]*reservas_hotel[[#This Row],[Mantenimiento por noche]]</f>
        <v>20</v>
      </c>
      <c r="O589">
        <f>reservas_hotel[[#This Row],[Gasto total por reserva]]-reservas_hotel[[#This Row],[Gasto mantenimiento total]]</f>
        <v>180</v>
      </c>
    </row>
    <row r="590" spans="1:15" x14ac:dyDescent="0.3">
      <c r="A590">
        <v>589</v>
      </c>
      <c r="B590">
        <v>86</v>
      </c>
      <c r="C590" t="s">
        <v>2</v>
      </c>
      <c r="D590" t="s">
        <v>10</v>
      </c>
      <c r="E590" t="s">
        <v>15</v>
      </c>
      <c r="F590">
        <v>120</v>
      </c>
      <c r="G590" s="1">
        <f>IF(reservas_hotel[[#This Row],[precio noche 1]]="","100",reservas_hotel[[#This Row],[precio noche 1]])</f>
        <v>120</v>
      </c>
      <c r="H590" t="s">
        <v>9</v>
      </c>
      <c r="I590">
        <v>1</v>
      </c>
      <c r="J590" t="s">
        <v>17</v>
      </c>
      <c r="K590">
        <v>20</v>
      </c>
      <c r="L590" s="1">
        <f>IF(reservas_hotel[[#This Row],[mantenimiento_por_noche]]="","20",reservas_hotel[[#This Row],[mantenimiento_por_noche]])</f>
        <v>20</v>
      </c>
      <c r="M590">
        <f>reservas_hotel[[#This Row],[Precio Noche]]*reservas_hotel[[#This Row],[noches]]</f>
        <v>120</v>
      </c>
      <c r="N590">
        <f>reservas_hotel[[#This Row],[noches]]*reservas_hotel[[#This Row],[Mantenimiento por noche]]</f>
        <v>20</v>
      </c>
      <c r="O590">
        <f>reservas_hotel[[#This Row],[Gasto total por reserva]]-reservas_hotel[[#This Row],[Gasto mantenimiento total]]</f>
        <v>100</v>
      </c>
    </row>
    <row r="591" spans="1:15" x14ac:dyDescent="0.3">
      <c r="A591">
        <v>590</v>
      </c>
      <c r="B591">
        <v>85</v>
      </c>
      <c r="C591" t="s">
        <v>2</v>
      </c>
      <c r="D591" t="s">
        <v>20</v>
      </c>
      <c r="E591" t="s">
        <v>15</v>
      </c>
      <c r="F591">
        <v>120</v>
      </c>
      <c r="G591" s="1">
        <f>IF(reservas_hotel[[#This Row],[precio noche 1]]="","100",reservas_hotel[[#This Row],[precio noche 1]])</f>
        <v>120</v>
      </c>
      <c r="H591" t="s">
        <v>12</v>
      </c>
      <c r="I591">
        <v>9</v>
      </c>
      <c r="J591" t="s">
        <v>6</v>
      </c>
      <c r="K591">
        <v>10</v>
      </c>
      <c r="L591" s="1">
        <f>IF(reservas_hotel[[#This Row],[mantenimiento_por_noche]]="","20",reservas_hotel[[#This Row],[mantenimiento_por_noche]])</f>
        <v>10</v>
      </c>
      <c r="M591">
        <f>reservas_hotel[[#This Row],[Precio Noche]]*reservas_hotel[[#This Row],[noches]]</f>
        <v>1080</v>
      </c>
      <c r="N591">
        <f>reservas_hotel[[#This Row],[noches]]*reservas_hotel[[#This Row],[Mantenimiento por noche]]</f>
        <v>90</v>
      </c>
      <c r="O591">
        <f>reservas_hotel[[#This Row],[Gasto total por reserva]]-reservas_hotel[[#This Row],[Gasto mantenimiento total]]</f>
        <v>990</v>
      </c>
    </row>
    <row r="592" spans="1:15" x14ac:dyDescent="0.3">
      <c r="A592">
        <v>591</v>
      </c>
      <c r="B592">
        <v>41</v>
      </c>
      <c r="C592" t="s">
        <v>2</v>
      </c>
      <c r="D592" t="s">
        <v>10</v>
      </c>
      <c r="E592" t="s">
        <v>8</v>
      </c>
      <c r="F592">
        <v>90</v>
      </c>
      <c r="G592" s="1">
        <f>IF(reservas_hotel[[#This Row],[precio noche 1]]="","100",reservas_hotel[[#This Row],[precio noche 1]])</f>
        <v>90</v>
      </c>
      <c r="H592" t="s">
        <v>12</v>
      </c>
      <c r="I592">
        <v>6</v>
      </c>
      <c r="J592" t="s">
        <v>6</v>
      </c>
      <c r="K592">
        <v>15</v>
      </c>
      <c r="L592" s="1">
        <f>IF(reservas_hotel[[#This Row],[mantenimiento_por_noche]]="","20",reservas_hotel[[#This Row],[mantenimiento_por_noche]])</f>
        <v>15</v>
      </c>
      <c r="M592">
        <f>reservas_hotel[[#This Row],[Precio Noche]]*reservas_hotel[[#This Row],[noches]]</f>
        <v>540</v>
      </c>
      <c r="N592">
        <f>reservas_hotel[[#This Row],[noches]]*reservas_hotel[[#This Row],[Mantenimiento por noche]]</f>
        <v>90</v>
      </c>
      <c r="O592">
        <f>reservas_hotel[[#This Row],[Gasto total por reserva]]-reservas_hotel[[#This Row],[Gasto mantenimiento total]]</f>
        <v>450</v>
      </c>
    </row>
    <row r="593" spans="1:15" x14ac:dyDescent="0.3">
      <c r="A593">
        <v>592</v>
      </c>
      <c r="B593">
        <v>60</v>
      </c>
      <c r="C593" t="s">
        <v>13</v>
      </c>
      <c r="D593" t="s">
        <v>3</v>
      </c>
      <c r="E593" t="s">
        <v>11</v>
      </c>
      <c r="G593" s="1" t="str">
        <f>IF(reservas_hotel[[#This Row],[precio noche 1]]="","100",reservas_hotel[[#This Row],[precio noche 1]])</f>
        <v>100</v>
      </c>
      <c r="H593" t="s">
        <v>21</v>
      </c>
      <c r="I593">
        <v>2</v>
      </c>
      <c r="J593" t="s">
        <v>17</v>
      </c>
      <c r="K593">
        <v>15</v>
      </c>
      <c r="L593" s="1">
        <f>IF(reservas_hotel[[#This Row],[mantenimiento_por_noche]]="","20",reservas_hotel[[#This Row],[mantenimiento_por_noche]])</f>
        <v>15</v>
      </c>
      <c r="M593">
        <f>reservas_hotel[[#This Row],[Precio Noche]]*reservas_hotel[[#This Row],[noches]]</f>
        <v>200</v>
      </c>
      <c r="N593">
        <f>reservas_hotel[[#This Row],[noches]]*reservas_hotel[[#This Row],[Mantenimiento por noche]]</f>
        <v>30</v>
      </c>
      <c r="O593">
        <f>reservas_hotel[[#This Row],[Gasto total por reserva]]-reservas_hotel[[#This Row],[Gasto mantenimiento total]]</f>
        <v>170</v>
      </c>
    </row>
    <row r="594" spans="1:15" x14ac:dyDescent="0.3">
      <c r="A594">
        <v>593</v>
      </c>
      <c r="B594">
        <v>64</v>
      </c>
      <c r="C594" t="s">
        <v>2</v>
      </c>
      <c r="D594" t="s">
        <v>18</v>
      </c>
      <c r="E594" t="s">
        <v>15</v>
      </c>
      <c r="F594">
        <v>200</v>
      </c>
      <c r="G594" s="1">
        <f>IF(reservas_hotel[[#This Row],[precio noche 1]]="","100",reservas_hotel[[#This Row],[precio noche 1]])</f>
        <v>200</v>
      </c>
      <c r="H594" t="s">
        <v>9</v>
      </c>
      <c r="I594">
        <v>4</v>
      </c>
      <c r="J594" t="s">
        <v>6</v>
      </c>
      <c r="L594" s="1" t="str">
        <f>IF(reservas_hotel[[#This Row],[mantenimiento_por_noche]]="","20",reservas_hotel[[#This Row],[mantenimiento_por_noche]])</f>
        <v>20</v>
      </c>
      <c r="M594">
        <f>reservas_hotel[[#This Row],[Precio Noche]]*reservas_hotel[[#This Row],[noches]]</f>
        <v>800</v>
      </c>
      <c r="N594">
        <f>reservas_hotel[[#This Row],[noches]]*reservas_hotel[[#This Row],[Mantenimiento por noche]]</f>
        <v>80</v>
      </c>
      <c r="O594">
        <f>reservas_hotel[[#This Row],[Gasto total por reserva]]-reservas_hotel[[#This Row],[Gasto mantenimiento total]]</f>
        <v>720</v>
      </c>
    </row>
    <row r="595" spans="1:15" x14ac:dyDescent="0.3">
      <c r="A595">
        <v>594</v>
      </c>
      <c r="B595">
        <v>29</v>
      </c>
      <c r="C595" t="s">
        <v>2</v>
      </c>
      <c r="D595" t="s">
        <v>22</v>
      </c>
      <c r="E595" t="s">
        <v>4</v>
      </c>
      <c r="F595">
        <v>200</v>
      </c>
      <c r="G595" s="1">
        <f>IF(reservas_hotel[[#This Row],[precio noche 1]]="","100",reservas_hotel[[#This Row],[precio noche 1]])</f>
        <v>200</v>
      </c>
      <c r="H595" t="s">
        <v>21</v>
      </c>
      <c r="I595">
        <v>8</v>
      </c>
      <c r="J595" t="s">
        <v>17</v>
      </c>
      <c r="K595">
        <v>20</v>
      </c>
      <c r="L595" s="1">
        <f>IF(reservas_hotel[[#This Row],[mantenimiento_por_noche]]="","20",reservas_hotel[[#This Row],[mantenimiento_por_noche]])</f>
        <v>20</v>
      </c>
      <c r="M595">
        <f>reservas_hotel[[#This Row],[Precio Noche]]*reservas_hotel[[#This Row],[noches]]</f>
        <v>1600</v>
      </c>
      <c r="N595">
        <f>reservas_hotel[[#This Row],[noches]]*reservas_hotel[[#This Row],[Mantenimiento por noche]]</f>
        <v>160</v>
      </c>
      <c r="O595">
        <f>reservas_hotel[[#This Row],[Gasto total por reserva]]-reservas_hotel[[#This Row],[Gasto mantenimiento total]]</f>
        <v>1440</v>
      </c>
    </row>
    <row r="596" spans="1:15" x14ac:dyDescent="0.3">
      <c r="A596">
        <v>595</v>
      </c>
      <c r="B596">
        <v>65</v>
      </c>
      <c r="C596" t="s">
        <v>2</v>
      </c>
      <c r="D596" t="s">
        <v>16</v>
      </c>
      <c r="E596" t="s">
        <v>11</v>
      </c>
      <c r="F596">
        <v>70</v>
      </c>
      <c r="G596" s="1">
        <f>IF(reservas_hotel[[#This Row],[precio noche 1]]="","100",reservas_hotel[[#This Row],[precio noche 1]])</f>
        <v>70</v>
      </c>
      <c r="H596" t="s">
        <v>5</v>
      </c>
      <c r="I596">
        <v>1</v>
      </c>
      <c r="J596" t="s">
        <v>6</v>
      </c>
      <c r="L596" s="1" t="str">
        <f>IF(reservas_hotel[[#This Row],[mantenimiento_por_noche]]="","20",reservas_hotel[[#This Row],[mantenimiento_por_noche]])</f>
        <v>20</v>
      </c>
      <c r="M596">
        <f>reservas_hotel[[#This Row],[Precio Noche]]*reservas_hotel[[#This Row],[noches]]</f>
        <v>70</v>
      </c>
      <c r="N596">
        <f>reservas_hotel[[#This Row],[noches]]*reservas_hotel[[#This Row],[Mantenimiento por noche]]</f>
        <v>20</v>
      </c>
      <c r="O596">
        <f>reservas_hotel[[#This Row],[Gasto total por reserva]]-reservas_hotel[[#This Row],[Gasto mantenimiento total]]</f>
        <v>50</v>
      </c>
    </row>
    <row r="597" spans="1:15" x14ac:dyDescent="0.3">
      <c r="A597">
        <v>596</v>
      </c>
      <c r="B597">
        <v>28</v>
      </c>
      <c r="C597" t="s">
        <v>13</v>
      </c>
      <c r="D597" t="s">
        <v>14</v>
      </c>
      <c r="E597" t="s">
        <v>8</v>
      </c>
      <c r="F597">
        <v>200</v>
      </c>
      <c r="G597" s="1">
        <f>IF(reservas_hotel[[#This Row],[precio noche 1]]="","100",reservas_hotel[[#This Row],[precio noche 1]])</f>
        <v>200</v>
      </c>
      <c r="H597" t="s">
        <v>5</v>
      </c>
      <c r="I597">
        <v>9</v>
      </c>
      <c r="J597" t="s">
        <v>17</v>
      </c>
      <c r="L597" s="1" t="str">
        <f>IF(reservas_hotel[[#This Row],[mantenimiento_por_noche]]="","20",reservas_hotel[[#This Row],[mantenimiento_por_noche]])</f>
        <v>20</v>
      </c>
      <c r="M597">
        <f>reservas_hotel[[#This Row],[Precio Noche]]*reservas_hotel[[#This Row],[noches]]</f>
        <v>1800</v>
      </c>
      <c r="N597">
        <f>reservas_hotel[[#This Row],[noches]]*reservas_hotel[[#This Row],[Mantenimiento por noche]]</f>
        <v>180</v>
      </c>
      <c r="O597">
        <f>reservas_hotel[[#This Row],[Gasto total por reserva]]-reservas_hotel[[#This Row],[Gasto mantenimiento total]]</f>
        <v>1620</v>
      </c>
    </row>
    <row r="598" spans="1:15" x14ac:dyDescent="0.3">
      <c r="A598">
        <v>597</v>
      </c>
      <c r="B598">
        <v>32</v>
      </c>
      <c r="C598" t="s">
        <v>2</v>
      </c>
      <c r="D598" t="s">
        <v>20</v>
      </c>
      <c r="E598" t="s">
        <v>11</v>
      </c>
      <c r="F598">
        <v>150</v>
      </c>
      <c r="G598" s="1">
        <f>IF(reservas_hotel[[#This Row],[precio noche 1]]="","100",reservas_hotel[[#This Row],[precio noche 1]])</f>
        <v>150</v>
      </c>
      <c r="H598" t="s">
        <v>9</v>
      </c>
      <c r="I598">
        <v>6</v>
      </c>
      <c r="J598" t="s">
        <v>17</v>
      </c>
      <c r="K598">
        <v>20</v>
      </c>
      <c r="L598" s="1">
        <f>IF(reservas_hotel[[#This Row],[mantenimiento_por_noche]]="","20",reservas_hotel[[#This Row],[mantenimiento_por_noche]])</f>
        <v>20</v>
      </c>
      <c r="M598">
        <f>reservas_hotel[[#This Row],[Precio Noche]]*reservas_hotel[[#This Row],[noches]]</f>
        <v>900</v>
      </c>
      <c r="N598">
        <f>reservas_hotel[[#This Row],[noches]]*reservas_hotel[[#This Row],[Mantenimiento por noche]]</f>
        <v>120</v>
      </c>
      <c r="O598">
        <f>reservas_hotel[[#This Row],[Gasto total por reserva]]-reservas_hotel[[#This Row],[Gasto mantenimiento total]]</f>
        <v>780</v>
      </c>
    </row>
    <row r="599" spans="1:15" x14ac:dyDescent="0.3">
      <c r="A599">
        <v>598</v>
      </c>
      <c r="B599">
        <v>42</v>
      </c>
      <c r="C599" t="s">
        <v>2</v>
      </c>
      <c r="D599" t="s">
        <v>7</v>
      </c>
      <c r="E599" t="s">
        <v>4</v>
      </c>
      <c r="F599">
        <v>50</v>
      </c>
      <c r="G599" s="1">
        <f>IF(reservas_hotel[[#This Row],[precio noche 1]]="","100",reservas_hotel[[#This Row],[precio noche 1]])</f>
        <v>50</v>
      </c>
      <c r="H599" t="s">
        <v>21</v>
      </c>
      <c r="I599">
        <v>2</v>
      </c>
      <c r="J599" t="s">
        <v>17</v>
      </c>
      <c r="K599">
        <v>15</v>
      </c>
      <c r="L599" s="1">
        <f>IF(reservas_hotel[[#This Row],[mantenimiento_por_noche]]="","20",reservas_hotel[[#This Row],[mantenimiento_por_noche]])</f>
        <v>15</v>
      </c>
      <c r="M599">
        <f>reservas_hotel[[#This Row],[Precio Noche]]*reservas_hotel[[#This Row],[noches]]</f>
        <v>100</v>
      </c>
      <c r="N599">
        <f>reservas_hotel[[#This Row],[noches]]*reservas_hotel[[#This Row],[Mantenimiento por noche]]</f>
        <v>30</v>
      </c>
      <c r="O599">
        <f>reservas_hotel[[#This Row],[Gasto total por reserva]]-reservas_hotel[[#This Row],[Gasto mantenimiento total]]</f>
        <v>70</v>
      </c>
    </row>
    <row r="600" spans="1:15" x14ac:dyDescent="0.3">
      <c r="A600">
        <v>599</v>
      </c>
      <c r="B600">
        <v>80</v>
      </c>
      <c r="C600" t="s">
        <v>13</v>
      </c>
      <c r="D600" t="s">
        <v>19</v>
      </c>
      <c r="E600" t="s">
        <v>11</v>
      </c>
      <c r="G600" s="1" t="str">
        <f>IF(reservas_hotel[[#This Row],[precio noche 1]]="","100",reservas_hotel[[#This Row],[precio noche 1]])</f>
        <v>100</v>
      </c>
      <c r="H600" t="s">
        <v>12</v>
      </c>
      <c r="I600">
        <v>8</v>
      </c>
      <c r="J600" t="s">
        <v>17</v>
      </c>
      <c r="K600">
        <v>10</v>
      </c>
      <c r="L600" s="1">
        <f>IF(reservas_hotel[[#This Row],[mantenimiento_por_noche]]="","20",reservas_hotel[[#This Row],[mantenimiento_por_noche]])</f>
        <v>10</v>
      </c>
      <c r="M600">
        <f>reservas_hotel[[#This Row],[Precio Noche]]*reservas_hotel[[#This Row],[noches]]</f>
        <v>800</v>
      </c>
      <c r="N600">
        <f>reservas_hotel[[#This Row],[noches]]*reservas_hotel[[#This Row],[Mantenimiento por noche]]</f>
        <v>80</v>
      </c>
      <c r="O600">
        <f>reservas_hotel[[#This Row],[Gasto total por reserva]]-reservas_hotel[[#This Row],[Gasto mantenimiento total]]</f>
        <v>720</v>
      </c>
    </row>
    <row r="601" spans="1:15" x14ac:dyDescent="0.3">
      <c r="A601">
        <v>600</v>
      </c>
      <c r="B601">
        <v>19</v>
      </c>
      <c r="C601" t="s">
        <v>2</v>
      </c>
      <c r="D601" t="s">
        <v>3</v>
      </c>
      <c r="E601" t="s">
        <v>15</v>
      </c>
      <c r="G601" s="1" t="str">
        <f>IF(reservas_hotel[[#This Row],[precio noche 1]]="","100",reservas_hotel[[#This Row],[precio noche 1]])</f>
        <v>100</v>
      </c>
      <c r="H601" t="s">
        <v>12</v>
      </c>
      <c r="I601">
        <v>9</v>
      </c>
      <c r="J601" t="s">
        <v>17</v>
      </c>
      <c r="K601">
        <v>15</v>
      </c>
      <c r="L601" s="1">
        <f>IF(reservas_hotel[[#This Row],[mantenimiento_por_noche]]="","20",reservas_hotel[[#This Row],[mantenimiento_por_noche]])</f>
        <v>15</v>
      </c>
      <c r="M601">
        <f>reservas_hotel[[#This Row],[Precio Noche]]*reservas_hotel[[#This Row],[noches]]</f>
        <v>900</v>
      </c>
      <c r="N601">
        <f>reservas_hotel[[#This Row],[noches]]*reservas_hotel[[#This Row],[Mantenimiento por noche]]</f>
        <v>135</v>
      </c>
      <c r="O601">
        <f>reservas_hotel[[#This Row],[Gasto total por reserva]]-reservas_hotel[[#This Row],[Gasto mantenimiento total]]</f>
        <v>765</v>
      </c>
    </row>
    <row r="602" spans="1:15" x14ac:dyDescent="0.3">
      <c r="A602">
        <v>601</v>
      </c>
      <c r="B602">
        <v>66</v>
      </c>
      <c r="C602" t="s">
        <v>2</v>
      </c>
      <c r="D602" t="s">
        <v>22</v>
      </c>
      <c r="E602" t="s">
        <v>15</v>
      </c>
      <c r="F602">
        <v>150</v>
      </c>
      <c r="G602" s="1">
        <f>IF(reservas_hotel[[#This Row],[precio noche 1]]="","100",reservas_hotel[[#This Row],[precio noche 1]])</f>
        <v>150</v>
      </c>
      <c r="H602" t="s">
        <v>5</v>
      </c>
      <c r="I602">
        <v>9</v>
      </c>
      <c r="J602" t="s">
        <v>6</v>
      </c>
      <c r="L602" s="1" t="str">
        <f>IF(reservas_hotel[[#This Row],[mantenimiento_por_noche]]="","20",reservas_hotel[[#This Row],[mantenimiento_por_noche]])</f>
        <v>20</v>
      </c>
      <c r="M602">
        <f>reservas_hotel[[#This Row],[Precio Noche]]*reservas_hotel[[#This Row],[noches]]</f>
        <v>1350</v>
      </c>
      <c r="N602">
        <f>reservas_hotel[[#This Row],[noches]]*reservas_hotel[[#This Row],[Mantenimiento por noche]]</f>
        <v>180</v>
      </c>
      <c r="O602">
        <f>reservas_hotel[[#This Row],[Gasto total por reserva]]-reservas_hotel[[#This Row],[Gasto mantenimiento total]]</f>
        <v>1170</v>
      </c>
    </row>
    <row r="603" spans="1:15" x14ac:dyDescent="0.3">
      <c r="A603">
        <v>602</v>
      </c>
      <c r="B603">
        <v>52</v>
      </c>
      <c r="C603" t="s">
        <v>13</v>
      </c>
      <c r="D603" t="s">
        <v>7</v>
      </c>
      <c r="E603" t="s">
        <v>4</v>
      </c>
      <c r="F603">
        <v>200</v>
      </c>
      <c r="G603" s="1">
        <f>IF(reservas_hotel[[#This Row],[precio noche 1]]="","100",reservas_hotel[[#This Row],[precio noche 1]])</f>
        <v>200</v>
      </c>
      <c r="H603" t="s">
        <v>12</v>
      </c>
      <c r="I603">
        <v>7</v>
      </c>
      <c r="J603" t="s">
        <v>6</v>
      </c>
      <c r="K603">
        <v>20</v>
      </c>
      <c r="L603" s="1">
        <f>IF(reservas_hotel[[#This Row],[mantenimiento_por_noche]]="","20",reservas_hotel[[#This Row],[mantenimiento_por_noche]])</f>
        <v>20</v>
      </c>
      <c r="M603">
        <f>reservas_hotel[[#This Row],[Precio Noche]]*reservas_hotel[[#This Row],[noches]]</f>
        <v>1400</v>
      </c>
      <c r="N603">
        <f>reservas_hotel[[#This Row],[noches]]*reservas_hotel[[#This Row],[Mantenimiento por noche]]</f>
        <v>140</v>
      </c>
      <c r="O603">
        <f>reservas_hotel[[#This Row],[Gasto total por reserva]]-reservas_hotel[[#This Row],[Gasto mantenimiento total]]</f>
        <v>1260</v>
      </c>
    </row>
    <row r="604" spans="1:15" x14ac:dyDescent="0.3">
      <c r="A604">
        <v>603</v>
      </c>
      <c r="B604">
        <v>23</v>
      </c>
      <c r="C604" t="s">
        <v>2</v>
      </c>
      <c r="D604" t="s">
        <v>22</v>
      </c>
      <c r="E604" t="s">
        <v>8</v>
      </c>
      <c r="G604" s="1" t="str">
        <f>IF(reservas_hotel[[#This Row],[precio noche 1]]="","100",reservas_hotel[[#This Row],[precio noche 1]])</f>
        <v>100</v>
      </c>
      <c r="H604" t="s">
        <v>21</v>
      </c>
      <c r="I604">
        <v>10</v>
      </c>
      <c r="J604" t="s">
        <v>6</v>
      </c>
      <c r="K604">
        <v>10</v>
      </c>
      <c r="L604" s="1">
        <f>IF(reservas_hotel[[#This Row],[mantenimiento_por_noche]]="","20",reservas_hotel[[#This Row],[mantenimiento_por_noche]])</f>
        <v>10</v>
      </c>
      <c r="M604">
        <f>reservas_hotel[[#This Row],[Precio Noche]]*reservas_hotel[[#This Row],[noches]]</f>
        <v>1000</v>
      </c>
      <c r="N604">
        <f>reservas_hotel[[#This Row],[noches]]*reservas_hotel[[#This Row],[Mantenimiento por noche]]</f>
        <v>100</v>
      </c>
      <c r="O604">
        <f>reservas_hotel[[#This Row],[Gasto total por reserva]]-reservas_hotel[[#This Row],[Gasto mantenimiento total]]</f>
        <v>900</v>
      </c>
    </row>
    <row r="605" spans="1:15" x14ac:dyDescent="0.3">
      <c r="A605">
        <v>604</v>
      </c>
      <c r="B605">
        <v>31</v>
      </c>
      <c r="C605" t="s">
        <v>2</v>
      </c>
      <c r="D605" t="s">
        <v>20</v>
      </c>
      <c r="E605" t="s">
        <v>4</v>
      </c>
      <c r="F605">
        <v>50</v>
      </c>
      <c r="G605" s="1">
        <f>IF(reservas_hotel[[#This Row],[precio noche 1]]="","100",reservas_hotel[[#This Row],[precio noche 1]])</f>
        <v>50</v>
      </c>
      <c r="H605" t="s">
        <v>9</v>
      </c>
      <c r="I605">
        <v>10</v>
      </c>
      <c r="J605" t="s">
        <v>17</v>
      </c>
      <c r="K605">
        <v>5</v>
      </c>
      <c r="L605" s="1">
        <f>IF(reservas_hotel[[#This Row],[mantenimiento_por_noche]]="","20",reservas_hotel[[#This Row],[mantenimiento_por_noche]])</f>
        <v>5</v>
      </c>
      <c r="M605">
        <f>reservas_hotel[[#This Row],[Precio Noche]]*reservas_hotel[[#This Row],[noches]]</f>
        <v>500</v>
      </c>
      <c r="N605">
        <f>reservas_hotel[[#This Row],[noches]]*reservas_hotel[[#This Row],[Mantenimiento por noche]]</f>
        <v>50</v>
      </c>
      <c r="O605">
        <f>reservas_hotel[[#This Row],[Gasto total por reserva]]-reservas_hotel[[#This Row],[Gasto mantenimiento total]]</f>
        <v>450</v>
      </c>
    </row>
    <row r="606" spans="1:15" x14ac:dyDescent="0.3">
      <c r="A606">
        <v>605</v>
      </c>
      <c r="B606">
        <v>60</v>
      </c>
      <c r="C606" t="s">
        <v>13</v>
      </c>
      <c r="D606" t="s">
        <v>3</v>
      </c>
      <c r="E606" t="s">
        <v>8</v>
      </c>
      <c r="F606">
        <v>70</v>
      </c>
      <c r="G606" s="1">
        <f>IF(reservas_hotel[[#This Row],[precio noche 1]]="","100",reservas_hotel[[#This Row],[precio noche 1]])</f>
        <v>70</v>
      </c>
      <c r="H606" t="s">
        <v>5</v>
      </c>
      <c r="I606">
        <v>6</v>
      </c>
      <c r="J606" t="s">
        <v>6</v>
      </c>
      <c r="L606" s="1" t="str">
        <f>IF(reservas_hotel[[#This Row],[mantenimiento_por_noche]]="","20",reservas_hotel[[#This Row],[mantenimiento_por_noche]])</f>
        <v>20</v>
      </c>
      <c r="M606">
        <f>reservas_hotel[[#This Row],[Precio Noche]]*reservas_hotel[[#This Row],[noches]]</f>
        <v>420</v>
      </c>
      <c r="N606">
        <f>reservas_hotel[[#This Row],[noches]]*reservas_hotel[[#This Row],[Mantenimiento por noche]]</f>
        <v>120</v>
      </c>
      <c r="O606">
        <f>reservas_hotel[[#This Row],[Gasto total por reserva]]-reservas_hotel[[#This Row],[Gasto mantenimiento total]]</f>
        <v>300</v>
      </c>
    </row>
    <row r="607" spans="1:15" x14ac:dyDescent="0.3">
      <c r="A607">
        <v>606</v>
      </c>
      <c r="B607">
        <v>65</v>
      </c>
      <c r="C607" t="s">
        <v>2</v>
      </c>
      <c r="D607" t="s">
        <v>20</v>
      </c>
      <c r="E607" t="s">
        <v>4</v>
      </c>
      <c r="F607">
        <v>150</v>
      </c>
      <c r="G607" s="1">
        <f>IF(reservas_hotel[[#This Row],[precio noche 1]]="","100",reservas_hotel[[#This Row],[precio noche 1]])</f>
        <v>150</v>
      </c>
      <c r="H607" t="s">
        <v>5</v>
      </c>
      <c r="I607">
        <v>7</v>
      </c>
      <c r="J607" t="s">
        <v>6</v>
      </c>
      <c r="K607">
        <v>5</v>
      </c>
      <c r="L607" s="1">
        <f>IF(reservas_hotel[[#This Row],[mantenimiento_por_noche]]="","20",reservas_hotel[[#This Row],[mantenimiento_por_noche]])</f>
        <v>5</v>
      </c>
      <c r="M607">
        <f>reservas_hotel[[#This Row],[Precio Noche]]*reservas_hotel[[#This Row],[noches]]</f>
        <v>1050</v>
      </c>
      <c r="N607">
        <f>reservas_hotel[[#This Row],[noches]]*reservas_hotel[[#This Row],[Mantenimiento por noche]]</f>
        <v>35</v>
      </c>
      <c r="O607">
        <f>reservas_hotel[[#This Row],[Gasto total por reserva]]-reservas_hotel[[#This Row],[Gasto mantenimiento total]]</f>
        <v>1015</v>
      </c>
    </row>
    <row r="608" spans="1:15" x14ac:dyDescent="0.3">
      <c r="A608">
        <v>607</v>
      </c>
      <c r="B608">
        <v>75</v>
      </c>
      <c r="C608" t="s">
        <v>2</v>
      </c>
      <c r="D608" t="s">
        <v>7</v>
      </c>
      <c r="E608" t="s">
        <v>15</v>
      </c>
      <c r="F608">
        <v>150</v>
      </c>
      <c r="G608" s="1">
        <f>IF(reservas_hotel[[#This Row],[precio noche 1]]="","100",reservas_hotel[[#This Row],[precio noche 1]])</f>
        <v>150</v>
      </c>
      <c r="H608" t="s">
        <v>5</v>
      </c>
      <c r="I608">
        <v>8</v>
      </c>
      <c r="J608" t="s">
        <v>17</v>
      </c>
      <c r="K608">
        <v>10</v>
      </c>
      <c r="L608" s="1">
        <f>IF(reservas_hotel[[#This Row],[mantenimiento_por_noche]]="","20",reservas_hotel[[#This Row],[mantenimiento_por_noche]])</f>
        <v>10</v>
      </c>
      <c r="M608">
        <f>reservas_hotel[[#This Row],[Precio Noche]]*reservas_hotel[[#This Row],[noches]]</f>
        <v>1200</v>
      </c>
      <c r="N608">
        <f>reservas_hotel[[#This Row],[noches]]*reservas_hotel[[#This Row],[Mantenimiento por noche]]</f>
        <v>80</v>
      </c>
      <c r="O608">
        <f>reservas_hotel[[#This Row],[Gasto total por reserva]]-reservas_hotel[[#This Row],[Gasto mantenimiento total]]</f>
        <v>1120</v>
      </c>
    </row>
    <row r="609" spans="1:15" x14ac:dyDescent="0.3">
      <c r="A609">
        <v>608</v>
      </c>
      <c r="B609">
        <v>30</v>
      </c>
      <c r="C609" t="s">
        <v>2</v>
      </c>
      <c r="D609" t="s">
        <v>10</v>
      </c>
      <c r="E609" t="s">
        <v>15</v>
      </c>
      <c r="G609" s="1" t="str">
        <f>IF(reservas_hotel[[#This Row],[precio noche 1]]="","100",reservas_hotel[[#This Row],[precio noche 1]])</f>
        <v>100</v>
      </c>
      <c r="H609" t="s">
        <v>12</v>
      </c>
      <c r="I609">
        <v>1</v>
      </c>
      <c r="J609" t="s">
        <v>17</v>
      </c>
      <c r="K609">
        <v>15</v>
      </c>
      <c r="L609" s="1">
        <f>IF(reservas_hotel[[#This Row],[mantenimiento_por_noche]]="","20",reservas_hotel[[#This Row],[mantenimiento_por_noche]])</f>
        <v>15</v>
      </c>
      <c r="M609">
        <f>reservas_hotel[[#This Row],[Precio Noche]]*reservas_hotel[[#This Row],[noches]]</f>
        <v>100</v>
      </c>
      <c r="N609">
        <f>reservas_hotel[[#This Row],[noches]]*reservas_hotel[[#This Row],[Mantenimiento por noche]]</f>
        <v>15</v>
      </c>
      <c r="O609">
        <f>reservas_hotel[[#This Row],[Gasto total por reserva]]-reservas_hotel[[#This Row],[Gasto mantenimiento total]]</f>
        <v>85</v>
      </c>
    </row>
    <row r="610" spans="1:15" x14ac:dyDescent="0.3">
      <c r="A610">
        <v>609</v>
      </c>
      <c r="B610">
        <v>47</v>
      </c>
      <c r="C610" t="s">
        <v>2</v>
      </c>
      <c r="D610" t="s">
        <v>22</v>
      </c>
      <c r="E610" t="s">
        <v>11</v>
      </c>
      <c r="F610">
        <v>200</v>
      </c>
      <c r="G610" s="1">
        <f>IF(reservas_hotel[[#This Row],[precio noche 1]]="","100",reservas_hotel[[#This Row],[precio noche 1]])</f>
        <v>200</v>
      </c>
      <c r="H610" t="s">
        <v>12</v>
      </c>
      <c r="I610">
        <v>3</v>
      </c>
      <c r="J610" t="s">
        <v>6</v>
      </c>
      <c r="K610">
        <v>5</v>
      </c>
      <c r="L610" s="1">
        <f>IF(reservas_hotel[[#This Row],[mantenimiento_por_noche]]="","20",reservas_hotel[[#This Row],[mantenimiento_por_noche]])</f>
        <v>5</v>
      </c>
      <c r="M610">
        <f>reservas_hotel[[#This Row],[Precio Noche]]*reservas_hotel[[#This Row],[noches]]</f>
        <v>600</v>
      </c>
      <c r="N610">
        <f>reservas_hotel[[#This Row],[noches]]*reservas_hotel[[#This Row],[Mantenimiento por noche]]</f>
        <v>15</v>
      </c>
      <c r="O610">
        <f>reservas_hotel[[#This Row],[Gasto total por reserva]]-reservas_hotel[[#This Row],[Gasto mantenimiento total]]</f>
        <v>585</v>
      </c>
    </row>
    <row r="611" spans="1:15" x14ac:dyDescent="0.3">
      <c r="A611">
        <v>610</v>
      </c>
      <c r="B611">
        <v>41</v>
      </c>
      <c r="C611" t="s">
        <v>2</v>
      </c>
      <c r="D611" t="s">
        <v>7</v>
      </c>
      <c r="E611" t="s">
        <v>15</v>
      </c>
      <c r="F611">
        <v>50</v>
      </c>
      <c r="G611" s="1">
        <f>IF(reservas_hotel[[#This Row],[precio noche 1]]="","100",reservas_hotel[[#This Row],[precio noche 1]])</f>
        <v>50</v>
      </c>
      <c r="H611" t="s">
        <v>12</v>
      </c>
      <c r="I611">
        <v>1</v>
      </c>
      <c r="J611" t="s">
        <v>17</v>
      </c>
      <c r="K611">
        <v>10</v>
      </c>
      <c r="L611" s="1">
        <f>IF(reservas_hotel[[#This Row],[mantenimiento_por_noche]]="","20",reservas_hotel[[#This Row],[mantenimiento_por_noche]])</f>
        <v>10</v>
      </c>
      <c r="M611">
        <f>reservas_hotel[[#This Row],[Precio Noche]]*reservas_hotel[[#This Row],[noches]]</f>
        <v>50</v>
      </c>
      <c r="N611">
        <f>reservas_hotel[[#This Row],[noches]]*reservas_hotel[[#This Row],[Mantenimiento por noche]]</f>
        <v>10</v>
      </c>
      <c r="O611">
        <f>reservas_hotel[[#This Row],[Gasto total por reserva]]-reservas_hotel[[#This Row],[Gasto mantenimiento total]]</f>
        <v>40</v>
      </c>
    </row>
    <row r="612" spans="1:15" x14ac:dyDescent="0.3">
      <c r="A612">
        <v>611</v>
      </c>
      <c r="B612">
        <v>80</v>
      </c>
      <c r="C612" t="s">
        <v>13</v>
      </c>
      <c r="D612" t="s">
        <v>14</v>
      </c>
      <c r="E612" t="s">
        <v>4</v>
      </c>
      <c r="F612">
        <v>200</v>
      </c>
      <c r="G612" s="1">
        <f>IF(reservas_hotel[[#This Row],[precio noche 1]]="","100",reservas_hotel[[#This Row],[precio noche 1]])</f>
        <v>200</v>
      </c>
      <c r="H612" t="s">
        <v>9</v>
      </c>
      <c r="I612">
        <v>10</v>
      </c>
      <c r="J612" t="s">
        <v>17</v>
      </c>
      <c r="K612">
        <v>15</v>
      </c>
      <c r="L612" s="1">
        <f>IF(reservas_hotel[[#This Row],[mantenimiento_por_noche]]="","20",reservas_hotel[[#This Row],[mantenimiento_por_noche]])</f>
        <v>15</v>
      </c>
      <c r="M612">
        <f>reservas_hotel[[#This Row],[Precio Noche]]*reservas_hotel[[#This Row],[noches]]</f>
        <v>2000</v>
      </c>
      <c r="N612">
        <f>reservas_hotel[[#This Row],[noches]]*reservas_hotel[[#This Row],[Mantenimiento por noche]]</f>
        <v>150</v>
      </c>
      <c r="O612">
        <f>reservas_hotel[[#This Row],[Gasto total por reserva]]-reservas_hotel[[#This Row],[Gasto mantenimiento total]]</f>
        <v>1850</v>
      </c>
    </row>
    <row r="613" spans="1:15" x14ac:dyDescent="0.3">
      <c r="A613">
        <v>612</v>
      </c>
      <c r="B613">
        <v>84</v>
      </c>
      <c r="C613" t="s">
        <v>2</v>
      </c>
      <c r="D613" t="s">
        <v>3</v>
      </c>
      <c r="E613" t="s">
        <v>15</v>
      </c>
      <c r="F613">
        <v>70</v>
      </c>
      <c r="G613" s="1">
        <f>IF(reservas_hotel[[#This Row],[precio noche 1]]="","100",reservas_hotel[[#This Row],[precio noche 1]])</f>
        <v>70</v>
      </c>
      <c r="H613" t="s">
        <v>12</v>
      </c>
      <c r="I613">
        <v>9</v>
      </c>
      <c r="J613" t="s">
        <v>17</v>
      </c>
      <c r="K613">
        <v>15</v>
      </c>
      <c r="L613" s="1">
        <f>IF(reservas_hotel[[#This Row],[mantenimiento_por_noche]]="","20",reservas_hotel[[#This Row],[mantenimiento_por_noche]])</f>
        <v>15</v>
      </c>
      <c r="M613">
        <f>reservas_hotel[[#This Row],[Precio Noche]]*reservas_hotel[[#This Row],[noches]]</f>
        <v>630</v>
      </c>
      <c r="N613">
        <f>reservas_hotel[[#This Row],[noches]]*reservas_hotel[[#This Row],[Mantenimiento por noche]]</f>
        <v>135</v>
      </c>
      <c r="O613">
        <f>reservas_hotel[[#This Row],[Gasto total por reserva]]-reservas_hotel[[#This Row],[Gasto mantenimiento total]]</f>
        <v>495</v>
      </c>
    </row>
    <row r="614" spans="1:15" x14ac:dyDescent="0.3">
      <c r="A614">
        <v>613</v>
      </c>
      <c r="B614">
        <v>74</v>
      </c>
      <c r="C614" t="s">
        <v>13</v>
      </c>
      <c r="D614" t="s">
        <v>18</v>
      </c>
      <c r="E614" t="s">
        <v>15</v>
      </c>
      <c r="F614">
        <v>70</v>
      </c>
      <c r="G614" s="1">
        <f>IF(reservas_hotel[[#This Row],[precio noche 1]]="","100",reservas_hotel[[#This Row],[precio noche 1]])</f>
        <v>70</v>
      </c>
      <c r="H614" t="s">
        <v>5</v>
      </c>
      <c r="I614">
        <v>9</v>
      </c>
      <c r="J614" t="s">
        <v>17</v>
      </c>
      <c r="K614">
        <v>15</v>
      </c>
      <c r="L614" s="1">
        <f>IF(reservas_hotel[[#This Row],[mantenimiento_por_noche]]="","20",reservas_hotel[[#This Row],[mantenimiento_por_noche]])</f>
        <v>15</v>
      </c>
      <c r="M614">
        <f>reservas_hotel[[#This Row],[Precio Noche]]*reservas_hotel[[#This Row],[noches]]</f>
        <v>630</v>
      </c>
      <c r="N614">
        <f>reservas_hotel[[#This Row],[noches]]*reservas_hotel[[#This Row],[Mantenimiento por noche]]</f>
        <v>135</v>
      </c>
      <c r="O614">
        <f>reservas_hotel[[#This Row],[Gasto total por reserva]]-reservas_hotel[[#This Row],[Gasto mantenimiento total]]</f>
        <v>495</v>
      </c>
    </row>
    <row r="615" spans="1:15" x14ac:dyDescent="0.3">
      <c r="A615">
        <v>614</v>
      </c>
      <c r="B615">
        <v>84</v>
      </c>
      <c r="C615" t="s">
        <v>2</v>
      </c>
      <c r="D615" t="s">
        <v>19</v>
      </c>
      <c r="E615" t="s">
        <v>4</v>
      </c>
      <c r="F615">
        <v>200</v>
      </c>
      <c r="G615" s="1">
        <f>IF(reservas_hotel[[#This Row],[precio noche 1]]="","100",reservas_hotel[[#This Row],[precio noche 1]])</f>
        <v>200</v>
      </c>
      <c r="H615" t="s">
        <v>5</v>
      </c>
      <c r="I615">
        <v>5</v>
      </c>
      <c r="J615" t="s">
        <v>17</v>
      </c>
      <c r="L615" s="1" t="str">
        <f>IF(reservas_hotel[[#This Row],[mantenimiento_por_noche]]="","20",reservas_hotel[[#This Row],[mantenimiento_por_noche]])</f>
        <v>20</v>
      </c>
      <c r="M615">
        <f>reservas_hotel[[#This Row],[Precio Noche]]*reservas_hotel[[#This Row],[noches]]</f>
        <v>1000</v>
      </c>
      <c r="N615">
        <f>reservas_hotel[[#This Row],[noches]]*reservas_hotel[[#This Row],[Mantenimiento por noche]]</f>
        <v>100</v>
      </c>
      <c r="O615">
        <f>reservas_hotel[[#This Row],[Gasto total por reserva]]-reservas_hotel[[#This Row],[Gasto mantenimiento total]]</f>
        <v>900</v>
      </c>
    </row>
    <row r="616" spans="1:15" x14ac:dyDescent="0.3">
      <c r="A616">
        <v>615</v>
      </c>
      <c r="B616">
        <v>73</v>
      </c>
      <c r="C616" t="s">
        <v>2</v>
      </c>
      <c r="D616" t="s">
        <v>10</v>
      </c>
      <c r="E616" t="s">
        <v>15</v>
      </c>
      <c r="F616">
        <v>200</v>
      </c>
      <c r="G616" s="1">
        <f>IF(reservas_hotel[[#This Row],[precio noche 1]]="","100",reservas_hotel[[#This Row],[precio noche 1]])</f>
        <v>200</v>
      </c>
      <c r="H616" t="s">
        <v>9</v>
      </c>
      <c r="I616">
        <v>7</v>
      </c>
      <c r="J616" t="s">
        <v>17</v>
      </c>
      <c r="K616">
        <v>10</v>
      </c>
      <c r="L616" s="1">
        <f>IF(reservas_hotel[[#This Row],[mantenimiento_por_noche]]="","20",reservas_hotel[[#This Row],[mantenimiento_por_noche]])</f>
        <v>10</v>
      </c>
      <c r="M616">
        <f>reservas_hotel[[#This Row],[Precio Noche]]*reservas_hotel[[#This Row],[noches]]</f>
        <v>1400</v>
      </c>
      <c r="N616">
        <f>reservas_hotel[[#This Row],[noches]]*reservas_hotel[[#This Row],[Mantenimiento por noche]]</f>
        <v>70</v>
      </c>
      <c r="O616">
        <f>reservas_hotel[[#This Row],[Gasto total por reserva]]-reservas_hotel[[#This Row],[Gasto mantenimiento total]]</f>
        <v>1330</v>
      </c>
    </row>
    <row r="617" spans="1:15" x14ac:dyDescent="0.3">
      <c r="A617">
        <v>616</v>
      </c>
      <c r="B617">
        <v>71</v>
      </c>
      <c r="C617" t="s">
        <v>13</v>
      </c>
      <c r="D617" t="s">
        <v>14</v>
      </c>
      <c r="E617" t="s">
        <v>15</v>
      </c>
      <c r="G617" s="1" t="str">
        <f>IF(reservas_hotel[[#This Row],[precio noche 1]]="","100",reservas_hotel[[#This Row],[precio noche 1]])</f>
        <v>100</v>
      </c>
      <c r="H617" t="s">
        <v>12</v>
      </c>
      <c r="I617">
        <v>9</v>
      </c>
      <c r="J617" t="s">
        <v>17</v>
      </c>
      <c r="K617">
        <v>20</v>
      </c>
      <c r="L617" s="1">
        <f>IF(reservas_hotel[[#This Row],[mantenimiento_por_noche]]="","20",reservas_hotel[[#This Row],[mantenimiento_por_noche]])</f>
        <v>20</v>
      </c>
      <c r="M617">
        <f>reservas_hotel[[#This Row],[Precio Noche]]*reservas_hotel[[#This Row],[noches]]</f>
        <v>900</v>
      </c>
      <c r="N617">
        <f>reservas_hotel[[#This Row],[noches]]*reservas_hotel[[#This Row],[Mantenimiento por noche]]</f>
        <v>180</v>
      </c>
      <c r="O617">
        <f>reservas_hotel[[#This Row],[Gasto total por reserva]]-reservas_hotel[[#This Row],[Gasto mantenimiento total]]</f>
        <v>720</v>
      </c>
    </row>
    <row r="618" spans="1:15" x14ac:dyDescent="0.3">
      <c r="A618">
        <v>617</v>
      </c>
      <c r="B618">
        <v>69</v>
      </c>
      <c r="C618" t="s">
        <v>2</v>
      </c>
      <c r="D618" t="s">
        <v>22</v>
      </c>
      <c r="E618" t="s">
        <v>15</v>
      </c>
      <c r="F618">
        <v>50</v>
      </c>
      <c r="G618" s="1">
        <f>IF(reservas_hotel[[#This Row],[precio noche 1]]="","100",reservas_hotel[[#This Row],[precio noche 1]])</f>
        <v>50</v>
      </c>
      <c r="H618" t="s">
        <v>12</v>
      </c>
      <c r="I618">
        <v>9</v>
      </c>
      <c r="J618" t="s">
        <v>17</v>
      </c>
      <c r="K618">
        <v>5</v>
      </c>
      <c r="L618" s="1">
        <f>IF(reservas_hotel[[#This Row],[mantenimiento_por_noche]]="","20",reservas_hotel[[#This Row],[mantenimiento_por_noche]])</f>
        <v>5</v>
      </c>
      <c r="M618">
        <f>reservas_hotel[[#This Row],[Precio Noche]]*reservas_hotel[[#This Row],[noches]]</f>
        <v>450</v>
      </c>
      <c r="N618">
        <f>reservas_hotel[[#This Row],[noches]]*reservas_hotel[[#This Row],[Mantenimiento por noche]]</f>
        <v>45</v>
      </c>
      <c r="O618">
        <f>reservas_hotel[[#This Row],[Gasto total por reserva]]-reservas_hotel[[#This Row],[Gasto mantenimiento total]]</f>
        <v>405</v>
      </c>
    </row>
    <row r="619" spans="1:15" x14ac:dyDescent="0.3">
      <c r="A619">
        <v>618</v>
      </c>
      <c r="B619">
        <v>33</v>
      </c>
      <c r="C619" t="s">
        <v>2</v>
      </c>
      <c r="D619" t="s">
        <v>14</v>
      </c>
      <c r="E619" t="s">
        <v>8</v>
      </c>
      <c r="F619">
        <v>120</v>
      </c>
      <c r="G619" s="1">
        <f>IF(reservas_hotel[[#This Row],[precio noche 1]]="","100",reservas_hotel[[#This Row],[precio noche 1]])</f>
        <v>120</v>
      </c>
      <c r="H619" t="s">
        <v>12</v>
      </c>
      <c r="I619">
        <v>4</v>
      </c>
      <c r="J619" t="s">
        <v>6</v>
      </c>
      <c r="K619">
        <v>5</v>
      </c>
      <c r="L619" s="1">
        <f>IF(reservas_hotel[[#This Row],[mantenimiento_por_noche]]="","20",reservas_hotel[[#This Row],[mantenimiento_por_noche]])</f>
        <v>5</v>
      </c>
      <c r="M619">
        <f>reservas_hotel[[#This Row],[Precio Noche]]*reservas_hotel[[#This Row],[noches]]</f>
        <v>480</v>
      </c>
      <c r="N619">
        <f>reservas_hotel[[#This Row],[noches]]*reservas_hotel[[#This Row],[Mantenimiento por noche]]</f>
        <v>20</v>
      </c>
      <c r="O619">
        <f>reservas_hotel[[#This Row],[Gasto total por reserva]]-reservas_hotel[[#This Row],[Gasto mantenimiento total]]</f>
        <v>460</v>
      </c>
    </row>
    <row r="620" spans="1:15" x14ac:dyDescent="0.3">
      <c r="A620">
        <v>619</v>
      </c>
      <c r="B620">
        <v>33</v>
      </c>
      <c r="C620" t="s">
        <v>13</v>
      </c>
      <c r="D620" t="s">
        <v>14</v>
      </c>
      <c r="E620" t="s">
        <v>8</v>
      </c>
      <c r="F620">
        <v>90</v>
      </c>
      <c r="G620" s="1">
        <f>IF(reservas_hotel[[#This Row],[precio noche 1]]="","100",reservas_hotel[[#This Row],[precio noche 1]])</f>
        <v>90</v>
      </c>
      <c r="H620" t="s">
        <v>21</v>
      </c>
      <c r="I620">
        <v>3</v>
      </c>
      <c r="J620" t="s">
        <v>6</v>
      </c>
      <c r="K620">
        <v>20</v>
      </c>
      <c r="L620" s="1">
        <f>IF(reservas_hotel[[#This Row],[mantenimiento_por_noche]]="","20",reservas_hotel[[#This Row],[mantenimiento_por_noche]])</f>
        <v>20</v>
      </c>
      <c r="M620">
        <f>reservas_hotel[[#This Row],[Precio Noche]]*reservas_hotel[[#This Row],[noches]]</f>
        <v>270</v>
      </c>
      <c r="N620">
        <f>reservas_hotel[[#This Row],[noches]]*reservas_hotel[[#This Row],[Mantenimiento por noche]]</f>
        <v>60</v>
      </c>
      <c r="O620">
        <f>reservas_hotel[[#This Row],[Gasto total por reserva]]-reservas_hotel[[#This Row],[Gasto mantenimiento total]]</f>
        <v>210</v>
      </c>
    </row>
    <row r="621" spans="1:15" x14ac:dyDescent="0.3">
      <c r="A621">
        <v>620</v>
      </c>
      <c r="B621">
        <v>77</v>
      </c>
      <c r="C621" t="s">
        <v>13</v>
      </c>
      <c r="D621" t="s">
        <v>14</v>
      </c>
      <c r="E621" t="s">
        <v>8</v>
      </c>
      <c r="F621">
        <v>200</v>
      </c>
      <c r="G621" s="1">
        <f>IF(reservas_hotel[[#This Row],[precio noche 1]]="","100",reservas_hotel[[#This Row],[precio noche 1]])</f>
        <v>200</v>
      </c>
      <c r="H621" t="s">
        <v>5</v>
      </c>
      <c r="I621">
        <v>9</v>
      </c>
      <c r="J621" t="s">
        <v>17</v>
      </c>
      <c r="K621">
        <v>15</v>
      </c>
      <c r="L621" s="1">
        <f>IF(reservas_hotel[[#This Row],[mantenimiento_por_noche]]="","20",reservas_hotel[[#This Row],[mantenimiento_por_noche]])</f>
        <v>15</v>
      </c>
      <c r="M621">
        <f>reservas_hotel[[#This Row],[Precio Noche]]*reservas_hotel[[#This Row],[noches]]</f>
        <v>1800</v>
      </c>
      <c r="N621">
        <f>reservas_hotel[[#This Row],[noches]]*reservas_hotel[[#This Row],[Mantenimiento por noche]]</f>
        <v>135</v>
      </c>
      <c r="O621">
        <f>reservas_hotel[[#This Row],[Gasto total por reserva]]-reservas_hotel[[#This Row],[Gasto mantenimiento total]]</f>
        <v>1665</v>
      </c>
    </row>
    <row r="622" spans="1:15" x14ac:dyDescent="0.3">
      <c r="A622">
        <v>621</v>
      </c>
      <c r="B622">
        <v>32</v>
      </c>
      <c r="C622" t="s">
        <v>2</v>
      </c>
      <c r="D622" t="s">
        <v>19</v>
      </c>
      <c r="E622" t="s">
        <v>4</v>
      </c>
      <c r="F622">
        <v>50</v>
      </c>
      <c r="G622" s="1">
        <f>IF(reservas_hotel[[#This Row],[precio noche 1]]="","100",reservas_hotel[[#This Row],[precio noche 1]])</f>
        <v>50</v>
      </c>
      <c r="H622" t="s">
        <v>21</v>
      </c>
      <c r="I622">
        <v>8</v>
      </c>
      <c r="J622" t="s">
        <v>17</v>
      </c>
      <c r="K622">
        <v>10</v>
      </c>
      <c r="L622" s="1">
        <f>IF(reservas_hotel[[#This Row],[mantenimiento_por_noche]]="","20",reservas_hotel[[#This Row],[mantenimiento_por_noche]])</f>
        <v>10</v>
      </c>
      <c r="M622">
        <f>reservas_hotel[[#This Row],[Precio Noche]]*reservas_hotel[[#This Row],[noches]]</f>
        <v>400</v>
      </c>
      <c r="N622">
        <f>reservas_hotel[[#This Row],[noches]]*reservas_hotel[[#This Row],[Mantenimiento por noche]]</f>
        <v>80</v>
      </c>
      <c r="O622">
        <f>reservas_hotel[[#This Row],[Gasto total por reserva]]-reservas_hotel[[#This Row],[Gasto mantenimiento total]]</f>
        <v>320</v>
      </c>
    </row>
    <row r="623" spans="1:15" x14ac:dyDescent="0.3">
      <c r="A623">
        <v>622</v>
      </c>
      <c r="B623">
        <v>20</v>
      </c>
      <c r="C623" t="s">
        <v>2</v>
      </c>
      <c r="D623" t="s">
        <v>16</v>
      </c>
      <c r="E623" t="s">
        <v>15</v>
      </c>
      <c r="F623">
        <v>150</v>
      </c>
      <c r="G623" s="1">
        <f>IF(reservas_hotel[[#This Row],[precio noche 1]]="","100",reservas_hotel[[#This Row],[precio noche 1]])</f>
        <v>150</v>
      </c>
      <c r="H623" t="s">
        <v>5</v>
      </c>
      <c r="I623">
        <v>3</v>
      </c>
      <c r="J623" t="s">
        <v>6</v>
      </c>
      <c r="K623">
        <v>5</v>
      </c>
      <c r="L623" s="1">
        <f>IF(reservas_hotel[[#This Row],[mantenimiento_por_noche]]="","20",reservas_hotel[[#This Row],[mantenimiento_por_noche]])</f>
        <v>5</v>
      </c>
      <c r="M623">
        <f>reservas_hotel[[#This Row],[Precio Noche]]*reservas_hotel[[#This Row],[noches]]</f>
        <v>450</v>
      </c>
      <c r="N623">
        <f>reservas_hotel[[#This Row],[noches]]*reservas_hotel[[#This Row],[Mantenimiento por noche]]</f>
        <v>15</v>
      </c>
      <c r="O623">
        <f>reservas_hotel[[#This Row],[Gasto total por reserva]]-reservas_hotel[[#This Row],[Gasto mantenimiento total]]</f>
        <v>435</v>
      </c>
    </row>
    <row r="624" spans="1:15" x14ac:dyDescent="0.3">
      <c r="A624">
        <v>623</v>
      </c>
      <c r="B624">
        <v>54</v>
      </c>
      <c r="C624" t="s">
        <v>2</v>
      </c>
      <c r="D624" t="s">
        <v>19</v>
      </c>
      <c r="E624" t="s">
        <v>15</v>
      </c>
      <c r="F624">
        <v>90</v>
      </c>
      <c r="G624" s="1">
        <f>IF(reservas_hotel[[#This Row],[precio noche 1]]="","100",reservas_hotel[[#This Row],[precio noche 1]])</f>
        <v>90</v>
      </c>
      <c r="H624" t="s">
        <v>21</v>
      </c>
      <c r="I624">
        <v>9</v>
      </c>
      <c r="J624" t="s">
        <v>17</v>
      </c>
      <c r="K624">
        <v>20</v>
      </c>
      <c r="L624" s="1">
        <f>IF(reservas_hotel[[#This Row],[mantenimiento_por_noche]]="","20",reservas_hotel[[#This Row],[mantenimiento_por_noche]])</f>
        <v>20</v>
      </c>
      <c r="M624">
        <f>reservas_hotel[[#This Row],[Precio Noche]]*reservas_hotel[[#This Row],[noches]]</f>
        <v>810</v>
      </c>
      <c r="N624">
        <f>reservas_hotel[[#This Row],[noches]]*reservas_hotel[[#This Row],[Mantenimiento por noche]]</f>
        <v>180</v>
      </c>
      <c r="O624">
        <f>reservas_hotel[[#This Row],[Gasto total por reserva]]-reservas_hotel[[#This Row],[Gasto mantenimiento total]]</f>
        <v>630</v>
      </c>
    </row>
    <row r="625" spans="1:15" x14ac:dyDescent="0.3">
      <c r="A625">
        <v>624</v>
      </c>
      <c r="B625">
        <v>43</v>
      </c>
      <c r="C625" t="s">
        <v>2</v>
      </c>
      <c r="D625" t="s">
        <v>16</v>
      </c>
      <c r="E625" t="s">
        <v>15</v>
      </c>
      <c r="G625" s="1" t="str">
        <f>IF(reservas_hotel[[#This Row],[precio noche 1]]="","100",reservas_hotel[[#This Row],[precio noche 1]])</f>
        <v>100</v>
      </c>
      <c r="H625" t="s">
        <v>12</v>
      </c>
      <c r="I625">
        <v>2</v>
      </c>
      <c r="J625" t="s">
        <v>6</v>
      </c>
      <c r="K625">
        <v>5</v>
      </c>
      <c r="L625" s="1">
        <f>IF(reservas_hotel[[#This Row],[mantenimiento_por_noche]]="","20",reservas_hotel[[#This Row],[mantenimiento_por_noche]])</f>
        <v>5</v>
      </c>
      <c r="M625">
        <f>reservas_hotel[[#This Row],[Precio Noche]]*reservas_hotel[[#This Row],[noches]]</f>
        <v>200</v>
      </c>
      <c r="N625">
        <f>reservas_hotel[[#This Row],[noches]]*reservas_hotel[[#This Row],[Mantenimiento por noche]]</f>
        <v>10</v>
      </c>
      <c r="O625">
        <f>reservas_hotel[[#This Row],[Gasto total por reserva]]-reservas_hotel[[#This Row],[Gasto mantenimiento total]]</f>
        <v>190</v>
      </c>
    </row>
    <row r="626" spans="1:15" x14ac:dyDescent="0.3">
      <c r="A626">
        <v>625</v>
      </c>
      <c r="B626">
        <v>38</v>
      </c>
      <c r="C626" t="s">
        <v>13</v>
      </c>
      <c r="D626" t="s">
        <v>18</v>
      </c>
      <c r="E626" t="s">
        <v>15</v>
      </c>
      <c r="F626">
        <v>90</v>
      </c>
      <c r="G626" s="1">
        <f>IF(reservas_hotel[[#This Row],[precio noche 1]]="","100",reservas_hotel[[#This Row],[precio noche 1]])</f>
        <v>90</v>
      </c>
      <c r="H626" t="s">
        <v>12</v>
      </c>
      <c r="I626">
        <v>10</v>
      </c>
      <c r="J626" t="s">
        <v>6</v>
      </c>
      <c r="L626" s="1" t="str">
        <f>IF(reservas_hotel[[#This Row],[mantenimiento_por_noche]]="","20",reservas_hotel[[#This Row],[mantenimiento_por_noche]])</f>
        <v>20</v>
      </c>
      <c r="M626">
        <f>reservas_hotel[[#This Row],[Precio Noche]]*reservas_hotel[[#This Row],[noches]]</f>
        <v>900</v>
      </c>
      <c r="N626">
        <f>reservas_hotel[[#This Row],[noches]]*reservas_hotel[[#This Row],[Mantenimiento por noche]]</f>
        <v>200</v>
      </c>
      <c r="O626">
        <f>reservas_hotel[[#This Row],[Gasto total por reserva]]-reservas_hotel[[#This Row],[Gasto mantenimiento total]]</f>
        <v>700</v>
      </c>
    </row>
    <row r="627" spans="1:15" x14ac:dyDescent="0.3">
      <c r="A627">
        <v>626</v>
      </c>
      <c r="B627">
        <v>36</v>
      </c>
      <c r="C627" t="s">
        <v>2</v>
      </c>
      <c r="D627" t="s">
        <v>20</v>
      </c>
      <c r="E627" t="s">
        <v>11</v>
      </c>
      <c r="F627">
        <v>50</v>
      </c>
      <c r="G627" s="1">
        <f>IF(reservas_hotel[[#This Row],[precio noche 1]]="","100",reservas_hotel[[#This Row],[precio noche 1]])</f>
        <v>50</v>
      </c>
      <c r="H627" t="s">
        <v>9</v>
      </c>
      <c r="I627">
        <v>1</v>
      </c>
      <c r="J627" t="s">
        <v>17</v>
      </c>
      <c r="L627" s="1" t="str">
        <f>IF(reservas_hotel[[#This Row],[mantenimiento_por_noche]]="","20",reservas_hotel[[#This Row],[mantenimiento_por_noche]])</f>
        <v>20</v>
      </c>
      <c r="M627">
        <f>reservas_hotel[[#This Row],[Precio Noche]]*reservas_hotel[[#This Row],[noches]]</f>
        <v>50</v>
      </c>
      <c r="N627">
        <f>reservas_hotel[[#This Row],[noches]]*reservas_hotel[[#This Row],[Mantenimiento por noche]]</f>
        <v>20</v>
      </c>
      <c r="O627">
        <f>reservas_hotel[[#This Row],[Gasto total por reserva]]-reservas_hotel[[#This Row],[Gasto mantenimiento total]]</f>
        <v>30</v>
      </c>
    </row>
    <row r="628" spans="1:15" x14ac:dyDescent="0.3">
      <c r="A628">
        <v>627</v>
      </c>
      <c r="B628">
        <v>63</v>
      </c>
      <c r="C628" t="s">
        <v>13</v>
      </c>
      <c r="D628" t="s">
        <v>22</v>
      </c>
      <c r="E628" t="s">
        <v>15</v>
      </c>
      <c r="F628">
        <v>70</v>
      </c>
      <c r="G628" s="1">
        <f>IF(reservas_hotel[[#This Row],[precio noche 1]]="","100",reservas_hotel[[#This Row],[precio noche 1]])</f>
        <v>70</v>
      </c>
      <c r="H628" t="s">
        <v>9</v>
      </c>
      <c r="I628">
        <v>10</v>
      </c>
      <c r="J628" t="s">
        <v>6</v>
      </c>
      <c r="K628">
        <v>10</v>
      </c>
      <c r="L628" s="1">
        <f>IF(reservas_hotel[[#This Row],[mantenimiento_por_noche]]="","20",reservas_hotel[[#This Row],[mantenimiento_por_noche]])</f>
        <v>10</v>
      </c>
      <c r="M628">
        <f>reservas_hotel[[#This Row],[Precio Noche]]*reservas_hotel[[#This Row],[noches]]</f>
        <v>700</v>
      </c>
      <c r="N628">
        <f>reservas_hotel[[#This Row],[noches]]*reservas_hotel[[#This Row],[Mantenimiento por noche]]</f>
        <v>100</v>
      </c>
      <c r="O628">
        <f>reservas_hotel[[#This Row],[Gasto total por reserva]]-reservas_hotel[[#This Row],[Gasto mantenimiento total]]</f>
        <v>600</v>
      </c>
    </row>
    <row r="629" spans="1:15" x14ac:dyDescent="0.3">
      <c r="A629">
        <v>628</v>
      </c>
      <c r="B629">
        <v>21</v>
      </c>
      <c r="C629" t="s">
        <v>2</v>
      </c>
      <c r="D629" t="s">
        <v>20</v>
      </c>
      <c r="E629" t="s">
        <v>15</v>
      </c>
      <c r="F629">
        <v>120</v>
      </c>
      <c r="G629" s="1">
        <f>IF(reservas_hotel[[#This Row],[precio noche 1]]="","100",reservas_hotel[[#This Row],[precio noche 1]])</f>
        <v>120</v>
      </c>
      <c r="H629" t="s">
        <v>21</v>
      </c>
      <c r="I629">
        <v>9</v>
      </c>
      <c r="J629" t="s">
        <v>6</v>
      </c>
      <c r="K629">
        <v>5</v>
      </c>
      <c r="L629" s="1">
        <f>IF(reservas_hotel[[#This Row],[mantenimiento_por_noche]]="","20",reservas_hotel[[#This Row],[mantenimiento_por_noche]])</f>
        <v>5</v>
      </c>
      <c r="M629">
        <f>reservas_hotel[[#This Row],[Precio Noche]]*reservas_hotel[[#This Row],[noches]]</f>
        <v>1080</v>
      </c>
      <c r="N629">
        <f>reservas_hotel[[#This Row],[noches]]*reservas_hotel[[#This Row],[Mantenimiento por noche]]</f>
        <v>45</v>
      </c>
      <c r="O629">
        <f>reservas_hotel[[#This Row],[Gasto total por reserva]]-reservas_hotel[[#This Row],[Gasto mantenimiento total]]</f>
        <v>1035</v>
      </c>
    </row>
    <row r="630" spans="1:15" x14ac:dyDescent="0.3">
      <c r="A630">
        <v>629</v>
      </c>
      <c r="B630">
        <v>30</v>
      </c>
      <c r="C630" t="s">
        <v>2</v>
      </c>
      <c r="D630" t="s">
        <v>3</v>
      </c>
      <c r="E630" t="s">
        <v>11</v>
      </c>
      <c r="G630" s="1" t="str">
        <f>IF(reservas_hotel[[#This Row],[precio noche 1]]="","100",reservas_hotel[[#This Row],[precio noche 1]])</f>
        <v>100</v>
      </c>
      <c r="H630" t="s">
        <v>9</v>
      </c>
      <c r="I630">
        <v>10</v>
      </c>
      <c r="J630" t="s">
        <v>6</v>
      </c>
      <c r="L630" s="1" t="str">
        <f>IF(reservas_hotel[[#This Row],[mantenimiento_por_noche]]="","20",reservas_hotel[[#This Row],[mantenimiento_por_noche]])</f>
        <v>20</v>
      </c>
      <c r="M630">
        <f>reservas_hotel[[#This Row],[Precio Noche]]*reservas_hotel[[#This Row],[noches]]</f>
        <v>1000</v>
      </c>
      <c r="N630">
        <f>reservas_hotel[[#This Row],[noches]]*reservas_hotel[[#This Row],[Mantenimiento por noche]]</f>
        <v>200</v>
      </c>
      <c r="O630">
        <f>reservas_hotel[[#This Row],[Gasto total por reserva]]-reservas_hotel[[#This Row],[Gasto mantenimiento total]]</f>
        <v>800</v>
      </c>
    </row>
    <row r="631" spans="1:15" x14ac:dyDescent="0.3">
      <c r="A631">
        <v>630</v>
      </c>
      <c r="B631">
        <v>63</v>
      </c>
      <c r="C631" t="s">
        <v>2</v>
      </c>
      <c r="D631" t="s">
        <v>3</v>
      </c>
      <c r="E631" t="s">
        <v>15</v>
      </c>
      <c r="F631">
        <v>120</v>
      </c>
      <c r="G631" s="1">
        <f>IF(reservas_hotel[[#This Row],[precio noche 1]]="","100",reservas_hotel[[#This Row],[precio noche 1]])</f>
        <v>120</v>
      </c>
      <c r="H631" t="s">
        <v>9</v>
      </c>
      <c r="I631">
        <v>5</v>
      </c>
      <c r="J631" t="s">
        <v>17</v>
      </c>
      <c r="K631">
        <v>15</v>
      </c>
      <c r="L631" s="1">
        <f>IF(reservas_hotel[[#This Row],[mantenimiento_por_noche]]="","20",reservas_hotel[[#This Row],[mantenimiento_por_noche]])</f>
        <v>15</v>
      </c>
      <c r="M631">
        <f>reservas_hotel[[#This Row],[Precio Noche]]*reservas_hotel[[#This Row],[noches]]</f>
        <v>600</v>
      </c>
      <c r="N631">
        <f>reservas_hotel[[#This Row],[noches]]*reservas_hotel[[#This Row],[Mantenimiento por noche]]</f>
        <v>75</v>
      </c>
      <c r="O631">
        <f>reservas_hotel[[#This Row],[Gasto total por reserva]]-reservas_hotel[[#This Row],[Gasto mantenimiento total]]</f>
        <v>525</v>
      </c>
    </row>
    <row r="632" spans="1:15" x14ac:dyDescent="0.3">
      <c r="A632">
        <v>631</v>
      </c>
      <c r="B632">
        <v>86</v>
      </c>
      <c r="C632" t="s">
        <v>13</v>
      </c>
      <c r="D632" t="s">
        <v>22</v>
      </c>
      <c r="E632" t="s">
        <v>11</v>
      </c>
      <c r="F632">
        <v>70</v>
      </c>
      <c r="G632" s="1">
        <f>IF(reservas_hotel[[#This Row],[precio noche 1]]="","100",reservas_hotel[[#This Row],[precio noche 1]])</f>
        <v>70</v>
      </c>
      <c r="H632" t="s">
        <v>12</v>
      </c>
      <c r="I632">
        <v>10</v>
      </c>
      <c r="J632" t="s">
        <v>17</v>
      </c>
      <c r="K632">
        <v>15</v>
      </c>
      <c r="L632" s="1">
        <f>IF(reservas_hotel[[#This Row],[mantenimiento_por_noche]]="","20",reservas_hotel[[#This Row],[mantenimiento_por_noche]])</f>
        <v>15</v>
      </c>
      <c r="M632">
        <f>reservas_hotel[[#This Row],[Precio Noche]]*reservas_hotel[[#This Row],[noches]]</f>
        <v>700</v>
      </c>
      <c r="N632">
        <f>reservas_hotel[[#This Row],[noches]]*reservas_hotel[[#This Row],[Mantenimiento por noche]]</f>
        <v>150</v>
      </c>
      <c r="O632">
        <f>reservas_hotel[[#This Row],[Gasto total por reserva]]-reservas_hotel[[#This Row],[Gasto mantenimiento total]]</f>
        <v>550</v>
      </c>
    </row>
    <row r="633" spans="1:15" x14ac:dyDescent="0.3">
      <c r="A633">
        <v>632</v>
      </c>
      <c r="B633">
        <v>82</v>
      </c>
      <c r="C633" t="s">
        <v>2</v>
      </c>
      <c r="D633" t="s">
        <v>3</v>
      </c>
      <c r="E633" t="s">
        <v>4</v>
      </c>
      <c r="F633">
        <v>200</v>
      </c>
      <c r="G633" s="1">
        <f>IF(reservas_hotel[[#This Row],[precio noche 1]]="","100",reservas_hotel[[#This Row],[precio noche 1]])</f>
        <v>200</v>
      </c>
      <c r="H633" t="s">
        <v>9</v>
      </c>
      <c r="I633">
        <v>2</v>
      </c>
      <c r="J633" t="s">
        <v>6</v>
      </c>
      <c r="L633" s="1" t="str">
        <f>IF(reservas_hotel[[#This Row],[mantenimiento_por_noche]]="","20",reservas_hotel[[#This Row],[mantenimiento_por_noche]])</f>
        <v>20</v>
      </c>
      <c r="M633">
        <f>reservas_hotel[[#This Row],[Precio Noche]]*reservas_hotel[[#This Row],[noches]]</f>
        <v>400</v>
      </c>
      <c r="N633">
        <f>reservas_hotel[[#This Row],[noches]]*reservas_hotel[[#This Row],[Mantenimiento por noche]]</f>
        <v>40</v>
      </c>
      <c r="O633">
        <f>reservas_hotel[[#This Row],[Gasto total por reserva]]-reservas_hotel[[#This Row],[Gasto mantenimiento total]]</f>
        <v>360</v>
      </c>
    </row>
    <row r="634" spans="1:15" x14ac:dyDescent="0.3">
      <c r="A634">
        <v>633</v>
      </c>
      <c r="B634">
        <v>40</v>
      </c>
      <c r="C634" t="s">
        <v>13</v>
      </c>
      <c r="D634" t="s">
        <v>3</v>
      </c>
      <c r="E634" t="s">
        <v>15</v>
      </c>
      <c r="F634">
        <v>150</v>
      </c>
      <c r="G634" s="1">
        <f>IF(reservas_hotel[[#This Row],[precio noche 1]]="","100",reservas_hotel[[#This Row],[precio noche 1]])</f>
        <v>150</v>
      </c>
      <c r="H634" t="s">
        <v>5</v>
      </c>
      <c r="I634">
        <v>2</v>
      </c>
      <c r="J634" t="s">
        <v>17</v>
      </c>
      <c r="K634">
        <v>20</v>
      </c>
      <c r="L634" s="1">
        <f>IF(reservas_hotel[[#This Row],[mantenimiento_por_noche]]="","20",reservas_hotel[[#This Row],[mantenimiento_por_noche]])</f>
        <v>20</v>
      </c>
      <c r="M634">
        <f>reservas_hotel[[#This Row],[Precio Noche]]*reservas_hotel[[#This Row],[noches]]</f>
        <v>300</v>
      </c>
      <c r="N634">
        <f>reservas_hotel[[#This Row],[noches]]*reservas_hotel[[#This Row],[Mantenimiento por noche]]</f>
        <v>40</v>
      </c>
      <c r="O634">
        <f>reservas_hotel[[#This Row],[Gasto total por reserva]]-reservas_hotel[[#This Row],[Gasto mantenimiento total]]</f>
        <v>260</v>
      </c>
    </row>
    <row r="635" spans="1:15" x14ac:dyDescent="0.3">
      <c r="A635">
        <v>634</v>
      </c>
      <c r="B635">
        <v>90</v>
      </c>
      <c r="C635" t="s">
        <v>13</v>
      </c>
      <c r="D635" t="s">
        <v>7</v>
      </c>
      <c r="E635" t="s">
        <v>15</v>
      </c>
      <c r="F635">
        <v>120</v>
      </c>
      <c r="G635" s="1">
        <f>IF(reservas_hotel[[#This Row],[precio noche 1]]="","100",reservas_hotel[[#This Row],[precio noche 1]])</f>
        <v>120</v>
      </c>
      <c r="H635" t="s">
        <v>12</v>
      </c>
      <c r="I635">
        <v>9</v>
      </c>
      <c r="J635" t="s">
        <v>17</v>
      </c>
      <c r="L635" s="1" t="str">
        <f>IF(reservas_hotel[[#This Row],[mantenimiento_por_noche]]="","20",reservas_hotel[[#This Row],[mantenimiento_por_noche]])</f>
        <v>20</v>
      </c>
      <c r="M635">
        <f>reservas_hotel[[#This Row],[Precio Noche]]*reservas_hotel[[#This Row],[noches]]</f>
        <v>1080</v>
      </c>
      <c r="N635">
        <f>reservas_hotel[[#This Row],[noches]]*reservas_hotel[[#This Row],[Mantenimiento por noche]]</f>
        <v>180</v>
      </c>
      <c r="O635">
        <f>reservas_hotel[[#This Row],[Gasto total por reserva]]-reservas_hotel[[#This Row],[Gasto mantenimiento total]]</f>
        <v>900</v>
      </c>
    </row>
    <row r="636" spans="1:15" x14ac:dyDescent="0.3">
      <c r="A636">
        <v>635</v>
      </c>
      <c r="B636">
        <v>18</v>
      </c>
      <c r="C636" t="s">
        <v>13</v>
      </c>
      <c r="D636" t="s">
        <v>20</v>
      </c>
      <c r="E636" t="s">
        <v>15</v>
      </c>
      <c r="F636">
        <v>70</v>
      </c>
      <c r="G636" s="1">
        <f>IF(reservas_hotel[[#This Row],[precio noche 1]]="","100",reservas_hotel[[#This Row],[precio noche 1]])</f>
        <v>70</v>
      </c>
      <c r="H636" t="s">
        <v>5</v>
      </c>
      <c r="I636">
        <v>6</v>
      </c>
      <c r="J636" t="s">
        <v>17</v>
      </c>
      <c r="K636">
        <v>15</v>
      </c>
      <c r="L636" s="1">
        <f>IF(reservas_hotel[[#This Row],[mantenimiento_por_noche]]="","20",reservas_hotel[[#This Row],[mantenimiento_por_noche]])</f>
        <v>15</v>
      </c>
      <c r="M636">
        <f>reservas_hotel[[#This Row],[Precio Noche]]*reservas_hotel[[#This Row],[noches]]</f>
        <v>420</v>
      </c>
      <c r="N636">
        <f>reservas_hotel[[#This Row],[noches]]*reservas_hotel[[#This Row],[Mantenimiento por noche]]</f>
        <v>90</v>
      </c>
      <c r="O636">
        <f>reservas_hotel[[#This Row],[Gasto total por reserva]]-reservas_hotel[[#This Row],[Gasto mantenimiento total]]</f>
        <v>330</v>
      </c>
    </row>
    <row r="637" spans="1:15" x14ac:dyDescent="0.3">
      <c r="A637">
        <v>636</v>
      </c>
      <c r="B637">
        <v>40</v>
      </c>
      <c r="C637" t="s">
        <v>2</v>
      </c>
      <c r="D637" t="s">
        <v>22</v>
      </c>
      <c r="E637" t="s">
        <v>4</v>
      </c>
      <c r="F637">
        <v>70</v>
      </c>
      <c r="G637" s="1">
        <f>IF(reservas_hotel[[#This Row],[precio noche 1]]="","100",reservas_hotel[[#This Row],[precio noche 1]])</f>
        <v>70</v>
      </c>
      <c r="H637" t="s">
        <v>5</v>
      </c>
      <c r="I637">
        <v>5</v>
      </c>
      <c r="J637" t="s">
        <v>17</v>
      </c>
      <c r="L637" s="1" t="str">
        <f>IF(reservas_hotel[[#This Row],[mantenimiento_por_noche]]="","20",reservas_hotel[[#This Row],[mantenimiento_por_noche]])</f>
        <v>20</v>
      </c>
      <c r="M637">
        <f>reservas_hotel[[#This Row],[Precio Noche]]*reservas_hotel[[#This Row],[noches]]</f>
        <v>350</v>
      </c>
      <c r="N637">
        <f>reservas_hotel[[#This Row],[noches]]*reservas_hotel[[#This Row],[Mantenimiento por noche]]</f>
        <v>100</v>
      </c>
      <c r="O637">
        <f>reservas_hotel[[#This Row],[Gasto total por reserva]]-reservas_hotel[[#This Row],[Gasto mantenimiento total]]</f>
        <v>250</v>
      </c>
    </row>
    <row r="638" spans="1:15" x14ac:dyDescent="0.3">
      <c r="A638">
        <v>637</v>
      </c>
      <c r="B638">
        <v>78</v>
      </c>
      <c r="C638" t="s">
        <v>2</v>
      </c>
      <c r="D638" t="s">
        <v>3</v>
      </c>
      <c r="E638" t="s">
        <v>4</v>
      </c>
      <c r="F638">
        <v>200</v>
      </c>
      <c r="G638" s="1">
        <f>IF(reservas_hotel[[#This Row],[precio noche 1]]="","100",reservas_hotel[[#This Row],[precio noche 1]])</f>
        <v>200</v>
      </c>
      <c r="H638" t="s">
        <v>9</v>
      </c>
      <c r="I638">
        <v>5</v>
      </c>
      <c r="J638" t="s">
        <v>6</v>
      </c>
      <c r="K638">
        <v>5</v>
      </c>
      <c r="L638" s="1">
        <f>IF(reservas_hotel[[#This Row],[mantenimiento_por_noche]]="","20",reservas_hotel[[#This Row],[mantenimiento_por_noche]])</f>
        <v>5</v>
      </c>
      <c r="M638">
        <f>reservas_hotel[[#This Row],[Precio Noche]]*reservas_hotel[[#This Row],[noches]]</f>
        <v>1000</v>
      </c>
      <c r="N638">
        <f>reservas_hotel[[#This Row],[noches]]*reservas_hotel[[#This Row],[Mantenimiento por noche]]</f>
        <v>25</v>
      </c>
      <c r="O638">
        <f>reservas_hotel[[#This Row],[Gasto total por reserva]]-reservas_hotel[[#This Row],[Gasto mantenimiento total]]</f>
        <v>975</v>
      </c>
    </row>
    <row r="639" spans="1:15" x14ac:dyDescent="0.3">
      <c r="A639">
        <v>638</v>
      </c>
      <c r="B639">
        <v>80</v>
      </c>
      <c r="C639" t="s">
        <v>2</v>
      </c>
      <c r="D639" t="s">
        <v>19</v>
      </c>
      <c r="E639" t="s">
        <v>8</v>
      </c>
      <c r="F639">
        <v>150</v>
      </c>
      <c r="G639" s="1">
        <f>IF(reservas_hotel[[#This Row],[precio noche 1]]="","100",reservas_hotel[[#This Row],[precio noche 1]])</f>
        <v>150</v>
      </c>
      <c r="H639" t="s">
        <v>12</v>
      </c>
      <c r="I639">
        <v>1</v>
      </c>
      <c r="J639" t="s">
        <v>6</v>
      </c>
      <c r="K639">
        <v>10</v>
      </c>
      <c r="L639" s="1">
        <f>IF(reservas_hotel[[#This Row],[mantenimiento_por_noche]]="","20",reservas_hotel[[#This Row],[mantenimiento_por_noche]])</f>
        <v>10</v>
      </c>
      <c r="M639">
        <f>reservas_hotel[[#This Row],[Precio Noche]]*reservas_hotel[[#This Row],[noches]]</f>
        <v>150</v>
      </c>
      <c r="N639">
        <f>reservas_hotel[[#This Row],[noches]]*reservas_hotel[[#This Row],[Mantenimiento por noche]]</f>
        <v>10</v>
      </c>
      <c r="O639">
        <f>reservas_hotel[[#This Row],[Gasto total por reserva]]-reservas_hotel[[#This Row],[Gasto mantenimiento total]]</f>
        <v>140</v>
      </c>
    </row>
    <row r="640" spans="1:15" x14ac:dyDescent="0.3">
      <c r="A640">
        <v>639</v>
      </c>
      <c r="B640">
        <v>65</v>
      </c>
      <c r="C640" t="s">
        <v>13</v>
      </c>
      <c r="D640" t="s">
        <v>10</v>
      </c>
      <c r="E640" t="s">
        <v>8</v>
      </c>
      <c r="F640">
        <v>90</v>
      </c>
      <c r="G640" s="1">
        <f>IF(reservas_hotel[[#This Row],[precio noche 1]]="","100",reservas_hotel[[#This Row],[precio noche 1]])</f>
        <v>90</v>
      </c>
      <c r="H640" t="s">
        <v>5</v>
      </c>
      <c r="I640">
        <v>4</v>
      </c>
      <c r="J640" t="s">
        <v>6</v>
      </c>
      <c r="K640">
        <v>20</v>
      </c>
      <c r="L640" s="1">
        <f>IF(reservas_hotel[[#This Row],[mantenimiento_por_noche]]="","20",reservas_hotel[[#This Row],[mantenimiento_por_noche]])</f>
        <v>20</v>
      </c>
      <c r="M640">
        <f>reservas_hotel[[#This Row],[Precio Noche]]*reservas_hotel[[#This Row],[noches]]</f>
        <v>360</v>
      </c>
      <c r="N640">
        <f>reservas_hotel[[#This Row],[noches]]*reservas_hotel[[#This Row],[Mantenimiento por noche]]</f>
        <v>80</v>
      </c>
      <c r="O640">
        <f>reservas_hotel[[#This Row],[Gasto total por reserva]]-reservas_hotel[[#This Row],[Gasto mantenimiento total]]</f>
        <v>280</v>
      </c>
    </row>
    <row r="641" spans="1:15" x14ac:dyDescent="0.3">
      <c r="A641">
        <v>640</v>
      </c>
      <c r="B641">
        <v>27</v>
      </c>
      <c r="C641" t="s">
        <v>13</v>
      </c>
      <c r="D641" t="s">
        <v>19</v>
      </c>
      <c r="E641" t="s">
        <v>8</v>
      </c>
      <c r="F641">
        <v>150</v>
      </c>
      <c r="G641" s="1">
        <f>IF(reservas_hotel[[#This Row],[precio noche 1]]="","100",reservas_hotel[[#This Row],[precio noche 1]])</f>
        <v>150</v>
      </c>
      <c r="H641" t="s">
        <v>9</v>
      </c>
      <c r="I641">
        <v>9</v>
      </c>
      <c r="J641" t="s">
        <v>17</v>
      </c>
      <c r="K641">
        <v>20</v>
      </c>
      <c r="L641" s="1">
        <f>IF(reservas_hotel[[#This Row],[mantenimiento_por_noche]]="","20",reservas_hotel[[#This Row],[mantenimiento_por_noche]])</f>
        <v>20</v>
      </c>
      <c r="M641">
        <f>reservas_hotel[[#This Row],[Precio Noche]]*reservas_hotel[[#This Row],[noches]]</f>
        <v>1350</v>
      </c>
      <c r="N641">
        <f>reservas_hotel[[#This Row],[noches]]*reservas_hotel[[#This Row],[Mantenimiento por noche]]</f>
        <v>180</v>
      </c>
      <c r="O641">
        <f>reservas_hotel[[#This Row],[Gasto total por reserva]]-reservas_hotel[[#This Row],[Gasto mantenimiento total]]</f>
        <v>1170</v>
      </c>
    </row>
    <row r="642" spans="1:15" x14ac:dyDescent="0.3">
      <c r="A642">
        <v>641</v>
      </c>
      <c r="B642">
        <v>64</v>
      </c>
      <c r="C642" t="s">
        <v>2</v>
      </c>
      <c r="D642" t="s">
        <v>10</v>
      </c>
      <c r="E642" t="s">
        <v>8</v>
      </c>
      <c r="F642">
        <v>50</v>
      </c>
      <c r="G642" s="1">
        <f>IF(reservas_hotel[[#This Row],[precio noche 1]]="","100",reservas_hotel[[#This Row],[precio noche 1]])</f>
        <v>50</v>
      </c>
      <c r="H642" t="s">
        <v>9</v>
      </c>
      <c r="I642">
        <v>8</v>
      </c>
      <c r="J642" t="s">
        <v>6</v>
      </c>
      <c r="L642" s="1" t="str">
        <f>IF(reservas_hotel[[#This Row],[mantenimiento_por_noche]]="","20",reservas_hotel[[#This Row],[mantenimiento_por_noche]])</f>
        <v>20</v>
      </c>
      <c r="M642">
        <f>reservas_hotel[[#This Row],[Precio Noche]]*reservas_hotel[[#This Row],[noches]]</f>
        <v>400</v>
      </c>
      <c r="N642">
        <f>reservas_hotel[[#This Row],[noches]]*reservas_hotel[[#This Row],[Mantenimiento por noche]]</f>
        <v>160</v>
      </c>
      <c r="O642">
        <f>reservas_hotel[[#This Row],[Gasto total por reserva]]-reservas_hotel[[#This Row],[Gasto mantenimiento total]]</f>
        <v>240</v>
      </c>
    </row>
    <row r="643" spans="1:15" x14ac:dyDescent="0.3">
      <c r="A643">
        <v>642</v>
      </c>
      <c r="B643">
        <v>27</v>
      </c>
      <c r="C643" t="s">
        <v>13</v>
      </c>
      <c r="D643" t="s">
        <v>3</v>
      </c>
      <c r="E643" t="s">
        <v>11</v>
      </c>
      <c r="F643">
        <v>90</v>
      </c>
      <c r="G643" s="1">
        <f>IF(reservas_hotel[[#This Row],[precio noche 1]]="","100",reservas_hotel[[#This Row],[precio noche 1]])</f>
        <v>90</v>
      </c>
      <c r="H643" t="s">
        <v>12</v>
      </c>
      <c r="I643">
        <v>10</v>
      </c>
      <c r="J643" t="s">
        <v>17</v>
      </c>
      <c r="K643">
        <v>15</v>
      </c>
      <c r="L643" s="1">
        <f>IF(reservas_hotel[[#This Row],[mantenimiento_por_noche]]="","20",reservas_hotel[[#This Row],[mantenimiento_por_noche]])</f>
        <v>15</v>
      </c>
      <c r="M643">
        <f>reservas_hotel[[#This Row],[Precio Noche]]*reservas_hotel[[#This Row],[noches]]</f>
        <v>900</v>
      </c>
      <c r="N643">
        <f>reservas_hotel[[#This Row],[noches]]*reservas_hotel[[#This Row],[Mantenimiento por noche]]</f>
        <v>150</v>
      </c>
      <c r="O643">
        <f>reservas_hotel[[#This Row],[Gasto total por reserva]]-reservas_hotel[[#This Row],[Gasto mantenimiento total]]</f>
        <v>750</v>
      </c>
    </row>
    <row r="644" spans="1:15" x14ac:dyDescent="0.3">
      <c r="A644">
        <v>643</v>
      </c>
      <c r="B644">
        <v>24</v>
      </c>
      <c r="C644" t="s">
        <v>2</v>
      </c>
      <c r="D644" t="s">
        <v>20</v>
      </c>
      <c r="E644" t="s">
        <v>8</v>
      </c>
      <c r="F644">
        <v>200</v>
      </c>
      <c r="G644" s="1">
        <f>IF(reservas_hotel[[#This Row],[precio noche 1]]="","100",reservas_hotel[[#This Row],[precio noche 1]])</f>
        <v>200</v>
      </c>
      <c r="H644" t="s">
        <v>21</v>
      </c>
      <c r="I644">
        <v>1</v>
      </c>
      <c r="J644" t="s">
        <v>17</v>
      </c>
      <c r="K644">
        <v>5</v>
      </c>
      <c r="L644" s="1">
        <f>IF(reservas_hotel[[#This Row],[mantenimiento_por_noche]]="","20",reservas_hotel[[#This Row],[mantenimiento_por_noche]])</f>
        <v>5</v>
      </c>
      <c r="M644">
        <f>reservas_hotel[[#This Row],[Precio Noche]]*reservas_hotel[[#This Row],[noches]]</f>
        <v>200</v>
      </c>
      <c r="N644">
        <f>reservas_hotel[[#This Row],[noches]]*reservas_hotel[[#This Row],[Mantenimiento por noche]]</f>
        <v>5</v>
      </c>
      <c r="O644">
        <f>reservas_hotel[[#This Row],[Gasto total por reserva]]-reservas_hotel[[#This Row],[Gasto mantenimiento total]]</f>
        <v>195</v>
      </c>
    </row>
    <row r="645" spans="1:15" x14ac:dyDescent="0.3">
      <c r="A645">
        <v>644</v>
      </c>
      <c r="B645">
        <v>29</v>
      </c>
      <c r="C645" t="s">
        <v>2</v>
      </c>
      <c r="D645" t="s">
        <v>22</v>
      </c>
      <c r="E645" t="s">
        <v>11</v>
      </c>
      <c r="F645">
        <v>50</v>
      </c>
      <c r="G645" s="1">
        <f>IF(reservas_hotel[[#This Row],[precio noche 1]]="","100",reservas_hotel[[#This Row],[precio noche 1]])</f>
        <v>50</v>
      </c>
      <c r="H645" t="s">
        <v>21</v>
      </c>
      <c r="I645">
        <v>8</v>
      </c>
      <c r="J645" t="s">
        <v>6</v>
      </c>
      <c r="L645" s="1" t="str">
        <f>IF(reservas_hotel[[#This Row],[mantenimiento_por_noche]]="","20",reservas_hotel[[#This Row],[mantenimiento_por_noche]])</f>
        <v>20</v>
      </c>
      <c r="M645">
        <f>reservas_hotel[[#This Row],[Precio Noche]]*reservas_hotel[[#This Row],[noches]]</f>
        <v>400</v>
      </c>
      <c r="N645">
        <f>reservas_hotel[[#This Row],[noches]]*reservas_hotel[[#This Row],[Mantenimiento por noche]]</f>
        <v>160</v>
      </c>
      <c r="O645">
        <f>reservas_hotel[[#This Row],[Gasto total por reserva]]-reservas_hotel[[#This Row],[Gasto mantenimiento total]]</f>
        <v>240</v>
      </c>
    </row>
    <row r="646" spans="1:15" x14ac:dyDescent="0.3">
      <c r="A646">
        <v>645</v>
      </c>
      <c r="B646">
        <v>62</v>
      </c>
      <c r="C646" t="s">
        <v>2</v>
      </c>
      <c r="D646" t="s">
        <v>7</v>
      </c>
      <c r="E646" t="s">
        <v>15</v>
      </c>
      <c r="F646">
        <v>150</v>
      </c>
      <c r="G646" s="1">
        <f>IF(reservas_hotel[[#This Row],[precio noche 1]]="","100",reservas_hotel[[#This Row],[precio noche 1]])</f>
        <v>150</v>
      </c>
      <c r="H646" t="s">
        <v>5</v>
      </c>
      <c r="I646">
        <v>4</v>
      </c>
      <c r="J646" t="s">
        <v>6</v>
      </c>
      <c r="K646">
        <v>15</v>
      </c>
      <c r="L646" s="1">
        <f>IF(reservas_hotel[[#This Row],[mantenimiento_por_noche]]="","20",reservas_hotel[[#This Row],[mantenimiento_por_noche]])</f>
        <v>15</v>
      </c>
      <c r="M646">
        <f>reservas_hotel[[#This Row],[Precio Noche]]*reservas_hotel[[#This Row],[noches]]</f>
        <v>600</v>
      </c>
      <c r="N646">
        <f>reservas_hotel[[#This Row],[noches]]*reservas_hotel[[#This Row],[Mantenimiento por noche]]</f>
        <v>60</v>
      </c>
      <c r="O646">
        <f>reservas_hotel[[#This Row],[Gasto total por reserva]]-reservas_hotel[[#This Row],[Gasto mantenimiento total]]</f>
        <v>540</v>
      </c>
    </row>
    <row r="647" spans="1:15" x14ac:dyDescent="0.3">
      <c r="A647">
        <v>646</v>
      </c>
      <c r="B647">
        <v>22</v>
      </c>
      <c r="C647" t="s">
        <v>13</v>
      </c>
      <c r="D647" t="s">
        <v>3</v>
      </c>
      <c r="E647" t="s">
        <v>11</v>
      </c>
      <c r="F647">
        <v>200</v>
      </c>
      <c r="G647" s="1">
        <f>IF(reservas_hotel[[#This Row],[precio noche 1]]="","100",reservas_hotel[[#This Row],[precio noche 1]])</f>
        <v>200</v>
      </c>
      <c r="H647" t="s">
        <v>5</v>
      </c>
      <c r="I647">
        <v>5</v>
      </c>
      <c r="J647" t="s">
        <v>6</v>
      </c>
      <c r="K647">
        <v>15</v>
      </c>
      <c r="L647" s="1">
        <f>IF(reservas_hotel[[#This Row],[mantenimiento_por_noche]]="","20",reservas_hotel[[#This Row],[mantenimiento_por_noche]])</f>
        <v>15</v>
      </c>
      <c r="M647">
        <f>reservas_hotel[[#This Row],[Precio Noche]]*reservas_hotel[[#This Row],[noches]]</f>
        <v>1000</v>
      </c>
      <c r="N647">
        <f>reservas_hotel[[#This Row],[noches]]*reservas_hotel[[#This Row],[Mantenimiento por noche]]</f>
        <v>75</v>
      </c>
      <c r="O647">
        <f>reservas_hotel[[#This Row],[Gasto total por reserva]]-reservas_hotel[[#This Row],[Gasto mantenimiento total]]</f>
        <v>925</v>
      </c>
    </row>
    <row r="648" spans="1:15" x14ac:dyDescent="0.3">
      <c r="A648">
        <v>647</v>
      </c>
      <c r="B648">
        <v>41</v>
      </c>
      <c r="C648" t="s">
        <v>13</v>
      </c>
      <c r="D648" t="s">
        <v>18</v>
      </c>
      <c r="E648" t="s">
        <v>15</v>
      </c>
      <c r="F648">
        <v>90</v>
      </c>
      <c r="G648" s="1">
        <f>IF(reservas_hotel[[#This Row],[precio noche 1]]="","100",reservas_hotel[[#This Row],[precio noche 1]])</f>
        <v>90</v>
      </c>
      <c r="H648" t="s">
        <v>5</v>
      </c>
      <c r="I648">
        <v>10</v>
      </c>
      <c r="J648" t="s">
        <v>17</v>
      </c>
      <c r="K648">
        <v>20</v>
      </c>
      <c r="L648" s="1">
        <f>IF(reservas_hotel[[#This Row],[mantenimiento_por_noche]]="","20",reservas_hotel[[#This Row],[mantenimiento_por_noche]])</f>
        <v>20</v>
      </c>
      <c r="M648">
        <f>reservas_hotel[[#This Row],[Precio Noche]]*reservas_hotel[[#This Row],[noches]]</f>
        <v>900</v>
      </c>
      <c r="N648">
        <f>reservas_hotel[[#This Row],[noches]]*reservas_hotel[[#This Row],[Mantenimiento por noche]]</f>
        <v>200</v>
      </c>
      <c r="O648">
        <f>reservas_hotel[[#This Row],[Gasto total por reserva]]-reservas_hotel[[#This Row],[Gasto mantenimiento total]]</f>
        <v>700</v>
      </c>
    </row>
    <row r="649" spans="1:15" x14ac:dyDescent="0.3">
      <c r="A649">
        <v>648</v>
      </c>
      <c r="B649">
        <v>77</v>
      </c>
      <c r="C649" t="s">
        <v>2</v>
      </c>
      <c r="D649" t="s">
        <v>22</v>
      </c>
      <c r="E649" t="s">
        <v>4</v>
      </c>
      <c r="F649">
        <v>120</v>
      </c>
      <c r="G649" s="1">
        <f>IF(reservas_hotel[[#This Row],[precio noche 1]]="","100",reservas_hotel[[#This Row],[precio noche 1]])</f>
        <v>120</v>
      </c>
      <c r="H649" t="s">
        <v>12</v>
      </c>
      <c r="I649">
        <v>10</v>
      </c>
      <c r="J649" t="s">
        <v>17</v>
      </c>
      <c r="K649">
        <v>5</v>
      </c>
      <c r="L649" s="1">
        <f>IF(reservas_hotel[[#This Row],[mantenimiento_por_noche]]="","20",reservas_hotel[[#This Row],[mantenimiento_por_noche]])</f>
        <v>5</v>
      </c>
      <c r="M649">
        <f>reservas_hotel[[#This Row],[Precio Noche]]*reservas_hotel[[#This Row],[noches]]</f>
        <v>1200</v>
      </c>
      <c r="N649">
        <f>reservas_hotel[[#This Row],[noches]]*reservas_hotel[[#This Row],[Mantenimiento por noche]]</f>
        <v>50</v>
      </c>
      <c r="O649">
        <f>reservas_hotel[[#This Row],[Gasto total por reserva]]-reservas_hotel[[#This Row],[Gasto mantenimiento total]]</f>
        <v>1150</v>
      </c>
    </row>
    <row r="650" spans="1:15" x14ac:dyDescent="0.3">
      <c r="A650">
        <v>649</v>
      </c>
      <c r="B650">
        <v>58</v>
      </c>
      <c r="C650" t="s">
        <v>13</v>
      </c>
      <c r="D650" t="s">
        <v>22</v>
      </c>
      <c r="E650" t="s">
        <v>15</v>
      </c>
      <c r="F650">
        <v>150</v>
      </c>
      <c r="G650" s="1">
        <f>IF(reservas_hotel[[#This Row],[precio noche 1]]="","100",reservas_hotel[[#This Row],[precio noche 1]])</f>
        <v>150</v>
      </c>
      <c r="H650" t="s">
        <v>12</v>
      </c>
      <c r="I650">
        <v>8</v>
      </c>
      <c r="J650" t="s">
        <v>17</v>
      </c>
      <c r="L650" s="1" t="str">
        <f>IF(reservas_hotel[[#This Row],[mantenimiento_por_noche]]="","20",reservas_hotel[[#This Row],[mantenimiento_por_noche]])</f>
        <v>20</v>
      </c>
      <c r="M650">
        <f>reservas_hotel[[#This Row],[Precio Noche]]*reservas_hotel[[#This Row],[noches]]</f>
        <v>1200</v>
      </c>
      <c r="N650">
        <f>reservas_hotel[[#This Row],[noches]]*reservas_hotel[[#This Row],[Mantenimiento por noche]]</f>
        <v>160</v>
      </c>
      <c r="O650">
        <f>reservas_hotel[[#This Row],[Gasto total por reserva]]-reservas_hotel[[#This Row],[Gasto mantenimiento total]]</f>
        <v>1040</v>
      </c>
    </row>
    <row r="651" spans="1:15" x14ac:dyDescent="0.3">
      <c r="A651">
        <v>650</v>
      </c>
      <c r="B651">
        <v>30</v>
      </c>
      <c r="C651" t="s">
        <v>13</v>
      </c>
      <c r="D651" t="s">
        <v>14</v>
      </c>
      <c r="E651" t="s">
        <v>11</v>
      </c>
      <c r="F651">
        <v>200</v>
      </c>
      <c r="G651" s="1">
        <f>IF(reservas_hotel[[#This Row],[precio noche 1]]="","100",reservas_hotel[[#This Row],[precio noche 1]])</f>
        <v>200</v>
      </c>
      <c r="H651" t="s">
        <v>12</v>
      </c>
      <c r="I651">
        <v>6</v>
      </c>
      <c r="J651" t="s">
        <v>17</v>
      </c>
      <c r="K651">
        <v>5</v>
      </c>
      <c r="L651" s="1">
        <f>IF(reservas_hotel[[#This Row],[mantenimiento_por_noche]]="","20",reservas_hotel[[#This Row],[mantenimiento_por_noche]])</f>
        <v>5</v>
      </c>
      <c r="M651">
        <f>reservas_hotel[[#This Row],[Precio Noche]]*reservas_hotel[[#This Row],[noches]]</f>
        <v>1200</v>
      </c>
      <c r="N651">
        <f>reservas_hotel[[#This Row],[noches]]*reservas_hotel[[#This Row],[Mantenimiento por noche]]</f>
        <v>30</v>
      </c>
      <c r="O651">
        <f>reservas_hotel[[#This Row],[Gasto total por reserva]]-reservas_hotel[[#This Row],[Gasto mantenimiento total]]</f>
        <v>1170</v>
      </c>
    </row>
    <row r="652" spans="1:15" x14ac:dyDescent="0.3">
      <c r="A652">
        <v>651</v>
      </c>
      <c r="B652">
        <v>88</v>
      </c>
      <c r="C652" t="s">
        <v>13</v>
      </c>
      <c r="D652" t="s">
        <v>19</v>
      </c>
      <c r="E652" t="s">
        <v>11</v>
      </c>
      <c r="F652">
        <v>150</v>
      </c>
      <c r="G652" s="1">
        <f>IF(reservas_hotel[[#This Row],[precio noche 1]]="","100",reservas_hotel[[#This Row],[precio noche 1]])</f>
        <v>150</v>
      </c>
      <c r="H652" t="s">
        <v>5</v>
      </c>
      <c r="I652">
        <v>6</v>
      </c>
      <c r="J652" t="s">
        <v>6</v>
      </c>
      <c r="K652">
        <v>20</v>
      </c>
      <c r="L652" s="1">
        <f>IF(reservas_hotel[[#This Row],[mantenimiento_por_noche]]="","20",reservas_hotel[[#This Row],[mantenimiento_por_noche]])</f>
        <v>20</v>
      </c>
      <c r="M652">
        <f>reservas_hotel[[#This Row],[Precio Noche]]*reservas_hotel[[#This Row],[noches]]</f>
        <v>900</v>
      </c>
      <c r="N652">
        <f>reservas_hotel[[#This Row],[noches]]*reservas_hotel[[#This Row],[Mantenimiento por noche]]</f>
        <v>120</v>
      </c>
      <c r="O652">
        <f>reservas_hotel[[#This Row],[Gasto total por reserva]]-reservas_hotel[[#This Row],[Gasto mantenimiento total]]</f>
        <v>780</v>
      </c>
    </row>
    <row r="653" spans="1:15" x14ac:dyDescent="0.3">
      <c r="A653">
        <v>652</v>
      </c>
      <c r="B653">
        <v>66</v>
      </c>
      <c r="C653" t="s">
        <v>2</v>
      </c>
      <c r="D653" t="s">
        <v>10</v>
      </c>
      <c r="E653" t="s">
        <v>11</v>
      </c>
      <c r="F653">
        <v>70</v>
      </c>
      <c r="G653" s="1">
        <f>IF(reservas_hotel[[#This Row],[precio noche 1]]="","100",reservas_hotel[[#This Row],[precio noche 1]])</f>
        <v>70</v>
      </c>
      <c r="H653" t="s">
        <v>21</v>
      </c>
      <c r="I653">
        <v>7</v>
      </c>
      <c r="J653" t="s">
        <v>6</v>
      </c>
      <c r="K653">
        <v>10</v>
      </c>
      <c r="L653" s="1">
        <f>IF(reservas_hotel[[#This Row],[mantenimiento_por_noche]]="","20",reservas_hotel[[#This Row],[mantenimiento_por_noche]])</f>
        <v>10</v>
      </c>
      <c r="M653">
        <f>reservas_hotel[[#This Row],[Precio Noche]]*reservas_hotel[[#This Row],[noches]]</f>
        <v>490</v>
      </c>
      <c r="N653">
        <f>reservas_hotel[[#This Row],[noches]]*reservas_hotel[[#This Row],[Mantenimiento por noche]]</f>
        <v>70</v>
      </c>
      <c r="O653">
        <f>reservas_hotel[[#This Row],[Gasto total por reserva]]-reservas_hotel[[#This Row],[Gasto mantenimiento total]]</f>
        <v>420</v>
      </c>
    </row>
    <row r="654" spans="1:15" x14ac:dyDescent="0.3">
      <c r="A654">
        <v>653</v>
      </c>
      <c r="B654">
        <v>65</v>
      </c>
      <c r="C654" t="s">
        <v>13</v>
      </c>
      <c r="D654" t="s">
        <v>22</v>
      </c>
      <c r="E654" t="s">
        <v>15</v>
      </c>
      <c r="G654" s="1" t="str">
        <f>IF(reservas_hotel[[#This Row],[precio noche 1]]="","100",reservas_hotel[[#This Row],[precio noche 1]])</f>
        <v>100</v>
      </c>
      <c r="H654" t="s">
        <v>5</v>
      </c>
      <c r="I654">
        <v>7</v>
      </c>
      <c r="J654" t="s">
        <v>6</v>
      </c>
      <c r="L654" s="1" t="str">
        <f>IF(reservas_hotel[[#This Row],[mantenimiento_por_noche]]="","20",reservas_hotel[[#This Row],[mantenimiento_por_noche]])</f>
        <v>20</v>
      </c>
      <c r="M654">
        <f>reservas_hotel[[#This Row],[Precio Noche]]*reservas_hotel[[#This Row],[noches]]</f>
        <v>700</v>
      </c>
      <c r="N654">
        <f>reservas_hotel[[#This Row],[noches]]*reservas_hotel[[#This Row],[Mantenimiento por noche]]</f>
        <v>140</v>
      </c>
      <c r="O654">
        <f>reservas_hotel[[#This Row],[Gasto total por reserva]]-reservas_hotel[[#This Row],[Gasto mantenimiento total]]</f>
        <v>560</v>
      </c>
    </row>
    <row r="655" spans="1:15" x14ac:dyDescent="0.3">
      <c r="A655">
        <v>654</v>
      </c>
      <c r="B655">
        <v>18</v>
      </c>
      <c r="C655" t="s">
        <v>2</v>
      </c>
      <c r="D655" t="s">
        <v>22</v>
      </c>
      <c r="E655" t="s">
        <v>15</v>
      </c>
      <c r="F655">
        <v>70</v>
      </c>
      <c r="G655" s="1">
        <f>IF(reservas_hotel[[#This Row],[precio noche 1]]="","100",reservas_hotel[[#This Row],[precio noche 1]])</f>
        <v>70</v>
      </c>
      <c r="H655" t="s">
        <v>12</v>
      </c>
      <c r="I655">
        <v>5</v>
      </c>
      <c r="J655" t="s">
        <v>6</v>
      </c>
      <c r="K655">
        <v>20</v>
      </c>
      <c r="L655" s="1">
        <f>IF(reservas_hotel[[#This Row],[mantenimiento_por_noche]]="","20",reservas_hotel[[#This Row],[mantenimiento_por_noche]])</f>
        <v>20</v>
      </c>
      <c r="M655">
        <f>reservas_hotel[[#This Row],[Precio Noche]]*reservas_hotel[[#This Row],[noches]]</f>
        <v>350</v>
      </c>
      <c r="N655">
        <f>reservas_hotel[[#This Row],[noches]]*reservas_hotel[[#This Row],[Mantenimiento por noche]]</f>
        <v>100</v>
      </c>
      <c r="O655">
        <f>reservas_hotel[[#This Row],[Gasto total por reserva]]-reservas_hotel[[#This Row],[Gasto mantenimiento total]]</f>
        <v>250</v>
      </c>
    </row>
    <row r="656" spans="1:15" x14ac:dyDescent="0.3">
      <c r="A656">
        <v>655</v>
      </c>
      <c r="B656">
        <v>51</v>
      </c>
      <c r="C656" t="s">
        <v>13</v>
      </c>
      <c r="D656" t="s">
        <v>18</v>
      </c>
      <c r="E656" t="s">
        <v>8</v>
      </c>
      <c r="G656" s="1" t="str">
        <f>IF(reservas_hotel[[#This Row],[precio noche 1]]="","100",reservas_hotel[[#This Row],[precio noche 1]])</f>
        <v>100</v>
      </c>
      <c r="H656" t="s">
        <v>9</v>
      </c>
      <c r="I656">
        <v>5</v>
      </c>
      <c r="J656" t="s">
        <v>6</v>
      </c>
      <c r="K656">
        <v>5</v>
      </c>
      <c r="L656" s="1">
        <f>IF(reservas_hotel[[#This Row],[mantenimiento_por_noche]]="","20",reservas_hotel[[#This Row],[mantenimiento_por_noche]])</f>
        <v>5</v>
      </c>
      <c r="M656">
        <f>reservas_hotel[[#This Row],[Precio Noche]]*reservas_hotel[[#This Row],[noches]]</f>
        <v>500</v>
      </c>
      <c r="N656">
        <f>reservas_hotel[[#This Row],[noches]]*reservas_hotel[[#This Row],[Mantenimiento por noche]]</f>
        <v>25</v>
      </c>
      <c r="O656">
        <f>reservas_hotel[[#This Row],[Gasto total por reserva]]-reservas_hotel[[#This Row],[Gasto mantenimiento total]]</f>
        <v>475</v>
      </c>
    </row>
    <row r="657" spans="1:15" x14ac:dyDescent="0.3">
      <c r="A657">
        <v>656</v>
      </c>
      <c r="B657">
        <v>21</v>
      </c>
      <c r="C657" t="s">
        <v>13</v>
      </c>
      <c r="D657" t="s">
        <v>10</v>
      </c>
      <c r="E657" t="s">
        <v>4</v>
      </c>
      <c r="F657">
        <v>70</v>
      </c>
      <c r="G657" s="1">
        <f>IF(reservas_hotel[[#This Row],[precio noche 1]]="","100",reservas_hotel[[#This Row],[precio noche 1]])</f>
        <v>70</v>
      </c>
      <c r="H657" t="s">
        <v>9</v>
      </c>
      <c r="I657">
        <v>3</v>
      </c>
      <c r="J657" t="s">
        <v>17</v>
      </c>
      <c r="L657" s="1" t="str">
        <f>IF(reservas_hotel[[#This Row],[mantenimiento_por_noche]]="","20",reservas_hotel[[#This Row],[mantenimiento_por_noche]])</f>
        <v>20</v>
      </c>
      <c r="M657">
        <f>reservas_hotel[[#This Row],[Precio Noche]]*reservas_hotel[[#This Row],[noches]]</f>
        <v>210</v>
      </c>
      <c r="N657">
        <f>reservas_hotel[[#This Row],[noches]]*reservas_hotel[[#This Row],[Mantenimiento por noche]]</f>
        <v>60</v>
      </c>
      <c r="O657">
        <f>reservas_hotel[[#This Row],[Gasto total por reserva]]-reservas_hotel[[#This Row],[Gasto mantenimiento total]]</f>
        <v>150</v>
      </c>
    </row>
    <row r="658" spans="1:15" x14ac:dyDescent="0.3">
      <c r="A658">
        <v>657</v>
      </c>
      <c r="B658">
        <v>50</v>
      </c>
      <c r="C658" t="s">
        <v>2</v>
      </c>
      <c r="D658" t="s">
        <v>3</v>
      </c>
      <c r="E658" t="s">
        <v>4</v>
      </c>
      <c r="G658" s="1" t="str">
        <f>IF(reservas_hotel[[#This Row],[precio noche 1]]="","100",reservas_hotel[[#This Row],[precio noche 1]])</f>
        <v>100</v>
      </c>
      <c r="H658" t="s">
        <v>12</v>
      </c>
      <c r="I658">
        <v>9</v>
      </c>
      <c r="J658" t="s">
        <v>6</v>
      </c>
      <c r="K658">
        <v>20</v>
      </c>
      <c r="L658" s="1">
        <f>IF(reservas_hotel[[#This Row],[mantenimiento_por_noche]]="","20",reservas_hotel[[#This Row],[mantenimiento_por_noche]])</f>
        <v>20</v>
      </c>
      <c r="M658">
        <f>reservas_hotel[[#This Row],[Precio Noche]]*reservas_hotel[[#This Row],[noches]]</f>
        <v>900</v>
      </c>
      <c r="N658">
        <f>reservas_hotel[[#This Row],[noches]]*reservas_hotel[[#This Row],[Mantenimiento por noche]]</f>
        <v>180</v>
      </c>
      <c r="O658">
        <f>reservas_hotel[[#This Row],[Gasto total por reserva]]-reservas_hotel[[#This Row],[Gasto mantenimiento total]]</f>
        <v>720</v>
      </c>
    </row>
    <row r="659" spans="1:15" x14ac:dyDescent="0.3">
      <c r="A659">
        <v>658</v>
      </c>
      <c r="B659">
        <v>45</v>
      </c>
      <c r="C659" t="s">
        <v>13</v>
      </c>
      <c r="D659" t="s">
        <v>7</v>
      </c>
      <c r="E659" t="s">
        <v>8</v>
      </c>
      <c r="F659">
        <v>200</v>
      </c>
      <c r="G659" s="1">
        <f>IF(reservas_hotel[[#This Row],[precio noche 1]]="","100",reservas_hotel[[#This Row],[precio noche 1]])</f>
        <v>200</v>
      </c>
      <c r="H659" t="s">
        <v>9</v>
      </c>
      <c r="I659">
        <v>3</v>
      </c>
      <c r="J659" t="s">
        <v>17</v>
      </c>
      <c r="K659">
        <v>20</v>
      </c>
      <c r="L659" s="1">
        <f>IF(reservas_hotel[[#This Row],[mantenimiento_por_noche]]="","20",reservas_hotel[[#This Row],[mantenimiento_por_noche]])</f>
        <v>20</v>
      </c>
      <c r="M659">
        <f>reservas_hotel[[#This Row],[Precio Noche]]*reservas_hotel[[#This Row],[noches]]</f>
        <v>600</v>
      </c>
      <c r="N659">
        <f>reservas_hotel[[#This Row],[noches]]*reservas_hotel[[#This Row],[Mantenimiento por noche]]</f>
        <v>60</v>
      </c>
      <c r="O659">
        <f>reservas_hotel[[#This Row],[Gasto total por reserva]]-reservas_hotel[[#This Row],[Gasto mantenimiento total]]</f>
        <v>540</v>
      </c>
    </row>
    <row r="660" spans="1:15" x14ac:dyDescent="0.3">
      <c r="A660">
        <v>659</v>
      </c>
      <c r="B660">
        <v>49</v>
      </c>
      <c r="C660" t="s">
        <v>2</v>
      </c>
      <c r="D660" t="s">
        <v>20</v>
      </c>
      <c r="E660" t="s">
        <v>4</v>
      </c>
      <c r="F660">
        <v>200</v>
      </c>
      <c r="G660" s="1">
        <f>IF(reservas_hotel[[#This Row],[precio noche 1]]="","100",reservas_hotel[[#This Row],[precio noche 1]])</f>
        <v>200</v>
      </c>
      <c r="H660" t="s">
        <v>12</v>
      </c>
      <c r="I660">
        <v>6</v>
      </c>
      <c r="J660" t="s">
        <v>17</v>
      </c>
      <c r="K660">
        <v>15</v>
      </c>
      <c r="L660" s="1">
        <f>IF(reservas_hotel[[#This Row],[mantenimiento_por_noche]]="","20",reservas_hotel[[#This Row],[mantenimiento_por_noche]])</f>
        <v>15</v>
      </c>
      <c r="M660">
        <f>reservas_hotel[[#This Row],[Precio Noche]]*reservas_hotel[[#This Row],[noches]]</f>
        <v>1200</v>
      </c>
      <c r="N660">
        <f>reservas_hotel[[#This Row],[noches]]*reservas_hotel[[#This Row],[Mantenimiento por noche]]</f>
        <v>90</v>
      </c>
      <c r="O660">
        <f>reservas_hotel[[#This Row],[Gasto total por reserva]]-reservas_hotel[[#This Row],[Gasto mantenimiento total]]</f>
        <v>1110</v>
      </c>
    </row>
    <row r="661" spans="1:15" x14ac:dyDescent="0.3">
      <c r="A661">
        <v>660</v>
      </c>
      <c r="B661">
        <v>61</v>
      </c>
      <c r="C661" t="s">
        <v>2</v>
      </c>
      <c r="D661" t="s">
        <v>20</v>
      </c>
      <c r="E661" t="s">
        <v>8</v>
      </c>
      <c r="F661">
        <v>200</v>
      </c>
      <c r="G661" s="1">
        <f>IF(reservas_hotel[[#This Row],[precio noche 1]]="","100",reservas_hotel[[#This Row],[precio noche 1]])</f>
        <v>200</v>
      </c>
      <c r="H661" t="s">
        <v>5</v>
      </c>
      <c r="I661">
        <v>5</v>
      </c>
      <c r="J661" t="s">
        <v>17</v>
      </c>
      <c r="L661" s="1" t="str">
        <f>IF(reservas_hotel[[#This Row],[mantenimiento_por_noche]]="","20",reservas_hotel[[#This Row],[mantenimiento_por_noche]])</f>
        <v>20</v>
      </c>
      <c r="M661">
        <f>reservas_hotel[[#This Row],[Precio Noche]]*reservas_hotel[[#This Row],[noches]]</f>
        <v>1000</v>
      </c>
      <c r="N661">
        <f>reservas_hotel[[#This Row],[noches]]*reservas_hotel[[#This Row],[Mantenimiento por noche]]</f>
        <v>100</v>
      </c>
      <c r="O661">
        <f>reservas_hotel[[#This Row],[Gasto total por reserva]]-reservas_hotel[[#This Row],[Gasto mantenimiento total]]</f>
        <v>900</v>
      </c>
    </row>
    <row r="662" spans="1:15" x14ac:dyDescent="0.3">
      <c r="A662">
        <v>661</v>
      </c>
      <c r="B662">
        <v>29</v>
      </c>
      <c r="C662" t="s">
        <v>13</v>
      </c>
      <c r="D662" t="s">
        <v>18</v>
      </c>
      <c r="E662" t="s">
        <v>4</v>
      </c>
      <c r="G662" s="1" t="str">
        <f>IF(reservas_hotel[[#This Row],[precio noche 1]]="","100",reservas_hotel[[#This Row],[precio noche 1]])</f>
        <v>100</v>
      </c>
      <c r="H662" t="s">
        <v>21</v>
      </c>
      <c r="I662">
        <v>3</v>
      </c>
      <c r="J662" t="s">
        <v>6</v>
      </c>
      <c r="L662" s="1" t="str">
        <f>IF(reservas_hotel[[#This Row],[mantenimiento_por_noche]]="","20",reservas_hotel[[#This Row],[mantenimiento_por_noche]])</f>
        <v>20</v>
      </c>
      <c r="M662">
        <f>reservas_hotel[[#This Row],[Precio Noche]]*reservas_hotel[[#This Row],[noches]]</f>
        <v>300</v>
      </c>
      <c r="N662">
        <f>reservas_hotel[[#This Row],[noches]]*reservas_hotel[[#This Row],[Mantenimiento por noche]]</f>
        <v>60</v>
      </c>
      <c r="O662">
        <f>reservas_hotel[[#This Row],[Gasto total por reserva]]-reservas_hotel[[#This Row],[Gasto mantenimiento total]]</f>
        <v>240</v>
      </c>
    </row>
    <row r="663" spans="1:15" x14ac:dyDescent="0.3">
      <c r="A663">
        <v>662</v>
      </c>
      <c r="B663">
        <v>41</v>
      </c>
      <c r="C663" t="s">
        <v>13</v>
      </c>
      <c r="D663" t="s">
        <v>20</v>
      </c>
      <c r="E663" t="s">
        <v>11</v>
      </c>
      <c r="F663">
        <v>50</v>
      </c>
      <c r="G663" s="1">
        <f>IF(reservas_hotel[[#This Row],[precio noche 1]]="","100",reservas_hotel[[#This Row],[precio noche 1]])</f>
        <v>50</v>
      </c>
      <c r="H663" t="s">
        <v>5</v>
      </c>
      <c r="I663">
        <v>4</v>
      </c>
      <c r="J663" t="s">
        <v>6</v>
      </c>
      <c r="K663">
        <v>10</v>
      </c>
      <c r="L663" s="1">
        <f>IF(reservas_hotel[[#This Row],[mantenimiento_por_noche]]="","20",reservas_hotel[[#This Row],[mantenimiento_por_noche]])</f>
        <v>10</v>
      </c>
      <c r="M663">
        <f>reservas_hotel[[#This Row],[Precio Noche]]*reservas_hotel[[#This Row],[noches]]</f>
        <v>200</v>
      </c>
      <c r="N663">
        <f>reservas_hotel[[#This Row],[noches]]*reservas_hotel[[#This Row],[Mantenimiento por noche]]</f>
        <v>40</v>
      </c>
      <c r="O663">
        <f>reservas_hotel[[#This Row],[Gasto total por reserva]]-reservas_hotel[[#This Row],[Gasto mantenimiento total]]</f>
        <v>160</v>
      </c>
    </row>
    <row r="664" spans="1:15" x14ac:dyDescent="0.3">
      <c r="A664">
        <v>663</v>
      </c>
      <c r="B664">
        <v>80</v>
      </c>
      <c r="C664" t="s">
        <v>2</v>
      </c>
      <c r="D664" t="s">
        <v>7</v>
      </c>
      <c r="E664" t="s">
        <v>8</v>
      </c>
      <c r="F664">
        <v>150</v>
      </c>
      <c r="G664" s="1">
        <f>IF(reservas_hotel[[#This Row],[precio noche 1]]="","100",reservas_hotel[[#This Row],[precio noche 1]])</f>
        <v>150</v>
      </c>
      <c r="H664" t="s">
        <v>12</v>
      </c>
      <c r="I664">
        <v>2</v>
      </c>
      <c r="J664" t="s">
        <v>17</v>
      </c>
      <c r="K664">
        <v>5</v>
      </c>
      <c r="L664" s="1">
        <f>IF(reservas_hotel[[#This Row],[mantenimiento_por_noche]]="","20",reservas_hotel[[#This Row],[mantenimiento_por_noche]])</f>
        <v>5</v>
      </c>
      <c r="M664">
        <f>reservas_hotel[[#This Row],[Precio Noche]]*reservas_hotel[[#This Row],[noches]]</f>
        <v>300</v>
      </c>
      <c r="N664">
        <f>reservas_hotel[[#This Row],[noches]]*reservas_hotel[[#This Row],[Mantenimiento por noche]]</f>
        <v>10</v>
      </c>
      <c r="O664">
        <f>reservas_hotel[[#This Row],[Gasto total por reserva]]-reservas_hotel[[#This Row],[Gasto mantenimiento total]]</f>
        <v>290</v>
      </c>
    </row>
    <row r="665" spans="1:15" x14ac:dyDescent="0.3">
      <c r="A665">
        <v>664</v>
      </c>
      <c r="B665">
        <v>25</v>
      </c>
      <c r="C665" t="s">
        <v>2</v>
      </c>
      <c r="D665" t="s">
        <v>16</v>
      </c>
      <c r="E665" t="s">
        <v>15</v>
      </c>
      <c r="G665" s="1" t="str">
        <f>IF(reservas_hotel[[#This Row],[precio noche 1]]="","100",reservas_hotel[[#This Row],[precio noche 1]])</f>
        <v>100</v>
      </c>
      <c r="H665" t="s">
        <v>12</v>
      </c>
      <c r="I665">
        <v>9</v>
      </c>
      <c r="J665" t="s">
        <v>17</v>
      </c>
      <c r="K665">
        <v>5</v>
      </c>
      <c r="L665" s="1">
        <f>IF(reservas_hotel[[#This Row],[mantenimiento_por_noche]]="","20",reservas_hotel[[#This Row],[mantenimiento_por_noche]])</f>
        <v>5</v>
      </c>
      <c r="M665">
        <f>reservas_hotel[[#This Row],[Precio Noche]]*reservas_hotel[[#This Row],[noches]]</f>
        <v>900</v>
      </c>
      <c r="N665">
        <f>reservas_hotel[[#This Row],[noches]]*reservas_hotel[[#This Row],[Mantenimiento por noche]]</f>
        <v>45</v>
      </c>
      <c r="O665">
        <f>reservas_hotel[[#This Row],[Gasto total por reserva]]-reservas_hotel[[#This Row],[Gasto mantenimiento total]]</f>
        <v>855</v>
      </c>
    </row>
    <row r="666" spans="1:15" x14ac:dyDescent="0.3">
      <c r="A666">
        <v>665</v>
      </c>
      <c r="B666">
        <v>39</v>
      </c>
      <c r="C666" t="s">
        <v>13</v>
      </c>
      <c r="D666" t="s">
        <v>19</v>
      </c>
      <c r="E666" t="s">
        <v>15</v>
      </c>
      <c r="F666">
        <v>120</v>
      </c>
      <c r="G666" s="1">
        <f>IF(reservas_hotel[[#This Row],[precio noche 1]]="","100",reservas_hotel[[#This Row],[precio noche 1]])</f>
        <v>120</v>
      </c>
      <c r="H666" t="s">
        <v>5</v>
      </c>
      <c r="I666">
        <v>3</v>
      </c>
      <c r="J666" t="s">
        <v>6</v>
      </c>
      <c r="K666">
        <v>10</v>
      </c>
      <c r="L666" s="1">
        <f>IF(reservas_hotel[[#This Row],[mantenimiento_por_noche]]="","20",reservas_hotel[[#This Row],[mantenimiento_por_noche]])</f>
        <v>10</v>
      </c>
      <c r="M666">
        <f>reservas_hotel[[#This Row],[Precio Noche]]*reservas_hotel[[#This Row],[noches]]</f>
        <v>360</v>
      </c>
      <c r="N666">
        <f>reservas_hotel[[#This Row],[noches]]*reservas_hotel[[#This Row],[Mantenimiento por noche]]</f>
        <v>30</v>
      </c>
      <c r="O666">
        <f>reservas_hotel[[#This Row],[Gasto total por reserva]]-reservas_hotel[[#This Row],[Gasto mantenimiento total]]</f>
        <v>330</v>
      </c>
    </row>
    <row r="667" spans="1:15" x14ac:dyDescent="0.3">
      <c r="A667">
        <v>666</v>
      </c>
      <c r="B667">
        <v>51</v>
      </c>
      <c r="C667" t="s">
        <v>2</v>
      </c>
      <c r="D667" t="s">
        <v>20</v>
      </c>
      <c r="E667" t="s">
        <v>15</v>
      </c>
      <c r="F667">
        <v>120</v>
      </c>
      <c r="G667" s="1">
        <f>IF(reservas_hotel[[#This Row],[precio noche 1]]="","100",reservas_hotel[[#This Row],[precio noche 1]])</f>
        <v>120</v>
      </c>
      <c r="H667" t="s">
        <v>21</v>
      </c>
      <c r="I667">
        <v>3</v>
      </c>
      <c r="J667" t="s">
        <v>17</v>
      </c>
      <c r="L667" s="1" t="str">
        <f>IF(reservas_hotel[[#This Row],[mantenimiento_por_noche]]="","20",reservas_hotel[[#This Row],[mantenimiento_por_noche]])</f>
        <v>20</v>
      </c>
      <c r="M667">
        <f>reservas_hotel[[#This Row],[Precio Noche]]*reservas_hotel[[#This Row],[noches]]</f>
        <v>360</v>
      </c>
      <c r="N667">
        <f>reservas_hotel[[#This Row],[noches]]*reservas_hotel[[#This Row],[Mantenimiento por noche]]</f>
        <v>60</v>
      </c>
      <c r="O667">
        <f>reservas_hotel[[#This Row],[Gasto total por reserva]]-reservas_hotel[[#This Row],[Gasto mantenimiento total]]</f>
        <v>300</v>
      </c>
    </row>
    <row r="668" spans="1:15" x14ac:dyDescent="0.3">
      <c r="A668">
        <v>667</v>
      </c>
      <c r="B668">
        <v>80</v>
      </c>
      <c r="C668" t="s">
        <v>2</v>
      </c>
      <c r="D668" t="s">
        <v>19</v>
      </c>
      <c r="E668" t="s">
        <v>8</v>
      </c>
      <c r="F668">
        <v>70</v>
      </c>
      <c r="G668" s="1">
        <f>IF(reservas_hotel[[#This Row],[precio noche 1]]="","100",reservas_hotel[[#This Row],[precio noche 1]])</f>
        <v>70</v>
      </c>
      <c r="H668" t="s">
        <v>21</v>
      </c>
      <c r="I668">
        <v>8</v>
      </c>
      <c r="J668" t="s">
        <v>17</v>
      </c>
      <c r="K668">
        <v>10</v>
      </c>
      <c r="L668" s="1">
        <f>IF(reservas_hotel[[#This Row],[mantenimiento_por_noche]]="","20",reservas_hotel[[#This Row],[mantenimiento_por_noche]])</f>
        <v>10</v>
      </c>
      <c r="M668">
        <f>reservas_hotel[[#This Row],[Precio Noche]]*reservas_hotel[[#This Row],[noches]]</f>
        <v>560</v>
      </c>
      <c r="N668">
        <f>reservas_hotel[[#This Row],[noches]]*reservas_hotel[[#This Row],[Mantenimiento por noche]]</f>
        <v>80</v>
      </c>
      <c r="O668">
        <f>reservas_hotel[[#This Row],[Gasto total por reserva]]-reservas_hotel[[#This Row],[Gasto mantenimiento total]]</f>
        <v>480</v>
      </c>
    </row>
    <row r="669" spans="1:15" x14ac:dyDescent="0.3">
      <c r="A669">
        <v>668</v>
      </c>
      <c r="B669">
        <v>85</v>
      </c>
      <c r="C669" t="s">
        <v>13</v>
      </c>
      <c r="D669" t="s">
        <v>20</v>
      </c>
      <c r="E669" t="s">
        <v>15</v>
      </c>
      <c r="F669">
        <v>200</v>
      </c>
      <c r="G669" s="1">
        <f>IF(reservas_hotel[[#This Row],[precio noche 1]]="","100",reservas_hotel[[#This Row],[precio noche 1]])</f>
        <v>200</v>
      </c>
      <c r="H669" t="s">
        <v>5</v>
      </c>
      <c r="I669">
        <v>7</v>
      </c>
      <c r="J669" t="s">
        <v>17</v>
      </c>
      <c r="K669">
        <v>20</v>
      </c>
      <c r="L669" s="1">
        <f>IF(reservas_hotel[[#This Row],[mantenimiento_por_noche]]="","20",reservas_hotel[[#This Row],[mantenimiento_por_noche]])</f>
        <v>20</v>
      </c>
      <c r="M669">
        <f>reservas_hotel[[#This Row],[Precio Noche]]*reservas_hotel[[#This Row],[noches]]</f>
        <v>1400</v>
      </c>
      <c r="N669">
        <f>reservas_hotel[[#This Row],[noches]]*reservas_hotel[[#This Row],[Mantenimiento por noche]]</f>
        <v>140</v>
      </c>
      <c r="O669">
        <f>reservas_hotel[[#This Row],[Gasto total por reserva]]-reservas_hotel[[#This Row],[Gasto mantenimiento total]]</f>
        <v>1260</v>
      </c>
    </row>
    <row r="670" spans="1:15" x14ac:dyDescent="0.3">
      <c r="A670">
        <v>669</v>
      </c>
      <c r="B670">
        <v>63</v>
      </c>
      <c r="C670" t="s">
        <v>2</v>
      </c>
      <c r="D670" t="s">
        <v>16</v>
      </c>
      <c r="E670" t="s">
        <v>15</v>
      </c>
      <c r="F670">
        <v>150</v>
      </c>
      <c r="G670" s="1">
        <f>IF(reservas_hotel[[#This Row],[precio noche 1]]="","100",reservas_hotel[[#This Row],[precio noche 1]])</f>
        <v>150</v>
      </c>
      <c r="H670" t="s">
        <v>12</v>
      </c>
      <c r="I670">
        <v>8</v>
      </c>
      <c r="J670" t="s">
        <v>17</v>
      </c>
      <c r="K670">
        <v>5</v>
      </c>
      <c r="L670" s="1">
        <f>IF(reservas_hotel[[#This Row],[mantenimiento_por_noche]]="","20",reservas_hotel[[#This Row],[mantenimiento_por_noche]])</f>
        <v>5</v>
      </c>
      <c r="M670">
        <f>reservas_hotel[[#This Row],[Precio Noche]]*reservas_hotel[[#This Row],[noches]]</f>
        <v>1200</v>
      </c>
      <c r="N670">
        <f>reservas_hotel[[#This Row],[noches]]*reservas_hotel[[#This Row],[Mantenimiento por noche]]</f>
        <v>40</v>
      </c>
      <c r="O670">
        <f>reservas_hotel[[#This Row],[Gasto total por reserva]]-reservas_hotel[[#This Row],[Gasto mantenimiento total]]</f>
        <v>1160</v>
      </c>
    </row>
    <row r="671" spans="1:15" x14ac:dyDescent="0.3">
      <c r="A671">
        <v>670</v>
      </c>
      <c r="B671">
        <v>73</v>
      </c>
      <c r="C671" t="s">
        <v>2</v>
      </c>
      <c r="D671" t="s">
        <v>14</v>
      </c>
      <c r="E671" t="s">
        <v>4</v>
      </c>
      <c r="G671" s="1" t="str">
        <f>IF(reservas_hotel[[#This Row],[precio noche 1]]="","100",reservas_hotel[[#This Row],[precio noche 1]])</f>
        <v>100</v>
      </c>
      <c r="H671" t="s">
        <v>9</v>
      </c>
      <c r="I671">
        <v>1</v>
      </c>
      <c r="J671" t="s">
        <v>6</v>
      </c>
      <c r="K671">
        <v>5</v>
      </c>
      <c r="L671" s="1">
        <f>IF(reservas_hotel[[#This Row],[mantenimiento_por_noche]]="","20",reservas_hotel[[#This Row],[mantenimiento_por_noche]])</f>
        <v>5</v>
      </c>
      <c r="M671">
        <f>reservas_hotel[[#This Row],[Precio Noche]]*reservas_hotel[[#This Row],[noches]]</f>
        <v>100</v>
      </c>
      <c r="N671">
        <f>reservas_hotel[[#This Row],[noches]]*reservas_hotel[[#This Row],[Mantenimiento por noche]]</f>
        <v>5</v>
      </c>
      <c r="O671">
        <f>reservas_hotel[[#This Row],[Gasto total por reserva]]-reservas_hotel[[#This Row],[Gasto mantenimiento total]]</f>
        <v>95</v>
      </c>
    </row>
    <row r="672" spans="1:15" x14ac:dyDescent="0.3">
      <c r="A672">
        <v>671</v>
      </c>
      <c r="B672">
        <v>49</v>
      </c>
      <c r="C672" t="s">
        <v>2</v>
      </c>
      <c r="D672" t="s">
        <v>10</v>
      </c>
      <c r="E672" t="s">
        <v>11</v>
      </c>
      <c r="F672">
        <v>50</v>
      </c>
      <c r="G672" s="1">
        <f>IF(reservas_hotel[[#This Row],[precio noche 1]]="","100",reservas_hotel[[#This Row],[precio noche 1]])</f>
        <v>50</v>
      </c>
      <c r="H672" t="s">
        <v>9</v>
      </c>
      <c r="I672">
        <v>9</v>
      </c>
      <c r="J672" t="s">
        <v>17</v>
      </c>
      <c r="K672">
        <v>15</v>
      </c>
      <c r="L672" s="1">
        <f>IF(reservas_hotel[[#This Row],[mantenimiento_por_noche]]="","20",reservas_hotel[[#This Row],[mantenimiento_por_noche]])</f>
        <v>15</v>
      </c>
      <c r="M672">
        <f>reservas_hotel[[#This Row],[Precio Noche]]*reservas_hotel[[#This Row],[noches]]</f>
        <v>450</v>
      </c>
      <c r="N672">
        <f>reservas_hotel[[#This Row],[noches]]*reservas_hotel[[#This Row],[Mantenimiento por noche]]</f>
        <v>135</v>
      </c>
      <c r="O672">
        <f>reservas_hotel[[#This Row],[Gasto total por reserva]]-reservas_hotel[[#This Row],[Gasto mantenimiento total]]</f>
        <v>315</v>
      </c>
    </row>
    <row r="673" spans="1:15" x14ac:dyDescent="0.3">
      <c r="A673">
        <v>672</v>
      </c>
      <c r="B673">
        <v>81</v>
      </c>
      <c r="C673" t="s">
        <v>2</v>
      </c>
      <c r="D673" t="s">
        <v>20</v>
      </c>
      <c r="E673" t="s">
        <v>15</v>
      </c>
      <c r="F673">
        <v>70</v>
      </c>
      <c r="G673" s="1">
        <f>IF(reservas_hotel[[#This Row],[precio noche 1]]="","100",reservas_hotel[[#This Row],[precio noche 1]])</f>
        <v>70</v>
      </c>
      <c r="H673" t="s">
        <v>9</v>
      </c>
      <c r="I673">
        <v>4</v>
      </c>
      <c r="J673" t="s">
        <v>6</v>
      </c>
      <c r="K673">
        <v>5</v>
      </c>
      <c r="L673" s="1">
        <f>IF(reservas_hotel[[#This Row],[mantenimiento_por_noche]]="","20",reservas_hotel[[#This Row],[mantenimiento_por_noche]])</f>
        <v>5</v>
      </c>
      <c r="M673">
        <f>reservas_hotel[[#This Row],[Precio Noche]]*reservas_hotel[[#This Row],[noches]]</f>
        <v>280</v>
      </c>
      <c r="N673">
        <f>reservas_hotel[[#This Row],[noches]]*reservas_hotel[[#This Row],[Mantenimiento por noche]]</f>
        <v>20</v>
      </c>
      <c r="O673">
        <f>reservas_hotel[[#This Row],[Gasto total por reserva]]-reservas_hotel[[#This Row],[Gasto mantenimiento total]]</f>
        <v>260</v>
      </c>
    </row>
    <row r="674" spans="1:15" x14ac:dyDescent="0.3">
      <c r="A674">
        <v>673</v>
      </c>
      <c r="B674">
        <v>82</v>
      </c>
      <c r="C674" t="s">
        <v>2</v>
      </c>
      <c r="D674" t="s">
        <v>22</v>
      </c>
      <c r="E674" t="s">
        <v>4</v>
      </c>
      <c r="F674">
        <v>150</v>
      </c>
      <c r="G674" s="1">
        <f>IF(reservas_hotel[[#This Row],[precio noche 1]]="","100",reservas_hotel[[#This Row],[precio noche 1]])</f>
        <v>150</v>
      </c>
      <c r="H674" t="s">
        <v>12</v>
      </c>
      <c r="I674">
        <v>5</v>
      </c>
      <c r="J674" t="s">
        <v>6</v>
      </c>
      <c r="K674">
        <v>15</v>
      </c>
      <c r="L674" s="1">
        <f>IF(reservas_hotel[[#This Row],[mantenimiento_por_noche]]="","20",reservas_hotel[[#This Row],[mantenimiento_por_noche]])</f>
        <v>15</v>
      </c>
      <c r="M674">
        <f>reservas_hotel[[#This Row],[Precio Noche]]*reservas_hotel[[#This Row],[noches]]</f>
        <v>750</v>
      </c>
      <c r="N674">
        <f>reservas_hotel[[#This Row],[noches]]*reservas_hotel[[#This Row],[Mantenimiento por noche]]</f>
        <v>75</v>
      </c>
      <c r="O674">
        <f>reservas_hotel[[#This Row],[Gasto total por reserva]]-reservas_hotel[[#This Row],[Gasto mantenimiento total]]</f>
        <v>675</v>
      </c>
    </row>
    <row r="675" spans="1:15" x14ac:dyDescent="0.3">
      <c r="A675">
        <v>674</v>
      </c>
      <c r="B675">
        <v>47</v>
      </c>
      <c r="C675" t="s">
        <v>2</v>
      </c>
      <c r="D675" t="s">
        <v>19</v>
      </c>
      <c r="E675" t="s">
        <v>11</v>
      </c>
      <c r="F675">
        <v>200</v>
      </c>
      <c r="G675" s="1">
        <f>IF(reservas_hotel[[#This Row],[precio noche 1]]="","100",reservas_hotel[[#This Row],[precio noche 1]])</f>
        <v>200</v>
      </c>
      <c r="H675" t="s">
        <v>21</v>
      </c>
      <c r="I675">
        <v>2</v>
      </c>
      <c r="J675" t="s">
        <v>17</v>
      </c>
      <c r="K675">
        <v>20</v>
      </c>
      <c r="L675" s="1">
        <f>IF(reservas_hotel[[#This Row],[mantenimiento_por_noche]]="","20",reservas_hotel[[#This Row],[mantenimiento_por_noche]])</f>
        <v>20</v>
      </c>
      <c r="M675">
        <f>reservas_hotel[[#This Row],[Precio Noche]]*reservas_hotel[[#This Row],[noches]]</f>
        <v>400</v>
      </c>
      <c r="N675">
        <f>reservas_hotel[[#This Row],[noches]]*reservas_hotel[[#This Row],[Mantenimiento por noche]]</f>
        <v>40</v>
      </c>
      <c r="O675">
        <f>reservas_hotel[[#This Row],[Gasto total por reserva]]-reservas_hotel[[#This Row],[Gasto mantenimiento total]]</f>
        <v>360</v>
      </c>
    </row>
    <row r="676" spans="1:15" x14ac:dyDescent="0.3">
      <c r="A676">
        <v>675</v>
      </c>
      <c r="B676">
        <v>82</v>
      </c>
      <c r="C676" t="s">
        <v>13</v>
      </c>
      <c r="D676" t="s">
        <v>14</v>
      </c>
      <c r="E676" t="s">
        <v>15</v>
      </c>
      <c r="F676">
        <v>120</v>
      </c>
      <c r="G676" s="1">
        <f>IF(reservas_hotel[[#This Row],[precio noche 1]]="","100",reservas_hotel[[#This Row],[precio noche 1]])</f>
        <v>120</v>
      </c>
      <c r="H676" t="s">
        <v>21</v>
      </c>
      <c r="I676">
        <v>1</v>
      </c>
      <c r="J676" t="s">
        <v>6</v>
      </c>
      <c r="K676">
        <v>5</v>
      </c>
      <c r="L676" s="1">
        <f>IF(reservas_hotel[[#This Row],[mantenimiento_por_noche]]="","20",reservas_hotel[[#This Row],[mantenimiento_por_noche]])</f>
        <v>5</v>
      </c>
      <c r="M676">
        <f>reservas_hotel[[#This Row],[Precio Noche]]*reservas_hotel[[#This Row],[noches]]</f>
        <v>120</v>
      </c>
      <c r="N676">
        <f>reservas_hotel[[#This Row],[noches]]*reservas_hotel[[#This Row],[Mantenimiento por noche]]</f>
        <v>5</v>
      </c>
      <c r="O676">
        <f>reservas_hotel[[#This Row],[Gasto total por reserva]]-reservas_hotel[[#This Row],[Gasto mantenimiento total]]</f>
        <v>115</v>
      </c>
    </row>
    <row r="677" spans="1:15" x14ac:dyDescent="0.3">
      <c r="A677">
        <v>676</v>
      </c>
      <c r="B677">
        <v>78</v>
      </c>
      <c r="C677" t="s">
        <v>2</v>
      </c>
      <c r="D677" t="s">
        <v>7</v>
      </c>
      <c r="E677" t="s">
        <v>15</v>
      </c>
      <c r="F677">
        <v>70</v>
      </c>
      <c r="G677" s="1">
        <f>IF(reservas_hotel[[#This Row],[precio noche 1]]="","100",reservas_hotel[[#This Row],[precio noche 1]])</f>
        <v>70</v>
      </c>
      <c r="H677" t="s">
        <v>12</v>
      </c>
      <c r="I677">
        <v>2</v>
      </c>
      <c r="J677" t="s">
        <v>17</v>
      </c>
      <c r="K677">
        <v>15</v>
      </c>
      <c r="L677" s="1">
        <f>IF(reservas_hotel[[#This Row],[mantenimiento_por_noche]]="","20",reservas_hotel[[#This Row],[mantenimiento_por_noche]])</f>
        <v>15</v>
      </c>
      <c r="M677">
        <f>reservas_hotel[[#This Row],[Precio Noche]]*reservas_hotel[[#This Row],[noches]]</f>
        <v>140</v>
      </c>
      <c r="N677">
        <f>reservas_hotel[[#This Row],[noches]]*reservas_hotel[[#This Row],[Mantenimiento por noche]]</f>
        <v>30</v>
      </c>
      <c r="O677">
        <f>reservas_hotel[[#This Row],[Gasto total por reserva]]-reservas_hotel[[#This Row],[Gasto mantenimiento total]]</f>
        <v>110</v>
      </c>
    </row>
    <row r="678" spans="1:15" x14ac:dyDescent="0.3">
      <c r="A678">
        <v>677</v>
      </c>
      <c r="B678">
        <v>42</v>
      </c>
      <c r="C678" t="s">
        <v>2</v>
      </c>
      <c r="D678" t="s">
        <v>19</v>
      </c>
      <c r="E678" t="s">
        <v>11</v>
      </c>
      <c r="F678">
        <v>120</v>
      </c>
      <c r="G678" s="1">
        <f>IF(reservas_hotel[[#This Row],[precio noche 1]]="","100",reservas_hotel[[#This Row],[precio noche 1]])</f>
        <v>120</v>
      </c>
      <c r="H678" t="s">
        <v>12</v>
      </c>
      <c r="I678">
        <v>3</v>
      </c>
      <c r="J678" t="s">
        <v>6</v>
      </c>
      <c r="K678">
        <v>15</v>
      </c>
      <c r="L678" s="1">
        <f>IF(reservas_hotel[[#This Row],[mantenimiento_por_noche]]="","20",reservas_hotel[[#This Row],[mantenimiento_por_noche]])</f>
        <v>15</v>
      </c>
      <c r="M678">
        <f>reservas_hotel[[#This Row],[Precio Noche]]*reservas_hotel[[#This Row],[noches]]</f>
        <v>360</v>
      </c>
      <c r="N678">
        <f>reservas_hotel[[#This Row],[noches]]*reservas_hotel[[#This Row],[Mantenimiento por noche]]</f>
        <v>45</v>
      </c>
      <c r="O678">
        <f>reservas_hotel[[#This Row],[Gasto total por reserva]]-reservas_hotel[[#This Row],[Gasto mantenimiento total]]</f>
        <v>315</v>
      </c>
    </row>
    <row r="679" spans="1:15" x14ac:dyDescent="0.3">
      <c r="A679">
        <v>678</v>
      </c>
      <c r="B679">
        <v>76</v>
      </c>
      <c r="C679" t="s">
        <v>2</v>
      </c>
      <c r="D679" t="s">
        <v>3</v>
      </c>
      <c r="E679" t="s">
        <v>11</v>
      </c>
      <c r="G679" s="1" t="str">
        <f>IF(reservas_hotel[[#This Row],[precio noche 1]]="","100",reservas_hotel[[#This Row],[precio noche 1]])</f>
        <v>100</v>
      </c>
      <c r="H679" t="s">
        <v>12</v>
      </c>
      <c r="I679">
        <v>7</v>
      </c>
      <c r="J679" t="s">
        <v>6</v>
      </c>
      <c r="K679">
        <v>5</v>
      </c>
      <c r="L679" s="1">
        <f>IF(reservas_hotel[[#This Row],[mantenimiento_por_noche]]="","20",reservas_hotel[[#This Row],[mantenimiento_por_noche]])</f>
        <v>5</v>
      </c>
      <c r="M679">
        <f>reservas_hotel[[#This Row],[Precio Noche]]*reservas_hotel[[#This Row],[noches]]</f>
        <v>700</v>
      </c>
      <c r="N679">
        <f>reservas_hotel[[#This Row],[noches]]*reservas_hotel[[#This Row],[Mantenimiento por noche]]</f>
        <v>35</v>
      </c>
      <c r="O679">
        <f>reservas_hotel[[#This Row],[Gasto total por reserva]]-reservas_hotel[[#This Row],[Gasto mantenimiento total]]</f>
        <v>665</v>
      </c>
    </row>
    <row r="680" spans="1:15" x14ac:dyDescent="0.3">
      <c r="A680">
        <v>679</v>
      </c>
      <c r="B680">
        <v>66</v>
      </c>
      <c r="C680" t="s">
        <v>2</v>
      </c>
      <c r="D680" t="s">
        <v>3</v>
      </c>
      <c r="E680" t="s">
        <v>15</v>
      </c>
      <c r="G680" s="1" t="str">
        <f>IF(reservas_hotel[[#This Row],[precio noche 1]]="","100",reservas_hotel[[#This Row],[precio noche 1]])</f>
        <v>100</v>
      </c>
      <c r="H680" t="s">
        <v>21</v>
      </c>
      <c r="I680">
        <v>5</v>
      </c>
      <c r="J680" t="s">
        <v>6</v>
      </c>
      <c r="K680">
        <v>5</v>
      </c>
      <c r="L680" s="1">
        <f>IF(reservas_hotel[[#This Row],[mantenimiento_por_noche]]="","20",reservas_hotel[[#This Row],[mantenimiento_por_noche]])</f>
        <v>5</v>
      </c>
      <c r="M680">
        <f>reservas_hotel[[#This Row],[Precio Noche]]*reservas_hotel[[#This Row],[noches]]</f>
        <v>500</v>
      </c>
      <c r="N680">
        <f>reservas_hotel[[#This Row],[noches]]*reservas_hotel[[#This Row],[Mantenimiento por noche]]</f>
        <v>25</v>
      </c>
      <c r="O680">
        <f>reservas_hotel[[#This Row],[Gasto total por reserva]]-reservas_hotel[[#This Row],[Gasto mantenimiento total]]</f>
        <v>475</v>
      </c>
    </row>
    <row r="681" spans="1:15" x14ac:dyDescent="0.3">
      <c r="A681">
        <v>680</v>
      </c>
      <c r="B681">
        <v>60</v>
      </c>
      <c r="C681" t="s">
        <v>13</v>
      </c>
      <c r="D681" t="s">
        <v>16</v>
      </c>
      <c r="E681" t="s">
        <v>8</v>
      </c>
      <c r="F681">
        <v>120</v>
      </c>
      <c r="G681" s="1">
        <f>IF(reservas_hotel[[#This Row],[precio noche 1]]="","100",reservas_hotel[[#This Row],[precio noche 1]])</f>
        <v>120</v>
      </c>
      <c r="H681" t="s">
        <v>5</v>
      </c>
      <c r="I681">
        <v>6</v>
      </c>
      <c r="J681" t="s">
        <v>17</v>
      </c>
      <c r="K681">
        <v>5</v>
      </c>
      <c r="L681" s="1">
        <f>IF(reservas_hotel[[#This Row],[mantenimiento_por_noche]]="","20",reservas_hotel[[#This Row],[mantenimiento_por_noche]])</f>
        <v>5</v>
      </c>
      <c r="M681">
        <f>reservas_hotel[[#This Row],[Precio Noche]]*reservas_hotel[[#This Row],[noches]]</f>
        <v>720</v>
      </c>
      <c r="N681">
        <f>reservas_hotel[[#This Row],[noches]]*reservas_hotel[[#This Row],[Mantenimiento por noche]]</f>
        <v>30</v>
      </c>
      <c r="O681">
        <f>reservas_hotel[[#This Row],[Gasto total por reserva]]-reservas_hotel[[#This Row],[Gasto mantenimiento total]]</f>
        <v>690</v>
      </c>
    </row>
    <row r="682" spans="1:15" x14ac:dyDescent="0.3">
      <c r="A682">
        <v>681</v>
      </c>
      <c r="B682">
        <v>88</v>
      </c>
      <c r="C682" t="s">
        <v>2</v>
      </c>
      <c r="D682" t="s">
        <v>7</v>
      </c>
      <c r="E682" t="s">
        <v>11</v>
      </c>
      <c r="F682">
        <v>90</v>
      </c>
      <c r="G682" s="1">
        <f>IF(reservas_hotel[[#This Row],[precio noche 1]]="","100",reservas_hotel[[#This Row],[precio noche 1]])</f>
        <v>90</v>
      </c>
      <c r="H682" t="s">
        <v>12</v>
      </c>
      <c r="I682">
        <v>2</v>
      </c>
      <c r="J682" t="s">
        <v>17</v>
      </c>
      <c r="K682">
        <v>15</v>
      </c>
      <c r="L682" s="1">
        <f>IF(reservas_hotel[[#This Row],[mantenimiento_por_noche]]="","20",reservas_hotel[[#This Row],[mantenimiento_por_noche]])</f>
        <v>15</v>
      </c>
      <c r="M682">
        <f>reservas_hotel[[#This Row],[Precio Noche]]*reservas_hotel[[#This Row],[noches]]</f>
        <v>180</v>
      </c>
      <c r="N682">
        <f>reservas_hotel[[#This Row],[noches]]*reservas_hotel[[#This Row],[Mantenimiento por noche]]</f>
        <v>30</v>
      </c>
      <c r="O682">
        <f>reservas_hotel[[#This Row],[Gasto total por reserva]]-reservas_hotel[[#This Row],[Gasto mantenimiento total]]</f>
        <v>150</v>
      </c>
    </row>
    <row r="683" spans="1:15" x14ac:dyDescent="0.3">
      <c r="A683">
        <v>682</v>
      </c>
      <c r="B683">
        <v>49</v>
      </c>
      <c r="C683" t="s">
        <v>2</v>
      </c>
      <c r="D683" t="s">
        <v>19</v>
      </c>
      <c r="E683" t="s">
        <v>8</v>
      </c>
      <c r="F683">
        <v>90</v>
      </c>
      <c r="G683" s="1">
        <f>IF(reservas_hotel[[#This Row],[precio noche 1]]="","100",reservas_hotel[[#This Row],[precio noche 1]])</f>
        <v>90</v>
      </c>
      <c r="H683" t="s">
        <v>21</v>
      </c>
      <c r="I683">
        <v>2</v>
      </c>
      <c r="J683" t="s">
        <v>6</v>
      </c>
      <c r="K683">
        <v>10</v>
      </c>
      <c r="L683" s="1">
        <f>IF(reservas_hotel[[#This Row],[mantenimiento_por_noche]]="","20",reservas_hotel[[#This Row],[mantenimiento_por_noche]])</f>
        <v>10</v>
      </c>
      <c r="M683">
        <f>reservas_hotel[[#This Row],[Precio Noche]]*reservas_hotel[[#This Row],[noches]]</f>
        <v>180</v>
      </c>
      <c r="N683">
        <f>reservas_hotel[[#This Row],[noches]]*reservas_hotel[[#This Row],[Mantenimiento por noche]]</f>
        <v>20</v>
      </c>
      <c r="O683">
        <f>reservas_hotel[[#This Row],[Gasto total por reserva]]-reservas_hotel[[#This Row],[Gasto mantenimiento total]]</f>
        <v>160</v>
      </c>
    </row>
    <row r="684" spans="1:15" x14ac:dyDescent="0.3">
      <c r="A684">
        <v>683</v>
      </c>
      <c r="B684">
        <v>54</v>
      </c>
      <c r="C684" t="s">
        <v>13</v>
      </c>
      <c r="D684" t="s">
        <v>19</v>
      </c>
      <c r="E684" t="s">
        <v>4</v>
      </c>
      <c r="F684">
        <v>50</v>
      </c>
      <c r="G684" s="1">
        <f>IF(reservas_hotel[[#This Row],[precio noche 1]]="","100",reservas_hotel[[#This Row],[precio noche 1]])</f>
        <v>50</v>
      </c>
      <c r="H684" t="s">
        <v>12</v>
      </c>
      <c r="I684">
        <v>5</v>
      </c>
      <c r="J684" t="s">
        <v>6</v>
      </c>
      <c r="K684">
        <v>15</v>
      </c>
      <c r="L684" s="1">
        <f>IF(reservas_hotel[[#This Row],[mantenimiento_por_noche]]="","20",reservas_hotel[[#This Row],[mantenimiento_por_noche]])</f>
        <v>15</v>
      </c>
      <c r="M684">
        <f>reservas_hotel[[#This Row],[Precio Noche]]*reservas_hotel[[#This Row],[noches]]</f>
        <v>250</v>
      </c>
      <c r="N684">
        <f>reservas_hotel[[#This Row],[noches]]*reservas_hotel[[#This Row],[Mantenimiento por noche]]</f>
        <v>75</v>
      </c>
      <c r="O684">
        <f>reservas_hotel[[#This Row],[Gasto total por reserva]]-reservas_hotel[[#This Row],[Gasto mantenimiento total]]</f>
        <v>175</v>
      </c>
    </row>
    <row r="685" spans="1:15" x14ac:dyDescent="0.3">
      <c r="A685">
        <v>684</v>
      </c>
      <c r="B685">
        <v>28</v>
      </c>
      <c r="C685" t="s">
        <v>13</v>
      </c>
      <c r="D685" t="s">
        <v>10</v>
      </c>
      <c r="E685" t="s">
        <v>15</v>
      </c>
      <c r="F685">
        <v>70</v>
      </c>
      <c r="G685" s="1">
        <f>IF(reservas_hotel[[#This Row],[precio noche 1]]="","100",reservas_hotel[[#This Row],[precio noche 1]])</f>
        <v>70</v>
      </c>
      <c r="H685" t="s">
        <v>21</v>
      </c>
      <c r="I685">
        <v>8</v>
      </c>
      <c r="J685" t="s">
        <v>6</v>
      </c>
      <c r="K685">
        <v>10</v>
      </c>
      <c r="L685" s="1">
        <f>IF(reservas_hotel[[#This Row],[mantenimiento_por_noche]]="","20",reservas_hotel[[#This Row],[mantenimiento_por_noche]])</f>
        <v>10</v>
      </c>
      <c r="M685">
        <f>reservas_hotel[[#This Row],[Precio Noche]]*reservas_hotel[[#This Row],[noches]]</f>
        <v>560</v>
      </c>
      <c r="N685">
        <f>reservas_hotel[[#This Row],[noches]]*reservas_hotel[[#This Row],[Mantenimiento por noche]]</f>
        <v>80</v>
      </c>
      <c r="O685">
        <f>reservas_hotel[[#This Row],[Gasto total por reserva]]-reservas_hotel[[#This Row],[Gasto mantenimiento total]]</f>
        <v>480</v>
      </c>
    </row>
    <row r="686" spans="1:15" x14ac:dyDescent="0.3">
      <c r="A686">
        <v>685</v>
      </c>
      <c r="B686">
        <v>56</v>
      </c>
      <c r="C686" t="s">
        <v>13</v>
      </c>
      <c r="D686" t="s">
        <v>19</v>
      </c>
      <c r="E686" t="s">
        <v>4</v>
      </c>
      <c r="F686">
        <v>50</v>
      </c>
      <c r="G686" s="1">
        <f>IF(reservas_hotel[[#This Row],[precio noche 1]]="","100",reservas_hotel[[#This Row],[precio noche 1]])</f>
        <v>50</v>
      </c>
      <c r="H686" t="s">
        <v>21</v>
      </c>
      <c r="I686">
        <v>5</v>
      </c>
      <c r="J686" t="s">
        <v>6</v>
      </c>
      <c r="K686">
        <v>20</v>
      </c>
      <c r="L686" s="1">
        <f>IF(reservas_hotel[[#This Row],[mantenimiento_por_noche]]="","20",reservas_hotel[[#This Row],[mantenimiento_por_noche]])</f>
        <v>20</v>
      </c>
      <c r="M686">
        <f>reservas_hotel[[#This Row],[Precio Noche]]*reservas_hotel[[#This Row],[noches]]</f>
        <v>250</v>
      </c>
      <c r="N686">
        <f>reservas_hotel[[#This Row],[noches]]*reservas_hotel[[#This Row],[Mantenimiento por noche]]</f>
        <v>100</v>
      </c>
      <c r="O686">
        <f>reservas_hotel[[#This Row],[Gasto total por reserva]]-reservas_hotel[[#This Row],[Gasto mantenimiento total]]</f>
        <v>150</v>
      </c>
    </row>
    <row r="687" spans="1:15" x14ac:dyDescent="0.3">
      <c r="A687">
        <v>686</v>
      </c>
      <c r="B687">
        <v>26</v>
      </c>
      <c r="C687" t="s">
        <v>2</v>
      </c>
      <c r="D687" t="s">
        <v>22</v>
      </c>
      <c r="E687" t="s">
        <v>8</v>
      </c>
      <c r="G687" s="1" t="str">
        <f>IF(reservas_hotel[[#This Row],[precio noche 1]]="","100",reservas_hotel[[#This Row],[precio noche 1]])</f>
        <v>100</v>
      </c>
      <c r="H687" t="s">
        <v>5</v>
      </c>
      <c r="I687">
        <v>1</v>
      </c>
      <c r="J687" t="s">
        <v>17</v>
      </c>
      <c r="K687">
        <v>5</v>
      </c>
      <c r="L687" s="1">
        <f>IF(reservas_hotel[[#This Row],[mantenimiento_por_noche]]="","20",reservas_hotel[[#This Row],[mantenimiento_por_noche]])</f>
        <v>5</v>
      </c>
      <c r="M687">
        <f>reservas_hotel[[#This Row],[Precio Noche]]*reservas_hotel[[#This Row],[noches]]</f>
        <v>100</v>
      </c>
      <c r="N687">
        <f>reservas_hotel[[#This Row],[noches]]*reservas_hotel[[#This Row],[Mantenimiento por noche]]</f>
        <v>5</v>
      </c>
      <c r="O687">
        <f>reservas_hotel[[#This Row],[Gasto total por reserva]]-reservas_hotel[[#This Row],[Gasto mantenimiento total]]</f>
        <v>95</v>
      </c>
    </row>
    <row r="688" spans="1:15" x14ac:dyDescent="0.3">
      <c r="A688">
        <v>687</v>
      </c>
      <c r="B688">
        <v>64</v>
      </c>
      <c r="C688" t="s">
        <v>2</v>
      </c>
      <c r="D688" t="s">
        <v>18</v>
      </c>
      <c r="E688" t="s">
        <v>11</v>
      </c>
      <c r="F688">
        <v>150</v>
      </c>
      <c r="G688" s="1">
        <f>IF(reservas_hotel[[#This Row],[precio noche 1]]="","100",reservas_hotel[[#This Row],[precio noche 1]])</f>
        <v>150</v>
      </c>
      <c r="H688" t="s">
        <v>21</v>
      </c>
      <c r="I688">
        <v>8</v>
      </c>
      <c r="J688" t="s">
        <v>6</v>
      </c>
      <c r="L688" s="1" t="str">
        <f>IF(reservas_hotel[[#This Row],[mantenimiento_por_noche]]="","20",reservas_hotel[[#This Row],[mantenimiento_por_noche]])</f>
        <v>20</v>
      </c>
      <c r="M688">
        <f>reservas_hotel[[#This Row],[Precio Noche]]*reservas_hotel[[#This Row],[noches]]</f>
        <v>1200</v>
      </c>
      <c r="N688">
        <f>reservas_hotel[[#This Row],[noches]]*reservas_hotel[[#This Row],[Mantenimiento por noche]]</f>
        <v>160</v>
      </c>
      <c r="O688">
        <f>reservas_hotel[[#This Row],[Gasto total por reserva]]-reservas_hotel[[#This Row],[Gasto mantenimiento total]]</f>
        <v>1040</v>
      </c>
    </row>
    <row r="689" spans="1:15" x14ac:dyDescent="0.3">
      <c r="A689">
        <v>688</v>
      </c>
      <c r="B689">
        <v>30</v>
      </c>
      <c r="C689" t="s">
        <v>2</v>
      </c>
      <c r="D689" t="s">
        <v>22</v>
      </c>
      <c r="E689" t="s">
        <v>15</v>
      </c>
      <c r="G689" s="1" t="str">
        <f>IF(reservas_hotel[[#This Row],[precio noche 1]]="","100",reservas_hotel[[#This Row],[precio noche 1]])</f>
        <v>100</v>
      </c>
      <c r="H689" t="s">
        <v>5</v>
      </c>
      <c r="I689">
        <v>1</v>
      </c>
      <c r="J689" t="s">
        <v>17</v>
      </c>
      <c r="K689">
        <v>20</v>
      </c>
      <c r="L689" s="1">
        <f>IF(reservas_hotel[[#This Row],[mantenimiento_por_noche]]="","20",reservas_hotel[[#This Row],[mantenimiento_por_noche]])</f>
        <v>20</v>
      </c>
      <c r="M689">
        <f>reservas_hotel[[#This Row],[Precio Noche]]*reservas_hotel[[#This Row],[noches]]</f>
        <v>100</v>
      </c>
      <c r="N689">
        <f>reservas_hotel[[#This Row],[noches]]*reservas_hotel[[#This Row],[Mantenimiento por noche]]</f>
        <v>20</v>
      </c>
      <c r="O689">
        <f>reservas_hotel[[#This Row],[Gasto total por reserva]]-reservas_hotel[[#This Row],[Gasto mantenimiento total]]</f>
        <v>80</v>
      </c>
    </row>
    <row r="690" spans="1:15" x14ac:dyDescent="0.3">
      <c r="A690">
        <v>689</v>
      </c>
      <c r="B690">
        <v>27</v>
      </c>
      <c r="C690" t="s">
        <v>13</v>
      </c>
      <c r="D690" t="s">
        <v>18</v>
      </c>
      <c r="E690" t="s">
        <v>8</v>
      </c>
      <c r="F690">
        <v>90</v>
      </c>
      <c r="G690" s="1">
        <f>IF(reservas_hotel[[#This Row],[precio noche 1]]="","100",reservas_hotel[[#This Row],[precio noche 1]])</f>
        <v>90</v>
      </c>
      <c r="H690" t="s">
        <v>21</v>
      </c>
      <c r="I690">
        <v>2</v>
      </c>
      <c r="J690" t="s">
        <v>17</v>
      </c>
      <c r="K690">
        <v>5</v>
      </c>
      <c r="L690" s="1">
        <f>IF(reservas_hotel[[#This Row],[mantenimiento_por_noche]]="","20",reservas_hotel[[#This Row],[mantenimiento_por_noche]])</f>
        <v>5</v>
      </c>
      <c r="M690">
        <f>reservas_hotel[[#This Row],[Precio Noche]]*reservas_hotel[[#This Row],[noches]]</f>
        <v>180</v>
      </c>
      <c r="N690">
        <f>reservas_hotel[[#This Row],[noches]]*reservas_hotel[[#This Row],[Mantenimiento por noche]]</f>
        <v>10</v>
      </c>
      <c r="O690">
        <f>reservas_hotel[[#This Row],[Gasto total por reserva]]-reservas_hotel[[#This Row],[Gasto mantenimiento total]]</f>
        <v>170</v>
      </c>
    </row>
    <row r="691" spans="1:15" x14ac:dyDescent="0.3">
      <c r="A691">
        <v>690</v>
      </c>
      <c r="B691">
        <v>75</v>
      </c>
      <c r="C691" t="s">
        <v>2</v>
      </c>
      <c r="D691" t="s">
        <v>7</v>
      </c>
      <c r="E691" t="s">
        <v>4</v>
      </c>
      <c r="F691">
        <v>120</v>
      </c>
      <c r="G691" s="1">
        <f>IF(reservas_hotel[[#This Row],[precio noche 1]]="","100",reservas_hotel[[#This Row],[precio noche 1]])</f>
        <v>120</v>
      </c>
      <c r="H691" t="s">
        <v>9</v>
      </c>
      <c r="I691">
        <v>10</v>
      </c>
      <c r="J691" t="s">
        <v>6</v>
      </c>
      <c r="K691">
        <v>20</v>
      </c>
      <c r="L691" s="1">
        <f>IF(reservas_hotel[[#This Row],[mantenimiento_por_noche]]="","20",reservas_hotel[[#This Row],[mantenimiento_por_noche]])</f>
        <v>20</v>
      </c>
      <c r="M691">
        <f>reservas_hotel[[#This Row],[Precio Noche]]*reservas_hotel[[#This Row],[noches]]</f>
        <v>1200</v>
      </c>
      <c r="N691">
        <f>reservas_hotel[[#This Row],[noches]]*reservas_hotel[[#This Row],[Mantenimiento por noche]]</f>
        <v>200</v>
      </c>
      <c r="O691">
        <f>reservas_hotel[[#This Row],[Gasto total por reserva]]-reservas_hotel[[#This Row],[Gasto mantenimiento total]]</f>
        <v>1000</v>
      </c>
    </row>
    <row r="692" spans="1:15" x14ac:dyDescent="0.3">
      <c r="A692">
        <v>691</v>
      </c>
      <c r="B692">
        <v>41</v>
      </c>
      <c r="C692" t="s">
        <v>13</v>
      </c>
      <c r="D692" t="s">
        <v>18</v>
      </c>
      <c r="E692" t="s">
        <v>8</v>
      </c>
      <c r="F692">
        <v>90</v>
      </c>
      <c r="G692" s="1">
        <f>IF(reservas_hotel[[#This Row],[precio noche 1]]="","100",reservas_hotel[[#This Row],[precio noche 1]])</f>
        <v>90</v>
      </c>
      <c r="H692" t="s">
        <v>5</v>
      </c>
      <c r="I692">
        <v>9</v>
      </c>
      <c r="J692" t="s">
        <v>6</v>
      </c>
      <c r="K692">
        <v>15</v>
      </c>
      <c r="L692" s="1">
        <f>IF(reservas_hotel[[#This Row],[mantenimiento_por_noche]]="","20",reservas_hotel[[#This Row],[mantenimiento_por_noche]])</f>
        <v>15</v>
      </c>
      <c r="M692">
        <f>reservas_hotel[[#This Row],[Precio Noche]]*reservas_hotel[[#This Row],[noches]]</f>
        <v>810</v>
      </c>
      <c r="N692">
        <f>reservas_hotel[[#This Row],[noches]]*reservas_hotel[[#This Row],[Mantenimiento por noche]]</f>
        <v>135</v>
      </c>
      <c r="O692">
        <f>reservas_hotel[[#This Row],[Gasto total por reserva]]-reservas_hotel[[#This Row],[Gasto mantenimiento total]]</f>
        <v>675</v>
      </c>
    </row>
    <row r="693" spans="1:15" x14ac:dyDescent="0.3">
      <c r="A693">
        <v>692</v>
      </c>
      <c r="B693">
        <v>30</v>
      </c>
      <c r="C693" t="s">
        <v>2</v>
      </c>
      <c r="D693" t="s">
        <v>20</v>
      </c>
      <c r="E693" t="s">
        <v>15</v>
      </c>
      <c r="F693">
        <v>70</v>
      </c>
      <c r="G693" s="1">
        <f>IF(reservas_hotel[[#This Row],[precio noche 1]]="","100",reservas_hotel[[#This Row],[precio noche 1]])</f>
        <v>70</v>
      </c>
      <c r="H693" t="s">
        <v>21</v>
      </c>
      <c r="I693">
        <v>10</v>
      </c>
      <c r="J693" t="s">
        <v>17</v>
      </c>
      <c r="K693">
        <v>15</v>
      </c>
      <c r="L693" s="1">
        <f>IF(reservas_hotel[[#This Row],[mantenimiento_por_noche]]="","20",reservas_hotel[[#This Row],[mantenimiento_por_noche]])</f>
        <v>15</v>
      </c>
      <c r="M693">
        <f>reservas_hotel[[#This Row],[Precio Noche]]*reservas_hotel[[#This Row],[noches]]</f>
        <v>700</v>
      </c>
      <c r="N693">
        <f>reservas_hotel[[#This Row],[noches]]*reservas_hotel[[#This Row],[Mantenimiento por noche]]</f>
        <v>150</v>
      </c>
      <c r="O693">
        <f>reservas_hotel[[#This Row],[Gasto total por reserva]]-reservas_hotel[[#This Row],[Gasto mantenimiento total]]</f>
        <v>550</v>
      </c>
    </row>
    <row r="694" spans="1:15" x14ac:dyDescent="0.3">
      <c r="A694">
        <v>693</v>
      </c>
      <c r="B694">
        <v>72</v>
      </c>
      <c r="C694" t="s">
        <v>2</v>
      </c>
      <c r="D694" t="s">
        <v>10</v>
      </c>
      <c r="E694" t="s">
        <v>11</v>
      </c>
      <c r="F694">
        <v>70</v>
      </c>
      <c r="G694" s="1">
        <f>IF(reservas_hotel[[#This Row],[precio noche 1]]="","100",reservas_hotel[[#This Row],[precio noche 1]])</f>
        <v>70</v>
      </c>
      <c r="H694" t="s">
        <v>5</v>
      </c>
      <c r="I694">
        <v>7</v>
      </c>
      <c r="J694" t="s">
        <v>6</v>
      </c>
      <c r="K694">
        <v>20</v>
      </c>
      <c r="L694" s="1">
        <f>IF(reservas_hotel[[#This Row],[mantenimiento_por_noche]]="","20",reservas_hotel[[#This Row],[mantenimiento_por_noche]])</f>
        <v>20</v>
      </c>
      <c r="M694">
        <f>reservas_hotel[[#This Row],[Precio Noche]]*reservas_hotel[[#This Row],[noches]]</f>
        <v>490</v>
      </c>
      <c r="N694">
        <f>reservas_hotel[[#This Row],[noches]]*reservas_hotel[[#This Row],[Mantenimiento por noche]]</f>
        <v>140</v>
      </c>
      <c r="O694">
        <f>reservas_hotel[[#This Row],[Gasto total por reserva]]-reservas_hotel[[#This Row],[Gasto mantenimiento total]]</f>
        <v>350</v>
      </c>
    </row>
    <row r="695" spans="1:15" x14ac:dyDescent="0.3">
      <c r="A695">
        <v>694</v>
      </c>
      <c r="B695">
        <v>81</v>
      </c>
      <c r="C695" t="s">
        <v>13</v>
      </c>
      <c r="D695" t="s">
        <v>3</v>
      </c>
      <c r="E695" t="s">
        <v>15</v>
      </c>
      <c r="F695">
        <v>50</v>
      </c>
      <c r="G695" s="1">
        <f>IF(reservas_hotel[[#This Row],[precio noche 1]]="","100",reservas_hotel[[#This Row],[precio noche 1]])</f>
        <v>50</v>
      </c>
      <c r="H695" t="s">
        <v>9</v>
      </c>
      <c r="I695">
        <v>8</v>
      </c>
      <c r="J695" t="s">
        <v>17</v>
      </c>
      <c r="K695">
        <v>5</v>
      </c>
      <c r="L695" s="1">
        <f>IF(reservas_hotel[[#This Row],[mantenimiento_por_noche]]="","20",reservas_hotel[[#This Row],[mantenimiento_por_noche]])</f>
        <v>5</v>
      </c>
      <c r="M695">
        <f>reservas_hotel[[#This Row],[Precio Noche]]*reservas_hotel[[#This Row],[noches]]</f>
        <v>400</v>
      </c>
      <c r="N695">
        <f>reservas_hotel[[#This Row],[noches]]*reservas_hotel[[#This Row],[Mantenimiento por noche]]</f>
        <v>40</v>
      </c>
      <c r="O695">
        <f>reservas_hotel[[#This Row],[Gasto total por reserva]]-reservas_hotel[[#This Row],[Gasto mantenimiento total]]</f>
        <v>360</v>
      </c>
    </row>
    <row r="696" spans="1:15" x14ac:dyDescent="0.3">
      <c r="A696">
        <v>695</v>
      </c>
      <c r="B696">
        <v>49</v>
      </c>
      <c r="C696" t="s">
        <v>13</v>
      </c>
      <c r="D696" t="s">
        <v>20</v>
      </c>
      <c r="E696" t="s">
        <v>15</v>
      </c>
      <c r="F696">
        <v>50</v>
      </c>
      <c r="G696" s="1">
        <f>IF(reservas_hotel[[#This Row],[precio noche 1]]="","100",reservas_hotel[[#This Row],[precio noche 1]])</f>
        <v>50</v>
      </c>
      <c r="H696" t="s">
        <v>9</v>
      </c>
      <c r="I696">
        <v>7</v>
      </c>
      <c r="J696" t="s">
        <v>17</v>
      </c>
      <c r="L696" s="1" t="str">
        <f>IF(reservas_hotel[[#This Row],[mantenimiento_por_noche]]="","20",reservas_hotel[[#This Row],[mantenimiento_por_noche]])</f>
        <v>20</v>
      </c>
      <c r="M696">
        <f>reservas_hotel[[#This Row],[Precio Noche]]*reservas_hotel[[#This Row],[noches]]</f>
        <v>350</v>
      </c>
      <c r="N696">
        <f>reservas_hotel[[#This Row],[noches]]*reservas_hotel[[#This Row],[Mantenimiento por noche]]</f>
        <v>140</v>
      </c>
      <c r="O696">
        <f>reservas_hotel[[#This Row],[Gasto total por reserva]]-reservas_hotel[[#This Row],[Gasto mantenimiento total]]</f>
        <v>210</v>
      </c>
    </row>
    <row r="697" spans="1:15" x14ac:dyDescent="0.3">
      <c r="A697">
        <v>696</v>
      </c>
      <c r="B697">
        <v>41</v>
      </c>
      <c r="C697" t="s">
        <v>13</v>
      </c>
      <c r="D697" t="s">
        <v>18</v>
      </c>
      <c r="E697" t="s">
        <v>15</v>
      </c>
      <c r="F697">
        <v>200</v>
      </c>
      <c r="G697" s="1">
        <f>IF(reservas_hotel[[#This Row],[precio noche 1]]="","100",reservas_hotel[[#This Row],[precio noche 1]])</f>
        <v>200</v>
      </c>
      <c r="H697" t="s">
        <v>12</v>
      </c>
      <c r="I697">
        <v>7</v>
      </c>
      <c r="J697" t="s">
        <v>17</v>
      </c>
      <c r="K697">
        <v>5</v>
      </c>
      <c r="L697" s="1">
        <f>IF(reservas_hotel[[#This Row],[mantenimiento_por_noche]]="","20",reservas_hotel[[#This Row],[mantenimiento_por_noche]])</f>
        <v>5</v>
      </c>
      <c r="M697">
        <f>reservas_hotel[[#This Row],[Precio Noche]]*reservas_hotel[[#This Row],[noches]]</f>
        <v>1400</v>
      </c>
      <c r="N697">
        <f>reservas_hotel[[#This Row],[noches]]*reservas_hotel[[#This Row],[Mantenimiento por noche]]</f>
        <v>35</v>
      </c>
      <c r="O697">
        <f>reservas_hotel[[#This Row],[Gasto total por reserva]]-reservas_hotel[[#This Row],[Gasto mantenimiento total]]</f>
        <v>1365</v>
      </c>
    </row>
    <row r="698" spans="1:15" x14ac:dyDescent="0.3">
      <c r="A698">
        <v>697</v>
      </c>
      <c r="B698">
        <v>30</v>
      </c>
      <c r="C698" t="s">
        <v>13</v>
      </c>
      <c r="D698" t="s">
        <v>19</v>
      </c>
      <c r="E698" t="s">
        <v>15</v>
      </c>
      <c r="F698">
        <v>150</v>
      </c>
      <c r="G698" s="1">
        <f>IF(reservas_hotel[[#This Row],[precio noche 1]]="","100",reservas_hotel[[#This Row],[precio noche 1]])</f>
        <v>150</v>
      </c>
      <c r="H698" t="s">
        <v>5</v>
      </c>
      <c r="I698">
        <v>1</v>
      </c>
      <c r="J698" t="s">
        <v>17</v>
      </c>
      <c r="K698">
        <v>15</v>
      </c>
      <c r="L698" s="1">
        <f>IF(reservas_hotel[[#This Row],[mantenimiento_por_noche]]="","20",reservas_hotel[[#This Row],[mantenimiento_por_noche]])</f>
        <v>15</v>
      </c>
      <c r="M698">
        <f>reservas_hotel[[#This Row],[Precio Noche]]*reservas_hotel[[#This Row],[noches]]</f>
        <v>150</v>
      </c>
      <c r="N698">
        <f>reservas_hotel[[#This Row],[noches]]*reservas_hotel[[#This Row],[Mantenimiento por noche]]</f>
        <v>15</v>
      </c>
      <c r="O698">
        <f>reservas_hotel[[#This Row],[Gasto total por reserva]]-reservas_hotel[[#This Row],[Gasto mantenimiento total]]</f>
        <v>135</v>
      </c>
    </row>
    <row r="699" spans="1:15" x14ac:dyDescent="0.3">
      <c r="A699">
        <v>698</v>
      </c>
      <c r="B699">
        <v>86</v>
      </c>
      <c r="C699" t="s">
        <v>13</v>
      </c>
      <c r="D699" t="s">
        <v>22</v>
      </c>
      <c r="E699" t="s">
        <v>15</v>
      </c>
      <c r="F699">
        <v>90</v>
      </c>
      <c r="G699" s="1">
        <f>IF(reservas_hotel[[#This Row],[precio noche 1]]="","100",reservas_hotel[[#This Row],[precio noche 1]])</f>
        <v>90</v>
      </c>
      <c r="H699" t="s">
        <v>21</v>
      </c>
      <c r="I699">
        <v>9</v>
      </c>
      <c r="J699" t="s">
        <v>6</v>
      </c>
      <c r="K699">
        <v>15</v>
      </c>
      <c r="L699" s="1">
        <f>IF(reservas_hotel[[#This Row],[mantenimiento_por_noche]]="","20",reservas_hotel[[#This Row],[mantenimiento_por_noche]])</f>
        <v>15</v>
      </c>
      <c r="M699">
        <f>reservas_hotel[[#This Row],[Precio Noche]]*reservas_hotel[[#This Row],[noches]]</f>
        <v>810</v>
      </c>
      <c r="N699">
        <f>reservas_hotel[[#This Row],[noches]]*reservas_hotel[[#This Row],[Mantenimiento por noche]]</f>
        <v>135</v>
      </c>
      <c r="O699">
        <f>reservas_hotel[[#This Row],[Gasto total por reserva]]-reservas_hotel[[#This Row],[Gasto mantenimiento total]]</f>
        <v>675</v>
      </c>
    </row>
    <row r="700" spans="1:15" x14ac:dyDescent="0.3">
      <c r="A700">
        <v>699</v>
      </c>
      <c r="B700">
        <v>32</v>
      </c>
      <c r="C700" t="s">
        <v>13</v>
      </c>
      <c r="D700" t="s">
        <v>3</v>
      </c>
      <c r="E700" t="s">
        <v>4</v>
      </c>
      <c r="G700" s="1" t="str">
        <f>IF(reservas_hotel[[#This Row],[precio noche 1]]="","100",reservas_hotel[[#This Row],[precio noche 1]])</f>
        <v>100</v>
      </c>
      <c r="H700" t="s">
        <v>12</v>
      </c>
      <c r="I700">
        <v>4</v>
      </c>
      <c r="J700" t="s">
        <v>6</v>
      </c>
      <c r="K700">
        <v>15</v>
      </c>
      <c r="L700" s="1">
        <f>IF(reservas_hotel[[#This Row],[mantenimiento_por_noche]]="","20",reservas_hotel[[#This Row],[mantenimiento_por_noche]])</f>
        <v>15</v>
      </c>
      <c r="M700">
        <f>reservas_hotel[[#This Row],[Precio Noche]]*reservas_hotel[[#This Row],[noches]]</f>
        <v>400</v>
      </c>
      <c r="N700">
        <f>reservas_hotel[[#This Row],[noches]]*reservas_hotel[[#This Row],[Mantenimiento por noche]]</f>
        <v>60</v>
      </c>
      <c r="O700">
        <f>reservas_hotel[[#This Row],[Gasto total por reserva]]-reservas_hotel[[#This Row],[Gasto mantenimiento total]]</f>
        <v>340</v>
      </c>
    </row>
    <row r="701" spans="1:15" x14ac:dyDescent="0.3">
      <c r="A701">
        <v>700</v>
      </c>
      <c r="B701">
        <v>66</v>
      </c>
      <c r="C701" t="s">
        <v>13</v>
      </c>
      <c r="D701" t="s">
        <v>10</v>
      </c>
      <c r="E701" t="s">
        <v>8</v>
      </c>
      <c r="F701">
        <v>120</v>
      </c>
      <c r="G701" s="1">
        <f>IF(reservas_hotel[[#This Row],[precio noche 1]]="","100",reservas_hotel[[#This Row],[precio noche 1]])</f>
        <v>120</v>
      </c>
      <c r="H701" t="s">
        <v>9</v>
      </c>
      <c r="I701">
        <v>5</v>
      </c>
      <c r="J701" t="s">
        <v>6</v>
      </c>
      <c r="K701">
        <v>20</v>
      </c>
      <c r="L701" s="1">
        <f>IF(reservas_hotel[[#This Row],[mantenimiento_por_noche]]="","20",reservas_hotel[[#This Row],[mantenimiento_por_noche]])</f>
        <v>20</v>
      </c>
      <c r="M701">
        <f>reservas_hotel[[#This Row],[Precio Noche]]*reservas_hotel[[#This Row],[noches]]</f>
        <v>600</v>
      </c>
      <c r="N701">
        <f>reservas_hotel[[#This Row],[noches]]*reservas_hotel[[#This Row],[Mantenimiento por noche]]</f>
        <v>100</v>
      </c>
      <c r="O701">
        <f>reservas_hotel[[#This Row],[Gasto total por reserva]]-reservas_hotel[[#This Row],[Gasto mantenimiento total]]</f>
        <v>500</v>
      </c>
    </row>
    <row r="702" spans="1:15" x14ac:dyDescent="0.3">
      <c r="A702">
        <v>701</v>
      </c>
      <c r="B702">
        <v>37</v>
      </c>
      <c r="C702" t="s">
        <v>2</v>
      </c>
      <c r="D702" t="s">
        <v>20</v>
      </c>
      <c r="E702" t="s">
        <v>8</v>
      </c>
      <c r="G702" s="1" t="str">
        <f>IF(reservas_hotel[[#This Row],[precio noche 1]]="","100",reservas_hotel[[#This Row],[precio noche 1]])</f>
        <v>100</v>
      </c>
      <c r="H702" t="s">
        <v>9</v>
      </c>
      <c r="I702">
        <v>2</v>
      </c>
      <c r="J702" t="s">
        <v>17</v>
      </c>
      <c r="K702">
        <v>10</v>
      </c>
      <c r="L702" s="1">
        <f>IF(reservas_hotel[[#This Row],[mantenimiento_por_noche]]="","20",reservas_hotel[[#This Row],[mantenimiento_por_noche]])</f>
        <v>10</v>
      </c>
      <c r="M702">
        <f>reservas_hotel[[#This Row],[Precio Noche]]*reservas_hotel[[#This Row],[noches]]</f>
        <v>200</v>
      </c>
      <c r="N702">
        <f>reservas_hotel[[#This Row],[noches]]*reservas_hotel[[#This Row],[Mantenimiento por noche]]</f>
        <v>20</v>
      </c>
      <c r="O702">
        <f>reservas_hotel[[#This Row],[Gasto total por reserva]]-reservas_hotel[[#This Row],[Gasto mantenimiento total]]</f>
        <v>180</v>
      </c>
    </row>
    <row r="703" spans="1:15" x14ac:dyDescent="0.3">
      <c r="A703">
        <v>702</v>
      </c>
      <c r="B703">
        <v>58</v>
      </c>
      <c r="C703" t="s">
        <v>2</v>
      </c>
      <c r="D703" t="s">
        <v>10</v>
      </c>
      <c r="E703" t="s">
        <v>11</v>
      </c>
      <c r="F703">
        <v>90</v>
      </c>
      <c r="G703" s="1">
        <f>IF(reservas_hotel[[#This Row],[precio noche 1]]="","100",reservas_hotel[[#This Row],[precio noche 1]])</f>
        <v>90</v>
      </c>
      <c r="H703" t="s">
        <v>5</v>
      </c>
      <c r="I703">
        <v>1</v>
      </c>
      <c r="J703" t="s">
        <v>6</v>
      </c>
      <c r="K703">
        <v>10</v>
      </c>
      <c r="L703" s="1">
        <f>IF(reservas_hotel[[#This Row],[mantenimiento_por_noche]]="","20",reservas_hotel[[#This Row],[mantenimiento_por_noche]])</f>
        <v>10</v>
      </c>
      <c r="M703">
        <f>reservas_hotel[[#This Row],[Precio Noche]]*reservas_hotel[[#This Row],[noches]]</f>
        <v>90</v>
      </c>
      <c r="N703">
        <f>reservas_hotel[[#This Row],[noches]]*reservas_hotel[[#This Row],[Mantenimiento por noche]]</f>
        <v>10</v>
      </c>
      <c r="O703">
        <f>reservas_hotel[[#This Row],[Gasto total por reserva]]-reservas_hotel[[#This Row],[Gasto mantenimiento total]]</f>
        <v>80</v>
      </c>
    </row>
    <row r="704" spans="1:15" x14ac:dyDescent="0.3">
      <c r="A704">
        <v>703</v>
      </c>
      <c r="B704">
        <v>80</v>
      </c>
      <c r="C704" t="s">
        <v>2</v>
      </c>
      <c r="D704" t="s">
        <v>20</v>
      </c>
      <c r="E704" t="s">
        <v>4</v>
      </c>
      <c r="F704">
        <v>150</v>
      </c>
      <c r="G704" s="1">
        <f>IF(reservas_hotel[[#This Row],[precio noche 1]]="","100",reservas_hotel[[#This Row],[precio noche 1]])</f>
        <v>150</v>
      </c>
      <c r="H704" t="s">
        <v>5</v>
      </c>
      <c r="I704">
        <v>2</v>
      </c>
      <c r="J704" t="s">
        <v>6</v>
      </c>
      <c r="K704">
        <v>10</v>
      </c>
      <c r="L704" s="1">
        <f>IF(reservas_hotel[[#This Row],[mantenimiento_por_noche]]="","20",reservas_hotel[[#This Row],[mantenimiento_por_noche]])</f>
        <v>10</v>
      </c>
      <c r="M704">
        <f>reservas_hotel[[#This Row],[Precio Noche]]*reservas_hotel[[#This Row],[noches]]</f>
        <v>300</v>
      </c>
      <c r="N704">
        <f>reservas_hotel[[#This Row],[noches]]*reservas_hotel[[#This Row],[Mantenimiento por noche]]</f>
        <v>20</v>
      </c>
      <c r="O704">
        <f>reservas_hotel[[#This Row],[Gasto total por reserva]]-reservas_hotel[[#This Row],[Gasto mantenimiento total]]</f>
        <v>280</v>
      </c>
    </row>
    <row r="705" spans="1:15" x14ac:dyDescent="0.3">
      <c r="A705">
        <v>704</v>
      </c>
      <c r="B705">
        <v>42</v>
      </c>
      <c r="C705" t="s">
        <v>13</v>
      </c>
      <c r="D705" t="s">
        <v>10</v>
      </c>
      <c r="E705" t="s">
        <v>11</v>
      </c>
      <c r="F705">
        <v>120</v>
      </c>
      <c r="G705" s="1">
        <f>IF(reservas_hotel[[#This Row],[precio noche 1]]="","100",reservas_hotel[[#This Row],[precio noche 1]])</f>
        <v>120</v>
      </c>
      <c r="H705" t="s">
        <v>9</v>
      </c>
      <c r="I705">
        <v>9</v>
      </c>
      <c r="J705" t="s">
        <v>17</v>
      </c>
      <c r="K705">
        <v>20</v>
      </c>
      <c r="L705" s="1">
        <f>IF(reservas_hotel[[#This Row],[mantenimiento_por_noche]]="","20",reservas_hotel[[#This Row],[mantenimiento_por_noche]])</f>
        <v>20</v>
      </c>
      <c r="M705">
        <f>reservas_hotel[[#This Row],[Precio Noche]]*reservas_hotel[[#This Row],[noches]]</f>
        <v>1080</v>
      </c>
      <c r="N705">
        <f>reservas_hotel[[#This Row],[noches]]*reservas_hotel[[#This Row],[Mantenimiento por noche]]</f>
        <v>180</v>
      </c>
      <c r="O705">
        <f>reservas_hotel[[#This Row],[Gasto total por reserva]]-reservas_hotel[[#This Row],[Gasto mantenimiento total]]</f>
        <v>900</v>
      </c>
    </row>
    <row r="706" spans="1:15" x14ac:dyDescent="0.3">
      <c r="A706">
        <v>705</v>
      </c>
      <c r="B706">
        <v>38</v>
      </c>
      <c r="C706" t="s">
        <v>2</v>
      </c>
      <c r="D706" t="s">
        <v>20</v>
      </c>
      <c r="E706" t="s">
        <v>8</v>
      </c>
      <c r="F706">
        <v>200</v>
      </c>
      <c r="G706" s="1">
        <f>IF(reservas_hotel[[#This Row],[precio noche 1]]="","100",reservas_hotel[[#This Row],[precio noche 1]])</f>
        <v>200</v>
      </c>
      <c r="H706" t="s">
        <v>12</v>
      </c>
      <c r="I706">
        <v>2</v>
      </c>
      <c r="J706" t="s">
        <v>6</v>
      </c>
      <c r="K706">
        <v>5</v>
      </c>
      <c r="L706" s="1">
        <f>IF(reservas_hotel[[#This Row],[mantenimiento_por_noche]]="","20",reservas_hotel[[#This Row],[mantenimiento_por_noche]])</f>
        <v>5</v>
      </c>
      <c r="M706">
        <f>reservas_hotel[[#This Row],[Precio Noche]]*reservas_hotel[[#This Row],[noches]]</f>
        <v>400</v>
      </c>
      <c r="N706">
        <f>reservas_hotel[[#This Row],[noches]]*reservas_hotel[[#This Row],[Mantenimiento por noche]]</f>
        <v>10</v>
      </c>
      <c r="O706">
        <f>reservas_hotel[[#This Row],[Gasto total por reserva]]-reservas_hotel[[#This Row],[Gasto mantenimiento total]]</f>
        <v>390</v>
      </c>
    </row>
    <row r="707" spans="1:15" x14ac:dyDescent="0.3">
      <c r="A707">
        <v>706</v>
      </c>
      <c r="B707">
        <v>51</v>
      </c>
      <c r="C707" t="s">
        <v>2</v>
      </c>
      <c r="D707" t="s">
        <v>22</v>
      </c>
      <c r="E707" t="s">
        <v>11</v>
      </c>
      <c r="F707">
        <v>90</v>
      </c>
      <c r="G707" s="1">
        <f>IF(reservas_hotel[[#This Row],[precio noche 1]]="","100",reservas_hotel[[#This Row],[precio noche 1]])</f>
        <v>90</v>
      </c>
      <c r="H707" t="s">
        <v>5</v>
      </c>
      <c r="I707">
        <v>2</v>
      </c>
      <c r="J707" t="s">
        <v>6</v>
      </c>
      <c r="K707">
        <v>10</v>
      </c>
      <c r="L707" s="1">
        <f>IF(reservas_hotel[[#This Row],[mantenimiento_por_noche]]="","20",reservas_hotel[[#This Row],[mantenimiento_por_noche]])</f>
        <v>10</v>
      </c>
      <c r="M707">
        <f>reservas_hotel[[#This Row],[Precio Noche]]*reservas_hotel[[#This Row],[noches]]</f>
        <v>180</v>
      </c>
      <c r="N707">
        <f>reservas_hotel[[#This Row],[noches]]*reservas_hotel[[#This Row],[Mantenimiento por noche]]</f>
        <v>20</v>
      </c>
      <c r="O707">
        <f>reservas_hotel[[#This Row],[Gasto total por reserva]]-reservas_hotel[[#This Row],[Gasto mantenimiento total]]</f>
        <v>160</v>
      </c>
    </row>
    <row r="708" spans="1:15" x14ac:dyDescent="0.3">
      <c r="A708">
        <v>707</v>
      </c>
      <c r="B708">
        <v>67</v>
      </c>
      <c r="C708" t="s">
        <v>2</v>
      </c>
      <c r="D708" t="s">
        <v>19</v>
      </c>
      <c r="E708" t="s">
        <v>15</v>
      </c>
      <c r="F708">
        <v>70</v>
      </c>
      <c r="G708" s="1">
        <f>IF(reservas_hotel[[#This Row],[precio noche 1]]="","100",reservas_hotel[[#This Row],[precio noche 1]])</f>
        <v>70</v>
      </c>
      <c r="H708" t="s">
        <v>21</v>
      </c>
      <c r="I708">
        <v>6</v>
      </c>
      <c r="J708" t="s">
        <v>17</v>
      </c>
      <c r="K708">
        <v>15</v>
      </c>
      <c r="L708" s="1">
        <f>IF(reservas_hotel[[#This Row],[mantenimiento_por_noche]]="","20",reservas_hotel[[#This Row],[mantenimiento_por_noche]])</f>
        <v>15</v>
      </c>
      <c r="M708">
        <f>reservas_hotel[[#This Row],[Precio Noche]]*reservas_hotel[[#This Row],[noches]]</f>
        <v>420</v>
      </c>
      <c r="N708">
        <f>reservas_hotel[[#This Row],[noches]]*reservas_hotel[[#This Row],[Mantenimiento por noche]]</f>
        <v>90</v>
      </c>
      <c r="O708">
        <f>reservas_hotel[[#This Row],[Gasto total por reserva]]-reservas_hotel[[#This Row],[Gasto mantenimiento total]]</f>
        <v>330</v>
      </c>
    </row>
    <row r="709" spans="1:15" x14ac:dyDescent="0.3">
      <c r="A709">
        <v>708</v>
      </c>
      <c r="B709">
        <v>46</v>
      </c>
      <c r="C709" t="s">
        <v>2</v>
      </c>
      <c r="D709" t="s">
        <v>3</v>
      </c>
      <c r="E709" t="s">
        <v>11</v>
      </c>
      <c r="F709">
        <v>200</v>
      </c>
      <c r="G709" s="1">
        <f>IF(reservas_hotel[[#This Row],[precio noche 1]]="","100",reservas_hotel[[#This Row],[precio noche 1]])</f>
        <v>200</v>
      </c>
      <c r="H709" t="s">
        <v>9</v>
      </c>
      <c r="I709">
        <v>10</v>
      </c>
      <c r="J709" t="s">
        <v>17</v>
      </c>
      <c r="K709">
        <v>10</v>
      </c>
      <c r="L709" s="1">
        <f>IF(reservas_hotel[[#This Row],[mantenimiento_por_noche]]="","20",reservas_hotel[[#This Row],[mantenimiento_por_noche]])</f>
        <v>10</v>
      </c>
      <c r="M709">
        <f>reservas_hotel[[#This Row],[Precio Noche]]*reservas_hotel[[#This Row],[noches]]</f>
        <v>2000</v>
      </c>
      <c r="N709">
        <f>reservas_hotel[[#This Row],[noches]]*reservas_hotel[[#This Row],[Mantenimiento por noche]]</f>
        <v>100</v>
      </c>
      <c r="O709">
        <f>reservas_hotel[[#This Row],[Gasto total por reserva]]-reservas_hotel[[#This Row],[Gasto mantenimiento total]]</f>
        <v>1900</v>
      </c>
    </row>
    <row r="710" spans="1:15" x14ac:dyDescent="0.3">
      <c r="A710">
        <v>709</v>
      </c>
      <c r="B710">
        <v>40</v>
      </c>
      <c r="C710" t="s">
        <v>2</v>
      </c>
      <c r="D710" t="s">
        <v>3</v>
      </c>
      <c r="E710" t="s">
        <v>8</v>
      </c>
      <c r="F710">
        <v>200</v>
      </c>
      <c r="G710" s="1">
        <f>IF(reservas_hotel[[#This Row],[precio noche 1]]="","100",reservas_hotel[[#This Row],[precio noche 1]])</f>
        <v>200</v>
      </c>
      <c r="H710" t="s">
        <v>5</v>
      </c>
      <c r="I710">
        <v>4</v>
      </c>
      <c r="J710" t="s">
        <v>17</v>
      </c>
      <c r="L710" s="1" t="str">
        <f>IF(reservas_hotel[[#This Row],[mantenimiento_por_noche]]="","20",reservas_hotel[[#This Row],[mantenimiento_por_noche]])</f>
        <v>20</v>
      </c>
      <c r="M710">
        <f>reservas_hotel[[#This Row],[Precio Noche]]*reservas_hotel[[#This Row],[noches]]</f>
        <v>800</v>
      </c>
      <c r="N710">
        <f>reservas_hotel[[#This Row],[noches]]*reservas_hotel[[#This Row],[Mantenimiento por noche]]</f>
        <v>80</v>
      </c>
      <c r="O710">
        <f>reservas_hotel[[#This Row],[Gasto total por reserva]]-reservas_hotel[[#This Row],[Gasto mantenimiento total]]</f>
        <v>720</v>
      </c>
    </row>
    <row r="711" spans="1:15" x14ac:dyDescent="0.3">
      <c r="A711">
        <v>710</v>
      </c>
      <c r="B711">
        <v>41</v>
      </c>
      <c r="C711" t="s">
        <v>2</v>
      </c>
      <c r="D711" t="s">
        <v>20</v>
      </c>
      <c r="E711" t="s">
        <v>11</v>
      </c>
      <c r="F711">
        <v>90</v>
      </c>
      <c r="G711" s="1">
        <f>IF(reservas_hotel[[#This Row],[precio noche 1]]="","100",reservas_hotel[[#This Row],[precio noche 1]])</f>
        <v>90</v>
      </c>
      <c r="H711" t="s">
        <v>21</v>
      </c>
      <c r="I711">
        <v>5</v>
      </c>
      <c r="J711" t="s">
        <v>6</v>
      </c>
      <c r="L711" s="1" t="str">
        <f>IF(reservas_hotel[[#This Row],[mantenimiento_por_noche]]="","20",reservas_hotel[[#This Row],[mantenimiento_por_noche]])</f>
        <v>20</v>
      </c>
      <c r="M711">
        <f>reservas_hotel[[#This Row],[Precio Noche]]*reservas_hotel[[#This Row],[noches]]</f>
        <v>450</v>
      </c>
      <c r="N711">
        <f>reservas_hotel[[#This Row],[noches]]*reservas_hotel[[#This Row],[Mantenimiento por noche]]</f>
        <v>100</v>
      </c>
      <c r="O711">
        <f>reservas_hotel[[#This Row],[Gasto total por reserva]]-reservas_hotel[[#This Row],[Gasto mantenimiento total]]</f>
        <v>350</v>
      </c>
    </row>
    <row r="712" spans="1:15" x14ac:dyDescent="0.3">
      <c r="A712">
        <v>711</v>
      </c>
      <c r="B712">
        <v>77</v>
      </c>
      <c r="C712" t="s">
        <v>13</v>
      </c>
      <c r="D712" t="s">
        <v>19</v>
      </c>
      <c r="E712" t="s">
        <v>15</v>
      </c>
      <c r="F712">
        <v>200</v>
      </c>
      <c r="G712" s="1">
        <f>IF(reservas_hotel[[#This Row],[precio noche 1]]="","100",reservas_hotel[[#This Row],[precio noche 1]])</f>
        <v>200</v>
      </c>
      <c r="H712" t="s">
        <v>12</v>
      </c>
      <c r="I712">
        <v>7</v>
      </c>
      <c r="J712" t="s">
        <v>17</v>
      </c>
      <c r="K712">
        <v>20</v>
      </c>
      <c r="L712" s="1">
        <f>IF(reservas_hotel[[#This Row],[mantenimiento_por_noche]]="","20",reservas_hotel[[#This Row],[mantenimiento_por_noche]])</f>
        <v>20</v>
      </c>
      <c r="M712">
        <f>reservas_hotel[[#This Row],[Precio Noche]]*reservas_hotel[[#This Row],[noches]]</f>
        <v>1400</v>
      </c>
      <c r="N712">
        <f>reservas_hotel[[#This Row],[noches]]*reservas_hotel[[#This Row],[Mantenimiento por noche]]</f>
        <v>140</v>
      </c>
      <c r="O712">
        <f>reservas_hotel[[#This Row],[Gasto total por reserva]]-reservas_hotel[[#This Row],[Gasto mantenimiento total]]</f>
        <v>1260</v>
      </c>
    </row>
    <row r="713" spans="1:15" x14ac:dyDescent="0.3">
      <c r="A713">
        <v>712</v>
      </c>
      <c r="B713">
        <v>89</v>
      </c>
      <c r="C713" t="s">
        <v>2</v>
      </c>
      <c r="D713" t="s">
        <v>19</v>
      </c>
      <c r="E713" t="s">
        <v>15</v>
      </c>
      <c r="F713">
        <v>200</v>
      </c>
      <c r="G713" s="1">
        <f>IF(reservas_hotel[[#This Row],[precio noche 1]]="","100",reservas_hotel[[#This Row],[precio noche 1]])</f>
        <v>200</v>
      </c>
      <c r="H713" t="s">
        <v>21</v>
      </c>
      <c r="I713">
        <v>4</v>
      </c>
      <c r="J713" t="s">
        <v>17</v>
      </c>
      <c r="K713">
        <v>20</v>
      </c>
      <c r="L713" s="1">
        <f>IF(reservas_hotel[[#This Row],[mantenimiento_por_noche]]="","20",reservas_hotel[[#This Row],[mantenimiento_por_noche]])</f>
        <v>20</v>
      </c>
      <c r="M713">
        <f>reservas_hotel[[#This Row],[Precio Noche]]*reservas_hotel[[#This Row],[noches]]</f>
        <v>800</v>
      </c>
      <c r="N713">
        <f>reservas_hotel[[#This Row],[noches]]*reservas_hotel[[#This Row],[Mantenimiento por noche]]</f>
        <v>80</v>
      </c>
      <c r="O713">
        <f>reservas_hotel[[#This Row],[Gasto total por reserva]]-reservas_hotel[[#This Row],[Gasto mantenimiento total]]</f>
        <v>720</v>
      </c>
    </row>
    <row r="714" spans="1:15" x14ac:dyDescent="0.3">
      <c r="A714">
        <v>713</v>
      </c>
      <c r="B714">
        <v>44</v>
      </c>
      <c r="C714" t="s">
        <v>13</v>
      </c>
      <c r="D714" t="s">
        <v>20</v>
      </c>
      <c r="E714" t="s">
        <v>8</v>
      </c>
      <c r="F714">
        <v>70</v>
      </c>
      <c r="G714" s="1">
        <f>IF(reservas_hotel[[#This Row],[precio noche 1]]="","100",reservas_hotel[[#This Row],[precio noche 1]])</f>
        <v>70</v>
      </c>
      <c r="H714" t="s">
        <v>9</v>
      </c>
      <c r="I714">
        <v>4</v>
      </c>
      <c r="J714" t="s">
        <v>17</v>
      </c>
      <c r="K714">
        <v>5</v>
      </c>
      <c r="L714" s="1">
        <f>IF(reservas_hotel[[#This Row],[mantenimiento_por_noche]]="","20",reservas_hotel[[#This Row],[mantenimiento_por_noche]])</f>
        <v>5</v>
      </c>
      <c r="M714">
        <f>reservas_hotel[[#This Row],[Precio Noche]]*reservas_hotel[[#This Row],[noches]]</f>
        <v>280</v>
      </c>
      <c r="N714">
        <f>reservas_hotel[[#This Row],[noches]]*reservas_hotel[[#This Row],[Mantenimiento por noche]]</f>
        <v>20</v>
      </c>
      <c r="O714">
        <f>reservas_hotel[[#This Row],[Gasto total por reserva]]-reservas_hotel[[#This Row],[Gasto mantenimiento total]]</f>
        <v>260</v>
      </c>
    </row>
    <row r="715" spans="1:15" x14ac:dyDescent="0.3">
      <c r="A715">
        <v>714</v>
      </c>
      <c r="B715">
        <v>75</v>
      </c>
      <c r="C715" t="s">
        <v>2</v>
      </c>
      <c r="D715" t="s">
        <v>16</v>
      </c>
      <c r="E715" t="s">
        <v>4</v>
      </c>
      <c r="F715">
        <v>50</v>
      </c>
      <c r="G715" s="1">
        <f>IF(reservas_hotel[[#This Row],[precio noche 1]]="","100",reservas_hotel[[#This Row],[precio noche 1]])</f>
        <v>50</v>
      </c>
      <c r="H715" t="s">
        <v>9</v>
      </c>
      <c r="I715">
        <v>10</v>
      </c>
      <c r="J715" t="s">
        <v>17</v>
      </c>
      <c r="K715">
        <v>5</v>
      </c>
      <c r="L715" s="1">
        <f>IF(reservas_hotel[[#This Row],[mantenimiento_por_noche]]="","20",reservas_hotel[[#This Row],[mantenimiento_por_noche]])</f>
        <v>5</v>
      </c>
      <c r="M715">
        <f>reservas_hotel[[#This Row],[Precio Noche]]*reservas_hotel[[#This Row],[noches]]</f>
        <v>500</v>
      </c>
      <c r="N715">
        <f>reservas_hotel[[#This Row],[noches]]*reservas_hotel[[#This Row],[Mantenimiento por noche]]</f>
        <v>50</v>
      </c>
      <c r="O715">
        <f>reservas_hotel[[#This Row],[Gasto total por reserva]]-reservas_hotel[[#This Row],[Gasto mantenimiento total]]</f>
        <v>450</v>
      </c>
    </row>
    <row r="716" spans="1:15" x14ac:dyDescent="0.3">
      <c r="A716">
        <v>715</v>
      </c>
      <c r="B716">
        <v>56</v>
      </c>
      <c r="C716" t="s">
        <v>13</v>
      </c>
      <c r="D716" t="s">
        <v>3</v>
      </c>
      <c r="E716" t="s">
        <v>11</v>
      </c>
      <c r="F716">
        <v>70</v>
      </c>
      <c r="G716" s="1">
        <f>IF(reservas_hotel[[#This Row],[precio noche 1]]="","100",reservas_hotel[[#This Row],[precio noche 1]])</f>
        <v>70</v>
      </c>
      <c r="H716" t="s">
        <v>5</v>
      </c>
      <c r="I716">
        <v>2</v>
      </c>
      <c r="J716" t="s">
        <v>17</v>
      </c>
      <c r="K716">
        <v>15</v>
      </c>
      <c r="L716" s="1">
        <f>IF(reservas_hotel[[#This Row],[mantenimiento_por_noche]]="","20",reservas_hotel[[#This Row],[mantenimiento_por_noche]])</f>
        <v>15</v>
      </c>
      <c r="M716">
        <f>reservas_hotel[[#This Row],[Precio Noche]]*reservas_hotel[[#This Row],[noches]]</f>
        <v>140</v>
      </c>
      <c r="N716">
        <f>reservas_hotel[[#This Row],[noches]]*reservas_hotel[[#This Row],[Mantenimiento por noche]]</f>
        <v>30</v>
      </c>
      <c r="O716">
        <f>reservas_hotel[[#This Row],[Gasto total por reserva]]-reservas_hotel[[#This Row],[Gasto mantenimiento total]]</f>
        <v>110</v>
      </c>
    </row>
    <row r="717" spans="1:15" x14ac:dyDescent="0.3">
      <c r="A717">
        <v>716</v>
      </c>
      <c r="B717">
        <v>35</v>
      </c>
      <c r="C717" t="s">
        <v>13</v>
      </c>
      <c r="D717" t="s">
        <v>20</v>
      </c>
      <c r="E717" t="s">
        <v>8</v>
      </c>
      <c r="F717">
        <v>70</v>
      </c>
      <c r="G717" s="1">
        <f>IF(reservas_hotel[[#This Row],[precio noche 1]]="","100",reservas_hotel[[#This Row],[precio noche 1]])</f>
        <v>70</v>
      </c>
      <c r="H717" t="s">
        <v>21</v>
      </c>
      <c r="I717">
        <v>8</v>
      </c>
      <c r="J717" t="s">
        <v>6</v>
      </c>
      <c r="K717">
        <v>20</v>
      </c>
      <c r="L717" s="1">
        <f>IF(reservas_hotel[[#This Row],[mantenimiento_por_noche]]="","20",reservas_hotel[[#This Row],[mantenimiento_por_noche]])</f>
        <v>20</v>
      </c>
      <c r="M717">
        <f>reservas_hotel[[#This Row],[Precio Noche]]*reservas_hotel[[#This Row],[noches]]</f>
        <v>560</v>
      </c>
      <c r="N717">
        <f>reservas_hotel[[#This Row],[noches]]*reservas_hotel[[#This Row],[Mantenimiento por noche]]</f>
        <v>160</v>
      </c>
      <c r="O717">
        <f>reservas_hotel[[#This Row],[Gasto total por reserva]]-reservas_hotel[[#This Row],[Gasto mantenimiento total]]</f>
        <v>400</v>
      </c>
    </row>
    <row r="718" spans="1:15" x14ac:dyDescent="0.3">
      <c r="A718">
        <v>717</v>
      </c>
      <c r="B718">
        <v>19</v>
      </c>
      <c r="C718" t="s">
        <v>2</v>
      </c>
      <c r="D718" t="s">
        <v>7</v>
      </c>
      <c r="E718" t="s">
        <v>11</v>
      </c>
      <c r="F718">
        <v>200</v>
      </c>
      <c r="G718" s="1">
        <f>IF(reservas_hotel[[#This Row],[precio noche 1]]="","100",reservas_hotel[[#This Row],[precio noche 1]])</f>
        <v>200</v>
      </c>
      <c r="H718" t="s">
        <v>9</v>
      </c>
      <c r="I718">
        <v>8</v>
      </c>
      <c r="J718" t="s">
        <v>6</v>
      </c>
      <c r="L718" s="1" t="str">
        <f>IF(reservas_hotel[[#This Row],[mantenimiento_por_noche]]="","20",reservas_hotel[[#This Row],[mantenimiento_por_noche]])</f>
        <v>20</v>
      </c>
      <c r="M718">
        <f>reservas_hotel[[#This Row],[Precio Noche]]*reservas_hotel[[#This Row],[noches]]</f>
        <v>1600</v>
      </c>
      <c r="N718">
        <f>reservas_hotel[[#This Row],[noches]]*reservas_hotel[[#This Row],[Mantenimiento por noche]]</f>
        <v>160</v>
      </c>
      <c r="O718">
        <f>reservas_hotel[[#This Row],[Gasto total por reserva]]-reservas_hotel[[#This Row],[Gasto mantenimiento total]]</f>
        <v>1440</v>
      </c>
    </row>
    <row r="719" spans="1:15" x14ac:dyDescent="0.3">
      <c r="A719">
        <v>718</v>
      </c>
      <c r="B719">
        <v>83</v>
      </c>
      <c r="C719" t="s">
        <v>13</v>
      </c>
      <c r="D719" t="s">
        <v>3</v>
      </c>
      <c r="E719" t="s">
        <v>4</v>
      </c>
      <c r="F719">
        <v>200</v>
      </c>
      <c r="G719" s="1">
        <f>IF(reservas_hotel[[#This Row],[precio noche 1]]="","100",reservas_hotel[[#This Row],[precio noche 1]])</f>
        <v>200</v>
      </c>
      <c r="H719" t="s">
        <v>21</v>
      </c>
      <c r="I719">
        <v>5</v>
      </c>
      <c r="J719" t="s">
        <v>6</v>
      </c>
      <c r="K719">
        <v>15</v>
      </c>
      <c r="L719" s="1">
        <f>IF(reservas_hotel[[#This Row],[mantenimiento_por_noche]]="","20",reservas_hotel[[#This Row],[mantenimiento_por_noche]])</f>
        <v>15</v>
      </c>
      <c r="M719">
        <f>reservas_hotel[[#This Row],[Precio Noche]]*reservas_hotel[[#This Row],[noches]]</f>
        <v>1000</v>
      </c>
      <c r="N719">
        <f>reservas_hotel[[#This Row],[noches]]*reservas_hotel[[#This Row],[Mantenimiento por noche]]</f>
        <v>75</v>
      </c>
      <c r="O719">
        <f>reservas_hotel[[#This Row],[Gasto total por reserva]]-reservas_hotel[[#This Row],[Gasto mantenimiento total]]</f>
        <v>925</v>
      </c>
    </row>
    <row r="720" spans="1:15" x14ac:dyDescent="0.3">
      <c r="A720">
        <v>719</v>
      </c>
      <c r="B720">
        <v>54</v>
      </c>
      <c r="C720" t="s">
        <v>13</v>
      </c>
      <c r="D720" t="s">
        <v>20</v>
      </c>
      <c r="E720" t="s">
        <v>8</v>
      </c>
      <c r="F720">
        <v>50</v>
      </c>
      <c r="G720" s="1">
        <f>IF(reservas_hotel[[#This Row],[precio noche 1]]="","100",reservas_hotel[[#This Row],[precio noche 1]])</f>
        <v>50</v>
      </c>
      <c r="H720" t="s">
        <v>9</v>
      </c>
      <c r="I720">
        <v>3</v>
      </c>
      <c r="J720" t="s">
        <v>6</v>
      </c>
      <c r="L720" s="1" t="str">
        <f>IF(reservas_hotel[[#This Row],[mantenimiento_por_noche]]="","20",reservas_hotel[[#This Row],[mantenimiento_por_noche]])</f>
        <v>20</v>
      </c>
      <c r="M720">
        <f>reservas_hotel[[#This Row],[Precio Noche]]*reservas_hotel[[#This Row],[noches]]</f>
        <v>150</v>
      </c>
      <c r="N720">
        <f>reservas_hotel[[#This Row],[noches]]*reservas_hotel[[#This Row],[Mantenimiento por noche]]</f>
        <v>60</v>
      </c>
      <c r="O720">
        <f>reservas_hotel[[#This Row],[Gasto total por reserva]]-reservas_hotel[[#This Row],[Gasto mantenimiento total]]</f>
        <v>90</v>
      </c>
    </row>
    <row r="721" spans="1:15" x14ac:dyDescent="0.3">
      <c r="A721">
        <v>720</v>
      </c>
      <c r="B721">
        <v>79</v>
      </c>
      <c r="C721" t="s">
        <v>13</v>
      </c>
      <c r="D721" t="s">
        <v>16</v>
      </c>
      <c r="E721" t="s">
        <v>8</v>
      </c>
      <c r="F721">
        <v>150</v>
      </c>
      <c r="G721" s="1">
        <f>IF(reservas_hotel[[#This Row],[precio noche 1]]="","100",reservas_hotel[[#This Row],[precio noche 1]])</f>
        <v>150</v>
      </c>
      <c r="H721" t="s">
        <v>12</v>
      </c>
      <c r="I721">
        <v>4</v>
      </c>
      <c r="J721" t="s">
        <v>17</v>
      </c>
      <c r="K721">
        <v>20</v>
      </c>
      <c r="L721" s="1">
        <f>IF(reservas_hotel[[#This Row],[mantenimiento_por_noche]]="","20",reservas_hotel[[#This Row],[mantenimiento_por_noche]])</f>
        <v>20</v>
      </c>
      <c r="M721">
        <f>reservas_hotel[[#This Row],[Precio Noche]]*reservas_hotel[[#This Row],[noches]]</f>
        <v>600</v>
      </c>
      <c r="N721">
        <f>reservas_hotel[[#This Row],[noches]]*reservas_hotel[[#This Row],[Mantenimiento por noche]]</f>
        <v>80</v>
      </c>
      <c r="O721">
        <f>reservas_hotel[[#This Row],[Gasto total por reserva]]-reservas_hotel[[#This Row],[Gasto mantenimiento total]]</f>
        <v>520</v>
      </c>
    </row>
    <row r="722" spans="1:15" x14ac:dyDescent="0.3">
      <c r="A722">
        <v>721</v>
      </c>
      <c r="B722">
        <v>85</v>
      </c>
      <c r="C722" t="s">
        <v>13</v>
      </c>
      <c r="D722" t="s">
        <v>20</v>
      </c>
      <c r="E722" t="s">
        <v>15</v>
      </c>
      <c r="F722">
        <v>50</v>
      </c>
      <c r="G722" s="1">
        <f>IF(reservas_hotel[[#This Row],[precio noche 1]]="","100",reservas_hotel[[#This Row],[precio noche 1]])</f>
        <v>50</v>
      </c>
      <c r="H722" t="s">
        <v>9</v>
      </c>
      <c r="I722">
        <v>4</v>
      </c>
      <c r="J722" t="s">
        <v>17</v>
      </c>
      <c r="K722">
        <v>20</v>
      </c>
      <c r="L722" s="1">
        <f>IF(reservas_hotel[[#This Row],[mantenimiento_por_noche]]="","20",reservas_hotel[[#This Row],[mantenimiento_por_noche]])</f>
        <v>20</v>
      </c>
      <c r="M722">
        <f>reservas_hotel[[#This Row],[Precio Noche]]*reservas_hotel[[#This Row],[noches]]</f>
        <v>200</v>
      </c>
      <c r="N722">
        <f>reservas_hotel[[#This Row],[noches]]*reservas_hotel[[#This Row],[Mantenimiento por noche]]</f>
        <v>80</v>
      </c>
      <c r="O722">
        <f>reservas_hotel[[#This Row],[Gasto total por reserva]]-reservas_hotel[[#This Row],[Gasto mantenimiento total]]</f>
        <v>120</v>
      </c>
    </row>
    <row r="723" spans="1:15" x14ac:dyDescent="0.3">
      <c r="A723">
        <v>722</v>
      </c>
      <c r="B723">
        <v>72</v>
      </c>
      <c r="C723" t="s">
        <v>13</v>
      </c>
      <c r="D723" t="s">
        <v>16</v>
      </c>
      <c r="E723" t="s">
        <v>8</v>
      </c>
      <c r="F723">
        <v>200</v>
      </c>
      <c r="G723" s="1">
        <f>IF(reservas_hotel[[#This Row],[precio noche 1]]="","100",reservas_hotel[[#This Row],[precio noche 1]])</f>
        <v>200</v>
      </c>
      <c r="H723" t="s">
        <v>9</v>
      </c>
      <c r="I723">
        <v>8</v>
      </c>
      <c r="J723" t="s">
        <v>6</v>
      </c>
      <c r="K723">
        <v>15</v>
      </c>
      <c r="L723" s="1">
        <f>IF(reservas_hotel[[#This Row],[mantenimiento_por_noche]]="","20",reservas_hotel[[#This Row],[mantenimiento_por_noche]])</f>
        <v>15</v>
      </c>
      <c r="M723">
        <f>reservas_hotel[[#This Row],[Precio Noche]]*reservas_hotel[[#This Row],[noches]]</f>
        <v>1600</v>
      </c>
      <c r="N723">
        <f>reservas_hotel[[#This Row],[noches]]*reservas_hotel[[#This Row],[Mantenimiento por noche]]</f>
        <v>120</v>
      </c>
      <c r="O723">
        <f>reservas_hotel[[#This Row],[Gasto total por reserva]]-reservas_hotel[[#This Row],[Gasto mantenimiento total]]</f>
        <v>1480</v>
      </c>
    </row>
    <row r="724" spans="1:15" x14ac:dyDescent="0.3">
      <c r="A724">
        <v>723</v>
      </c>
      <c r="B724">
        <v>62</v>
      </c>
      <c r="C724" t="s">
        <v>2</v>
      </c>
      <c r="D724" t="s">
        <v>20</v>
      </c>
      <c r="E724" t="s">
        <v>15</v>
      </c>
      <c r="F724">
        <v>50</v>
      </c>
      <c r="G724" s="1">
        <f>IF(reservas_hotel[[#This Row],[precio noche 1]]="","100",reservas_hotel[[#This Row],[precio noche 1]])</f>
        <v>50</v>
      </c>
      <c r="H724" t="s">
        <v>9</v>
      </c>
      <c r="I724">
        <v>6</v>
      </c>
      <c r="J724" t="s">
        <v>17</v>
      </c>
      <c r="K724">
        <v>5</v>
      </c>
      <c r="L724" s="1">
        <f>IF(reservas_hotel[[#This Row],[mantenimiento_por_noche]]="","20",reservas_hotel[[#This Row],[mantenimiento_por_noche]])</f>
        <v>5</v>
      </c>
      <c r="M724">
        <f>reservas_hotel[[#This Row],[Precio Noche]]*reservas_hotel[[#This Row],[noches]]</f>
        <v>300</v>
      </c>
      <c r="N724">
        <f>reservas_hotel[[#This Row],[noches]]*reservas_hotel[[#This Row],[Mantenimiento por noche]]</f>
        <v>30</v>
      </c>
      <c r="O724">
        <f>reservas_hotel[[#This Row],[Gasto total por reserva]]-reservas_hotel[[#This Row],[Gasto mantenimiento total]]</f>
        <v>270</v>
      </c>
    </row>
    <row r="725" spans="1:15" x14ac:dyDescent="0.3">
      <c r="A725">
        <v>724</v>
      </c>
      <c r="B725">
        <v>30</v>
      </c>
      <c r="C725" t="s">
        <v>2</v>
      </c>
      <c r="D725" t="s">
        <v>3</v>
      </c>
      <c r="E725" t="s">
        <v>15</v>
      </c>
      <c r="F725">
        <v>50</v>
      </c>
      <c r="G725" s="1">
        <f>IF(reservas_hotel[[#This Row],[precio noche 1]]="","100",reservas_hotel[[#This Row],[precio noche 1]])</f>
        <v>50</v>
      </c>
      <c r="H725" t="s">
        <v>9</v>
      </c>
      <c r="I725">
        <v>6</v>
      </c>
      <c r="J725" t="s">
        <v>6</v>
      </c>
      <c r="K725">
        <v>10</v>
      </c>
      <c r="L725" s="1">
        <f>IF(reservas_hotel[[#This Row],[mantenimiento_por_noche]]="","20",reservas_hotel[[#This Row],[mantenimiento_por_noche]])</f>
        <v>10</v>
      </c>
      <c r="M725">
        <f>reservas_hotel[[#This Row],[Precio Noche]]*reservas_hotel[[#This Row],[noches]]</f>
        <v>300</v>
      </c>
      <c r="N725">
        <f>reservas_hotel[[#This Row],[noches]]*reservas_hotel[[#This Row],[Mantenimiento por noche]]</f>
        <v>60</v>
      </c>
      <c r="O725">
        <f>reservas_hotel[[#This Row],[Gasto total por reserva]]-reservas_hotel[[#This Row],[Gasto mantenimiento total]]</f>
        <v>240</v>
      </c>
    </row>
    <row r="726" spans="1:15" x14ac:dyDescent="0.3">
      <c r="A726">
        <v>725</v>
      </c>
      <c r="B726">
        <v>82</v>
      </c>
      <c r="C726" t="s">
        <v>13</v>
      </c>
      <c r="D726" t="s">
        <v>22</v>
      </c>
      <c r="E726" t="s">
        <v>15</v>
      </c>
      <c r="F726">
        <v>50</v>
      </c>
      <c r="G726" s="1">
        <f>IF(reservas_hotel[[#This Row],[precio noche 1]]="","100",reservas_hotel[[#This Row],[precio noche 1]])</f>
        <v>50</v>
      </c>
      <c r="H726" t="s">
        <v>12</v>
      </c>
      <c r="I726">
        <v>10</v>
      </c>
      <c r="J726" t="s">
        <v>6</v>
      </c>
      <c r="K726">
        <v>20</v>
      </c>
      <c r="L726" s="1">
        <f>IF(reservas_hotel[[#This Row],[mantenimiento_por_noche]]="","20",reservas_hotel[[#This Row],[mantenimiento_por_noche]])</f>
        <v>20</v>
      </c>
      <c r="M726">
        <f>reservas_hotel[[#This Row],[Precio Noche]]*reservas_hotel[[#This Row],[noches]]</f>
        <v>500</v>
      </c>
      <c r="N726">
        <f>reservas_hotel[[#This Row],[noches]]*reservas_hotel[[#This Row],[Mantenimiento por noche]]</f>
        <v>200</v>
      </c>
      <c r="O726">
        <f>reservas_hotel[[#This Row],[Gasto total por reserva]]-reservas_hotel[[#This Row],[Gasto mantenimiento total]]</f>
        <v>300</v>
      </c>
    </row>
    <row r="727" spans="1:15" x14ac:dyDescent="0.3">
      <c r="A727">
        <v>726</v>
      </c>
      <c r="B727">
        <v>64</v>
      </c>
      <c r="C727" t="s">
        <v>2</v>
      </c>
      <c r="D727" t="s">
        <v>20</v>
      </c>
      <c r="E727" t="s">
        <v>8</v>
      </c>
      <c r="F727">
        <v>90</v>
      </c>
      <c r="G727" s="1">
        <f>IF(reservas_hotel[[#This Row],[precio noche 1]]="","100",reservas_hotel[[#This Row],[precio noche 1]])</f>
        <v>90</v>
      </c>
      <c r="H727" t="s">
        <v>9</v>
      </c>
      <c r="I727">
        <v>4</v>
      </c>
      <c r="J727" t="s">
        <v>17</v>
      </c>
      <c r="K727">
        <v>5</v>
      </c>
      <c r="L727" s="1">
        <f>IF(reservas_hotel[[#This Row],[mantenimiento_por_noche]]="","20",reservas_hotel[[#This Row],[mantenimiento_por_noche]])</f>
        <v>5</v>
      </c>
      <c r="M727">
        <f>reservas_hotel[[#This Row],[Precio Noche]]*reservas_hotel[[#This Row],[noches]]</f>
        <v>360</v>
      </c>
      <c r="N727">
        <f>reservas_hotel[[#This Row],[noches]]*reservas_hotel[[#This Row],[Mantenimiento por noche]]</f>
        <v>20</v>
      </c>
      <c r="O727">
        <f>reservas_hotel[[#This Row],[Gasto total por reserva]]-reservas_hotel[[#This Row],[Gasto mantenimiento total]]</f>
        <v>340</v>
      </c>
    </row>
    <row r="728" spans="1:15" x14ac:dyDescent="0.3">
      <c r="A728">
        <v>727</v>
      </c>
      <c r="B728">
        <v>61</v>
      </c>
      <c r="C728" t="s">
        <v>13</v>
      </c>
      <c r="D728" t="s">
        <v>3</v>
      </c>
      <c r="E728" t="s">
        <v>8</v>
      </c>
      <c r="F728">
        <v>50</v>
      </c>
      <c r="G728" s="1">
        <f>IF(reservas_hotel[[#This Row],[precio noche 1]]="","100",reservas_hotel[[#This Row],[precio noche 1]])</f>
        <v>50</v>
      </c>
      <c r="H728" t="s">
        <v>21</v>
      </c>
      <c r="I728">
        <v>10</v>
      </c>
      <c r="J728" t="s">
        <v>6</v>
      </c>
      <c r="K728">
        <v>5</v>
      </c>
      <c r="L728" s="1">
        <f>IF(reservas_hotel[[#This Row],[mantenimiento_por_noche]]="","20",reservas_hotel[[#This Row],[mantenimiento_por_noche]])</f>
        <v>5</v>
      </c>
      <c r="M728">
        <f>reservas_hotel[[#This Row],[Precio Noche]]*reservas_hotel[[#This Row],[noches]]</f>
        <v>500</v>
      </c>
      <c r="N728">
        <f>reservas_hotel[[#This Row],[noches]]*reservas_hotel[[#This Row],[Mantenimiento por noche]]</f>
        <v>50</v>
      </c>
      <c r="O728">
        <f>reservas_hotel[[#This Row],[Gasto total por reserva]]-reservas_hotel[[#This Row],[Gasto mantenimiento total]]</f>
        <v>450</v>
      </c>
    </row>
    <row r="729" spans="1:15" x14ac:dyDescent="0.3">
      <c r="A729">
        <v>728</v>
      </c>
      <c r="B729">
        <v>89</v>
      </c>
      <c r="C729" t="s">
        <v>13</v>
      </c>
      <c r="D729" t="s">
        <v>20</v>
      </c>
      <c r="E729" t="s">
        <v>8</v>
      </c>
      <c r="F729">
        <v>50</v>
      </c>
      <c r="G729" s="1">
        <f>IF(reservas_hotel[[#This Row],[precio noche 1]]="","100",reservas_hotel[[#This Row],[precio noche 1]])</f>
        <v>50</v>
      </c>
      <c r="H729" t="s">
        <v>12</v>
      </c>
      <c r="I729">
        <v>1</v>
      </c>
      <c r="J729" t="s">
        <v>6</v>
      </c>
      <c r="K729">
        <v>10</v>
      </c>
      <c r="L729" s="1">
        <f>IF(reservas_hotel[[#This Row],[mantenimiento_por_noche]]="","20",reservas_hotel[[#This Row],[mantenimiento_por_noche]])</f>
        <v>10</v>
      </c>
      <c r="M729">
        <f>reservas_hotel[[#This Row],[Precio Noche]]*reservas_hotel[[#This Row],[noches]]</f>
        <v>50</v>
      </c>
      <c r="N729">
        <f>reservas_hotel[[#This Row],[noches]]*reservas_hotel[[#This Row],[Mantenimiento por noche]]</f>
        <v>10</v>
      </c>
      <c r="O729">
        <f>reservas_hotel[[#This Row],[Gasto total por reserva]]-reservas_hotel[[#This Row],[Gasto mantenimiento total]]</f>
        <v>40</v>
      </c>
    </row>
    <row r="730" spans="1:15" x14ac:dyDescent="0.3">
      <c r="A730">
        <v>729</v>
      </c>
      <c r="B730">
        <v>43</v>
      </c>
      <c r="C730" t="s">
        <v>2</v>
      </c>
      <c r="D730" t="s">
        <v>3</v>
      </c>
      <c r="E730" t="s">
        <v>11</v>
      </c>
      <c r="F730">
        <v>200</v>
      </c>
      <c r="G730" s="1">
        <f>IF(reservas_hotel[[#This Row],[precio noche 1]]="","100",reservas_hotel[[#This Row],[precio noche 1]])</f>
        <v>200</v>
      </c>
      <c r="H730" t="s">
        <v>9</v>
      </c>
      <c r="I730">
        <v>7</v>
      </c>
      <c r="J730" t="s">
        <v>17</v>
      </c>
      <c r="K730">
        <v>10</v>
      </c>
      <c r="L730" s="1">
        <f>IF(reservas_hotel[[#This Row],[mantenimiento_por_noche]]="","20",reservas_hotel[[#This Row],[mantenimiento_por_noche]])</f>
        <v>10</v>
      </c>
      <c r="M730">
        <f>reservas_hotel[[#This Row],[Precio Noche]]*reservas_hotel[[#This Row],[noches]]</f>
        <v>1400</v>
      </c>
      <c r="N730">
        <f>reservas_hotel[[#This Row],[noches]]*reservas_hotel[[#This Row],[Mantenimiento por noche]]</f>
        <v>70</v>
      </c>
      <c r="O730">
        <f>reservas_hotel[[#This Row],[Gasto total por reserva]]-reservas_hotel[[#This Row],[Gasto mantenimiento total]]</f>
        <v>1330</v>
      </c>
    </row>
    <row r="731" spans="1:15" x14ac:dyDescent="0.3">
      <c r="A731">
        <v>730</v>
      </c>
      <c r="B731">
        <v>31</v>
      </c>
      <c r="C731" t="s">
        <v>2</v>
      </c>
      <c r="D731" t="s">
        <v>19</v>
      </c>
      <c r="E731" t="s">
        <v>15</v>
      </c>
      <c r="F731">
        <v>200</v>
      </c>
      <c r="G731" s="1">
        <f>IF(reservas_hotel[[#This Row],[precio noche 1]]="","100",reservas_hotel[[#This Row],[precio noche 1]])</f>
        <v>200</v>
      </c>
      <c r="H731" t="s">
        <v>5</v>
      </c>
      <c r="I731">
        <v>7</v>
      </c>
      <c r="J731" t="s">
        <v>6</v>
      </c>
      <c r="K731">
        <v>10</v>
      </c>
      <c r="L731" s="1">
        <f>IF(reservas_hotel[[#This Row],[mantenimiento_por_noche]]="","20",reservas_hotel[[#This Row],[mantenimiento_por_noche]])</f>
        <v>10</v>
      </c>
      <c r="M731">
        <f>reservas_hotel[[#This Row],[Precio Noche]]*reservas_hotel[[#This Row],[noches]]</f>
        <v>1400</v>
      </c>
      <c r="N731">
        <f>reservas_hotel[[#This Row],[noches]]*reservas_hotel[[#This Row],[Mantenimiento por noche]]</f>
        <v>70</v>
      </c>
      <c r="O731">
        <f>reservas_hotel[[#This Row],[Gasto total por reserva]]-reservas_hotel[[#This Row],[Gasto mantenimiento total]]</f>
        <v>1330</v>
      </c>
    </row>
    <row r="732" spans="1:15" x14ac:dyDescent="0.3">
      <c r="A732">
        <v>731</v>
      </c>
      <c r="B732">
        <v>50</v>
      </c>
      <c r="C732" t="s">
        <v>13</v>
      </c>
      <c r="D732" t="s">
        <v>3</v>
      </c>
      <c r="E732" t="s">
        <v>11</v>
      </c>
      <c r="F732">
        <v>120</v>
      </c>
      <c r="G732" s="1">
        <f>IF(reservas_hotel[[#This Row],[precio noche 1]]="","100",reservas_hotel[[#This Row],[precio noche 1]])</f>
        <v>120</v>
      </c>
      <c r="H732" t="s">
        <v>12</v>
      </c>
      <c r="I732">
        <v>6</v>
      </c>
      <c r="J732" t="s">
        <v>6</v>
      </c>
      <c r="K732">
        <v>10</v>
      </c>
      <c r="L732" s="1">
        <f>IF(reservas_hotel[[#This Row],[mantenimiento_por_noche]]="","20",reservas_hotel[[#This Row],[mantenimiento_por_noche]])</f>
        <v>10</v>
      </c>
      <c r="M732">
        <f>reservas_hotel[[#This Row],[Precio Noche]]*reservas_hotel[[#This Row],[noches]]</f>
        <v>720</v>
      </c>
      <c r="N732">
        <f>reservas_hotel[[#This Row],[noches]]*reservas_hotel[[#This Row],[Mantenimiento por noche]]</f>
        <v>60</v>
      </c>
      <c r="O732">
        <f>reservas_hotel[[#This Row],[Gasto total por reserva]]-reservas_hotel[[#This Row],[Gasto mantenimiento total]]</f>
        <v>660</v>
      </c>
    </row>
    <row r="733" spans="1:15" x14ac:dyDescent="0.3">
      <c r="A733">
        <v>732</v>
      </c>
      <c r="B733">
        <v>58</v>
      </c>
      <c r="C733" t="s">
        <v>2</v>
      </c>
      <c r="D733" t="s">
        <v>10</v>
      </c>
      <c r="E733" t="s">
        <v>15</v>
      </c>
      <c r="F733">
        <v>150</v>
      </c>
      <c r="G733" s="1">
        <f>IF(reservas_hotel[[#This Row],[precio noche 1]]="","100",reservas_hotel[[#This Row],[precio noche 1]])</f>
        <v>150</v>
      </c>
      <c r="H733" t="s">
        <v>5</v>
      </c>
      <c r="I733">
        <v>9</v>
      </c>
      <c r="J733" t="s">
        <v>6</v>
      </c>
      <c r="K733">
        <v>15</v>
      </c>
      <c r="L733" s="1">
        <f>IF(reservas_hotel[[#This Row],[mantenimiento_por_noche]]="","20",reservas_hotel[[#This Row],[mantenimiento_por_noche]])</f>
        <v>15</v>
      </c>
      <c r="M733">
        <f>reservas_hotel[[#This Row],[Precio Noche]]*reservas_hotel[[#This Row],[noches]]</f>
        <v>1350</v>
      </c>
      <c r="N733">
        <f>reservas_hotel[[#This Row],[noches]]*reservas_hotel[[#This Row],[Mantenimiento por noche]]</f>
        <v>135</v>
      </c>
      <c r="O733">
        <f>reservas_hotel[[#This Row],[Gasto total por reserva]]-reservas_hotel[[#This Row],[Gasto mantenimiento total]]</f>
        <v>1215</v>
      </c>
    </row>
    <row r="734" spans="1:15" x14ac:dyDescent="0.3">
      <c r="A734">
        <v>733</v>
      </c>
      <c r="B734">
        <v>50</v>
      </c>
      <c r="C734" t="s">
        <v>13</v>
      </c>
      <c r="D734" t="s">
        <v>14</v>
      </c>
      <c r="E734" t="s">
        <v>4</v>
      </c>
      <c r="F734">
        <v>150</v>
      </c>
      <c r="G734" s="1">
        <f>IF(reservas_hotel[[#This Row],[precio noche 1]]="","100",reservas_hotel[[#This Row],[precio noche 1]])</f>
        <v>150</v>
      </c>
      <c r="H734" t="s">
        <v>21</v>
      </c>
      <c r="I734">
        <v>10</v>
      </c>
      <c r="J734" t="s">
        <v>17</v>
      </c>
      <c r="K734">
        <v>15</v>
      </c>
      <c r="L734" s="1">
        <f>IF(reservas_hotel[[#This Row],[mantenimiento_por_noche]]="","20",reservas_hotel[[#This Row],[mantenimiento_por_noche]])</f>
        <v>15</v>
      </c>
      <c r="M734">
        <f>reservas_hotel[[#This Row],[Precio Noche]]*reservas_hotel[[#This Row],[noches]]</f>
        <v>1500</v>
      </c>
      <c r="N734">
        <f>reservas_hotel[[#This Row],[noches]]*reservas_hotel[[#This Row],[Mantenimiento por noche]]</f>
        <v>150</v>
      </c>
      <c r="O734">
        <f>reservas_hotel[[#This Row],[Gasto total por reserva]]-reservas_hotel[[#This Row],[Gasto mantenimiento total]]</f>
        <v>1350</v>
      </c>
    </row>
    <row r="735" spans="1:15" x14ac:dyDescent="0.3">
      <c r="A735">
        <v>734</v>
      </c>
      <c r="B735">
        <v>32</v>
      </c>
      <c r="C735" t="s">
        <v>13</v>
      </c>
      <c r="D735" t="s">
        <v>10</v>
      </c>
      <c r="E735" t="s">
        <v>11</v>
      </c>
      <c r="F735">
        <v>70</v>
      </c>
      <c r="G735" s="1">
        <f>IF(reservas_hotel[[#This Row],[precio noche 1]]="","100",reservas_hotel[[#This Row],[precio noche 1]])</f>
        <v>70</v>
      </c>
      <c r="H735" t="s">
        <v>21</v>
      </c>
      <c r="I735">
        <v>2</v>
      </c>
      <c r="J735" t="s">
        <v>17</v>
      </c>
      <c r="L735" s="1" t="str">
        <f>IF(reservas_hotel[[#This Row],[mantenimiento_por_noche]]="","20",reservas_hotel[[#This Row],[mantenimiento_por_noche]])</f>
        <v>20</v>
      </c>
      <c r="M735">
        <f>reservas_hotel[[#This Row],[Precio Noche]]*reservas_hotel[[#This Row],[noches]]</f>
        <v>140</v>
      </c>
      <c r="N735">
        <f>reservas_hotel[[#This Row],[noches]]*reservas_hotel[[#This Row],[Mantenimiento por noche]]</f>
        <v>40</v>
      </c>
      <c r="O735">
        <f>reservas_hotel[[#This Row],[Gasto total por reserva]]-reservas_hotel[[#This Row],[Gasto mantenimiento total]]</f>
        <v>100</v>
      </c>
    </row>
    <row r="736" spans="1:15" x14ac:dyDescent="0.3">
      <c r="A736">
        <v>735</v>
      </c>
      <c r="B736">
        <v>47</v>
      </c>
      <c r="C736" t="s">
        <v>2</v>
      </c>
      <c r="D736" t="s">
        <v>16</v>
      </c>
      <c r="E736" t="s">
        <v>4</v>
      </c>
      <c r="F736">
        <v>150</v>
      </c>
      <c r="G736" s="1">
        <f>IF(reservas_hotel[[#This Row],[precio noche 1]]="","100",reservas_hotel[[#This Row],[precio noche 1]])</f>
        <v>150</v>
      </c>
      <c r="H736" t="s">
        <v>9</v>
      </c>
      <c r="I736">
        <v>1</v>
      </c>
      <c r="J736" t="s">
        <v>6</v>
      </c>
      <c r="K736">
        <v>10</v>
      </c>
      <c r="L736" s="1">
        <f>IF(reservas_hotel[[#This Row],[mantenimiento_por_noche]]="","20",reservas_hotel[[#This Row],[mantenimiento_por_noche]])</f>
        <v>10</v>
      </c>
      <c r="M736">
        <f>reservas_hotel[[#This Row],[Precio Noche]]*reservas_hotel[[#This Row],[noches]]</f>
        <v>150</v>
      </c>
      <c r="N736">
        <f>reservas_hotel[[#This Row],[noches]]*reservas_hotel[[#This Row],[Mantenimiento por noche]]</f>
        <v>10</v>
      </c>
      <c r="O736">
        <f>reservas_hotel[[#This Row],[Gasto total por reserva]]-reservas_hotel[[#This Row],[Gasto mantenimiento total]]</f>
        <v>140</v>
      </c>
    </row>
    <row r="737" spans="1:15" x14ac:dyDescent="0.3">
      <c r="A737">
        <v>736</v>
      </c>
      <c r="B737">
        <v>86</v>
      </c>
      <c r="C737" t="s">
        <v>2</v>
      </c>
      <c r="D737" t="s">
        <v>7</v>
      </c>
      <c r="E737" t="s">
        <v>4</v>
      </c>
      <c r="F737">
        <v>50</v>
      </c>
      <c r="G737" s="1">
        <f>IF(reservas_hotel[[#This Row],[precio noche 1]]="","100",reservas_hotel[[#This Row],[precio noche 1]])</f>
        <v>50</v>
      </c>
      <c r="H737" t="s">
        <v>5</v>
      </c>
      <c r="I737">
        <v>9</v>
      </c>
      <c r="J737" t="s">
        <v>6</v>
      </c>
      <c r="K737">
        <v>15</v>
      </c>
      <c r="L737" s="1">
        <f>IF(reservas_hotel[[#This Row],[mantenimiento_por_noche]]="","20",reservas_hotel[[#This Row],[mantenimiento_por_noche]])</f>
        <v>15</v>
      </c>
      <c r="M737">
        <f>reservas_hotel[[#This Row],[Precio Noche]]*reservas_hotel[[#This Row],[noches]]</f>
        <v>450</v>
      </c>
      <c r="N737">
        <f>reservas_hotel[[#This Row],[noches]]*reservas_hotel[[#This Row],[Mantenimiento por noche]]</f>
        <v>135</v>
      </c>
      <c r="O737">
        <f>reservas_hotel[[#This Row],[Gasto total por reserva]]-reservas_hotel[[#This Row],[Gasto mantenimiento total]]</f>
        <v>315</v>
      </c>
    </row>
    <row r="738" spans="1:15" x14ac:dyDescent="0.3">
      <c r="A738">
        <v>737</v>
      </c>
      <c r="B738">
        <v>34</v>
      </c>
      <c r="C738" t="s">
        <v>2</v>
      </c>
      <c r="D738" t="s">
        <v>7</v>
      </c>
      <c r="E738" t="s">
        <v>4</v>
      </c>
      <c r="F738">
        <v>90</v>
      </c>
      <c r="G738" s="1">
        <f>IF(reservas_hotel[[#This Row],[precio noche 1]]="","100",reservas_hotel[[#This Row],[precio noche 1]])</f>
        <v>90</v>
      </c>
      <c r="H738" t="s">
        <v>9</v>
      </c>
      <c r="I738">
        <v>9</v>
      </c>
      <c r="J738" t="s">
        <v>6</v>
      </c>
      <c r="L738" s="1" t="str">
        <f>IF(reservas_hotel[[#This Row],[mantenimiento_por_noche]]="","20",reservas_hotel[[#This Row],[mantenimiento_por_noche]])</f>
        <v>20</v>
      </c>
      <c r="M738">
        <f>reservas_hotel[[#This Row],[Precio Noche]]*reservas_hotel[[#This Row],[noches]]</f>
        <v>810</v>
      </c>
      <c r="N738">
        <f>reservas_hotel[[#This Row],[noches]]*reservas_hotel[[#This Row],[Mantenimiento por noche]]</f>
        <v>180</v>
      </c>
      <c r="O738">
        <f>reservas_hotel[[#This Row],[Gasto total por reserva]]-reservas_hotel[[#This Row],[Gasto mantenimiento total]]</f>
        <v>630</v>
      </c>
    </row>
    <row r="739" spans="1:15" x14ac:dyDescent="0.3">
      <c r="A739">
        <v>738</v>
      </c>
      <c r="B739">
        <v>63</v>
      </c>
      <c r="C739" t="s">
        <v>13</v>
      </c>
      <c r="D739" t="s">
        <v>19</v>
      </c>
      <c r="E739" t="s">
        <v>8</v>
      </c>
      <c r="F739">
        <v>150</v>
      </c>
      <c r="G739" s="1">
        <f>IF(reservas_hotel[[#This Row],[precio noche 1]]="","100",reservas_hotel[[#This Row],[precio noche 1]])</f>
        <v>150</v>
      </c>
      <c r="H739" t="s">
        <v>5</v>
      </c>
      <c r="I739">
        <v>5</v>
      </c>
      <c r="J739" t="s">
        <v>17</v>
      </c>
      <c r="K739">
        <v>10</v>
      </c>
      <c r="L739" s="1">
        <f>IF(reservas_hotel[[#This Row],[mantenimiento_por_noche]]="","20",reservas_hotel[[#This Row],[mantenimiento_por_noche]])</f>
        <v>10</v>
      </c>
      <c r="M739">
        <f>reservas_hotel[[#This Row],[Precio Noche]]*reservas_hotel[[#This Row],[noches]]</f>
        <v>750</v>
      </c>
      <c r="N739">
        <f>reservas_hotel[[#This Row],[noches]]*reservas_hotel[[#This Row],[Mantenimiento por noche]]</f>
        <v>50</v>
      </c>
      <c r="O739">
        <f>reservas_hotel[[#This Row],[Gasto total por reserva]]-reservas_hotel[[#This Row],[Gasto mantenimiento total]]</f>
        <v>700</v>
      </c>
    </row>
    <row r="740" spans="1:15" x14ac:dyDescent="0.3">
      <c r="A740">
        <v>739</v>
      </c>
      <c r="B740">
        <v>43</v>
      </c>
      <c r="C740" t="s">
        <v>2</v>
      </c>
      <c r="D740" t="s">
        <v>14</v>
      </c>
      <c r="E740" t="s">
        <v>11</v>
      </c>
      <c r="F740">
        <v>120</v>
      </c>
      <c r="G740" s="1">
        <f>IF(reservas_hotel[[#This Row],[precio noche 1]]="","100",reservas_hotel[[#This Row],[precio noche 1]])</f>
        <v>120</v>
      </c>
      <c r="H740" t="s">
        <v>9</v>
      </c>
      <c r="I740">
        <v>8</v>
      </c>
      <c r="J740" t="s">
        <v>17</v>
      </c>
      <c r="K740">
        <v>20</v>
      </c>
      <c r="L740" s="1">
        <f>IF(reservas_hotel[[#This Row],[mantenimiento_por_noche]]="","20",reservas_hotel[[#This Row],[mantenimiento_por_noche]])</f>
        <v>20</v>
      </c>
      <c r="M740">
        <f>reservas_hotel[[#This Row],[Precio Noche]]*reservas_hotel[[#This Row],[noches]]</f>
        <v>960</v>
      </c>
      <c r="N740">
        <f>reservas_hotel[[#This Row],[noches]]*reservas_hotel[[#This Row],[Mantenimiento por noche]]</f>
        <v>160</v>
      </c>
      <c r="O740">
        <f>reservas_hotel[[#This Row],[Gasto total por reserva]]-reservas_hotel[[#This Row],[Gasto mantenimiento total]]</f>
        <v>800</v>
      </c>
    </row>
    <row r="741" spans="1:15" x14ac:dyDescent="0.3">
      <c r="A741">
        <v>740</v>
      </c>
      <c r="B741">
        <v>80</v>
      </c>
      <c r="C741" t="s">
        <v>2</v>
      </c>
      <c r="D741" t="s">
        <v>16</v>
      </c>
      <c r="E741" t="s">
        <v>4</v>
      </c>
      <c r="F741">
        <v>90</v>
      </c>
      <c r="G741" s="1">
        <f>IF(reservas_hotel[[#This Row],[precio noche 1]]="","100",reservas_hotel[[#This Row],[precio noche 1]])</f>
        <v>90</v>
      </c>
      <c r="H741" t="s">
        <v>9</v>
      </c>
      <c r="I741">
        <v>8</v>
      </c>
      <c r="J741" t="s">
        <v>6</v>
      </c>
      <c r="K741">
        <v>10</v>
      </c>
      <c r="L741" s="1">
        <f>IF(reservas_hotel[[#This Row],[mantenimiento_por_noche]]="","20",reservas_hotel[[#This Row],[mantenimiento_por_noche]])</f>
        <v>10</v>
      </c>
      <c r="M741">
        <f>reservas_hotel[[#This Row],[Precio Noche]]*reservas_hotel[[#This Row],[noches]]</f>
        <v>720</v>
      </c>
      <c r="N741">
        <f>reservas_hotel[[#This Row],[noches]]*reservas_hotel[[#This Row],[Mantenimiento por noche]]</f>
        <v>80</v>
      </c>
      <c r="O741">
        <f>reservas_hotel[[#This Row],[Gasto total por reserva]]-reservas_hotel[[#This Row],[Gasto mantenimiento total]]</f>
        <v>640</v>
      </c>
    </row>
    <row r="742" spans="1:15" x14ac:dyDescent="0.3">
      <c r="A742">
        <v>741</v>
      </c>
      <c r="B742">
        <v>73</v>
      </c>
      <c r="C742" t="s">
        <v>13</v>
      </c>
      <c r="D742" t="s">
        <v>19</v>
      </c>
      <c r="E742" t="s">
        <v>4</v>
      </c>
      <c r="F742">
        <v>150</v>
      </c>
      <c r="G742" s="1">
        <f>IF(reservas_hotel[[#This Row],[precio noche 1]]="","100",reservas_hotel[[#This Row],[precio noche 1]])</f>
        <v>150</v>
      </c>
      <c r="H742" t="s">
        <v>21</v>
      </c>
      <c r="I742">
        <v>2</v>
      </c>
      <c r="J742" t="s">
        <v>6</v>
      </c>
      <c r="K742">
        <v>15</v>
      </c>
      <c r="L742" s="1">
        <f>IF(reservas_hotel[[#This Row],[mantenimiento_por_noche]]="","20",reservas_hotel[[#This Row],[mantenimiento_por_noche]])</f>
        <v>15</v>
      </c>
      <c r="M742">
        <f>reservas_hotel[[#This Row],[Precio Noche]]*reservas_hotel[[#This Row],[noches]]</f>
        <v>300</v>
      </c>
      <c r="N742">
        <f>reservas_hotel[[#This Row],[noches]]*reservas_hotel[[#This Row],[Mantenimiento por noche]]</f>
        <v>30</v>
      </c>
      <c r="O742">
        <f>reservas_hotel[[#This Row],[Gasto total por reserva]]-reservas_hotel[[#This Row],[Gasto mantenimiento total]]</f>
        <v>270</v>
      </c>
    </row>
    <row r="743" spans="1:15" x14ac:dyDescent="0.3">
      <c r="A743">
        <v>742</v>
      </c>
      <c r="B743">
        <v>18</v>
      </c>
      <c r="C743" t="s">
        <v>2</v>
      </c>
      <c r="D743" t="s">
        <v>18</v>
      </c>
      <c r="E743" t="s">
        <v>15</v>
      </c>
      <c r="F743">
        <v>200</v>
      </c>
      <c r="G743" s="1">
        <f>IF(reservas_hotel[[#This Row],[precio noche 1]]="","100",reservas_hotel[[#This Row],[precio noche 1]])</f>
        <v>200</v>
      </c>
      <c r="H743" t="s">
        <v>9</v>
      </c>
      <c r="I743">
        <v>6</v>
      </c>
      <c r="J743" t="s">
        <v>6</v>
      </c>
      <c r="L743" s="1" t="str">
        <f>IF(reservas_hotel[[#This Row],[mantenimiento_por_noche]]="","20",reservas_hotel[[#This Row],[mantenimiento_por_noche]])</f>
        <v>20</v>
      </c>
      <c r="M743">
        <f>reservas_hotel[[#This Row],[Precio Noche]]*reservas_hotel[[#This Row],[noches]]</f>
        <v>1200</v>
      </c>
      <c r="N743">
        <f>reservas_hotel[[#This Row],[noches]]*reservas_hotel[[#This Row],[Mantenimiento por noche]]</f>
        <v>120</v>
      </c>
      <c r="O743">
        <f>reservas_hotel[[#This Row],[Gasto total por reserva]]-reservas_hotel[[#This Row],[Gasto mantenimiento total]]</f>
        <v>1080</v>
      </c>
    </row>
    <row r="744" spans="1:15" x14ac:dyDescent="0.3">
      <c r="A744">
        <v>743</v>
      </c>
      <c r="B744">
        <v>21</v>
      </c>
      <c r="C744" t="s">
        <v>2</v>
      </c>
      <c r="D744" t="s">
        <v>22</v>
      </c>
      <c r="E744" t="s">
        <v>8</v>
      </c>
      <c r="F744">
        <v>150</v>
      </c>
      <c r="G744" s="1">
        <f>IF(reservas_hotel[[#This Row],[precio noche 1]]="","100",reservas_hotel[[#This Row],[precio noche 1]])</f>
        <v>150</v>
      </c>
      <c r="H744" t="s">
        <v>12</v>
      </c>
      <c r="I744">
        <v>5</v>
      </c>
      <c r="J744" t="s">
        <v>6</v>
      </c>
      <c r="K744">
        <v>10</v>
      </c>
      <c r="L744" s="1">
        <f>IF(reservas_hotel[[#This Row],[mantenimiento_por_noche]]="","20",reservas_hotel[[#This Row],[mantenimiento_por_noche]])</f>
        <v>10</v>
      </c>
      <c r="M744">
        <f>reservas_hotel[[#This Row],[Precio Noche]]*reservas_hotel[[#This Row],[noches]]</f>
        <v>750</v>
      </c>
      <c r="N744">
        <f>reservas_hotel[[#This Row],[noches]]*reservas_hotel[[#This Row],[Mantenimiento por noche]]</f>
        <v>50</v>
      </c>
      <c r="O744">
        <f>reservas_hotel[[#This Row],[Gasto total por reserva]]-reservas_hotel[[#This Row],[Gasto mantenimiento total]]</f>
        <v>700</v>
      </c>
    </row>
    <row r="745" spans="1:15" x14ac:dyDescent="0.3">
      <c r="A745">
        <v>744</v>
      </c>
      <c r="B745">
        <v>88</v>
      </c>
      <c r="C745" t="s">
        <v>2</v>
      </c>
      <c r="D745" t="s">
        <v>10</v>
      </c>
      <c r="E745" t="s">
        <v>15</v>
      </c>
      <c r="F745">
        <v>50</v>
      </c>
      <c r="G745" s="1">
        <f>IF(reservas_hotel[[#This Row],[precio noche 1]]="","100",reservas_hotel[[#This Row],[precio noche 1]])</f>
        <v>50</v>
      </c>
      <c r="H745" t="s">
        <v>21</v>
      </c>
      <c r="I745">
        <v>8</v>
      </c>
      <c r="J745" t="s">
        <v>6</v>
      </c>
      <c r="K745">
        <v>15</v>
      </c>
      <c r="L745" s="1">
        <f>IF(reservas_hotel[[#This Row],[mantenimiento_por_noche]]="","20",reservas_hotel[[#This Row],[mantenimiento_por_noche]])</f>
        <v>15</v>
      </c>
      <c r="M745">
        <f>reservas_hotel[[#This Row],[Precio Noche]]*reservas_hotel[[#This Row],[noches]]</f>
        <v>400</v>
      </c>
      <c r="N745">
        <f>reservas_hotel[[#This Row],[noches]]*reservas_hotel[[#This Row],[Mantenimiento por noche]]</f>
        <v>120</v>
      </c>
      <c r="O745">
        <f>reservas_hotel[[#This Row],[Gasto total por reserva]]-reservas_hotel[[#This Row],[Gasto mantenimiento total]]</f>
        <v>280</v>
      </c>
    </row>
    <row r="746" spans="1:15" x14ac:dyDescent="0.3">
      <c r="A746">
        <v>745</v>
      </c>
      <c r="B746">
        <v>77</v>
      </c>
      <c r="C746" t="s">
        <v>13</v>
      </c>
      <c r="D746" t="s">
        <v>16</v>
      </c>
      <c r="E746" t="s">
        <v>15</v>
      </c>
      <c r="F746">
        <v>120</v>
      </c>
      <c r="G746" s="1">
        <f>IF(reservas_hotel[[#This Row],[precio noche 1]]="","100",reservas_hotel[[#This Row],[precio noche 1]])</f>
        <v>120</v>
      </c>
      <c r="H746" t="s">
        <v>5</v>
      </c>
      <c r="I746">
        <v>5</v>
      </c>
      <c r="J746" t="s">
        <v>6</v>
      </c>
      <c r="K746">
        <v>15</v>
      </c>
      <c r="L746" s="1">
        <f>IF(reservas_hotel[[#This Row],[mantenimiento_por_noche]]="","20",reservas_hotel[[#This Row],[mantenimiento_por_noche]])</f>
        <v>15</v>
      </c>
      <c r="M746">
        <f>reservas_hotel[[#This Row],[Precio Noche]]*reservas_hotel[[#This Row],[noches]]</f>
        <v>600</v>
      </c>
      <c r="N746">
        <f>reservas_hotel[[#This Row],[noches]]*reservas_hotel[[#This Row],[Mantenimiento por noche]]</f>
        <v>75</v>
      </c>
      <c r="O746">
        <f>reservas_hotel[[#This Row],[Gasto total por reserva]]-reservas_hotel[[#This Row],[Gasto mantenimiento total]]</f>
        <v>525</v>
      </c>
    </row>
    <row r="747" spans="1:15" x14ac:dyDescent="0.3">
      <c r="A747">
        <v>746</v>
      </c>
      <c r="B747">
        <v>23</v>
      </c>
      <c r="C747" t="s">
        <v>2</v>
      </c>
      <c r="D747" t="s">
        <v>22</v>
      </c>
      <c r="E747" t="s">
        <v>15</v>
      </c>
      <c r="F747">
        <v>90</v>
      </c>
      <c r="G747" s="1">
        <f>IF(reservas_hotel[[#This Row],[precio noche 1]]="","100",reservas_hotel[[#This Row],[precio noche 1]])</f>
        <v>90</v>
      </c>
      <c r="H747" t="s">
        <v>12</v>
      </c>
      <c r="I747">
        <v>9</v>
      </c>
      <c r="J747" t="s">
        <v>17</v>
      </c>
      <c r="K747">
        <v>15</v>
      </c>
      <c r="L747" s="1">
        <f>IF(reservas_hotel[[#This Row],[mantenimiento_por_noche]]="","20",reservas_hotel[[#This Row],[mantenimiento_por_noche]])</f>
        <v>15</v>
      </c>
      <c r="M747">
        <f>reservas_hotel[[#This Row],[Precio Noche]]*reservas_hotel[[#This Row],[noches]]</f>
        <v>810</v>
      </c>
      <c r="N747">
        <f>reservas_hotel[[#This Row],[noches]]*reservas_hotel[[#This Row],[Mantenimiento por noche]]</f>
        <v>135</v>
      </c>
      <c r="O747">
        <f>reservas_hotel[[#This Row],[Gasto total por reserva]]-reservas_hotel[[#This Row],[Gasto mantenimiento total]]</f>
        <v>675</v>
      </c>
    </row>
    <row r="748" spans="1:15" x14ac:dyDescent="0.3">
      <c r="A748">
        <v>747</v>
      </c>
      <c r="B748">
        <v>38</v>
      </c>
      <c r="C748" t="s">
        <v>2</v>
      </c>
      <c r="D748" t="s">
        <v>16</v>
      </c>
      <c r="E748" t="s">
        <v>8</v>
      </c>
      <c r="F748">
        <v>120</v>
      </c>
      <c r="G748" s="1">
        <f>IF(reservas_hotel[[#This Row],[precio noche 1]]="","100",reservas_hotel[[#This Row],[precio noche 1]])</f>
        <v>120</v>
      </c>
      <c r="H748" t="s">
        <v>5</v>
      </c>
      <c r="I748">
        <v>7</v>
      </c>
      <c r="J748" t="s">
        <v>6</v>
      </c>
      <c r="K748">
        <v>10</v>
      </c>
      <c r="L748" s="1">
        <f>IF(reservas_hotel[[#This Row],[mantenimiento_por_noche]]="","20",reservas_hotel[[#This Row],[mantenimiento_por_noche]])</f>
        <v>10</v>
      </c>
      <c r="M748">
        <f>reservas_hotel[[#This Row],[Precio Noche]]*reservas_hotel[[#This Row],[noches]]</f>
        <v>840</v>
      </c>
      <c r="N748">
        <f>reservas_hotel[[#This Row],[noches]]*reservas_hotel[[#This Row],[Mantenimiento por noche]]</f>
        <v>70</v>
      </c>
      <c r="O748">
        <f>reservas_hotel[[#This Row],[Gasto total por reserva]]-reservas_hotel[[#This Row],[Gasto mantenimiento total]]</f>
        <v>770</v>
      </c>
    </row>
    <row r="749" spans="1:15" x14ac:dyDescent="0.3">
      <c r="A749">
        <v>748</v>
      </c>
      <c r="B749">
        <v>72</v>
      </c>
      <c r="C749" t="s">
        <v>2</v>
      </c>
      <c r="D749" t="s">
        <v>20</v>
      </c>
      <c r="E749" t="s">
        <v>11</v>
      </c>
      <c r="F749">
        <v>70</v>
      </c>
      <c r="G749" s="1">
        <f>IF(reservas_hotel[[#This Row],[precio noche 1]]="","100",reservas_hotel[[#This Row],[precio noche 1]])</f>
        <v>70</v>
      </c>
      <c r="H749" t="s">
        <v>9</v>
      </c>
      <c r="I749">
        <v>5</v>
      </c>
      <c r="J749" t="s">
        <v>6</v>
      </c>
      <c r="K749">
        <v>5</v>
      </c>
      <c r="L749" s="1">
        <f>IF(reservas_hotel[[#This Row],[mantenimiento_por_noche]]="","20",reservas_hotel[[#This Row],[mantenimiento_por_noche]])</f>
        <v>5</v>
      </c>
      <c r="M749">
        <f>reservas_hotel[[#This Row],[Precio Noche]]*reservas_hotel[[#This Row],[noches]]</f>
        <v>350</v>
      </c>
      <c r="N749">
        <f>reservas_hotel[[#This Row],[noches]]*reservas_hotel[[#This Row],[Mantenimiento por noche]]</f>
        <v>25</v>
      </c>
      <c r="O749">
        <f>reservas_hotel[[#This Row],[Gasto total por reserva]]-reservas_hotel[[#This Row],[Gasto mantenimiento total]]</f>
        <v>325</v>
      </c>
    </row>
    <row r="750" spans="1:15" x14ac:dyDescent="0.3">
      <c r="A750">
        <v>749</v>
      </c>
      <c r="B750">
        <v>63</v>
      </c>
      <c r="C750" t="s">
        <v>2</v>
      </c>
      <c r="D750" t="s">
        <v>16</v>
      </c>
      <c r="E750" t="s">
        <v>11</v>
      </c>
      <c r="F750">
        <v>90</v>
      </c>
      <c r="G750" s="1">
        <f>IF(reservas_hotel[[#This Row],[precio noche 1]]="","100",reservas_hotel[[#This Row],[precio noche 1]])</f>
        <v>90</v>
      </c>
      <c r="H750" t="s">
        <v>12</v>
      </c>
      <c r="I750">
        <v>6</v>
      </c>
      <c r="J750" t="s">
        <v>6</v>
      </c>
      <c r="K750">
        <v>15</v>
      </c>
      <c r="L750" s="1">
        <f>IF(reservas_hotel[[#This Row],[mantenimiento_por_noche]]="","20",reservas_hotel[[#This Row],[mantenimiento_por_noche]])</f>
        <v>15</v>
      </c>
      <c r="M750">
        <f>reservas_hotel[[#This Row],[Precio Noche]]*reservas_hotel[[#This Row],[noches]]</f>
        <v>540</v>
      </c>
      <c r="N750">
        <f>reservas_hotel[[#This Row],[noches]]*reservas_hotel[[#This Row],[Mantenimiento por noche]]</f>
        <v>90</v>
      </c>
      <c r="O750">
        <f>reservas_hotel[[#This Row],[Gasto total por reserva]]-reservas_hotel[[#This Row],[Gasto mantenimiento total]]</f>
        <v>450</v>
      </c>
    </row>
    <row r="751" spans="1:15" x14ac:dyDescent="0.3">
      <c r="A751">
        <v>750</v>
      </c>
      <c r="B751">
        <v>25</v>
      </c>
      <c r="C751" t="s">
        <v>13</v>
      </c>
      <c r="D751" t="s">
        <v>14</v>
      </c>
      <c r="E751" t="s">
        <v>15</v>
      </c>
      <c r="F751">
        <v>70</v>
      </c>
      <c r="G751" s="1">
        <f>IF(reservas_hotel[[#This Row],[precio noche 1]]="","100",reservas_hotel[[#This Row],[precio noche 1]])</f>
        <v>70</v>
      </c>
      <c r="H751" t="s">
        <v>21</v>
      </c>
      <c r="I751">
        <v>2</v>
      </c>
      <c r="J751" t="s">
        <v>6</v>
      </c>
      <c r="K751">
        <v>20</v>
      </c>
      <c r="L751" s="1">
        <f>IF(reservas_hotel[[#This Row],[mantenimiento_por_noche]]="","20",reservas_hotel[[#This Row],[mantenimiento_por_noche]])</f>
        <v>20</v>
      </c>
      <c r="M751">
        <f>reservas_hotel[[#This Row],[Precio Noche]]*reservas_hotel[[#This Row],[noches]]</f>
        <v>140</v>
      </c>
      <c r="N751">
        <f>reservas_hotel[[#This Row],[noches]]*reservas_hotel[[#This Row],[Mantenimiento por noche]]</f>
        <v>40</v>
      </c>
      <c r="O751">
        <f>reservas_hotel[[#This Row],[Gasto total por reserva]]-reservas_hotel[[#This Row],[Gasto mantenimiento total]]</f>
        <v>100</v>
      </c>
    </row>
    <row r="752" spans="1:15" x14ac:dyDescent="0.3">
      <c r="A752">
        <v>751</v>
      </c>
      <c r="B752">
        <v>73</v>
      </c>
      <c r="C752" t="s">
        <v>2</v>
      </c>
      <c r="D752" t="s">
        <v>18</v>
      </c>
      <c r="E752" t="s">
        <v>11</v>
      </c>
      <c r="F752">
        <v>200</v>
      </c>
      <c r="G752" s="1">
        <f>IF(reservas_hotel[[#This Row],[precio noche 1]]="","100",reservas_hotel[[#This Row],[precio noche 1]])</f>
        <v>200</v>
      </c>
      <c r="H752" t="s">
        <v>12</v>
      </c>
      <c r="I752">
        <v>1</v>
      </c>
      <c r="J752" t="s">
        <v>17</v>
      </c>
      <c r="L752" s="1" t="str">
        <f>IF(reservas_hotel[[#This Row],[mantenimiento_por_noche]]="","20",reservas_hotel[[#This Row],[mantenimiento_por_noche]])</f>
        <v>20</v>
      </c>
      <c r="M752">
        <f>reservas_hotel[[#This Row],[Precio Noche]]*reservas_hotel[[#This Row],[noches]]</f>
        <v>200</v>
      </c>
      <c r="N752">
        <f>reservas_hotel[[#This Row],[noches]]*reservas_hotel[[#This Row],[Mantenimiento por noche]]</f>
        <v>20</v>
      </c>
      <c r="O752">
        <f>reservas_hotel[[#This Row],[Gasto total por reserva]]-reservas_hotel[[#This Row],[Gasto mantenimiento total]]</f>
        <v>180</v>
      </c>
    </row>
    <row r="753" spans="1:15" x14ac:dyDescent="0.3">
      <c r="A753">
        <v>752</v>
      </c>
      <c r="B753">
        <v>35</v>
      </c>
      <c r="C753" t="s">
        <v>13</v>
      </c>
      <c r="D753" t="s">
        <v>19</v>
      </c>
      <c r="E753" t="s">
        <v>4</v>
      </c>
      <c r="F753">
        <v>120</v>
      </c>
      <c r="G753" s="1">
        <f>IF(reservas_hotel[[#This Row],[precio noche 1]]="","100",reservas_hotel[[#This Row],[precio noche 1]])</f>
        <v>120</v>
      </c>
      <c r="H753" t="s">
        <v>9</v>
      </c>
      <c r="I753">
        <v>1</v>
      </c>
      <c r="J753" t="s">
        <v>17</v>
      </c>
      <c r="K753">
        <v>5</v>
      </c>
      <c r="L753" s="1">
        <f>IF(reservas_hotel[[#This Row],[mantenimiento_por_noche]]="","20",reservas_hotel[[#This Row],[mantenimiento_por_noche]])</f>
        <v>5</v>
      </c>
      <c r="M753">
        <f>reservas_hotel[[#This Row],[Precio Noche]]*reservas_hotel[[#This Row],[noches]]</f>
        <v>120</v>
      </c>
      <c r="N753">
        <f>reservas_hotel[[#This Row],[noches]]*reservas_hotel[[#This Row],[Mantenimiento por noche]]</f>
        <v>5</v>
      </c>
      <c r="O753">
        <f>reservas_hotel[[#This Row],[Gasto total por reserva]]-reservas_hotel[[#This Row],[Gasto mantenimiento total]]</f>
        <v>115</v>
      </c>
    </row>
    <row r="754" spans="1:15" x14ac:dyDescent="0.3">
      <c r="A754">
        <v>753</v>
      </c>
      <c r="B754">
        <v>44</v>
      </c>
      <c r="C754" t="s">
        <v>13</v>
      </c>
      <c r="D754" t="s">
        <v>18</v>
      </c>
      <c r="E754" t="s">
        <v>8</v>
      </c>
      <c r="F754">
        <v>150</v>
      </c>
      <c r="G754" s="1">
        <f>IF(reservas_hotel[[#This Row],[precio noche 1]]="","100",reservas_hotel[[#This Row],[precio noche 1]])</f>
        <v>150</v>
      </c>
      <c r="H754" t="s">
        <v>5</v>
      </c>
      <c r="I754">
        <v>4</v>
      </c>
      <c r="J754" t="s">
        <v>17</v>
      </c>
      <c r="K754">
        <v>5</v>
      </c>
      <c r="L754" s="1">
        <f>IF(reservas_hotel[[#This Row],[mantenimiento_por_noche]]="","20",reservas_hotel[[#This Row],[mantenimiento_por_noche]])</f>
        <v>5</v>
      </c>
      <c r="M754">
        <f>reservas_hotel[[#This Row],[Precio Noche]]*reservas_hotel[[#This Row],[noches]]</f>
        <v>600</v>
      </c>
      <c r="N754">
        <f>reservas_hotel[[#This Row],[noches]]*reservas_hotel[[#This Row],[Mantenimiento por noche]]</f>
        <v>20</v>
      </c>
      <c r="O754">
        <f>reservas_hotel[[#This Row],[Gasto total por reserva]]-reservas_hotel[[#This Row],[Gasto mantenimiento total]]</f>
        <v>580</v>
      </c>
    </row>
    <row r="755" spans="1:15" x14ac:dyDescent="0.3">
      <c r="A755">
        <v>754</v>
      </c>
      <c r="B755">
        <v>26</v>
      </c>
      <c r="C755" t="s">
        <v>2</v>
      </c>
      <c r="D755" t="s">
        <v>10</v>
      </c>
      <c r="E755" t="s">
        <v>15</v>
      </c>
      <c r="F755">
        <v>200</v>
      </c>
      <c r="G755" s="1">
        <f>IF(reservas_hotel[[#This Row],[precio noche 1]]="","100",reservas_hotel[[#This Row],[precio noche 1]])</f>
        <v>200</v>
      </c>
      <c r="H755" t="s">
        <v>21</v>
      </c>
      <c r="I755">
        <v>9</v>
      </c>
      <c r="J755" t="s">
        <v>17</v>
      </c>
      <c r="K755">
        <v>10</v>
      </c>
      <c r="L755" s="1">
        <f>IF(reservas_hotel[[#This Row],[mantenimiento_por_noche]]="","20",reservas_hotel[[#This Row],[mantenimiento_por_noche]])</f>
        <v>10</v>
      </c>
      <c r="M755">
        <f>reservas_hotel[[#This Row],[Precio Noche]]*reservas_hotel[[#This Row],[noches]]</f>
        <v>1800</v>
      </c>
      <c r="N755">
        <f>reservas_hotel[[#This Row],[noches]]*reservas_hotel[[#This Row],[Mantenimiento por noche]]</f>
        <v>90</v>
      </c>
      <c r="O755">
        <f>reservas_hotel[[#This Row],[Gasto total por reserva]]-reservas_hotel[[#This Row],[Gasto mantenimiento total]]</f>
        <v>1710</v>
      </c>
    </row>
    <row r="756" spans="1:15" x14ac:dyDescent="0.3">
      <c r="A756">
        <v>755</v>
      </c>
      <c r="B756">
        <v>35</v>
      </c>
      <c r="C756" t="s">
        <v>13</v>
      </c>
      <c r="D756" t="s">
        <v>10</v>
      </c>
      <c r="E756" t="s">
        <v>11</v>
      </c>
      <c r="F756">
        <v>120</v>
      </c>
      <c r="G756" s="1">
        <f>IF(reservas_hotel[[#This Row],[precio noche 1]]="","100",reservas_hotel[[#This Row],[precio noche 1]])</f>
        <v>120</v>
      </c>
      <c r="H756" t="s">
        <v>9</v>
      </c>
      <c r="I756">
        <v>5</v>
      </c>
      <c r="J756" t="s">
        <v>17</v>
      </c>
      <c r="K756">
        <v>15</v>
      </c>
      <c r="L756" s="1">
        <f>IF(reservas_hotel[[#This Row],[mantenimiento_por_noche]]="","20",reservas_hotel[[#This Row],[mantenimiento_por_noche]])</f>
        <v>15</v>
      </c>
      <c r="M756">
        <f>reservas_hotel[[#This Row],[Precio Noche]]*reservas_hotel[[#This Row],[noches]]</f>
        <v>600</v>
      </c>
      <c r="N756">
        <f>reservas_hotel[[#This Row],[noches]]*reservas_hotel[[#This Row],[Mantenimiento por noche]]</f>
        <v>75</v>
      </c>
      <c r="O756">
        <f>reservas_hotel[[#This Row],[Gasto total por reserva]]-reservas_hotel[[#This Row],[Gasto mantenimiento total]]</f>
        <v>525</v>
      </c>
    </row>
    <row r="757" spans="1:15" x14ac:dyDescent="0.3">
      <c r="A757">
        <v>756</v>
      </c>
      <c r="B757">
        <v>63</v>
      </c>
      <c r="C757" t="s">
        <v>2</v>
      </c>
      <c r="D757" t="s">
        <v>3</v>
      </c>
      <c r="E757" t="s">
        <v>4</v>
      </c>
      <c r="F757">
        <v>150</v>
      </c>
      <c r="G757" s="1">
        <f>IF(reservas_hotel[[#This Row],[precio noche 1]]="","100",reservas_hotel[[#This Row],[precio noche 1]])</f>
        <v>150</v>
      </c>
      <c r="H757" t="s">
        <v>21</v>
      </c>
      <c r="I757">
        <v>2</v>
      </c>
      <c r="J757" t="s">
        <v>17</v>
      </c>
      <c r="L757" s="1" t="str">
        <f>IF(reservas_hotel[[#This Row],[mantenimiento_por_noche]]="","20",reservas_hotel[[#This Row],[mantenimiento_por_noche]])</f>
        <v>20</v>
      </c>
      <c r="M757">
        <f>reservas_hotel[[#This Row],[Precio Noche]]*reservas_hotel[[#This Row],[noches]]</f>
        <v>300</v>
      </c>
      <c r="N757">
        <f>reservas_hotel[[#This Row],[noches]]*reservas_hotel[[#This Row],[Mantenimiento por noche]]</f>
        <v>40</v>
      </c>
      <c r="O757">
        <f>reservas_hotel[[#This Row],[Gasto total por reserva]]-reservas_hotel[[#This Row],[Gasto mantenimiento total]]</f>
        <v>260</v>
      </c>
    </row>
    <row r="758" spans="1:15" x14ac:dyDescent="0.3">
      <c r="A758">
        <v>757</v>
      </c>
      <c r="B758">
        <v>33</v>
      </c>
      <c r="C758" t="s">
        <v>13</v>
      </c>
      <c r="D758" t="s">
        <v>22</v>
      </c>
      <c r="E758" t="s">
        <v>15</v>
      </c>
      <c r="F758">
        <v>120</v>
      </c>
      <c r="G758" s="1">
        <f>IF(reservas_hotel[[#This Row],[precio noche 1]]="","100",reservas_hotel[[#This Row],[precio noche 1]])</f>
        <v>120</v>
      </c>
      <c r="H758" t="s">
        <v>5</v>
      </c>
      <c r="I758">
        <v>8</v>
      </c>
      <c r="J758" t="s">
        <v>17</v>
      </c>
      <c r="K758">
        <v>15</v>
      </c>
      <c r="L758" s="1">
        <f>IF(reservas_hotel[[#This Row],[mantenimiento_por_noche]]="","20",reservas_hotel[[#This Row],[mantenimiento_por_noche]])</f>
        <v>15</v>
      </c>
      <c r="M758">
        <f>reservas_hotel[[#This Row],[Precio Noche]]*reservas_hotel[[#This Row],[noches]]</f>
        <v>960</v>
      </c>
      <c r="N758">
        <f>reservas_hotel[[#This Row],[noches]]*reservas_hotel[[#This Row],[Mantenimiento por noche]]</f>
        <v>120</v>
      </c>
      <c r="O758">
        <f>reservas_hotel[[#This Row],[Gasto total por reserva]]-reservas_hotel[[#This Row],[Gasto mantenimiento total]]</f>
        <v>840</v>
      </c>
    </row>
    <row r="759" spans="1:15" x14ac:dyDescent="0.3">
      <c r="A759">
        <v>758</v>
      </c>
      <c r="B759">
        <v>56</v>
      </c>
      <c r="C759" t="s">
        <v>13</v>
      </c>
      <c r="D759" t="s">
        <v>7</v>
      </c>
      <c r="E759" t="s">
        <v>11</v>
      </c>
      <c r="F759">
        <v>150</v>
      </c>
      <c r="G759" s="1">
        <f>IF(reservas_hotel[[#This Row],[precio noche 1]]="","100",reservas_hotel[[#This Row],[precio noche 1]])</f>
        <v>150</v>
      </c>
      <c r="H759" t="s">
        <v>9</v>
      </c>
      <c r="I759">
        <v>8</v>
      </c>
      <c r="J759" t="s">
        <v>17</v>
      </c>
      <c r="K759">
        <v>20</v>
      </c>
      <c r="L759" s="1">
        <f>IF(reservas_hotel[[#This Row],[mantenimiento_por_noche]]="","20",reservas_hotel[[#This Row],[mantenimiento_por_noche]])</f>
        <v>20</v>
      </c>
      <c r="M759">
        <f>reservas_hotel[[#This Row],[Precio Noche]]*reservas_hotel[[#This Row],[noches]]</f>
        <v>1200</v>
      </c>
      <c r="N759">
        <f>reservas_hotel[[#This Row],[noches]]*reservas_hotel[[#This Row],[Mantenimiento por noche]]</f>
        <v>160</v>
      </c>
      <c r="O759">
        <f>reservas_hotel[[#This Row],[Gasto total por reserva]]-reservas_hotel[[#This Row],[Gasto mantenimiento total]]</f>
        <v>1040</v>
      </c>
    </row>
    <row r="760" spans="1:15" x14ac:dyDescent="0.3">
      <c r="A760">
        <v>759</v>
      </c>
      <c r="B760">
        <v>59</v>
      </c>
      <c r="C760" t="s">
        <v>13</v>
      </c>
      <c r="D760" t="s">
        <v>16</v>
      </c>
      <c r="E760" t="s">
        <v>11</v>
      </c>
      <c r="F760">
        <v>150</v>
      </c>
      <c r="G760" s="1">
        <f>IF(reservas_hotel[[#This Row],[precio noche 1]]="","100",reservas_hotel[[#This Row],[precio noche 1]])</f>
        <v>150</v>
      </c>
      <c r="H760" t="s">
        <v>5</v>
      </c>
      <c r="I760">
        <v>2</v>
      </c>
      <c r="J760" t="s">
        <v>17</v>
      </c>
      <c r="K760">
        <v>5</v>
      </c>
      <c r="L760" s="1">
        <f>IF(reservas_hotel[[#This Row],[mantenimiento_por_noche]]="","20",reservas_hotel[[#This Row],[mantenimiento_por_noche]])</f>
        <v>5</v>
      </c>
      <c r="M760">
        <f>reservas_hotel[[#This Row],[Precio Noche]]*reservas_hotel[[#This Row],[noches]]</f>
        <v>300</v>
      </c>
      <c r="N760">
        <f>reservas_hotel[[#This Row],[noches]]*reservas_hotel[[#This Row],[Mantenimiento por noche]]</f>
        <v>10</v>
      </c>
      <c r="O760">
        <f>reservas_hotel[[#This Row],[Gasto total por reserva]]-reservas_hotel[[#This Row],[Gasto mantenimiento total]]</f>
        <v>290</v>
      </c>
    </row>
    <row r="761" spans="1:15" x14ac:dyDescent="0.3">
      <c r="A761">
        <v>760</v>
      </c>
      <c r="B761">
        <v>74</v>
      </c>
      <c r="C761" t="s">
        <v>13</v>
      </c>
      <c r="D761" t="s">
        <v>18</v>
      </c>
      <c r="E761" t="s">
        <v>8</v>
      </c>
      <c r="F761">
        <v>150</v>
      </c>
      <c r="G761" s="1">
        <f>IF(reservas_hotel[[#This Row],[precio noche 1]]="","100",reservas_hotel[[#This Row],[precio noche 1]])</f>
        <v>150</v>
      </c>
      <c r="H761" t="s">
        <v>9</v>
      </c>
      <c r="I761">
        <v>8</v>
      </c>
      <c r="J761" t="s">
        <v>6</v>
      </c>
      <c r="K761">
        <v>20</v>
      </c>
      <c r="L761" s="1">
        <f>IF(reservas_hotel[[#This Row],[mantenimiento_por_noche]]="","20",reservas_hotel[[#This Row],[mantenimiento_por_noche]])</f>
        <v>20</v>
      </c>
      <c r="M761">
        <f>reservas_hotel[[#This Row],[Precio Noche]]*reservas_hotel[[#This Row],[noches]]</f>
        <v>1200</v>
      </c>
      <c r="N761">
        <f>reservas_hotel[[#This Row],[noches]]*reservas_hotel[[#This Row],[Mantenimiento por noche]]</f>
        <v>160</v>
      </c>
      <c r="O761">
        <f>reservas_hotel[[#This Row],[Gasto total por reserva]]-reservas_hotel[[#This Row],[Gasto mantenimiento total]]</f>
        <v>1040</v>
      </c>
    </row>
    <row r="762" spans="1:15" x14ac:dyDescent="0.3">
      <c r="A762">
        <v>761</v>
      </c>
      <c r="B762">
        <v>82</v>
      </c>
      <c r="C762" t="s">
        <v>13</v>
      </c>
      <c r="D762" t="s">
        <v>3</v>
      </c>
      <c r="E762" t="s">
        <v>4</v>
      </c>
      <c r="F762">
        <v>200</v>
      </c>
      <c r="G762" s="1">
        <f>IF(reservas_hotel[[#This Row],[precio noche 1]]="","100",reservas_hotel[[#This Row],[precio noche 1]])</f>
        <v>200</v>
      </c>
      <c r="H762" t="s">
        <v>5</v>
      </c>
      <c r="I762">
        <v>3</v>
      </c>
      <c r="J762" t="s">
        <v>6</v>
      </c>
      <c r="K762">
        <v>15</v>
      </c>
      <c r="L762" s="1">
        <f>IF(reservas_hotel[[#This Row],[mantenimiento_por_noche]]="","20",reservas_hotel[[#This Row],[mantenimiento_por_noche]])</f>
        <v>15</v>
      </c>
      <c r="M762">
        <f>reservas_hotel[[#This Row],[Precio Noche]]*reservas_hotel[[#This Row],[noches]]</f>
        <v>600</v>
      </c>
      <c r="N762">
        <f>reservas_hotel[[#This Row],[noches]]*reservas_hotel[[#This Row],[Mantenimiento por noche]]</f>
        <v>45</v>
      </c>
      <c r="O762">
        <f>reservas_hotel[[#This Row],[Gasto total por reserva]]-reservas_hotel[[#This Row],[Gasto mantenimiento total]]</f>
        <v>555</v>
      </c>
    </row>
    <row r="763" spans="1:15" x14ac:dyDescent="0.3">
      <c r="A763">
        <v>762</v>
      </c>
      <c r="B763">
        <v>88</v>
      </c>
      <c r="C763" t="s">
        <v>13</v>
      </c>
      <c r="D763" t="s">
        <v>16</v>
      </c>
      <c r="E763" t="s">
        <v>15</v>
      </c>
      <c r="G763" s="1" t="str">
        <f>IF(reservas_hotel[[#This Row],[precio noche 1]]="","100",reservas_hotel[[#This Row],[precio noche 1]])</f>
        <v>100</v>
      </c>
      <c r="H763" t="s">
        <v>9</v>
      </c>
      <c r="I763">
        <v>4</v>
      </c>
      <c r="J763" t="s">
        <v>17</v>
      </c>
      <c r="K763">
        <v>10</v>
      </c>
      <c r="L763" s="1">
        <f>IF(reservas_hotel[[#This Row],[mantenimiento_por_noche]]="","20",reservas_hotel[[#This Row],[mantenimiento_por_noche]])</f>
        <v>10</v>
      </c>
      <c r="M763">
        <f>reservas_hotel[[#This Row],[Precio Noche]]*reservas_hotel[[#This Row],[noches]]</f>
        <v>400</v>
      </c>
      <c r="N763">
        <f>reservas_hotel[[#This Row],[noches]]*reservas_hotel[[#This Row],[Mantenimiento por noche]]</f>
        <v>40</v>
      </c>
      <c r="O763">
        <f>reservas_hotel[[#This Row],[Gasto total por reserva]]-reservas_hotel[[#This Row],[Gasto mantenimiento total]]</f>
        <v>360</v>
      </c>
    </row>
    <row r="764" spans="1:15" x14ac:dyDescent="0.3">
      <c r="A764">
        <v>763</v>
      </c>
      <c r="B764">
        <v>68</v>
      </c>
      <c r="C764" t="s">
        <v>2</v>
      </c>
      <c r="D764" t="s">
        <v>18</v>
      </c>
      <c r="E764" t="s">
        <v>11</v>
      </c>
      <c r="F764">
        <v>70</v>
      </c>
      <c r="G764" s="1">
        <f>IF(reservas_hotel[[#This Row],[precio noche 1]]="","100",reservas_hotel[[#This Row],[precio noche 1]])</f>
        <v>70</v>
      </c>
      <c r="H764" t="s">
        <v>12</v>
      </c>
      <c r="I764">
        <v>10</v>
      </c>
      <c r="J764" t="s">
        <v>6</v>
      </c>
      <c r="K764">
        <v>20</v>
      </c>
      <c r="L764" s="1">
        <f>IF(reservas_hotel[[#This Row],[mantenimiento_por_noche]]="","20",reservas_hotel[[#This Row],[mantenimiento_por_noche]])</f>
        <v>20</v>
      </c>
      <c r="M764">
        <f>reservas_hotel[[#This Row],[Precio Noche]]*reservas_hotel[[#This Row],[noches]]</f>
        <v>700</v>
      </c>
      <c r="N764">
        <f>reservas_hotel[[#This Row],[noches]]*reservas_hotel[[#This Row],[Mantenimiento por noche]]</f>
        <v>200</v>
      </c>
      <c r="O764">
        <f>reservas_hotel[[#This Row],[Gasto total por reserva]]-reservas_hotel[[#This Row],[Gasto mantenimiento total]]</f>
        <v>500</v>
      </c>
    </row>
    <row r="765" spans="1:15" x14ac:dyDescent="0.3">
      <c r="A765">
        <v>764</v>
      </c>
      <c r="B765">
        <v>73</v>
      </c>
      <c r="C765" t="s">
        <v>2</v>
      </c>
      <c r="D765" t="s">
        <v>19</v>
      </c>
      <c r="E765" t="s">
        <v>15</v>
      </c>
      <c r="F765">
        <v>200</v>
      </c>
      <c r="G765" s="1">
        <f>IF(reservas_hotel[[#This Row],[precio noche 1]]="","100",reservas_hotel[[#This Row],[precio noche 1]])</f>
        <v>200</v>
      </c>
      <c r="H765" t="s">
        <v>9</v>
      </c>
      <c r="I765">
        <v>4</v>
      </c>
      <c r="J765" t="s">
        <v>17</v>
      </c>
      <c r="K765">
        <v>20</v>
      </c>
      <c r="L765" s="1">
        <f>IF(reservas_hotel[[#This Row],[mantenimiento_por_noche]]="","20",reservas_hotel[[#This Row],[mantenimiento_por_noche]])</f>
        <v>20</v>
      </c>
      <c r="M765">
        <f>reservas_hotel[[#This Row],[Precio Noche]]*reservas_hotel[[#This Row],[noches]]</f>
        <v>800</v>
      </c>
      <c r="N765">
        <f>reservas_hotel[[#This Row],[noches]]*reservas_hotel[[#This Row],[Mantenimiento por noche]]</f>
        <v>80</v>
      </c>
      <c r="O765">
        <f>reservas_hotel[[#This Row],[Gasto total por reserva]]-reservas_hotel[[#This Row],[Gasto mantenimiento total]]</f>
        <v>720</v>
      </c>
    </row>
    <row r="766" spans="1:15" x14ac:dyDescent="0.3">
      <c r="A766">
        <v>765</v>
      </c>
      <c r="B766">
        <v>68</v>
      </c>
      <c r="C766" t="s">
        <v>13</v>
      </c>
      <c r="D766" t="s">
        <v>19</v>
      </c>
      <c r="E766" t="s">
        <v>11</v>
      </c>
      <c r="F766">
        <v>200</v>
      </c>
      <c r="G766" s="1">
        <f>IF(reservas_hotel[[#This Row],[precio noche 1]]="","100",reservas_hotel[[#This Row],[precio noche 1]])</f>
        <v>200</v>
      </c>
      <c r="H766" t="s">
        <v>5</v>
      </c>
      <c r="I766">
        <v>6</v>
      </c>
      <c r="J766" t="s">
        <v>6</v>
      </c>
      <c r="L766" s="1" t="str">
        <f>IF(reservas_hotel[[#This Row],[mantenimiento_por_noche]]="","20",reservas_hotel[[#This Row],[mantenimiento_por_noche]])</f>
        <v>20</v>
      </c>
      <c r="M766">
        <f>reservas_hotel[[#This Row],[Precio Noche]]*reservas_hotel[[#This Row],[noches]]</f>
        <v>1200</v>
      </c>
      <c r="N766">
        <f>reservas_hotel[[#This Row],[noches]]*reservas_hotel[[#This Row],[Mantenimiento por noche]]</f>
        <v>120</v>
      </c>
      <c r="O766">
        <f>reservas_hotel[[#This Row],[Gasto total por reserva]]-reservas_hotel[[#This Row],[Gasto mantenimiento total]]</f>
        <v>1080</v>
      </c>
    </row>
    <row r="767" spans="1:15" x14ac:dyDescent="0.3">
      <c r="A767">
        <v>766</v>
      </c>
      <c r="B767">
        <v>37</v>
      </c>
      <c r="C767" t="s">
        <v>13</v>
      </c>
      <c r="D767" t="s">
        <v>7</v>
      </c>
      <c r="E767" t="s">
        <v>15</v>
      </c>
      <c r="F767">
        <v>50</v>
      </c>
      <c r="G767" s="1">
        <f>IF(reservas_hotel[[#This Row],[precio noche 1]]="","100",reservas_hotel[[#This Row],[precio noche 1]])</f>
        <v>50</v>
      </c>
      <c r="H767" t="s">
        <v>12</v>
      </c>
      <c r="I767">
        <v>6</v>
      </c>
      <c r="J767" t="s">
        <v>17</v>
      </c>
      <c r="K767">
        <v>20</v>
      </c>
      <c r="L767" s="1">
        <f>IF(reservas_hotel[[#This Row],[mantenimiento_por_noche]]="","20",reservas_hotel[[#This Row],[mantenimiento_por_noche]])</f>
        <v>20</v>
      </c>
      <c r="M767">
        <f>reservas_hotel[[#This Row],[Precio Noche]]*reservas_hotel[[#This Row],[noches]]</f>
        <v>300</v>
      </c>
      <c r="N767">
        <f>reservas_hotel[[#This Row],[noches]]*reservas_hotel[[#This Row],[Mantenimiento por noche]]</f>
        <v>120</v>
      </c>
      <c r="O767">
        <f>reservas_hotel[[#This Row],[Gasto total por reserva]]-reservas_hotel[[#This Row],[Gasto mantenimiento total]]</f>
        <v>180</v>
      </c>
    </row>
    <row r="768" spans="1:15" x14ac:dyDescent="0.3">
      <c r="A768">
        <v>767</v>
      </c>
      <c r="B768">
        <v>59</v>
      </c>
      <c r="C768" t="s">
        <v>13</v>
      </c>
      <c r="D768" t="s">
        <v>20</v>
      </c>
      <c r="E768" t="s">
        <v>8</v>
      </c>
      <c r="G768" s="1" t="str">
        <f>IF(reservas_hotel[[#This Row],[precio noche 1]]="","100",reservas_hotel[[#This Row],[precio noche 1]])</f>
        <v>100</v>
      </c>
      <c r="H768" t="s">
        <v>12</v>
      </c>
      <c r="I768">
        <v>5</v>
      </c>
      <c r="J768" t="s">
        <v>17</v>
      </c>
      <c r="L768" s="1" t="str">
        <f>IF(reservas_hotel[[#This Row],[mantenimiento_por_noche]]="","20",reservas_hotel[[#This Row],[mantenimiento_por_noche]])</f>
        <v>20</v>
      </c>
      <c r="M768">
        <f>reservas_hotel[[#This Row],[Precio Noche]]*reservas_hotel[[#This Row],[noches]]</f>
        <v>500</v>
      </c>
      <c r="N768">
        <f>reservas_hotel[[#This Row],[noches]]*reservas_hotel[[#This Row],[Mantenimiento por noche]]</f>
        <v>100</v>
      </c>
      <c r="O768">
        <f>reservas_hotel[[#This Row],[Gasto total por reserva]]-reservas_hotel[[#This Row],[Gasto mantenimiento total]]</f>
        <v>400</v>
      </c>
    </row>
    <row r="769" spans="1:15" x14ac:dyDescent="0.3">
      <c r="A769">
        <v>768</v>
      </c>
      <c r="B769">
        <v>55</v>
      </c>
      <c r="C769" t="s">
        <v>2</v>
      </c>
      <c r="D769" t="s">
        <v>22</v>
      </c>
      <c r="E769" t="s">
        <v>8</v>
      </c>
      <c r="F769">
        <v>90</v>
      </c>
      <c r="G769" s="1">
        <f>IF(reservas_hotel[[#This Row],[precio noche 1]]="","100",reservas_hotel[[#This Row],[precio noche 1]])</f>
        <v>90</v>
      </c>
      <c r="H769" t="s">
        <v>21</v>
      </c>
      <c r="I769">
        <v>3</v>
      </c>
      <c r="J769" t="s">
        <v>17</v>
      </c>
      <c r="K769">
        <v>15</v>
      </c>
      <c r="L769" s="1">
        <f>IF(reservas_hotel[[#This Row],[mantenimiento_por_noche]]="","20",reservas_hotel[[#This Row],[mantenimiento_por_noche]])</f>
        <v>15</v>
      </c>
      <c r="M769">
        <f>reservas_hotel[[#This Row],[Precio Noche]]*reservas_hotel[[#This Row],[noches]]</f>
        <v>270</v>
      </c>
      <c r="N769">
        <f>reservas_hotel[[#This Row],[noches]]*reservas_hotel[[#This Row],[Mantenimiento por noche]]</f>
        <v>45</v>
      </c>
      <c r="O769">
        <f>reservas_hotel[[#This Row],[Gasto total por reserva]]-reservas_hotel[[#This Row],[Gasto mantenimiento total]]</f>
        <v>225</v>
      </c>
    </row>
    <row r="770" spans="1:15" x14ac:dyDescent="0.3">
      <c r="A770">
        <v>769</v>
      </c>
      <c r="B770">
        <v>32</v>
      </c>
      <c r="C770" t="s">
        <v>2</v>
      </c>
      <c r="D770" t="s">
        <v>19</v>
      </c>
      <c r="E770" t="s">
        <v>15</v>
      </c>
      <c r="F770">
        <v>150</v>
      </c>
      <c r="G770" s="1">
        <f>IF(reservas_hotel[[#This Row],[precio noche 1]]="","100",reservas_hotel[[#This Row],[precio noche 1]])</f>
        <v>150</v>
      </c>
      <c r="H770" t="s">
        <v>5</v>
      </c>
      <c r="I770">
        <v>7</v>
      </c>
      <c r="J770" t="s">
        <v>17</v>
      </c>
      <c r="K770">
        <v>10</v>
      </c>
      <c r="L770" s="1">
        <f>IF(reservas_hotel[[#This Row],[mantenimiento_por_noche]]="","20",reservas_hotel[[#This Row],[mantenimiento_por_noche]])</f>
        <v>10</v>
      </c>
      <c r="M770">
        <f>reservas_hotel[[#This Row],[Precio Noche]]*reservas_hotel[[#This Row],[noches]]</f>
        <v>1050</v>
      </c>
      <c r="N770">
        <f>reservas_hotel[[#This Row],[noches]]*reservas_hotel[[#This Row],[Mantenimiento por noche]]</f>
        <v>70</v>
      </c>
      <c r="O770">
        <f>reservas_hotel[[#This Row],[Gasto total por reserva]]-reservas_hotel[[#This Row],[Gasto mantenimiento total]]</f>
        <v>980</v>
      </c>
    </row>
    <row r="771" spans="1:15" x14ac:dyDescent="0.3">
      <c r="A771">
        <v>770</v>
      </c>
      <c r="B771">
        <v>69</v>
      </c>
      <c r="C771" t="s">
        <v>13</v>
      </c>
      <c r="D771" t="s">
        <v>10</v>
      </c>
      <c r="E771" t="s">
        <v>11</v>
      </c>
      <c r="F771">
        <v>120</v>
      </c>
      <c r="G771" s="1">
        <f>IF(reservas_hotel[[#This Row],[precio noche 1]]="","100",reservas_hotel[[#This Row],[precio noche 1]])</f>
        <v>120</v>
      </c>
      <c r="H771" t="s">
        <v>12</v>
      </c>
      <c r="I771">
        <v>5</v>
      </c>
      <c r="J771" t="s">
        <v>17</v>
      </c>
      <c r="L771" s="1" t="str">
        <f>IF(reservas_hotel[[#This Row],[mantenimiento_por_noche]]="","20",reservas_hotel[[#This Row],[mantenimiento_por_noche]])</f>
        <v>20</v>
      </c>
      <c r="M771">
        <f>reservas_hotel[[#This Row],[Precio Noche]]*reservas_hotel[[#This Row],[noches]]</f>
        <v>600</v>
      </c>
      <c r="N771">
        <f>reservas_hotel[[#This Row],[noches]]*reservas_hotel[[#This Row],[Mantenimiento por noche]]</f>
        <v>100</v>
      </c>
      <c r="O771">
        <f>reservas_hotel[[#This Row],[Gasto total por reserva]]-reservas_hotel[[#This Row],[Gasto mantenimiento total]]</f>
        <v>500</v>
      </c>
    </row>
    <row r="772" spans="1:15" x14ac:dyDescent="0.3">
      <c r="A772">
        <v>771</v>
      </c>
      <c r="B772">
        <v>67</v>
      </c>
      <c r="C772" t="s">
        <v>13</v>
      </c>
      <c r="D772" t="s">
        <v>19</v>
      </c>
      <c r="E772" t="s">
        <v>4</v>
      </c>
      <c r="F772">
        <v>150</v>
      </c>
      <c r="G772" s="1">
        <f>IF(reservas_hotel[[#This Row],[precio noche 1]]="","100",reservas_hotel[[#This Row],[precio noche 1]])</f>
        <v>150</v>
      </c>
      <c r="H772" t="s">
        <v>5</v>
      </c>
      <c r="I772">
        <v>8</v>
      </c>
      <c r="J772" t="s">
        <v>6</v>
      </c>
      <c r="K772">
        <v>15</v>
      </c>
      <c r="L772" s="1">
        <f>IF(reservas_hotel[[#This Row],[mantenimiento_por_noche]]="","20",reservas_hotel[[#This Row],[mantenimiento_por_noche]])</f>
        <v>15</v>
      </c>
      <c r="M772">
        <f>reservas_hotel[[#This Row],[Precio Noche]]*reservas_hotel[[#This Row],[noches]]</f>
        <v>1200</v>
      </c>
      <c r="N772">
        <f>reservas_hotel[[#This Row],[noches]]*reservas_hotel[[#This Row],[Mantenimiento por noche]]</f>
        <v>120</v>
      </c>
      <c r="O772">
        <f>reservas_hotel[[#This Row],[Gasto total por reserva]]-reservas_hotel[[#This Row],[Gasto mantenimiento total]]</f>
        <v>1080</v>
      </c>
    </row>
    <row r="773" spans="1:15" x14ac:dyDescent="0.3">
      <c r="A773">
        <v>772</v>
      </c>
      <c r="B773">
        <v>19</v>
      </c>
      <c r="C773" t="s">
        <v>13</v>
      </c>
      <c r="D773" t="s">
        <v>16</v>
      </c>
      <c r="E773" t="s">
        <v>4</v>
      </c>
      <c r="G773" s="1" t="str">
        <f>IF(reservas_hotel[[#This Row],[precio noche 1]]="","100",reservas_hotel[[#This Row],[precio noche 1]])</f>
        <v>100</v>
      </c>
      <c r="H773" t="s">
        <v>5</v>
      </c>
      <c r="I773">
        <v>7</v>
      </c>
      <c r="J773" t="s">
        <v>6</v>
      </c>
      <c r="K773">
        <v>20</v>
      </c>
      <c r="L773" s="1">
        <f>IF(reservas_hotel[[#This Row],[mantenimiento_por_noche]]="","20",reservas_hotel[[#This Row],[mantenimiento_por_noche]])</f>
        <v>20</v>
      </c>
      <c r="M773">
        <f>reservas_hotel[[#This Row],[Precio Noche]]*reservas_hotel[[#This Row],[noches]]</f>
        <v>700</v>
      </c>
      <c r="N773">
        <f>reservas_hotel[[#This Row],[noches]]*reservas_hotel[[#This Row],[Mantenimiento por noche]]</f>
        <v>140</v>
      </c>
      <c r="O773">
        <f>reservas_hotel[[#This Row],[Gasto total por reserva]]-reservas_hotel[[#This Row],[Gasto mantenimiento total]]</f>
        <v>560</v>
      </c>
    </row>
    <row r="774" spans="1:15" x14ac:dyDescent="0.3">
      <c r="A774">
        <v>773</v>
      </c>
      <c r="B774">
        <v>63</v>
      </c>
      <c r="C774" t="s">
        <v>13</v>
      </c>
      <c r="D774" t="s">
        <v>18</v>
      </c>
      <c r="E774" t="s">
        <v>8</v>
      </c>
      <c r="F774">
        <v>120</v>
      </c>
      <c r="G774" s="1">
        <f>IF(reservas_hotel[[#This Row],[precio noche 1]]="","100",reservas_hotel[[#This Row],[precio noche 1]])</f>
        <v>120</v>
      </c>
      <c r="H774" t="s">
        <v>5</v>
      </c>
      <c r="I774">
        <v>8</v>
      </c>
      <c r="J774" t="s">
        <v>17</v>
      </c>
      <c r="K774">
        <v>15</v>
      </c>
      <c r="L774" s="1">
        <f>IF(reservas_hotel[[#This Row],[mantenimiento_por_noche]]="","20",reservas_hotel[[#This Row],[mantenimiento_por_noche]])</f>
        <v>15</v>
      </c>
      <c r="M774">
        <f>reservas_hotel[[#This Row],[Precio Noche]]*reservas_hotel[[#This Row],[noches]]</f>
        <v>960</v>
      </c>
      <c r="N774">
        <f>reservas_hotel[[#This Row],[noches]]*reservas_hotel[[#This Row],[Mantenimiento por noche]]</f>
        <v>120</v>
      </c>
      <c r="O774">
        <f>reservas_hotel[[#This Row],[Gasto total por reserva]]-reservas_hotel[[#This Row],[Gasto mantenimiento total]]</f>
        <v>840</v>
      </c>
    </row>
    <row r="775" spans="1:15" x14ac:dyDescent="0.3">
      <c r="A775">
        <v>774</v>
      </c>
      <c r="B775">
        <v>72</v>
      </c>
      <c r="C775" t="s">
        <v>13</v>
      </c>
      <c r="D775" t="s">
        <v>14</v>
      </c>
      <c r="E775" t="s">
        <v>11</v>
      </c>
      <c r="F775">
        <v>120</v>
      </c>
      <c r="G775" s="1">
        <f>IF(reservas_hotel[[#This Row],[precio noche 1]]="","100",reservas_hotel[[#This Row],[precio noche 1]])</f>
        <v>120</v>
      </c>
      <c r="H775" t="s">
        <v>21</v>
      </c>
      <c r="I775">
        <v>10</v>
      </c>
      <c r="J775" t="s">
        <v>6</v>
      </c>
      <c r="K775">
        <v>10</v>
      </c>
      <c r="L775" s="1">
        <f>IF(reservas_hotel[[#This Row],[mantenimiento_por_noche]]="","20",reservas_hotel[[#This Row],[mantenimiento_por_noche]])</f>
        <v>10</v>
      </c>
      <c r="M775">
        <f>reservas_hotel[[#This Row],[Precio Noche]]*reservas_hotel[[#This Row],[noches]]</f>
        <v>1200</v>
      </c>
      <c r="N775">
        <f>reservas_hotel[[#This Row],[noches]]*reservas_hotel[[#This Row],[Mantenimiento por noche]]</f>
        <v>100</v>
      </c>
      <c r="O775">
        <f>reservas_hotel[[#This Row],[Gasto total por reserva]]-reservas_hotel[[#This Row],[Gasto mantenimiento total]]</f>
        <v>1100</v>
      </c>
    </row>
    <row r="776" spans="1:15" x14ac:dyDescent="0.3">
      <c r="A776">
        <v>775</v>
      </c>
      <c r="B776">
        <v>67</v>
      </c>
      <c r="C776" t="s">
        <v>2</v>
      </c>
      <c r="D776" t="s">
        <v>20</v>
      </c>
      <c r="E776" t="s">
        <v>11</v>
      </c>
      <c r="F776">
        <v>50</v>
      </c>
      <c r="G776" s="1">
        <f>IF(reservas_hotel[[#This Row],[precio noche 1]]="","100",reservas_hotel[[#This Row],[precio noche 1]])</f>
        <v>50</v>
      </c>
      <c r="H776" t="s">
        <v>21</v>
      </c>
      <c r="I776">
        <v>3</v>
      </c>
      <c r="J776" t="s">
        <v>17</v>
      </c>
      <c r="L776" s="1" t="str">
        <f>IF(reservas_hotel[[#This Row],[mantenimiento_por_noche]]="","20",reservas_hotel[[#This Row],[mantenimiento_por_noche]])</f>
        <v>20</v>
      </c>
      <c r="M776">
        <f>reservas_hotel[[#This Row],[Precio Noche]]*reservas_hotel[[#This Row],[noches]]</f>
        <v>150</v>
      </c>
      <c r="N776">
        <f>reservas_hotel[[#This Row],[noches]]*reservas_hotel[[#This Row],[Mantenimiento por noche]]</f>
        <v>60</v>
      </c>
      <c r="O776">
        <f>reservas_hotel[[#This Row],[Gasto total por reserva]]-reservas_hotel[[#This Row],[Gasto mantenimiento total]]</f>
        <v>90</v>
      </c>
    </row>
    <row r="777" spans="1:15" x14ac:dyDescent="0.3">
      <c r="A777">
        <v>776</v>
      </c>
      <c r="B777">
        <v>55</v>
      </c>
      <c r="C777" t="s">
        <v>2</v>
      </c>
      <c r="D777" t="s">
        <v>14</v>
      </c>
      <c r="E777" t="s">
        <v>4</v>
      </c>
      <c r="F777">
        <v>50</v>
      </c>
      <c r="G777" s="1">
        <f>IF(reservas_hotel[[#This Row],[precio noche 1]]="","100",reservas_hotel[[#This Row],[precio noche 1]])</f>
        <v>50</v>
      </c>
      <c r="H777" t="s">
        <v>12</v>
      </c>
      <c r="I777">
        <v>1</v>
      </c>
      <c r="J777" t="s">
        <v>17</v>
      </c>
      <c r="K777">
        <v>15</v>
      </c>
      <c r="L777" s="1">
        <f>IF(reservas_hotel[[#This Row],[mantenimiento_por_noche]]="","20",reservas_hotel[[#This Row],[mantenimiento_por_noche]])</f>
        <v>15</v>
      </c>
      <c r="M777">
        <f>reservas_hotel[[#This Row],[Precio Noche]]*reservas_hotel[[#This Row],[noches]]</f>
        <v>50</v>
      </c>
      <c r="N777">
        <f>reservas_hotel[[#This Row],[noches]]*reservas_hotel[[#This Row],[Mantenimiento por noche]]</f>
        <v>15</v>
      </c>
      <c r="O777">
        <f>reservas_hotel[[#This Row],[Gasto total por reserva]]-reservas_hotel[[#This Row],[Gasto mantenimiento total]]</f>
        <v>35</v>
      </c>
    </row>
    <row r="778" spans="1:15" x14ac:dyDescent="0.3">
      <c r="A778">
        <v>777</v>
      </c>
      <c r="B778">
        <v>52</v>
      </c>
      <c r="C778" t="s">
        <v>13</v>
      </c>
      <c r="D778" t="s">
        <v>16</v>
      </c>
      <c r="E778" t="s">
        <v>11</v>
      </c>
      <c r="F778">
        <v>90</v>
      </c>
      <c r="G778" s="1">
        <f>IF(reservas_hotel[[#This Row],[precio noche 1]]="","100",reservas_hotel[[#This Row],[precio noche 1]])</f>
        <v>90</v>
      </c>
      <c r="H778" t="s">
        <v>21</v>
      </c>
      <c r="I778">
        <v>4</v>
      </c>
      <c r="J778" t="s">
        <v>17</v>
      </c>
      <c r="L778" s="1" t="str">
        <f>IF(reservas_hotel[[#This Row],[mantenimiento_por_noche]]="","20",reservas_hotel[[#This Row],[mantenimiento_por_noche]])</f>
        <v>20</v>
      </c>
      <c r="M778">
        <f>reservas_hotel[[#This Row],[Precio Noche]]*reservas_hotel[[#This Row],[noches]]</f>
        <v>360</v>
      </c>
      <c r="N778">
        <f>reservas_hotel[[#This Row],[noches]]*reservas_hotel[[#This Row],[Mantenimiento por noche]]</f>
        <v>80</v>
      </c>
      <c r="O778">
        <f>reservas_hotel[[#This Row],[Gasto total por reserva]]-reservas_hotel[[#This Row],[Gasto mantenimiento total]]</f>
        <v>280</v>
      </c>
    </row>
    <row r="779" spans="1:15" x14ac:dyDescent="0.3">
      <c r="A779">
        <v>778</v>
      </c>
      <c r="B779">
        <v>65</v>
      </c>
      <c r="C779" t="s">
        <v>2</v>
      </c>
      <c r="D779" t="s">
        <v>16</v>
      </c>
      <c r="E779" t="s">
        <v>4</v>
      </c>
      <c r="F779">
        <v>150</v>
      </c>
      <c r="G779" s="1">
        <f>IF(reservas_hotel[[#This Row],[precio noche 1]]="","100",reservas_hotel[[#This Row],[precio noche 1]])</f>
        <v>150</v>
      </c>
      <c r="H779" t="s">
        <v>9</v>
      </c>
      <c r="I779">
        <v>4</v>
      </c>
      <c r="J779" t="s">
        <v>17</v>
      </c>
      <c r="K779">
        <v>10</v>
      </c>
      <c r="L779" s="1">
        <f>IF(reservas_hotel[[#This Row],[mantenimiento_por_noche]]="","20",reservas_hotel[[#This Row],[mantenimiento_por_noche]])</f>
        <v>10</v>
      </c>
      <c r="M779">
        <f>reservas_hotel[[#This Row],[Precio Noche]]*reservas_hotel[[#This Row],[noches]]</f>
        <v>600</v>
      </c>
      <c r="N779">
        <f>reservas_hotel[[#This Row],[noches]]*reservas_hotel[[#This Row],[Mantenimiento por noche]]</f>
        <v>40</v>
      </c>
      <c r="O779">
        <f>reservas_hotel[[#This Row],[Gasto total por reserva]]-reservas_hotel[[#This Row],[Gasto mantenimiento total]]</f>
        <v>560</v>
      </c>
    </row>
    <row r="780" spans="1:15" x14ac:dyDescent="0.3">
      <c r="A780">
        <v>779</v>
      </c>
      <c r="B780">
        <v>40</v>
      </c>
      <c r="C780" t="s">
        <v>2</v>
      </c>
      <c r="D780" t="s">
        <v>7</v>
      </c>
      <c r="E780" t="s">
        <v>4</v>
      </c>
      <c r="F780">
        <v>90</v>
      </c>
      <c r="G780" s="1">
        <f>IF(reservas_hotel[[#This Row],[precio noche 1]]="","100",reservas_hotel[[#This Row],[precio noche 1]])</f>
        <v>90</v>
      </c>
      <c r="H780" t="s">
        <v>5</v>
      </c>
      <c r="I780">
        <v>9</v>
      </c>
      <c r="J780" t="s">
        <v>17</v>
      </c>
      <c r="K780">
        <v>10</v>
      </c>
      <c r="L780" s="1">
        <f>IF(reservas_hotel[[#This Row],[mantenimiento_por_noche]]="","20",reservas_hotel[[#This Row],[mantenimiento_por_noche]])</f>
        <v>10</v>
      </c>
      <c r="M780">
        <f>reservas_hotel[[#This Row],[Precio Noche]]*reservas_hotel[[#This Row],[noches]]</f>
        <v>810</v>
      </c>
      <c r="N780">
        <f>reservas_hotel[[#This Row],[noches]]*reservas_hotel[[#This Row],[Mantenimiento por noche]]</f>
        <v>90</v>
      </c>
      <c r="O780">
        <f>reservas_hotel[[#This Row],[Gasto total por reserva]]-reservas_hotel[[#This Row],[Gasto mantenimiento total]]</f>
        <v>720</v>
      </c>
    </row>
    <row r="781" spans="1:15" x14ac:dyDescent="0.3">
      <c r="A781">
        <v>780</v>
      </c>
      <c r="B781">
        <v>47</v>
      </c>
      <c r="C781" t="s">
        <v>13</v>
      </c>
      <c r="D781" t="s">
        <v>7</v>
      </c>
      <c r="E781" t="s">
        <v>15</v>
      </c>
      <c r="F781">
        <v>90</v>
      </c>
      <c r="G781" s="1">
        <f>IF(reservas_hotel[[#This Row],[precio noche 1]]="","100",reservas_hotel[[#This Row],[precio noche 1]])</f>
        <v>90</v>
      </c>
      <c r="H781" t="s">
        <v>9</v>
      </c>
      <c r="I781">
        <v>1</v>
      </c>
      <c r="J781" t="s">
        <v>17</v>
      </c>
      <c r="K781">
        <v>10</v>
      </c>
      <c r="L781" s="1">
        <f>IF(reservas_hotel[[#This Row],[mantenimiento_por_noche]]="","20",reservas_hotel[[#This Row],[mantenimiento_por_noche]])</f>
        <v>10</v>
      </c>
      <c r="M781">
        <f>reservas_hotel[[#This Row],[Precio Noche]]*reservas_hotel[[#This Row],[noches]]</f>
        <v>90</v>
      </c>
      <c r="N781">
        <f>reservas_hotel[[#This Row],[noches]]*reservas_hotel[[#This Row],[Mantenimiento por noche]]</f>
        <v>10</v>
      </c>
      <c r="O781">
        <f>reservas_hotel[[#This Row],[Gasto total por reserva]]-reservas_hotel[[#This Row],[Gasto mantenimiento total]]</f>
        <v>80</v>
      </c>
    </row>
    <row r="782" spans="1:15" x14ac:dyDescent="0.3">
      <c r="A782">
        <v>781</v>
      </c>
      <c r="B782">
        <v>72</v>
      </c>
      <c r="C782" t="s">
        <v>13</v>
      </c>
      <c r="D782" t="s">
        <v>18</v>
      </c>
      <c r="E782" t="s">
        <v>11</v>
      </c>
      <c r="F782">
        <v>120</v>
      </c>
      <c r="G782" s="1">
        <f>IF(reservas_hotel[[#This Row],[precio noche 1]]="","100",reservas_hotel[[#This Row],[precio noche 1]])</f>
        <v>120</v>
      </c>
      <c r="H782" t="s">
        <v>21</v>
      </c>
      <c r="I782">
        <v>8</v>
      </c>
      <c r="J782" t="s">
        <v>17</v>
      </c>
      <c r="K782">
        <v>20</v>
      </c>
      <c r="L782" s="1">
        <f>IF(reservas_hotel[[#This Row],[mantenimiento_por_noche]]="","20",reservas_hotel[[#This Row],[mantenimiento_por_noche]])</f>
        <v>20</v>
      </c>
      <c r="M782">
        <f>reservas_hotel[[#This Row],[Precio Noche]]*reservas_hotel[[#This Row],[noches]]</f>
        <v>960</v>
      </c>
      <c r="N782">
        <f>reservas_hotel[[#This Row],[noches]]*reservas_hotel[[#This Row],[Mantenimiento por noche]]</f>
        <v>160</v>
      </c>
      <c r="O782">
        <f>reservas_hotel[[#This Row],[Gasto total por reserva]]-reservas_hotel[[#This Row],[Gasto mantenimiento total]]</f>
        <v>800</v>
      </c>
    </row>
    <row r="783" spans="1:15" x14ac:dyDescent="0.3">
      <c r="A783">
        <v>782</v>
      </c>
      <c r="B783">
        <v>78</v>
      </c>
      <c r="C783" t="s">
        <v>2</v>
      </c>
      <c r="D783" t="s">
        <v>19</v>
      </c>
      <c r="E783" t="s">
        <v>15</v>
      </c>
      <c r="F783">
        <v>200</v>
      </c>
      <c r="G783" s="1">
        <f>IF(reservas_hotel[[#This Row],[precio noche 1]]="","100",reservas_hotel[[#This Row],[precio noche 1]])</f>
        <v>200</v>
      </c>
      <c r="H783" t="s">
        <v>12</v>
      </c>
      <c r="I783">
        <v>10</v>
      </c>
      <c r="J783" t="s">
        <v>6</v>
      </c>
      <c r="K783">
        <v>15</v>
      </c>
      <c r="L783" s="1">
        <f>IF(reservas_hotel[[#This Row],[mantenimiento_por_noche]]="","20",reservas_hotel[[#This Row],[mantenimiento_por_noche]])</f>
        <v>15</v>
      </c>
      <c r="M783">
        <f>reservas_hotel[[#This Row],[Precio Noche]]*reservas_hotel[[#This Row],[noches]]</f>
        <v>2000</v>
      </c>
      <c r="N783">
        <f>reservas_hotel[[#This Row],[noches]]*reservas_hotel[[#This Row],[Mantenimiento por noche]]</f>
        <v>150</v>
      </c>
      <c r="O783">
        <f>reservas_hotel[[#This Row],[Gasto total por reserva]]-reservas_hotel[[#This Row],[Gasto mantenimiento total]]</f>
        <v>1850</v>
      </c>
    </row>
    <row r="784" spans="1:15" x14ac:dyDescent="0.3">
      <c r="A784">
        <v>783</v>
      </c>
      <c r="B784">
        <v>82</v>
      </c>
      <c r="C784" t="s">
        <v>2</v>
      </c>
      <c r="D784" t="s">
        <v>7</v>
      </c>
      <c r="E784" t="s">
        <v>4</v>
      </c>
      <c r="F784">
        <v>50</v>
      </c>
      <c r="G784" s="1">
        <f>IF(reservas_hotel[[#This Row],[precio noche 1]]="","100",reservas_hotel[[#This Row],[precio noche 1]])</f>
        <v>50</v>
      </c>
      <c r="H784" t="s">
        <v>9</v>
      </c>
      <c r="I784">
        <v>5</v>
      </c>
      <c r="J784" t="s">
        <v>6</v>
      </c>
      <c r="K784">
        <v>5</v>
      </c>
      <c r="L784" s="1">
        <f>IF(reservas_hotel[[#This Row],[mantenimiento_por_noche]]="","20",reservas_hotel[[#This Row],[mantenimiento_por_noche]])</f>
        <v>5</v>
      </c>
      <c r="M784">
        <f>reservas_hotel[[#This Row],[Precio Noche]]*reservas_hotel[[#This Row],[noches]]</f>
        <v>250</v>
      </c>
      <c r="N784">
        <f>reservas_hotel[[#This Row],[noches]]*reservas_hotel[[#This Row],[Mantenimiento por noche]]</f>
        <v>25</v>
      </c>
      <c r="O784">
        <f>reservas_hotel[[#This Row],[Gasto total por reserva]]-reservas_hotel[[#This Row],[Gasto mantenimiento total]]</f>
        <v>225</v>
      </c>
    </row>
    <row r="785" spans="1:15" x14ac:dyDescent="0.3">
      <c r="A785">
        <v>784</v>
      </c>
      <c r="B785">
        <v>22</v>
      </c>
      <c r="C785" t="s">
        <v>13</v>
      </c>
      <c r="D785" t="s">
        <v>20</v>
      </c>
      <c r="E785" t="s">
        <v>8</v>
      </c>
      <c r="F785">
        <v>90</v>
      </c>
      <c r="G785" s="1">
        <f>IF(reservas_hotel[[#This Row],[precio noche 1]]="","100",reservas_hotel[[#This Row],[precio noche 1]])</f>
        <v>90</v>
      </c>
      <c r="H785" t="s">
        <v>5</v>
      </c>
      <c r="I785">
        <v>1</v>
      </c>
      <c r="J785" t="s">
        <v>17</v>
      </c>
      <c r="K785">
        <v>5</v>
      </c>
      <c r="L785" s="1">
        <f>IF(reservas_hotel[[#This Row],[mantenimiento_por_noche]]="","20",reservas_hotel[[#This Row],[mantenimiento_por_noche]])</f>
        <v>5</v>
      </c>
      <c r="M785">
        <f>reservas_hotel[[#This Row],[Precio Noche]]*reservas_hotel[[#This Row],[noches]]</f>
        <v>90</v>
      </c>
      <c r="N785">
        <f>reservas_hotel[[#This Row],[noches]]*reservas_hotel[[#This Row],[Mantenimiento por noche]]</f>
        <v>5</v>
      </c>
      <c r="O785">
        <f>reservas_hotel[[#This Row],[Gasto total por reserva]]-reservas_hotel[[#This Row],[Gasto mantenimiento total]]</f>
        <v>85</v>
      </c>
    </row>
    <row r="786" spans="1:15" x14ac:dyDescent="0.3">
      <c r="A786">
        <v>785</v>
      </c>
      <c r="B786">
        <v>40</v>
      </c>
      <c r="C786" t="s">
        <v>13</v>
      </c>
      <c r="D786" t="s">
        <v>10</v>
      </c>
      <c r="E786" t="s">
        <v>11</v>
      </c>
      <c r="G786" s="1" t="str">
        <f>IF(reservas_hotel[[#This Row],[precio noche 1]]="","100",reservas_hotel[[#This Row],[precio noche 1]])</f>
        <v>100</v>
      </c>
      <c r="H786" t="s">
        <v>9</v>
      </c>
      <c r="I786">
        <v>5</v>
      </c>
      <c r="J786" t="s">
        <v>6</v>
      </c>
      <c r="K786">
        <v>10</v>
      </c>
      <c r="L786" s="1">
        <f>IF(reservas_hotel[[#This Row],[mantenimiento_por_noche]]="","20",reservas_hotel[[#This Row],[mantenimiento_por_noche]])</f>
        <v>10</v>
      </c>
      <c r="M786">
        <f>reservas_hotel[[#This Row],[Precio Noche]]*reservas_hotel[[#This Row],[noches]]</f>
        <v>500</v>
      </c>
      <c r="N786">
        <f>reservas_hotel[[#This Row],[noches]]*reservas_hotel[[#This Row],[Mantenimiento por noche]]</f>
        <v>50</v>
      </c>
      <c r="O786">
        <f>reservas_hotel[[#This Row],[Gasto total por reserva]]-reservas_hotel[[#This Row],[Gasto mantenimiento total]]</f>
        <v>450</v>
      </c>
    </row>
    <row r="787" spans="1:15" x14ac:dyDescent="0.3">
      <c r="A787">
        <v>786</v>
      </c>
      <c r="B787">
        <v>40</v>
      </c>
      <c r="C787" t="s">
        <v>2</v>
      </c>
      <c r="D787" t="s">
        <v>22</v>
      </c>
      <c r="E787" t="s">
        <v>4</v>
      </c>
      <c r="F787">
        <v>200</v>
      </c>
      <c r="G787" s="1">
        <f>IF(reservas_hotel[[#This Row],[precio noche 1]]="","100",reservas_hotel[[#This Row],[precio noche 1]])</f>
        <v>200</v>
      </c>
      <c r="H787" t="s">
        <v>5</v>
      </c>
      <c r="I787">
        <v>7</v>
      </c>
      <c r="J787" t="s">
        <v>17</v>
      </c>
      <c r="K787">
        <v>5</v>
      </c>
      <c r="L787" s="1">
        <f>IF(reservas_hotel[[#This Row],[mantenimiento_por_noche]]="","20",reservas_hotel[[#This Row],[mantenimiento_por_noche]])</f>
        <v>5</v>
      </c>
      <c r="M787">
        <f>reservas_hotel[[#This Row],[Precio Noche]]*reservas_hotel[[#This Row],[noches]]</f>
        <v>1400</v>
      </c>
      <c r="N787">
        <f>reservas_hotel[[#This Row],[noches]]*reservas_hotel[[#This Row],[Mantenimiento por noche]]</f>
        <v>35</v>
      </c>
      <c r="O787">
        <f>reservas_hotel[[#This Row],[Gasto total por reserva]]-reservas_hotel[[#This Row],[Gasto mantenimiento total]]</f>
        <v>1365</v>
      </c>
    </row>
    <row r="788" spans="1:15" x14ac:dyDescent="0.3">
      <c r="A788">
        <v>787</v>
      </c>
      <c r="B788">
        <v>19</v>
      </c>
      <c r="C788" t="s">
        <v>2</v>
      </c>
      <c r="D788" t="s">
        <v>19</v>
      </c>
      <c r="E788" t="s">
        <v>11</v>
      </c>
      <c r="F788">
        <v>150</v>
      </c>
      <c r="G788" s="1">
        <f>IF(reservas_hotel[[#This Row],[precio noche 1]]="","100",reservas_hotel[[#This Row],[precio noche 1]])</f>
        <v>150</v>
      </c>
      <c r="H788" t="s">
        <v>9</v>
      </c>
      <c r="I788">
        <v>2</v>
      </c>
      <c r="J788" t="s">
        <v>6</v>
      </c>
      <c r="K788">
        <v>10</v>
      </c>
      <c r="L788" s="1">
        <f>IF(reservas_hotel[[#This Row],[mantenimiento_por_noche]]="","20",reservas_hotel[[#This Row],[mantenimiento_por_noche]])</f>
        <v>10</v>
      </c>
      <c r="M788">
        <f>reservas_hotel[[#This Row],[Precio Noche]]*reservas_hotel[[#This Row],[noches]]</f>
        <v>300</v>
      </c>
      <c r="N788">
        <f>reservas_hotel[[#This Row],[noches]]*reservas_hotel[[#This Row],[Mantenimiento por noche]]</f>
        <v>20</v>
      </c>
      <c r="O788">
        <f>reservas_hotel[[#This Row],[Gasto total por reserva]]-reservas_hotel[[#This Row],[Gasto mantenimiento total]]</f>
        <v>280</v>
      </c>
    </row>
    <row r="789" spans="1:15" x14ac:dyDescent="0.3">
      <c r="A789">
        <v>788</v>
      </c>
      <c r="B789">
        <v>29</v>
      </c>
      <c r="C789" t="s">
        <v>2</v>
      </c>
      <c r="D789" t="s">
        <v>16</v>
      </c>
      <c r="E789" t="s">
        <v>8</v>
      </c>
      <c r="F789">
        <v>50</v>
      </c>
      <c r="G789" s="1">
        <f>IF(reservas_hotel[[#This Row],[precio noche 1]]="","100",reservas_hotel[[#This Row],[precio noche 1]])</f>
        <v>50</v>
      </c>
      <c r="H789" t="s">
        <v>5</v>
      </c>
      <c r="I789">
        <v>4</v>
      </c>
      <c r="J789" t="s">
        <v>6</v>
      </c>
      <c r="K789">
        <v>10</v>
      </c>
      <c r="L789" s="1">
        <f>IF(reservas_hotel[[#This Row],[mantenimiento_por_noche]]="","20",reservas_hotel[[#This Row],[mantenimiento_por_noche]])</f>
        <v>10</v>
      </c>
      <c r="M789">
        <f>reservas_hotel[[#This Row],[Precio Noche]]*reservas_hotel[[#This Row],[noches]]</f>
        <v>200</v>
      </c>
      <c r="N789">
        <f>reservas_hotel[[#This Row],[noches]]*reservas_hotel[[#This Row],[Mantenimiento por noche]]</f>
        <v>40</v>
      </c>
      <c r="O789">
        <f>reservas_hotel[[#This Row],[Gasto total por reserva]]-reservas_hotel[[#This Row],[Gasto mantenimiento total]]</f>
        <v>160</v>
      </c>
    </row>
    <row r="790" spans="1:15" x14ac:dyDescent="0.3">
      <c r="A790">
        <v>789</v>
      </c>
      <c r="B790">
        <v>84</v>
      </c>
      <c r="C790" t="s">
        <v>13</v>
      </c>
      <c r="D790" t="s">
        <v>10</v>
      </c>
      <c r="E790" t="s">
        <v>11</v>
      </c>
      <c r="F790">
        <v>50</v>
      </c>
      <c r="G790" s="1">
        <f>IF(reservas_hotel[[#This Row],[precio noche 1]]="","100",reservas_hotel[[#This Row],[precio noche 1]])</f>
        <v>50</v>
      </c>
      <c r="H790" t="s">
        <v>9</v>
      </c>
      <c r="I790">
        <v>3</v>
      </c>
      <c r="J790" t="s">
        <v>17</v>
      </c>
      <c r="L790" s="1" t="str">
        <f>IF(reservas_hotel[[#This Row],[mantenimiento_por_noche]]="","20",reservas_hotel[[#This Row],[mantenimiento_por_noche]])</f>
        <v>20</v>
      </c>
      <c r="M790">
        <f>reservas_hotel[[#This Row],[Precio Noche]]*reservas_hotel[[#This Row],[noches]]</f>
        <v>150</v>
      </c>
      <c r="N790">
        <f>reservas_hotel[[#This Row],[noches]]*reservas_hotel[[#This Row],[Mantenimiento por noche]]</f>
        <v>60</v>
      </c>
      <c r="O790">
        <f>reservas_hotel[[#This Row],[Gasto total por reserva]]-reservas_hotel[[#This Row],[Gasto mantenimiento total]]</f>
        <v>90</v>
      </c>
    </row>
    <row r="791" spans="1:15" x14ac:dyDescent="0.3">
      <c r="A791">
        <v>790</v>
      </c>
      <c r="B791">
        <v>19</v>
      </c>
      <c r="C791" t="s">
        <v>13</v>
      </c>
      <c r="D791" t="s">
        <v>3</v>
      </c>
      <c r="E791" t="s">
        <v>8</v>
      </c>
      <c r="F791">
        <v>200</v>
      </c>
      <c r="G791" s="1">
        <f>IF(reservas_hotel[[#This Row],[precio noche 1]]="","100",reservas_hotel[[#This Row],[precio noche 1]])</f>
        <v>200</v>
      </c>
      <c r="H791" t="s">
        <v>5</v>
      </c>
      <c r="I791">
        <v>1</v>
      </c>
      <c r="J791" t="s">
        <v>17</v>
      </c>
      <c r="K791">
        <v>5</v>
      </c>
      <c r="L791" s="1">
        <f>IF(reservas_hotel[[#This Row],[mantenimiento_por_noche]]="","20",reservas_hotel[[#This Row],[mantenimiento_por_noche]])</f>
        <v>5</v>
      </c>
      <c r="M791">
        <f>reservas_hotel[[#This Row],[Precio Noche]]*reservas_hotel[[#This Row],[noches]]</f>
        <v>200</v>
      </c>
      <c r="N791">
        <f>reservas_hotel[[#This Row],[noches]]*reservas_hotel[[#This Row],[Mantenimiento por noche]]</f>
        <v>5</v>
      </c>
      <c r="O791">
        <f>reservas_hotel[[#This Row],[Gasto total por reserva]]-reservas_hotel[[#This Row],[Gasto mantenimiento total]]</f>
        <v>195</v>
      </c>
    </row>
    <row r="792" spans="1:15" x14ac:dyDescent="0.3">
      <c r="A792">
        <v>791</v>
      </c>
      <c r="B792">
        <v>87</v>
      </c>
      <c r="C792" t="s">
        <v>2</v>
      </c>
      <c r="D792" t="s">
        <v>10</v>
      </c>
      <c r="E792" t="s">
        <v>15</v>
      </c>
      <c r="F792">
        <v>50</v>
      </c>
      <c r="G792" s="1">
        <f>IF(reservas_hotel[[#This Row],[precio noche 1]]="","100",reservas_hotel[[#This Row],[precio noche 1]])</f>
        <v>50</v>
      </c>
      <c r="H792" t="s">
        <v>5</v>
      </c>
      <c r="I792">
        <v>10</v>
      </c>
      <c r="J792" t="s">
        <v>17</v>
      </c>
      <c r="K792">
        <v>5</v>
      </c>
      <c r="L792" s="1">
        <f>IF(reservas_hotel[[#This Row],[mantenimiento_por_noche]]="","20",reservas_hotel[[#This Row],[mantenimiento_por_noche]])</f>
        <v>5</v>
      </c>
      <c r="M792">
        <f>reservas_hotel[[#This Row],[Precio Noche]]*reservas_hotel[[#This Row],[noches]]</f>
        <v>500</v>
      </c>
      <c r="N792">
        <f>reservas_hotel[[#This Row],[noches]]*reservas_hotel[[#This Row],[Mantenimiento por noche]]</f>
        <v>50</v>
      </c>
      <c r="O792">
        <f>reservas_hotel[[#This Row],[Gasto total por reserva]]-reservas_hotel[[#This Row],[Gasto mantenimiento total]]</f>
        <v>450</v>
      </c>
    </row>
    <row r="793" spans="1:15" x14ac:dyDescent="0.3">
      <c r="A793">
        <v>792</v>
      </c>
      <c r="B793">
        <v>39</v>
      </c>
      <c r="C793" t="s">
        <v>2</v>
      </c>
      <c r="D793" t="s">
        <v>3</v>
      </c>
      <c r="E793" t="s">
        <v>11</v>
      </c>
      <c r="F793">
        <v>150</v>
      </c>
      <c r="G793" s="1">
        <f>IF(reservas_hotel[[#This Row],[precio noche 1]]="","100",reservas_hotel[[#This Row],[precio noche 1]])</f>
        <v>150</v>
      </c>
      <c r="H793" t="s">
        <v>9</v>
      </c>
      <c r="I793">
        <v>7</v>
      </c>
      <c r="J793" t="s">
        <v>6</v>
      </c>
      <c r="K793">
        <v>20</v>
      </c>
      <c r="L793" s="1">
        <f>IF(reservas_hotel[[#This Row],[mantenimiento_por_noche]]="","20",reservas_hotel[[#This Row],[mantenimiento_por_noche]])</f>
        <v>20</v>
      </c>
      <c r="M793">
        <f>reservas_hotel[[#This Row],[Precio Noche]]*reservas_hotel[[#This Row],[noches]]</f>
        <v>1050</v>
      </c>
      <c r="N793">
        <f>reservas_hotel[[#This Row],[noches]]*reservas_hotel[[#This Row],[Mantenimiento por noche]]</f>
        <v>140</v>
      </c>
      <c r="O793">
        <f>reservas_hotel[[#This Row],[Gasto total por reserva]]-reservas_hotel[[#This Row],[Gasto mantenimiento total]]</f>
        <v>910</v>
      </c>
    </row>
    <row r="794" spans="1:15" x14ac:dyDescent="0.3">
      <c r="A794">
        <v>793</v>
      </c>
      <c r="B794">
        <v>46</v>
      </c>
      <c r="C794" t="s">
        <v>13</v>
      </c>
      <c r="D794" t="s">
        <v>16</v>
      </c>
      <c r="E794" t="s">
        <v>11</v>
      </c>
      <c r="F794">
        <v>150</v>
      </c>
      <c r="G794" s="1">
        <f>IF(reservas_hotel[[#This Row],[precio noche 1]]="","100",reservas_hotel[[#This Row],[precio noche 1]])</f>
        <v>150</v>
      </c>
      <c r="H794" t="s">
        <v>5</v>
      </c>
      <c r="I794">
        <v>4</v>
      </c>
      <c r="J794" t="s">
        <v>6</v>
      </c>
      <c r="K794">
        <v>5</v>
      </c>
      <c r="L794" s="1">
        <f>IF(reservas_hotel[[#This Row],[mantenimiento_por_noche]]="","20",reservas_hotel[[#This Row],[mantenimiento_por_noche]])</f>
        <v>5</v>
      </c>
      <c r="M794">
        <f>reservas_hotel[[#This Row],[Precio Noche]]*reservas_hotel[[#This Row],[noches]]</f>
        <v>600</v>
      </c>
      <c r="N794">
        <f>reservas_hotel[[#This Row],[noches]]*reservas_hotel[[#This Row],[Mantenimiento por noche]]</f>
        <v>20</v>
      </c>
      <c r="O794">
        <f>reservas_hotel[[#This Row],[Gasto total por reserva]]-reservas_hotel[[#This Row],[Gasto mantenimiento total]]</f>
        <v>580</v>
      </c>
    </row>
    <row r="795" spans="1:15" x14ac:dyDescent="0.3">
      <c r="A795">
        <v>794</v>
      </c>
      <c r="B795">
        <v>19</v>
      </c>
      <c r="C795" t="s">
        <v>13</v>
      </c>
      <c r="D795" t="s">
        <v>10</v>
      </c>
      <c r="E795" t="s">
        <v>8</v>
      </c>
      <c r="F795">
        <v>120</v>
      </c>
      <c r="G795" s="1">
        <f>IF(reservas_hotel[[#This Row],[precio noche 1]]="","100",reservas_hotel[[#This Row],[precio noche 1]])</f>
        <v>120</v>
      </c>
      <c r="H795" t="s">
        <v>5</v>
      </c>
      <c r="I795">
        <v>6</v>
      </c>
      <c r="J795" t="s">
        <v>17</v>
      </c>
      <c r="K795">
        <v>20</v>
      </c>
      <c r="L795" s="1">
        <f>IF(reservas_hotel[[#This Row],[mantenimiento_por_noche]]="","20",reservas_hotel[[#This Row],[mantenimiento_por_noche]])</f>
        <v>20</v>
      </c>
      <c r="M795">
        <f>reservas_hotel[[#This Row],[Precio Noche]]*reservas_hotel[[#This Row],[noches]]</f>
        <v>720</v>
      </c>
      <c r="N795">
        <f>reservas_hotel[[#This Row],[noches]]*reservas_hotel[[#This Row],[Mantenimiento por noche]]</f>
        <v>120</v>
      </c>
      <c r="O795">
        <f>reservas_hotel[[#This Row],[Gasto total por reserva]]-reservas_hotel[[#This Row],[Gasto mantenimiento total]]</f>
        <v>600</v>
      </c>
    </row>
    <row r="796" spans="1:15" x14ac:dyDescent="0.3">
      <c r="A796">
        <v>795</v>
      </c>
      <c r="B796">
        <v>38</v>
      </c>
      <c r="C796" t="s">
        <v>13</v>
      </c>
      <c r="D796" t="s">
        <v>20</v>
      </c>
      <c r="E796" t="s">
        <v>4</v>
      </c>
      <c r="F796">
        <v>120</v>
      </c>
      <c r="G796" s="1">
        <f>IF(reservas_hotel[[#This Row],[precio noche 1]]="","100",reservas_hotel[[#This Row],[precio noche 1]])</f>
        <v>120</v>
      </c>
      <c r="H796" t="s">
        <v>21</v>
      </c>
      <c r="I796">
        <v>8</v>
      </c>
      <c r="J796" t="s">
        <v>17</v>
      </c>
      <c r="K796">
        <v>10</v>
      </c>
      <c r="L796" s="1">
        <f>IF(reservas_hotel[[#This Row],[mantenimiento_por_noche]]="","20",reservas_hotel[[#This Row],[mantenimiento_por_noche]])</f>
        <v>10</v>
      </c>
      <c r="M796">
        <f>reservas_hotel[[#This Row],[Precio Noche]]*reservas_hotel[[#This Row],[noches]]</f>
        <v>960</v>
      </c>
      <c r="N796">
        <f>reservas_hotel[[#This Row],[noches]]*reservas_hotel[[#This Row],[Mantenimiento por noche]]</f>
        <v>80</v>
      </c>
      <c r="O796">
        <f>reservas_hotel[[#This Row],[Gasto total por reserva]]-reservas_hotel[[#This Row],[Gasto mantenimiento total]]</f>
        <v>880</v>
      </c>
    </row>
    <row r="797" spans="1:15" x14ac:dyDescent="0.3">
      <c r="A797">
        <v>796</v>
      </c>
      <c r="B797">
        <v>64</v>
      </c>
      <c r="C797" t="s">
        <v>13</v>
      </c>
      <c r="D797" t="s">
        <v>7</v>
      </c>
      <c r="E797" t="s">
        <v>4</v>
      </c>
      <c r="F797">
        <v>150</v>
      </c>
      <c r="G797" s="1">
        <f>IF(reservas_hotel[[#This Row],[precio noche 1]]="","100",reservas_hotel[[#This Row],[precio noche 1]])</f>
        <v>150</v>
      </c>
      <c r="H797" t="s">
        <v>21</v>
      </c>
      <c r="I797">
        <v>3</v>
      </c>
      <c r="J797" t="s">
        <v>6</v>
      </c>
      <c r="K797">
        <v>10</v>
      </c>
      <c r="L797" s="1">
        <f>IF(reservas_hotel[[#This Row],[mantenimiento_por_noche]]="","20",reservas_hotel[[#This Row],[mantenimiento_por_noche]])</f>
        <v>10</v>
      </c>
      <c r="M797">
        <f>reservas_hotel[[#This Row],[Precio Noche]]*reservas_hotel[[#This Row],[noches]]</f>
        <v>450</v>
      </c>
      <c r="N797">
        <f>reservas_hotel[[#This Row],[noches]]*reservas_hotel[[#This Row],[Mantenimiento por noche]]</f>
        <v>30</v>
      </c>
      <c r="O797">
        <f>reservas_hotel[[#This Row],[Gasto total por reserva]]-reservas_hotel[[#This Row],[Gasto mantenimiento total]]</f>
        <v>420</v>
      </c>
    </row>
    <row r="798" spans="1:15" x14ac:dyDescent="0.3">
      <c r="A798">
        <v>797</v>
      </c>
      <c r="B798">
        <v>64</v>
      </c>
      <c r="C798" t="s">
        <v>13</v>
      </c>
      <c r="D798" t="s">
        <v>19</v>
      </c>
      <c r="E798" t="s">
        <v>4</v>
      </c>
      <c r="F798">
        <v>200</v>
      </c>
      <c r="G798" s="1">
        <f>IF(reservas_hotel[[#This Row],[precio noche 1]]="","100",reservas_hotel[[#This Row],[precio noche 1]])</f>
        <v>200</v>
      </c>
      <c r="H798" t="s">
        <v>21</v>
      </c>
      <c r="I798">
        <v>3</v>
      </c>
      <c r="J798" t="s">
        <v>6</v>
      </c>
      <c r="K798">
        <v>10</v>
      </c>
      <c r="L798" s="1">
        <f>IF(reservas_hotel[[#This Row],[mantenimiento_por_noche]]="","20",reservas_hotel[[#This Row],[mantenimiento_por_noche]])</f>
        <v>10</v>
      </c>
      <c r="M798">
        <f>reservas_hotel[[#This Row],[Precio Noche]]*reservas_hotel[[#This Row],[noches]]</f>
        <v>600</v>
      </c>
      <c r="N798">
        <f>reservas_hotel[[#This Row],[noches]]*reservas_hotel[[#This Row],[Mantenimiento por noche]]</f>
        <v>30</v>
      </c>
      <c r="O798">
        <f>reservas_hotel[[#This Row],[Gasto total por reserva]]-reservas_hotel[[#This Row],[Gasto mantenimiento total]]</f>
        <v>570</v>
      </c>
    </row>
    <row r="799" spans="1:15" x14ac:dyDescent="0.3">
      <c r="A799">
        <v>798</v>
      </c>
      <c r="B799">
        <v>72</v>
      </c>
      <c r="C799" t="s">
        <v>2</v>
      </c>
      <c r="D799" t="s">
        <v>20</v>
      </c>
      <c r="E799" t="s">
        <v>15</v>
      </c>
      <c r="G799" s="1" t="str">
        <f>IF(reservas_hotel[[#This Row],[precio noche 1]]="","100",reservas_hotel[[#This Row],[precio noche 1]])</f>
        <v>100</v>
      </c>
      <c r="H799" t="s">
        <v>21</v>
      </c>
      <c r="I799">
        <v>6</v>
      </c>
      <c r="J799" t="s">
        <v>17</v>
      </c>
      <c r="K799">
        <v>20</v>
      </c>
      <c r="L799" s="1">
        <f>IF(reservas_hotel[[#This Row],[mantenimiento_por_noche]]="","20",reservas_hotel[[#This Row],[mantenimiento_por_noche]])</f>
        <v>20</v>
      </c>
      <c r="M799">
        <f>reservas_hotel[[#This Row],[Precio Noche]]*reservas_hotel[[#This Row],[noches]]</f>
        <v>600</v>
      </c>
      <c r="N799">
        <f>reservas_hotel[[#This Row],[noches]]*reservas_hotel[[#This Row],[Mantenimiento por noche]]</f>
        <v>120</v>
      </c>
      <c r="O799">
        <f>reservas_hotel[[#This Row],[Gasto total por reserva]]-reservas_hotel[[#This Row],[Gasto mantenimiento total]]</f>
        <v>480</v>
      </c>
    </row>
    <row r="800" spans="1:15" x14ac:dyDescent="0.3">
      <c r="A800">
        <v>799</v>
      </c>
      <c r="B800">
        <v>88</v>
      </c>
      <c r="C800" t="s">
        <v>2</v>
      </c>
      <c r="D800" t="s">
        <v>19</v>
      </c>
      <c r="E800" t="s">
        <v>8</v>
      </c>
      <c r="G800" s="1" t="str">
        <f>IF(reservas_hotel[[#This Row],[precio noche 1]]="","100",reservas_hotel[[#This Row],[precio noche 1]])</f>
        <v>100</v>
      </c>
      <c r="H800" t="s">
        <v>12</v>
      </c>
      <c r="I800">
        <v>9</v>
      </c>
      <c r="J800" t="s">
        <v>6</v>
      </c>
      <c r="K800">
        <v>5</v>
      </c>
      <c r="L800" s="1">
        <f>IF(reservas_hotel[[#This Row],[mantenimiento_por_noche]]="","20",reservas_hotel[[#This Row],[mantenimiento_por_noche]])</f>
        <v>5</v>
      </c>
      <c r="M800">
        <f>reservas_hotel[[#This Row],[Precio Noche]]*reservas_hotel[[#This Row],[noches]]</f>
        <v>900</v>
      </c>
      <c r="N800">
        <f>reservas_hotel[[#This Row],[noches]]*reservas_hotel[[#This Row],[Mantenimiento por noche]]</f>
        <v>45</v>
      </c>
      <c r="O800">
        <f>reservas_hotel[[#This Row],[Gasto total por reserva]]-reservas_hotel[[#This Row],[Gasto mantenimiento total]]</f>
        <v>855</v>
      </c>
    </row>
    <row r="801" spans="1:15" x14ac:dyDescent="0.3">
      <c r="A801">
        <v>800</v>
      </c>
      <c r="B801">
        <v>38</v>
      </c>
      <c r="C801" t="s">
        <v>13</v>
      </c>
      <c r="D801" t="s">
        <v>10</v>
      </c>
      <c r="E801" t="s">
        <v>8</v>
      </c>
      <c r="G801" s="1" t="str">
        <f>IF(reservas_hotel[[#This Row],[precio noche 1]]="","100",reservas_hotel[[#This Row],[precio noche 1]])</f>
        <v>100</v>
      </c>
      <c r="H801" t="s">
        <v>9</v>
      </c>
      <c r="I801">
        <v>1</v>
      </c>
      <c r="J801" t="s">
        <v>17</v>
      </c>
      <c r="K801">
        <v>20</v>
      </c>
      <c r="L801" s="1">
        <f>IF(reservas_hotel[[#This Row],[mantenimiento_por_noche]]="","20",reservas_hotel[[#This Row],[mantenimiento_por_noche]])</f>
        <v>20</v>
      </c>
      <c r="M801">
        <f>reservas_hotel[[#This Row],[Precio Noche]]*reservas_hotel[[#This Row],[noches]]</f>
        <v>100</v>
      </c>
      <c r="N801">
        <f>reservas_hotel[[#This Row],[noches]]*reservas_hotel[[#This Row],[Mantenimiento por noche]]</f>
        <v>20</v>
      </c>
      <c r="O801">
        <f>reservas_hotel[[#This Row],[Gasto total por reserva]]-reservas_hotel[[#This Row],[Gasto mantenimiento total]]</f>
        <v>80</v>
      </c>
    </row>
    <row r="802" spans="1:15" x14ac:dyDescent="0.3">
      <c r="A802">
        <v>801</v>
      </c>
      <c r="B802">
        <v>80</v>
      </c>
      <c r="C802" t="s">
        <v>2</v>
      </c>
      <c r="D802" t="s">
        <v>7</v>
      </c>
      <c r="E802" t="s">
        <v>4</v>
      </c>
      <c r="F802">
        <v>70</v>
      </c>
      <c r="G802" s="1">
        <f>IF(reservas_hotel[[#This Row],[precio noche 1]]="","100",reservas_hotel[[#This Row],[precio noche 1]])</f>
        <v>70</v>
      </c>
      <c r="H802" t="s">
        <v>12</v>
      </c>
      <c r="I802">
        <v>4</v>
      </c>
      <c r="J802" t="s">
        <v>6</v>
      </c>
      <c r="K802">
        <v>10</v>
      </c>
      <c r="L802" s="1">
        <f>IF(reservas_hotel[[#This Row],[mantenimiento_por_noche]]="","20",reservas_hotel[[#This Row],[mantenimiento_por_noche]])</f>
        <v>10</v>
      </c>
      <c r="M802">
        <f>reservas_hotel[[#This Row],[Precio Noche]]*reservas_hotel[[#This Row],[noches]]</f>
        <v>280</v>
      </c>
      <c r="N802">
        <f>reservas_hotel[[#This Row],[noches]]*reservas_hotel[[#This Row],[Mantenimiento por noche]]</f>
        <v>40</v>
      </c>
      <c r="O802">
        <f>reservas_hotel[[#This Row],[Gasto total por reserva]]-reservas_hotel[[#This Row],[Gasto mantenimiento total]]</f>
        <v>240</v>
      </c>
    </row>
    <row r="803" spans="1:15" x14ac:dyDescent="0.3">
      <c r="A803">
        <v>802</v>
      </c>
      <c r="B803">
        <v>44</v>
      </c>
      <c r="C803" t="s">
        <v>13</v>
      </c>
      <c r="D803" t="s">
        <v>19</v>
      </c>
      <c r="E803" t="s">
        <v>4</v>
      </c>
      <c r="F803">
        <v>70</v>
      </c>
      <c r="G803" s="1">
        <f>IF(reservas_hotel[[#This Row],[precio noche 1]]="","100",reservas_hotel[[#This Row],[precio noche 1]])</f>
        <v>70</v>
      </c>
      <c r="H803" t="s">
        <v>12</v>
      </c>
      <c r="I803">
        <v>10</v>
      </c>
      <c r="J803" t="s">
        <v>17</v>
      </c>
      <c r="K803">
        <v>10</v>
      </c>
      <c r="L803" s="1">
        <f>IF(reservas_hotel[[#This Row],[mantenimiento_por_noche]]="","20",reservas_hotel[[#This Row],[mantenimiento_por_noche]])</f>
        <v>10</v>
      </c>
      <c r="M803">
        <f>reservas_hotel[[#This Row],[Precio Noche]]*reservas_hotel[[#This Row],[noches]]</f>
        <v>700</v>
      </c>
      <c r="N803">
        <f>reservas_hotel[[#This Row],[noches]]*reservas_hotel[[#This Row],[Mantenimiento por noche]]</f>
        <v>100</v>
      </c>
      <c r="O803">
        <f>reservas_hotel[[#This Row],[Gasto total por reserva]]-reservas_hotel[[#This Row],[Gasto mantenimiento total]]</f>
        <v>600</v>
      </c>
    </row>
    <row r="804" spans="1:15" x14ac:dyDescent="0.3">
      <c r="A804">
        <v>803</v>
      </c>
      <c r="B804">
        <v>70</v>
      </c>
      <c r="C804" t="s">
        <v>2</v>
      </c>
      <c r="D804" t="s">
        <v>18</v>
      </c>
      <c r="E804" t="s">
        <v>4</v>
      </c>
      <c r="F804">
        <v>50</v>
      </c>
      <c r="G804" s="1">
        <f>IF(reservas_hotel[[#This Row],[precio noche 1]]="","100",reservas_hotel[[#This Row],[precio noche 1]])</f>
        <v>50</v>
      </c>
      <c r="H804" t="s">
        <v>9</v>
      </c>
      <c r="I804">
        <v>6</v>
      </c>
      <c r="J804" t="s">
        <v>17</v>
      </c>
      <c r="K804">
        <v>15</v>
      </c>
      <c r="L804" s="1">
        <f>IF(reservas_hotel[[#This Row],[mantenimiento_por_noche]]="","20",reservas_hotel[[#This Row],[mantenimiento_por_noche]])</f>
        <v>15</v>
      </c>
      <c r="M804">
        <f>reservas_hotel[[#This Row],[Precio Noche]]*reservas_hotel[[#This Row],[noches]]</f>
        <v>300</v>
      </c>
      <c r="N804">
        <f>reservas_hotel[[#This Row],[noches]]*reservas_hotel[[#This Row],[Mantenimiento por noche]]</f>
        <v>90</v>
      </c>
      <c r="O804">
        <f>reservas_hotel[[#This Row],[Gasto total por reserva]]-reservas_hotel[[#This Row],[Gasto mantenimiento total]]</f>
        <v>210</v>
      </c>
    </row>
    <row r="805" spans="1:15" x14ac:dyDescent="0.3">
      <c r="A805">
        <v>804</v>
      </c>
      <c r="B805">
        <v>84</v>
      </c>
      <c r="C805" t="s">
        <v>13</v>
      </c>
      <c r="D805" t="s">
        <v>22</v>
      </c>
      <c r="E805" t="s">
        <v>8</v>
      </c>
      <c r="G805" s="1" t="str">
        <f>IF(reservas_hotel[[#This Row],[precio noche 1]]="","100",reservas_hotel[[#This Row],[precio noche 1]])</f>
        <v>100</v>
      </c>
      <c r="H805" t="s">
        <v>9</v>
      </c>
      <c r="I805">
        <v>10</v>
      </c>
      <c r="J805" t="s">
        <v>6</v>
      </c>
      <c r="K805">
        <v>15</v>
      </c>
      <c r="L805" s="1">
        <f>IF(reservas_hotel[[#This Row],[mantenimiento_por_noche]]="","20",reservas_hotel[[#This Row],[mantenimiento_por_noche]])</f>
        <v>15</v>
      </c>
      <c r="M805">
        <f>reservas_hotel[[#This Row],[Precio Noche]]*reservas_hotel[[#This Row],[noches]]</f>
        <v>1000</v>
      </c>
      <c r="N805">
        <f>reservas_hotel[[#This Row],[noches]]*reservas_hotel[[#This Row],[Mantenimiento por noche]]</f>
        <v>150</v>
      </c>
      <c r="O805">
        <f>reservas_hotel[[#This Row],[Gasto total por reserva]]-reservas_hotel[[#This Row],[Gasto mantenimiento total]]</f>
        <v>850</v>
      </c>
    </row>
    <row r="806" spans="1:15" x14ac:dyDescent="0.3">
      <c r="A806">
        <v>805</v>
      </c>
      <c r="B806">
        <v>64</v>
      </c>
      <c r="C806" t="s">
        <v>13</v>
      </c>
      <c r="D806" t="s">
        <v>10</v>
      </c>
      <c r="E806" t="s">
        <v>8</v>
      </c>
      <c r="F806">
        <v>50</v>
      </c>
      <c r="G806" s="1">
        <f>IF(reservas_hotel[[#This Row],[precio noche 1]]="","100",reservas_hotel[[#This Row],[precio noche 1]])</f>
        <v>50</v>
      </c>
      <c r="H806" t="s">
        <v>12</v>
      </c>
      <c r="I806">
        <v>10</v>
      </c>
      <c r="J806" t="s">
        <v>6</v>
      </c>
      <c r="L806" s="1" t="str">
        <f>IF(reservas_hotel[[#This Row],[mantenimiento_por_noche]]="","20",reservas_hotel[[#This Row],[mantenimiento_por_noche]])</f>
        <v>20</v>
      </c>
      <c r="M806">
        <f>reservas_hotel[[#This Row],[Precio Noche]]*reservas_hotel[[#This Row],[noches]]</f>
        <v>500</v>
      </c>
      <c r="N806">
        <f>reservas_hotel[[#This Row],[noches]]*reservas_hotel[[#This Row],[Mantenimiento por noche]]</f>
        <v>200</v>
      </c>
      <c r="O806">
        <f>reservas_hotel[[#This Row],[Gasto total por reserva]]-reservas_hotel[[#This Row],[Gasto mantenimiento total]]</f>
        <v>300</v>
      </c>
    </row>
    <row r="807" spans="1:15" x14ac:dyDescent="0.3">
      <c r="A807">
        <v>806</v>
      </c>
      <c r="B807">
        <v>54</v>
      </c>
      <c r="C807" t="s">
        <v>2</v>
      </c>
      <c r="D807" t="s">
        <v>10</v>
      </c>
      <c r="E807" t="s">
        <v>15</v>
      </c>
      <c r="F807">
        <v>70</v>
      </c>
      <c r="G807" s="1">
        <f>IF(reservas_hotel[[#This Row],[precio noche 1]]="","100",reservas_hotel[[#This Row],[precio noche 1]])</f>
        <v>70</v>
      </c>
      <c r="H807" t="s">
        <v>5</v>
      </c>
      <c r="I807">
        <v>9</v>
      </c>
      <c r="J807" t="s">
        <v>6</v>
      </c>
      <c r="L807" s="1" t="str">
        <f>IF(reservas_hotel[[#This Row],[mantenimiento_por_noche]]="","20",reservas_hotel[[#This Row],[mantenimiento_por_noche]])</f>
        <v>20</v>
      </c>
      <c r="M807">
        <f>reservas_hotel[[#This Row],[Precio Noche]]*reservas_hotel[[#This Row],[noches]]</f>
        <v>630</v>
      </c>
      <c r="N807">
        <f>reservas_hotel[[#This Row],[noches]]*reservas_hotel[[#This Row],[Mantenimiento por noche]]</f>
        <v>180</v>
      </c>
      <c r="O807">
        <f>reservas_hotel[[#This Row],[Gasto total por reserva]]-reservas_hotel[[#This Row],[Gasto mantenimiento total]]</f>
        <v>450</v>
      </c>
    </row>
    <row r="808" spans="1:15" x14ac:dyDescent="0.3">
      <c r="A808">
        <v>807</v>
      </c>
      <c r="B808">
        <v>38</v>
      </c>
      <c r="C808" t="s">
        <v>13</v>
      </c>
      <c r="D808" t="s">
        <v>19</v>
      </c>
      <c r="E808" t="s">
        <v>8</v>
      </c>
      <c r="F808">
        <v>70</v>
      </c>
      <c r="G808" s="1">
        <f>IF(reservas_hotel[[#This Row],[precio noche 1]]="","100",reservas_hotel[[#This Row],[precio noche 1]])</f>
        <v>70</v>
      </c>
      <c r="H808" t="s">
        <v>9</v>
      </c>
      <c r="I808">
        <v>4</v>
      </c>
      <c r="J808" t="s">
        <v>6</v>
      </c>
      <c r="K808">
        <v>5</v>
      </c>
      <c r="L808" s="1">
        <f>IF(reservas_hotel[[#This Row],[mantenimiento_por_noche]]="","20",reservas_hotel[[#This Row],[mantenimiento_por_noche]])</f>
        <v>5</v>
      </c>
      <c r="M808">
        <f>reservas_hotel[[#This Row],[Precio Noche]]*reservas_hotel[[#This Row],[noches]]</f>
        <v>280</v>
      </c>
      <c r="N808">
        <f>reservas_hotel[[#This Row],[noches]]*reservas_hotel[[#This Row],[Mantenimiento por noche]]</f>
        <v>20</v>
      </c>
      <c r="O808">
        <f>reservas_hotel[[#This Row],[Gasto total por reserva]]-reservas_hotel[[#This Row],[Gasto mantenimiento total]]</f>
        <v>260</v>
      </c>
    </row>
    <row r="809" spans="1:15" x14ac:dyDescent="0.3">
      <c r="A809">
        <v>808</v>
      </c>
      <c r="B809">
        <v>24</v>
      </c>
      <c r="C809" t="s">
        <v>2</v>
      </c>
      <c r="D809" t="s">
        <v>22</v>
      </c>
      <c r="E809" t="s">
        <v>15</v>
      </c>
      <c r="F809">
        <v>50</v>
      </c>
      <c r="G809" s="1">
        <f>IF(reservas_hotel[[#This Row],[precio noche 1]]="","100",reservas_hotel[[#This Row],[precio noche 1]])</f>
        <v>50</v>
      </c>
      <c r="H809" t="s">
        <v>21</v>
      </c>
      <c r="I809">
        <v>2</v>
      </c>
      <c r="J809" t="s">
        <v>17</v>
      </c>
      <c r="K809">
        <v>10</v>
      </c>
      <c r="L809" s="1">
        <f>IF(reservas_hotel[[#This Row],[mantenimiento_por_noche]]="","20",reservas_hotel[[#This Row],[mantenimiento_por_noche]])</f>
        <v>10</v>
      </c>
      <c r="M809">
        <f>reservas_hotel[[#This Row],[Precio Noche]]*reservas_hotel[[#This Row],[noches]]</f>
        <v>100</v>
      </c>
      <c r="N809">
        <f>reservas_hotel[[#This Row],[noches]]*reservas_hotel[[#This Row],[Mantenimiento por noche]]</f>
        <v>20</v>
      </c>
      <c r="O809">
        <f>reservas_hotel[[#This Row],[Gasto total por reserva]]-reservas_hotel[[#This Row],[Gasto mantenimiento total]]</f>
        <v>80</v>
      </c>
    </row>
    <row r="810" spans="1:15" x14ac:dyDescent="0.3">
      <c r="A810">
        <v>809</v>
      </c>
      <c r="B810">
        <v>45</v>
      </c>
      <c r="C810" t="s">
        <v>2</v>
      </c>
      <c r="D810" t="s">
        <v>18</v>
      </c>
      <c r="E810" t="s">
        <v>8</v>
      </c>
      <c r="F810">
        <v>90</v>
      </c>
      <c r="G810" s="1">
        <f>IF(reservas_hotel[[#This Row],[precio noche 1]]="","100",reservas_hotel[[#This Row],[precio noche 1]])</f>
        <v>90</v>
      </c>
      <c r="H810" t="s">
        <v>12</v>
      </c>
      <c r="I810">
        <v>2</v>
      </c>
      <c r="J810" t="s">
        <v>17</v>
      </c>
      <c r="K810">
        <v>20</v>
      </c>
      <c r="L810" s="1">
        <f>IF(reservas_hotel[[#This Row],[mantenimiento_por_noche]]="","20",reservas_hotel[[#This Row],[mantenimiento_por_noche]])</f>
        <v>20</v>
      </c>
      <c r="M810">
        <f>reservas_hotel[[#This Row],[Precio Noche]]*reservas_hotel[[#This Row],[noches]]</f>
        <v>180</v>
      </c>
      <c r="N810">
        <f>reservas_hotel[[#This Row],[noches]]*reservas_hotel[[#This Row],[Mantenimiento por noche]]</f>
        <v>40</v>
      </c>
      <c r="O810">
        <f>reservas_hotel[[#This Row],[Gasto total por reserva]]-reservas_hotel[[#This Row],[Gasto mantenimiento total]]</f>
        <v>140</v>
      </c>
    </row>
    <row r="811" spans="1:15" x14ac:dyDescent="0.3">
      <c r="A811">
        <v>810</v>
      </c>
      <c r="B811">
        <v>82</v>
      </c>
      <c r="C811" t="s">
        <v>2</v>
      </c>
      <c r="D811" t="s">
        <v>10</v>
      </c>
      <c r="E811" t="s">
        <v>8</v>
      </c>
      <c r="G811" s="1" t="str">
        <f>IF(reservas_hotel[[#This Row],[precio noche 1]]="","100",reservas_hotel[[#This Row],[precio noche 1]])</f>
        <v>100</v>
      </c>
      <c r="H811" t="s">
        <v>9</v>
      </c>
      <c r="I811">
        <v>1</v>
      </c>
      <c r="J811" t="s">
        <v>6</v>
      </c>
      <c r="L811" s="1" t="str">
        <f>IF(reservas_hotel[[#This Row],[mantenimiento_por_noche]]="","20",reservas_hotel[[#This Row],[mantenimiento_por_noche]])</f>
        <v>20</v>
      </c>
      <c r="M811">
        <f>reservas_hotel[[#This Row],[Precio Noche]]*reservas_hotel[[#This Row],[noches]]</f>
        <v>100</v>
      </c>
      <c r="N811">
        <f>reservas_hotel[[#This Row],[noches]]*reservas_hotel[[#This Row],[Mantenimiento por noche]]</f>
        <v>20</v>
      </c>
      <c r="O811">
        <f>reservas_hotel[[#This Row],[Gasto total por reserva]]-reservas_hotel[[#This Row],[Gasto mantenimiento total]]</f>
        <v>80</v>
      </c>
    </row>
    <row r="812" spans="1:15" x14ac:dyDescent="0.3">
      <c r="A812">
        <v>811</v>
      </c>
      <c r="B812">
        <v>28</v>
      </c>
      <c r="C812" t="s">
        <v>2</v>
      </c>
      <c r="D812" t="s">
        <v>18</v>
      </c>
      <c r="E812" t="s">
        <v>11</v>
      </c>
      <c r="F812">
        <v>150</v>
      </c>
      <c r="G812" s="1">
        <f>IF(reservas_hotel[[#This Row],[precio noche 1]]="","100",reservas_hotel[[#This Row],[precio noche 1]])</f>
        <v>150</v>
      </c>
      <c r="H812" t="s">
        <v>12</v>
      </c>
      <c r="I812">
        <v>8</v>
      </c>
      <c r="J812" t="s">
        <v>6</v>
      </c>
      <c r="K812">
        <v>20</v>
      </c>
      <c r="L812" s="1">
        <f>IF(reservas_hotel[[#This Row],[mantenimiento_por_noche]]="","20",reservas_hotel[[#This Row],[mantenimiento_por_noche]])</f>
        <v>20</v>
      </c>
      <c r="M812">
        <f>reservas_hotel[[#This Row],[Precio Noche]]*reservas_hotel[[#This Row],[noches]]</f>
        <v>1200</v>
      </c>
      <c r="N812">
        <f>reservas_hotel[[#This Row],[noches]]*reservas_hotel[[#This Row],[Mantenimiento por noche]]</f>
        <v>160</v>
      </c>
      <c r="O812">
        <f>reservas_hotel[[#This Row],[Gasto total por reserva]]-reservas_hotel[[#This Row],[Gasto mantenimiento total]]</f>
        <v>1040</v>
      </c>
    </row>
    <row r="813" spans="1:15" x14ac:dyDescent="0.3">
      <c r="A813">
        <v>812</v>
      </c>
      <c r="B813">
        <v>49</v>
      </c>
      <c r="C813" t="s">
        <v>13</v>
      </c>
      <c r="D813" t="s">
        <v>3</v>
      </c>
      <c r="E813" t="s">
        <v>11</v>
      </c>
      <c r="F813">
        <v>90</v>
      </c>
      <c r="G813" s="1">
        <f>IF(reservas_hotel[[#This Row],[precio noche 1]]="","100",reservas_hotel[[#This Row],[precio noche 1]])</f>
        <v>90</v>
      </c>
      <c r="H813" t="s">
        <v>9</v>
      </c>
      <c r="I813">
        <v>1</v>
      </c>
      <c r="J813" t="s">
        <v>17</v>
      </c>
      <c r="K813">
        <v>20</v>
      </c>
      <c r="L813" s="1">
        <f>IF(reservas_hotel[[#This Row],[mantenimiento_por_noche]]="","20",reservas_hotel[[#This Row],[mantenimiento_por_noche]])</f>
        <v>20</v>
      </c>
      <c r="M813">
        <f>reservas_hotel[[#This Row],[Precio Noche]]*reservas_hotel[[#This Row],[noches]]</f>
        <v>90</v>
      </c>
      <c r="N813">
        <f>reservas_hotel[[#This Row],[noches]]*reservas_hotel[[#This Row],[Mantenimiento por noche]]</f>
        <v>20</v>
      </c>
      <c r="O813">
        <f>reservas_hotel[[#This Row],[Gasto total por reserva]]-reservas_hotel[[#This Row],[Gasto mantenimiento total]]</f>
        <v>70</v>
      </c>
    </row>
    <row r="814" spans="1:15" x14ac:dyDescent="0.3">
      <c r="A814">
        <v>813</v>
      </c>
      <c r="B814">
        <v>64</v>
      </c>
      <c r="C814" t="s">
        <v>2</v>
      </c>
      <c r="D814" t="s">
        <v>22</v>
      </c>
      <c r="E814" t="s">
        <v>8</v>
      </c>
      <c r="G814" s="1" t="str">
        <f>IF(reservas_hotel[[#This Row],[precio noche 1]]="","100",reservas_hotel[[#This Row],[precio noche 1]])</f>
        <v>100</v>
      </c>
      <c r="H814" t="s">
        <v>12</v>
      </c>
      <c r="I814">
        <v>1</v>
      </c>
      <c r="J814" t="s">
        <v>6</v>
      </c>
      <c r="K814">
        <v>20</v>
      </c>
      <c r="L814" s="1">
        <f>IF(reservas_hotel[[#This Row],[mantenimiento_por_noche]]="","20",reservas_hotel[[#This Row],[mantenimiento_por_noche]])</f>
        <v>20</v>
      </c>
      <c r="M814">
        <f>reservas_hotel[[#This Row],[Precio Noche]]*reservas_hotel[[#This Row],[noches]]</f>
        <v>100</v>
      </c>
      <c r="N814">
        <f>reservas_hotel[[#This Row],[noches]]*reservas_hotel[[#This Row],[Mantenimiento por noche]]</f>
        <v>20</v>
      </c>
      <c r="O814">
        <f>reservas_hotel[[#This Row],[Gasto total por reserva]]-reservas_hotel[[#This Row],[Gasto mantenimiento total]]</f>
        <v>80</v>
      </c>
    </row>
    <row r="815" spans="1:15" x14ac:dyDescent="0.3">
      <c r="A815">
        <v>814</v>
      </c>
      <c r="B815">
        <v>22</v>
      </c>
      <c r="C815" t="s">
        <v>13</v>
      </c>
      <c r="D815" t="s">
        <v>3</v>
      </c>
      <c r="E815" t="s">
        <v>15</v>
      </c>
      <c r="F815">
        <v>200</v>
      </c>
      <c r="G815" s="1">
        <f>IF(reservas_hotel[[#This Row],[precio noche 1]]="","100",reservas_hotel[[#This Row],[precio noche 1]])</f>
        <v>200</v>
      </c>
      <c r="H815" t="s">
        <v>12</v>
      </c>
      <c r="I815">
        <v>8</v>
      </c>
      <c r="J815" t="s">
        <v>6</v>
      </c>
      <c r="K815">
        <v>15</v>
      </c>
      <c r="L815" s="1">
        <f>IF(reservas_hotel[[#This Row],[mantenimiento_por_noche]]="","20",reservas_hotel[[#This Row],[mantenimiento_por_noche]])</f>
        <v>15</v>
      </c>
      <c r="M815">
        <f>reservas_hotel[[#This Row],[Precio Noche]]*reservas_hotel[[#This Row],[noches]]</f>
        <v>1600</v>
      </c>
      <c r="N815">
        <f>reservas_hotel[[#This Row],[noches]]*reservas_hotel[[#This Row],[Mantenimiento por noche]]</f>
        <v>120</v>
      </c>
      <c r="O815">
        <f>reservas_hotel[[#This Row],[Gasto total por reserva]]-reservas_hotel[[#This Row],[Gasto mantenimiento total]]</f>
        <v>1480</v>
      </c>
    </row>
    <row r="816" spans="1:15" x14ac:dyDescent="0.3">
      <c r="A816">
        <v>815</v>
      </c>
      <c r="B816">
        <v>31</v>
      </c>
      <c r="C816" t="s">
        <v>13</v>
      </c>
      <c r="D816" t="s">
        <v>14</v>
      </c>
      <c r="E816" t="s">
        <v>11</v>
      </c>
      <c r="G816" s="1" t="str">
        <f>IF(reservas_hotel[[#This Row],[precio noche 1]]="","100",reservas_hotel[[#This Row],[precio noche 1]])</f>
        <v>100</v>
      </c>
      <c r="H816" t="s">
        <v>12</v>
      </c>
      <c r="I816">
        <v>10</v>
      </c>
      <c r="J816" t="s">
        <v>17</v>
      </c>
      <c r="K816">
        <v>20</v>
      </c>
      <c r="L816" s="1">
        <f>IF(reservas_hotel[[#This Row],[mantenimiento_por_noche]]="","20",reservas_hotel[[#This Row],[mantenimiento_por_noche]])</f>
        <v>20</v>
      </c>
      <c r="M816">
        <f>reservas_hotel[[#This Row],[Precio Noche]]*reservas_hotel[[#This Row],[noches]]</f>
        <v>1000</v>
      </c>
      <c r="N816">
        <f>reservas_hotel[[#This Row],[noches]]*reservas_hotel[[#This Row],[Mantenimiento por noche]]</f>
        <v>200</v>
      </c>
      <c r="O816">
        <f>reservas_hotel[[#This Row],[Gasto total por reserva]]-reservas_hotel[[#This Row],[Gasto mantenimiento total]]</f>
        <v>800</v>
      </c>
    </row>
    <row r="817" spans="1:15" x14ac:dyDescent="0.3">
      <c r="A817">
        <v>816</v>
      </c>
      <c r="B817">
        <v>41</v>
      </c>
      <c r="C817" t="s">
        <v>13</v>
      </c>
      <c r="D817" t="s">
        <v>7</v>
      </c>
      <c r="E817" t="s">
        <v>11</v>
      </c>
      <c r="F817">
        <v>70</v>
      </c>
      <c r="G817" s="1">
        <f>IF(reservas_hotel[[#This Row],[precio noche 1]]="","100",reservas_hotel[[#This Row],[precio noche 1]])</f>
        <v>70</v>
      </c>
      <c r="H817" t="s">
        <v>21</v>
      </c>
      <c r="I817">
        <v>4</v>
      </c>
      <c r="J817" t="s">
        <v>17</v>
      </c>
      <c r="K817">
        <v>5</v>
      </c>
      <c r="L817" s="1">
        <f>IF(reservas_hotel[[#This Row],[mantenimiento_por_noche]]="","20",reservas_hotel[[#This Row],[mantenimiento_por_noche]])</f>
        <v>5</v>
      </c>
      <c r="M817">
        <f>reservas_hotel[[#This Row],[Precio Noche]]*reservas_hotel[[#This Row],[noches]]</f>
        <v>280</v>
      </c>
      <c r="N817">
        <f>reservas_hotel[[#This Row],[noches]]*reservas_hotel[[#This Row],[Mantenimiento por noche]]</f>
        <v>20</v>
      </c>
      <c r="O817">
        <f>reservas_hotel[[#This Row],[Gasto total por reserva]]-reservas_hotel[[#This Row],[Gasto mantenimiento total]]</f>
        <v>260</v>
      </c>
    </row>
    <row r="818" spans="1:15" x14ac:dyDescent="0.3">
      <c r="A818">
        <v>817</v>
      </c>
      <c r="B818">
        <v>64</v>
      </c>
      <c r="C818" t="s">
        <v>2</v>
      </c>
      <c r="D818" t="s">
        <v>14</v>
      </c>
      <c r="E818" t="s">
        <v>4</v>
      </c>
      <c r="F818">
        <v>150</v>
      </c>
      <c r="G818" s="1">
        <f>IF(reservas_hotel[[#This Row],[precio noche 1]]="","100",reservas_hotel[[#This Row],[precio noche 1]])</f>
        <v>150</v>
      </c>
      <c r="H818" t="s">
        <v>9</v>
      </c>
      <c r="I818">
        <v>6</v>
      </c>
      <c r="J818" t="s">
        <v>6</v>
      </c>
      <c r="K818">
        <v>10</v>
      </c>
      <c r="L818" s="1">
        <f>IF(reservas_hotel[[#This Row],[mantenimiento_por_noche]]="","20",reservas_hotel[[#This Row],[mantenimiento_por_noche]])</f>
        <v>10</v>
      </c>
      <c r="M818">
        <f>reservas_hotel[[#This Row],[Precio Noche]]*reservas_hotel[[#This Row],[noches]]</f>
        <v>900</v>
      </c>
      <c r="N818">
        <f>reservas_hotel[[#This Row],[noches]]*reservas_hotel[[#This Row],[Mantenimiento por noche]]</f>
        <v>60</v>
      </c>
      <c r="O818">
        <f>reservas_hotel[[#This Row],[Gasto total por reserva]]-reservas_hotel[[#This Row],[Gasto mantenimiento total]]</f>
        <v>840</v>
      </c>
    </row>
    <row r="819" spans="1:15" x14ac:dyDescent="0.3">
      <c r="A819">
        <v>818</v>
      </c>
      <c r="B819">
        <v>74</v>
      </c>
      <c r="C819" t="s">
        <v>2</v>
      </c>
      <c r="D819" t="s">
        <v>7</v>
      </c>
      <c r="E819" t="s">
        <v>15</v>
      </c>
      <c r="F819">
        <v>50</v>
      </c>
      <c r="G819" s="1">
        <f>IF(reservas_hotel[[#This Row],[precio noche 1]]="","100",reservas_hotel[[#This Row],[precio noche 1]])</f>
        <v>50</v>
      </c>
      <c r="H819" t="s">
        <v>21</v>
      </c>
      <c r="I819">
        <v>7</v>
      </c>
      <c r="J819" t="s">
        <v>6</v>
      </c>
      <c r="K819">
        <v>5</v>
      </c>
      <c r="L819" s="1">
        <f>IF(reservas_hotel[[#This Row],[mantenimiento_por_noche]]="","20",reservas_hotel[[#This Row],[mantenimiento_por_noche]])</f>
        <v>5</v>
      </c>
      <c r="M819">
        <f>reservas_hotel[[#This Row],[Precio Noche]]*reservas_hotel[[#This Row],[noches]]</f>
        <v>350</v>
      </c>
      <c r="N819">
        <f>reservas_hotel[[#This Row],[noches]]*reservas_hotel[[#This Row],[Mantenimiento por noche]]</f>
        <v>35</v>
      </c>
      <c r="O819">
        <f>reservas_hotel[[#This Row],[Gasto total por reserva]]-reservas_hotel[[#This Row],[Gasto mantenimiento total]]</f>
        <v>315</v>
      </c>
    </row>
    <row r="820" spans="1:15" x14ac:dyDescent="0.3">
      <c r="A820">
        <v>819</v>
      </c>
      <c r="B820">
        <v>29</v>
      </c>
      <c r="C820" t="s">
        <v>13</v>
      </c>
      <c r="D820" t="s">
        <v>22</v>
      </c>
      <c r="E820" t="s">
        <v>11</v>
      </c>
      <c r="F820">
        <v>200</v>
      </c>
      <c r="G820" s="1">
        <f>IF(reservas_hotel[[#This Row],[precio noche 1]]="","100",reservas_hotel[[#This Row],[precio noche 1]])</f>
        <v>200</v>
      </c>
      <c r="H820" t="s">
        <v>12</v>
      </c>
      <c r="I820">
        <v>7</v>
      </c>
      <c r="J820" t="s">
        <v>6</v>
      </c>
      <c r="K820">
        <v>15</v>
      </c>
      <c r="L820" s="1">
        <f>IF(reservas_hotel[[#This Row],[mantenimiento_por_noche]]="","20",reservas_hotel[[#This Row],[mantenimiento_por_noche]])</f>
        <v>15</v>
      </c>
      <c r="M820">
        <f>reservas_hotel[[#This Row],[Precio Noche]]*reservas_hotel[[#This Row],[noches]]</f>
        <v>1400</v>
      </c>
      <c r="N820">
        <f>reservas_hotel[[#This Row],[noches]]*reservas_hotel[[#This Row],[Mantenimiento por noche]]</f>
        <v>105</v>
      </c>
      <c r="O820">
        <f>reservas_hotel[[#This Row],[Gasto total por reserva]]-reservas_hotel[[#This Row],[Gasto mantenimiento total]]</f>
        <v>1295</v>
      </c>
    </row>
    <row r="821" spans="1:15" x14ac:dyDescent="0.3">
      <c r="A821">
        <v>820</v>
      </c>
      <c r="B821">
        <v>42</v>
      </c>
      <c r="C821" t="s">
        <v>2</v>
      </c>
      <c r="D821" t="s">
        <v>14</v>
      </c>
      <c r="E821" t="s">
        <v>8</v>
      </c>
      <c r="F821">
        <v>90</v>
      </c>
      <c r="G821" s="1">
        <f>IF(reservas_hotel[[#This Row],[precio noche 1]]="","100",reservas_hotel[[#This Row],[precio noche 1]])</f>
        <v>90</v>
      </c>
      <c r="H821" t="s">
        <v>9</v>
      </c>
      <c r="I821">
        <v>3</v>
      </c>
      <c r="J821" t="s">
        <v>17</v>
      </c>
      <c r="K821">
        <v>10</v>
      </c>
      <c r="L821" s="1">
        <f>IF(reservas_hotel[[#This Row],[mantenimiento_por_noche]]="","20",reservas_hotel[[#This Row],[mantenimiento_por_noche]])</f>
        <v>10</v>
      </c>
      <c r="M821">
        <f>reservas_hotel[[#This Row],[Precio Noche]]*reservas_hotel[[#This Row],[noches]]</f>
        <v>270</v>
      </c>
      <c r="N821">
        <f>reservas_hotel[[#This Row],[noches]]*reservas_hotel[[#This Row],[Mantenimiento por noche]]</f>
        <v>30</v>
      </c>
      <c r="O821">
        <f>reservas_hotel[[#This Row],[Gasto total por reserva]]-reservas_hotel[[#This Row],[Gasto mantenimiento total]]</f>
        <v>240</v>
      </c>
    </row>
    <row r="822" spans="1:15" x14ac:dyDescent="0.3">
      <c r="A822">
        <v>821</v>
      </c>
      <c r="B822">
        <v>50</v>
      </c>
      <c r="C822" t="s">
        <v>2</v>
      </c>
      <c r="D822" t="s">
        <v>18</v>
      </c>
      <c r="E822" t="s">
        <v>15</v>
      </c>
      <c r="F822">
        <v>90</v>
      </c>
      <c r="G822" s="1">
        <f>IF(reservas_hotel[[#This Row],[precio noche 1]]="","100",reservas_hotel[[#This Row],[precio noche 1]])</f>
        <v>90</v>
      </c>
      <c r="H822" t="s">
        <v>5</v>
      </c>
      <c r="I822">
        <v>4</v>
      </c>
      <c r="J822" t="s">
        <v>17</v>
      </c>
      <c r="K822">
        <v>10</v>
      </c>
      <c r="L822" s="1">
        <f>IF(reservas_hotel[[#This Row],[mantenimiento_por_noche]]="","20",reservas_hotel[[#This Row],[mantenimiento_por_noche]])</f>
        <v>10</v>
      </c>
      <c r="M822">
        <f>reservas_hotel[[#This Row],[Precio Noche]]*reservas_hotel[[#This Row],[noches]]</f>
        <v>360</v>
      </c>
      <c r="N822">
        <f>reservas_hotel[[#This Row],[noches]]*reservas_hotel[[#This Row],[Mantenimiento por noche]]</f>
        <v>40</v>
      </c>
      <c r="O822">
        <f>reservas_hotel[[#This Row],[Gasto total por reserva]]-reservas_hotel[[#This Row],[Gasto mantenimiento total]]</f>
        <v>320</v>
      </c>
    </row>
    <row r="823" spans="1:15" x14ac:dyDescent="0.3">
      <c r="A823">
        <v>822</v>
      </c>
      <c r="B823">
        <v>85</v>
      </c>
      <c r="C823" t="s">
        <v>13</v>
      </c>
      <c r="D823" t="s">
        <v>22</v>
      </c>
      <c r="E823" t="s">
        <v>11</v>
      </c>
      <c r="F823">
        <v>150</v>
      </c>
      <c r="G823" s="1">
        <f>IF(reservas_hotel[[#This Row],[precio noche 1]]="","100",reservas_hotel[[#This Row],[precio noche 1]])</f>
        <v>150</v>
      </c>
      <c r="H823" t="s">
        <v>5</v>
      </c>
      <c r="I823">
        <v>7</v>
      </c>
      <c r="J823" t="s">
        <v>6</v>
      </c>
      <c r="K823">
        <v>10</v>
      </c>
      <c r="L823" s="1">
        <f>IF(reservas_hotel[[#This Row],[mantenimiento_por_noche]]="","20",reservas_hotel[[#This Row],[mantenimiento_por_noche]])</f>
        <v>10</v>
      </c>
      <c r="M823">
        <f>reservas_hotel[[#This Row],[Precio Noche]]*reservas_hotel[[#This Row],[noches]]</f>
        <v>1050</v>
      </c>
      <c r="N823">
        <f>reservas_hotel[[#This Row],[noches]]*reservas_hotel[[#This Row],[Mantenimiento por noche]]</f>
        <v>70</v>
      </c>
      <c r="O823">
        <f>reservas_hotel[[#This Row],[Gasto total por reserva]]-reservas_hotel[[#This Row],[Gasto mantenimiento total]]</f>
        <v>980</v>
      </c>
    </row>
    <row r="824" spans="1:15" x14ac:dyDescent="0.3">
      <c r="A824">
        <v>823</v>
      </c>
      <c r="B824">
        <v>60</v>
      </c>
      <c r="C824" t="s">
        <v>2</v>
      </c>
      <c r="D824" t="s">
        <v>22</v>
      </c>
      <c r="E824" t="s">
        <v>15</v>
      </c>
      <c r="F824">
        <v>50</v>
      </c>
      <c r="G824" s="1">
        <f>IF(reservas_hotel[[#This Row],[precio noche 1]]="","100",reservas_hotel[[#This Row],[precio noche 1]])</f>
        <v>50</v>
      </c>
      <c r="H824" t="s">
        <v>5</v>
      </c>
      <c r="I824">
        <v>6</v>
      </c>
      <c r="J824" t="s">
        <v>17</v>
      </c>
      <c r="K824">
        <v>15</v>
      </c>
      <c r="L824" s="1">
        <f>IF(reservas_hotel[[#This Row],[mantenimiento_por_noche]]="","20",reservas_hotel[[#This Row],[mantenimiento_por_noche]])</f>
        <v>15</v>
      </c>
      <c r="M824">
        <f>reservas_hotel[[#This Row],[Precio Noche]]*reservas_hotel[[#This Row],[noches]]</f>
        <v>300</v>
      </c>
      <c r="N824">
        <f>reservas_hotel[[#This Row],[noches]]*reservas_hotel[[#This Row],[Mantenimiento por noche]]</f>
        <v>90</v>
      </c>
      <c r="O824">
        <f>reservas_hotel[[#This Row],[Gasto total por reserva]]-reservas_hotel[[#This Row],[Gasto mantenimiento total]]</f>
        <v>210</v>
      </c>
    </row>
    <row r="825" spans="1:15" x14ac:dyDescent="0.3">
      <c r="A825">
        <v>824</v>
      </c>
      <c r="B825">
        <v>22</v>
      </c>
      <c r="C825" t="s">
        <v>2</v>
      </c>
      <c r="D825" t="s">
        <v>18</v>
      </c>
      <c r="E825" t="s">
        <v>15</v>
      </c>
      <c r="F825">
        <v>200</v>
      </c>
      <c r="G825" s="1">
        <f>IF(reservas_hotel[[#This Row],[precio noche 1]]="","100",reservas_hotel[[#This Row],[precio noche 1]])</f>
        <v>200</v>
      </c>
      <c r="H825" t="s">
        <v>12</v>
      </c>
      <c r="I825">
        <v>10</v>
      </c>
      <c r="J825" t="s">
        <v>17</v>
      </c>
      <c r="K825">
        <v>20</v>
      </c>
      <c r="L825" s="1">
        <f>IF(reservas_hotel[[#This Row],[mantenimiento_por_noche]]="","20",reservas_hotel[[#This Row],[mantenimiento_por_noche]])</f>
        <v>20</v>
      </c>
      <c r="M825">
        <f>reservas_hotel[[#This Row],[Precio Noche]]*reservas_hotel[[#This Row],[noches]]</f>
        <v>2000</v>
      </c>
      <c r="N825">
        <f>reservas_hotel[[#This Row],[noches]]*reservas_hotel[[#This Row],[Mantenimiento por noche]]</f>
        <v>200</v>
      </c>
      <c r="O825">
        <f>reservas_hotel[[#This Row],[Gasto total por reserva]]-reservas_hotel[[#This Row],[Gasto mantenimiento total]]</f>
        <v>1800</v>
      </c>
    </row>
    <row r="826" spans="1:15" x14ac:dyDescent="0.3">
      <c r="A826">
        <v>825</v>
      </c>
      <c r="B826">
        <v>77</v>
      </c>
      <c r="C826" t="s">
        <v>2</v>
      </c>
      <c r="D826" t="s">
        <v>19</v>
      </c>
      <c r="E826" t="s">
        <v>11</v>
      </c>
      <c r="F826">
        <v>70</v>
      </c>
      <c r="G826" s="1">
        <f>IF(reservas_hotel[[#This Row],[precio noche 1]]="","100",reservas_hotel[[#This Row],[precio noche 1]])</f>
        <v>70</v>
      </c>
      <c r="H826" t="s">
        <v>5</v>
      </c>
      <c r="I826">
        <v>2</v>
      </c>
      <c r="J826" t="s">
        <v>6</v>
      </c>
      <c r="L826" s="1" t="str">
        <f>IF(reservas_hotel[[#This Row],[mantenimiento_por_noche]]="","20",reservas_hotel[[#This Row],[mantenimiento_por_noche]])</f>
        <v>20</v>
      </c>
      <c r="M826">
        <f>reservas_hotel[[#This Row],[Precio Noche]]*reservas_hotel[[#This Row],[noches]]</f>
        <v>140</v>
      </c>
      <c r="N826">
        <f>reservas_hotel[[#This Row],[noches]]*reservas_hotel[[#This Row],[Mantenimiento por noche]]</f>
        <v>40</v>
      </c>
      <c r="O826">
        <f>reservas_hotel[[#This Row],[Gasto total por reserva]]-reservas_hotel[[#This Row],[Gasto mantenimiento total]]</f>
        <v>100</v>
      </c>
    </row>
    <row r="827" spans="1:15" x14ac:dyDescent="0.3">
      <c r="A827">
        <v>826</v>
      </c>
      <c r="B827">
        <v>89</v>
      </c>
      <c r="C827" t="s">
        <v>13</v>
      </c>
      <c r="D827" t="s">
        <v>19</v>
      </c>
      <c r="E827" t="s">
        <v>11</v>
      </c>
      <c r="F827">
        <v>150</v>
      </c>
      <c r="G827" s="1">
        <f>IF(reservas_hotel[[#This Row],[precio noche 1]]="","100",reservas_hotel[[#This Row],[precio noche 1]])</f>
        <v>150</v>
      </c>
      <c r="H827" t="s">
        <v>9</v>
      </c>
      <c r="I827">
        <v>3</v>
      </c>
      <c r="J827" t="s">
        <v>17</v>
      </c>
      <c r="L827" s="1" t="str">
        <f>IF(reservas_hotel[[#This Row],[mantenimiento_por_noche]]="","20",reservas_hotel[[#This Row],[mantenimiento_por_noche]])</f>
        <v>20</v>
      </c>
      <c r="M827">
        <f>reservas_hotel[[#This Row],[Precio Noche]]*reservas_hotel[[#This Row],[noches]]</f>
        <v>450</v>
      </c>
      <c r="N827">
        <f>reservas_hotel[[#This Row],[noches]]*reservas_hotel[[#This Row],[Mantenimiento por noche]]</f>
        <v>60</v>
      </c>
      <c r="O827">
        <f>reservas_hotel[[#This Row],[Gasto total por reserva]]-reservas_hotel[[#This Row],[Gasto mantenimiento total]]</f>
        <v>390</v>
      </c>
    </row>
    <row r="828" spans="1:15" x14ac:dyDescent="0.3">
      <c r="A828">
        <v>827</v>
      </c>
      <c r="B828">
        <v>67</v>
      </c>
      <c r="C828" t="s">
        <v>2</v>
      </c>
      <c r="D828" t="s">
        <v>20</v>
      </c>
      <c r="E828" t="s">
        <v>4</v>
      </c>
      <c r="F828">
        <v>50</v>
      </c>
      <c r="G828" s="1">
        <f>IF(reservas_hotel[[#This Row],[precio noche 1]]="","100",reservas_hotel[[#This Row],[precio noche 1]])</f>
        <v>50</v>
      </c>
      <c r="H828" t="s">
        <v>9</v>
      </c>
      <c r="I828">
        <v>4</v>
      </c>
      <c r="J828" t="s">
        <v>6</v>
      </c>
      <c r="K828">
        <v>20</v>
      </c>
      <c r="L828" s="1">
        <f>IF(reservas_hotel[[#This Row],[mantenimiento_por_noche]]="","20",reservas_hotel[[#This Row],[mantenimiento_por_noche]])</f>
        <v>20</v>
      </c>
      <c r="M828">
        <f>reservas_hotel[[#This Row],[Precio Noche]]*reservas_hotel[[#This Row],[noches]]</f>
        <v>200</v>
      </c>
      <c r="N828">
        <f>reservas_hotel[[#This Row],[noches]]*reservas_hotel[[#This Row],[Mantenimiento por noche]]</f>
        <v>80</v>
      </c>
      <c r="O828">
        <f>reservas_hotel[[#This Row],[Gasto total por reserva]]-reservas_hotel[[#This Row],[Gasto mantenimiento total]]</f>
        <v>120</v>
      </c>
    </row>
    <row r="829" spans="1:15" x14ac:dyDescent="0.3">
      <c r="A829">
        <v>828</v>
      </c>
      <c r="B829">
        <v>35</v>
      </c>
      <c r="C829" t="s">
        <v>13</v>
      </c>
      <c r="D829" t="s">
        <v>19</v>
      </c>
      <c r="E829" t="s">
        <v>4</v>
      </c>
      <c r="F829">
        <v>50</v>
      </c>
      <c r="G829" s="1">
        <f>IF(reservas_hotel[[#This Row],[precio noche 1]]="","100",reservas_hotel[[#This Row],[precio noche 1]])</f>
        <v>50</v>
      </c>
      <c r="H829" t="s">
        <v>9</v>
      </c>
      <c r="I829">
        <v>5</v>
      </c>
      <c r="J829" t="s">
        <v>17</v>
      </c>
      <c r="L829" s="1" t="str">
        <f>IF(reservas_hotel[[#This Row],[mantenimiento_por_noche]]="","20",reservas_hotel[[#This Row],[mantenimiento_por_noche]])</f>
        <v>20</v>
      </c>
      <c r="M829">
        <f>reservas_hotel[[#This Row],[Precio Noche]]*reservas_hotel[[#This Row],[noches]]</f>
        <v>250</v>
      </c>
      <c r="N829">
        <f>reservas_hotel[[#This Row],[noches]]*reservas_hotel[[#This Row],[Mantenimiento por noche]]</f>
        <v>100</v>
      </c>
      <c r="O829">
        <f>reservas_hotel[[#This Row],[Gasto total por reserva]]-reservas_hotel[[#This Row],[Gasto mantenimiento total]]</f>
        <v>150</v>
      </c>
    </row>
    <row r="830" spans="1:15" x14ac:dyDescent="0.3">
      <c r="A830">
        <v>829</v>
      </c>
      <c r="B830">
        <v>26</v>
      </c>
      <c r="C830" t="s">
        <v>13</v>
      </c>
      <c r="D830" t="s">
        <v>3</v>
      </c>
      <c r="E830" t="s">
        <v>4</v>
      </c>
      <c r="F830">
        <v>200</v>
      </c>
      <c r="G830" s="1">
        <f>IF(reservas_hotel[[#This Row],[precio noche 1]]="","100",reservas_hotel[[#This Row],[precio noche 1]])</f>
        <v>200</v>
      </c>
      <c r="H830" t="s">
        <v>9</v>
      </c>
      <c r="I830">
        <v>2</v>
      </c>
      <c r="J830" t="s">
        <v>6</v>
      </c>
      <c r="K830">
        <v>15</v>
      </c>
      <c r="L830" s="1">
        <f>IF(reservas_hotel[[#This Row],[mantenimiento_por_noche]]="","20",reservas_hotel[[#This Row],[mantenimiento_por_noche]])</f>
        <v>15</v>
      </c>
      <c r="M830">
        <f>reservas_hotel[[#This Row],[Precio Noche]]*reservas_hotel[[#This Row],[noches]]</f>
        <v>400</v>
      </c>
      <c r="N830">
        <f>reservas_hotel[[#This Row],[noches]]*reservas_hotel[[#This Row],[Mantenimiento por noche]]</f>
        <v>30</v>
      </c>
      <c r="O830">
        <f>reservas_hotel[[#This Row],[Gasto total por reserva]]-reservas_hotel[[#This Row],[Gasto mantenimiento total]]</f>
        <v>370</v>
      </c>
    </row>
    <row r="831" spans="1:15" x14ac:dyDescent="0.3">
      <c r="A831">
        <v>830</v>
      </c>
      <c r="B831">
        <v>65</v>
      </c>
      <c r="C831" t="s">
        <v>13</v>
      </c>
      <c r="D831" t="s">
        <v>19</v>
      </c>
      <c r="E831" t="s">
        <v>15</v>
      </c>
      <c r="F831">
        <v>120</v>
      </c>
      <c r="G831" s="1">
        <f>IF(reservas_hotel[[#This Row],[precio noche 1]]="","100",reservas_hotel[[#This Row],[precio noche 1]])</f>
        <v>120</v>
      </c>
      <c r="H831" t="s">
        <v>5</v>
      </c>
      <c r="I831">
        <v>10</v>
      </c>
      <c r="J831" t="s">
        <v>6</v>
      </c>
      <c r="L831" s="1" t="str">
        <f>IF(reservas_hotel[[#This Row],[mantenimiento_por_noche]]="","20",reservas_hotel[[#This Row],[mantenimiento_por_noche]])</f>
        <v>20</v>
      </c>
      <c r="M831">
        <f>reservas_hotel[[#This Row],[Precio Noche]]*reservas_hotel[[#This Row],[noches]]</f>
        <v>1200</v>
      </c>
      <c r="N831">
        <f>reservas_hotel[[#This Row],[noches]]*reservas_hotel[[#This Row],[Mantenimiento por noche]]</f>
        <v>200</v>
      </c>
      <c r="O831">
        <f>reservas_hotel[[#This Row],[Gasto total por reserva]]-reservas_hotel[[#This Row],[Gasto mantenimiento total]]</f>
        <v>1000</v>
      </c>
    </row>
    <row r="832" spans="1:15" x14ac:dyDescent="0.3">
      <c r="A832">
        <v>831</v>
      </c>
      <c r="B832">
        <v>77</v>
      </c>
      <c r="C832" t="s">
        <v>13</v>
      </c>
      <c r="D832" t="s">
        <v>16</v>
      </c>
      <c r="E832" t="s">
        <v>8</v>
      </c>
      <c r="G832" s="1" t="str">
        <f>IF(reservas_hotel[[#This Row],[precio noche 1]]="","100",reservas_hotel[[#This Row],[precio noche 1]])</f>
        <v>100</v>
      </c>
      <c r="H832" t="s">
        <v>5</v>
      </c>
      <c r="I832">
        <v>2</v>
      </c>
      <c r="J832" t="s">
        <v>17</v>
      </c>
      <c r="K832">
        <v>15</v>
      </c>
      <c r="L832" s="1">
        <f>IF(reservas_hotel[[#This Row],[mantenimiento_por_noche]]="","20",reservas_hotel[[#This Row],[mantenimiento_por_noche]])</f>
        <v>15</v>
      </c>
      <c r="M832">
        <f>reservas_hotel[[#This Row],[Precio Noche]]*reservas_hotel[[#This Row],[noches]]</f>
        <v>200</v>
      </c>
      <c r="N832">
        <f>reservas_hotel[[#This Row],[noches]]*reservas_hotel[[#This Row],[Mantenimiento por noche]]</f>
        <v>30</v>
      </c>
      <c r="O832">
        <f>reservas_hotel[[#This Row],[Gasto total por reserva]]-reservas_hotel[[#This Row],[Gasto mantenimiento total]]</f>
        <v>170</v>
      </c>
    </row>
    <row r="833" spans="1:15" x14ac:dyDescent="0.3">
      <c r="A833">
        <v>832</v>
      </c>
      <c r="B833">
        <v>84</v>
      </c>
      <c r="C833" t="s">
        <v>2</v>
      </c>
      <c r="D833" t="s">
        <v>18</v>
      </c>
      <c r="E833" t="s">
        <v>4</v>
      </c>
      <c r="F833">
        <v>70</v>
      </c>
      <c r="G833" s="1">
        <f>IF(reservas_hotel[[#This Row],[precio noche 1]]="","100",reservas_hotel[[#This Row],[precio noche 1]])</f>
        <v>70</v>
      </c>
      <c r="H833" t="s">
        <v>12</v>
      </c>
      <c r="I833">
        <v>9</v>
      </c>
      <c r="J833" t="s">
        <v>6</v>
      </c>
      <c r="K833">
        <v>15</v>
      </c>
      <c r="L833" s="1">
        <f>IF(reservas_hotel[[#This Row],[mantenimiento_por_noche]]="","20",reservas_hotel[[#This Row],[mantenimiento_por_noche]])</f>
        <v>15</v>
      </c>
      <c r="M833">
        <f>reservas_hotel[[#This Row],[Precio Noche]]*reservas_hotel[[#This Row],[noches]]</f>
        <v>630</v>
      </c>
      <c r="N833">
        <f>reservas_hotel[[#This Row],[noches]]*reservas_hotel[[#This Row],[Mantenimiento por noche]]</f>
        <v>135</v>
      </c>
      <c r="O833">
        <f>reservas_hotel[[#This Row],[Gasto total por reserva]]-reservas_hotel[[#This Row],[Gasto mantenimiento total]]</f>
        <v>495</v>
      </c>
    </row>
    <row r="834" spans="1:15" x14ac:dyDescent="0.3">
      <c r="A834">
        <v>833</v>
      </c>
      <c r="B834">
        <v>87</v>
      </c>
      <c r="C834" t="s">
        <v>13</v>
      </c>
      <c r="D834" t="s">
        <v>22</v>
      </c>
      <c r="E834" t="s">
        <v>4</v>
      </c>
      <c r="F834">
        <v>120</v>
      </c>
      <c r="G834" s="1">
        <f>IF(reservas_hotel[[#This Row],[precio noche 1]]="","100",reservas_hotel[[#This Row],[precio noche 1]])</f>
        <v>120</v>
      </c>
      <c r="H834" t="s">
        <v>21</v>
      </c>
      <c r="I834">
        <v>8</v>
      </c>
      <c r="J834" t="s">
        <v>17</v>
      </c>
      <c r="K834">
        <v>15</v>
      </c>
      <c r="L834" s="1">
        <f>IF(reservas_hotel[[#This Row],[mantenimiento_por_noche]]="","20",reservas_hotel[[#This Row],[mantenimiento_por_noche]])</f>
        <v>15</v>
      </c>
      <c r="M834">
        <f>reservas_hotel[[#This Row],[Precio Noche]]*reservas_hotel[[#This Row],[noches]]</f>
        <v>960</v>
      </c>
      <c r="N834">
        <f>reservas_hotel[[#This Row],[noches]]*reservas_hotel[[#This Row],[Mantenimiento por noche]]</f>
        <v>120</v>
      </c>
      <c r="O834">
        <f>reservas_hotel[[#This Row],[Gasto total por reserva]]-reservas_hotel[[#This Row],[Gasto mantenimiento total]]</f>
        <v>840</v>
      </c>
    </row>
    <row r="835" spans="1:15" x14ac:dyDescent="0.3">
      <c r="A835">
        <v>834</v>
      </c>
      <c r="B835">
        <v>69</v>
      </c>
      <c r="C835" t="s">
        <v>2</v>
      </c>
      <c r="D835" t="s">
        <v>16</v>
      </c>
      <c r="E835" t="s">
        <v>15</v>
      </c>
      <c r="F835">
        <v>90</v>
      </c>
      <c r="G835" s="1">
        <f>IF(reservas_hotel[[#This Row],[precio noche 1]]="","100",reservas_hotel[[#This Row],[precio noche 1]])</f>
        <v>90</v>
      </c>
      <c r="H835" t="s">
        <v>21</v>
      </c>
      <c r="I835">
        <v>9</v>
      </c>
      <c r="J835" t="s">
        <v>17</v>
      </c>
      <c r="K835">
        <v>10</v>
      </c>
      <c r="L835" s="1">
        <f>IF(reservas_hotel[[#This Row],[mantenimiento_por_noche]]="","20",reservas_hotel[[#This Row],[mantenimiento_por_noche]])</f>
        <v>10</v>
      </c>
      <c r="M835">
        <f>reservas_hotel[[#This Row],[Precio Noche]]*reservas_hotel[[#This Row],[noches]]</f>
        <v>810</v>
      </c>
      <c r="N835">
        <f>reservas_hotel[[#This Row],[noches]]*reservas_hotel[[#This Row],[Mantenimiento por noche]]</f>
        <v>90</v>
      </c>
      <c r="O835">
        <f>reservas_hotel[[#This Row],[Gasto total por reserva]]-reservas_hotel[[#This Row],[Gasto mantenimiento total]]</f>
        <v>720</v>
      </c>
    </row>
    <row r="836" spans="1:15" x14ac:dyDescent="0.3">
      <c r="A836">
        <v>835</v>
      </c>
      <c r="B836">
        <v>68</v>
      </c>
      <c r="C836" t="s">
        <v>2</v>
      </c>
      <c r="D836" t="s">
        <v>22</v>
      </c>
      <c r="E836" t="s">
        <v>15</v>
      </c>
      <c r="F836">
        <v>90</v>
      </c>
      <c r="G836" s="1">
        <f>IF(reservas_hotel[[#This Row],[precio noche 1]]="","100",reservas_hotel[[#This Row],[precio noche 1]])</f>
        <v>90</v>
      </c>
      <c r="H836" t="s">
        <v>21</v>
      </c>
      <c r="I836">
        <v>10</v>
      </c>
      <c r="J836" t="s">
        <v>6</v>
      </c>
      <c r="K836">
        <v>20</v>
      </c>
      <c r="L836" s="1">
        <f>IF(reservas_hotel[[#This Row],[mantenimiento_por_noche]]="","20",reservas_hotel[[#This Row],[mantenimiento_por_noche]])</f>
        <v>20</v>
      </c>
      <c r="M836">
        <f>reservas_hotel[[#This Row],[Precio Noche]]*reservas_hotel[[#This Row],[noches]]</f>
        <v>900</v>
      </c>
      <c r="N836">
        <f>reservas_hotel[[#This Row],[noches]]*reservas_hotel[[#This Row],[Mantenimiento por noche]]</f>
        <v>200</v>
      </c>
      <c r="O836">
        <f>reservas_hotel[[#This Row],[Gasto total por reserva]]-reservas_hotel[[#This Row],[Gasto mantenimiento total]]</f>
        <v>700</v>
      </c>
    </row>
    <row r="837" spans="1:15" x14ac:dyDescent="0.3">
      <c r="A837">
        <v>836</v>
      </c>
      <c r="B837">
        <v>25</v>
      </c>
      <c r="C837" t="s">
        <v>2</v>
      </c>
      <c r="D837" t="s">
        <v>22</v>
      </c>
      <c r="E837" t="s">
        <v>4</v>
      </c>
      <c r="F837">
        <v>90</v>
      </c>
      <c r="G837" s="1">
        <f>IF(reservas_hotel[[#This Row],[precio noche 1]]="","100",reservas_hotel[[#This Row],[precio noche 1]])</f>
        <v>90</v>
      </c>
      <c r="H837" t="s">
        <v>12</v>
      </c>
      <c r="I837">
        <v>1</v>
      </c>
      <c r="J837" t="s">
        <v>17</v>
      </c>
      <c r="K837">
        <v>20</v>
      </c>
      <c r="L837" s="1">
        <f>IF(reservas_hotel[[#This Row],[mantenimiento_por_noche]]="","20",reservas_hotel[[#This Row],[mantenimiento_por_noche]])</f>
        <v>20</v>
      </c>
      <c r="M837">
        <f>reservas_hotel[[#This Row],[Precio Noche]]*reservas_hotel[[#This Row],[noches]]</f>
        <v>90</v>
      </c>
      <c r="N837">
        <f>reservas_hotel[[#This Row],[noches]]*reservas_hotel[[#This Row],[Mantenimiento por noche]]</f>
        <v>20</v>
      </c>
      <c r="O837">
        <f>reservas_hotel[[#This Row],[Gasto total por reserva]]-reservas_hotel[[#This Row],[Gasto mantenimiento total]]</f>
        <v>70</v>
      </c>
    </row>
    <row r="838" spans="1:15" x14ac:dyDescent="0.3">
      <c r="A838">
        <v>837</v>
      </c>
      <c r="B838">
        <v>63</v>
      </c>
      <c r="C838" t="s">
        <v>2</v>
      </c>
      <c r="D838" t="s">
        <v>22</v>
      </c>
      <c r="E838" t="s">
        <v>8</v>
      </c>
      <c r="G838" s="1" t="str">
        <f>IF(reservas_hotel[[#This Row],[precio noche 1]]="","100",reservas_hotel[[#This Row],[precio noche 1]])</f>
        <v>100</v>
      </c>
      <c r="H838" t="s">
        <v>12</v>
      </c>
      <c r="I838">
        <v>5</v>
      </c>
      <c r="J838" t="s">
        <v>17</v>
      </c>
      <c r="K838">
        <v>15</v>
      </c>
      <c r="L838" s="1">
        <f>IF(reservas_hotel[[#This Row],[mantenimiento_por_noche]]="","20",reservas_hotel[[#This Row],[mantenimiento_por_noche]])</f>
        <v>15</v>
      </c>
      <c r="M838">
        <f>reservas_hotel[[#This Row],[Precio Noche]]*reservas_hotel[[#This Row],[noches]]</f>
        <v>500</v>
      </c>
      <c r="N838">
        <f>reservas_hotel[[#This Row],[noches]]*reservas_hotel[[#This Row],[Mantenimiento por noche]]</f>
        <v>75</v>
      </c>
      <c r="O838">
        <f>reservas_hotel[[#This Row],[Gasto total por reserva]]-reservas_hotel[[#This Row],[Gasto mantenimiento total]]</f>
        <v>425</v>
      </c>
    </row>
    <row r="839" spans="1:15" x14ac:dyDescent="0.3">
      <c r="A839">
        <v>838</v>
      </c>
      <c r="B839">
        <v>64</v>
      </c>
      <c r="C839" t="s">
        <v>2</v>
      </c>
      <c r="D839" t="s">
        <v>20</v>
      </c>
      <c r="E839" t="s">
        <v>11</v>
      </c>
      <c r="F839">
        <v>150</v>
      </c>
      <c r="G839" s="1">
        <f>IF(reservas_hotel[[#This Row],[precio noche 1]]="","100",reservas_hotel[[#This Row],[precio noche 1]])</f>
        <v>150</v>
      </c>
      <c r="H839" t="s">
        <v>21</v>
      </c>
      <c r="I839">
        <v>9</v>
      </c>
      <c r="J839" t="s">
        <v>6</v>
      </c>
      <c r="L839" s="1" t="str">
        <f>IF(reservas_hotel[[#This Row],[mantenimiento_por_noche]]="","20",reservas_hotel[[#This Row],[mantenimiento_por_noche]])</f>
        <v>20</v>
      </c>
      <c r="M839">
        <f>reservas_hotel[[#This Row],[Precio Noche]]*reservas_hotel[[#This Row],[noches]]</f>
        <v>1350</v>
      </c>
      <c r="N839">
        <f>reservas_hotel[[#This Row],[noches]]*reservas_hotel[[#This Row],[Mantenimiento por noche]]</f>
        <v>180</v>
      </c>
      <c r="O839">
        <f>reservas_hotel[[#This Row],[Gasto total por reserva]]-reservas_hotel[[#This Row],[Gasto mantenimiento total]]</f>
        <v>1170</v>
      </c>
    </row>
    <row r="840" spans="1:15" x14ac:dyDescent="0.3">
      <c r="A840">
        <v>839</v>
      </c>
      <c r="B840">
        <v>73</v>
      </c>
      <c r="C840" t="s">
        <v>2</v>
      </c>
      <c r="D840" t="s">
        <v>22</v>
      </c>
      <c r="E840" t="s">
        <v>11</v>
      </c>
      <c r="G840" s="1" t="str">
        <f>IF(reservas_hotel[[#This Row],[precio noche 1]]="","100",reservas_hotel[[#This Row],[precio noche 1]])</f>
        <v>100</v>
      </c>
      <c r="H840" t="s">
        <v>21</v>
      </c>
      <c r="I840">
        <v>2</v>
      </c>
      <c r="J840" t="s">
        <v>6</v>
      </c>
      <c r="K840">
        <v>5</v>
      </c>
      <c r="L840" s="1">
        <f>IF(reservas_hotel[[#This Row],[mantenimiento_por_noche]]="","20",reservas_hotel[[#This Row],[mantenimiento_por_noche]])</f>
        <v>5</v>
      </c>
      <c r="M840">
        <f>reservas_hotel[[#This Row],[Precio Noche]]*reservas_hotel[[#This Row],[noches]]</f>
        <v>200</v>
      </c>
      <c r="N840">
        <f>reservas_hotel[[#This Row],[noches]]*reservas_hotel[[#This Row],[Mantenimiento por noche]]</f>
        <v>10</v>
      </c>
      <c r="O840">
        <f>reservas_hotel[[#This Row],[Gasto total por reserva]]-reservas_hotel[[#This Row],[Gasto mantenimiento total]]</f>
        <v>190</v>
      </c>
    </row>
    <row r="841" spans="1:15" x14ac:dyDescent="0.3">
      <c r="A841">
        <v>840</v>
      </c>
      <c r="B841">
        <v>62</v>
      </c>
      <c r="C841" t="s">
        <v>2</v>
      </c>
      <c r="D841" t="s">
        <v>10</v>
      </c>
      <c r="E841" t="s">
        <v>11</v>
      </c>
      <c r="F841">
        <v>90</v>
      </c>
      <c r="G841" s="1">
        <f>IF(reservas_hotel[[#This Row],[precio noche 1]]="","100",reservas_hotel[[#This Row],[precio noche 1]])</f>
        <v>90</v>
      </c>
      <c r="H841" t="s">
        <v>9</v>
      </c>
      <c r="I841">
        <v>8</v>
      </c>
      <c r="J841" t="s">
        <v>17</v>
      </c>
      <c r="K841">
        <v>10</v>
      </c>
      <c r="L841" s="1">
        <f>IF(reservas_hotel[[#This Row],[mantenimiento_por_noche]]="","20",reservas_hotel[[#This Row],[mantenimiento_por_noche]])</f>
        <v>10</v>
      </c>
      <c r="M841">
        <f>reservas_hotel[[#This Row],[Precio Noche]]*reservas_hotel[[#This Row],[noches]]</f>
        <v>720</v>
      </c>
      <c r="N841">
        <f>reservas_hotel[[#This Row],[noches]]*reservas_hotel[[#This Row],[Mantenimiento por noche]]</f>
        <v>80</v>
      </c>
      <c r="O841">
        <f>reservas_hotel[[#This Row],[Gasto total por reserva]]-reservas_hotel[[#This Row],[Gasto mantenimiento total]]</f>
        <v>640</v>
      </c>
    </row>
    <row r="842" spans="1:15" x14ac:dyDescent="0.3">
      <c r="A842">
        <v>841</v>
      </c>
      <c r="B842">
        <v>26</v>
      </c>
      <c r="C842" t="s">
        <v>13</v>
      </c>
      <c r="D842" t="s">
        <v>19</v>
      </c>
      <c r="E842" t="s">
        <v>4</v>
      </c>
      <c r="F842">
        <v>200</v>
      </c>
      <c r="G842" s="1">
        <f>IF(reservas_hotel[[#This Row],[precio noche 1]]="","100",reservas_hotel[[#This Row],[precio noche 1]])</f>
        <v>200</v>
      </c>
      <c r="H842" t="s">
        <v>5</v>
      </c>
      <c r="I842">
        <v>3</v>
      </c>
      <c r="J842" t="s">
        <v>17</v>
      </c>
      <c r="L842" s="1" t="str">
        <f>IF(reservas_hotel[[#This Row],[mantenimiento_por_noche]]="","20",reservas_hotel[[#This Row],[mantenimiento_por_noche]])</f>
        <v>20</v>
      </c>
      <c r="M842">
        <f>reservas_hotel[[#This Row],[Precio Noche]]*reservas_hotel[[#This Row],[noches]]</f>
        <v>600</v>
      </c>
      <c r="N842">
        <f>reservas_hotel[[#This Row],[noches]]*reservas_hotel[[#This Row],[Mantenimiento por noche]]</f>
        <v>60</v>
      </c>
      <c r="O842">
        <f>reservas_hotel[[#This Row],[Gasto total por reserva]]-reservas_hotel[[#This Row],[Gasto mantenimiento total]]</f>
        <v>540</v>
      </c>
    </row>
    <row r="843" spans="1:15" x14ac:dyDescent="0.3">
      <c r="A843">
        <v>842</v>
      </c>
      <c r="B843">
        <v>20</v>
      </c>
      <c r="C843" t="s">
        <v>2</v>
      </c>
      <c r="D843" t="s">
        <v>10</v>
      </c>
      <c r="E843" t="s">
        <v>8</v>
      </c>
      <c r="F843">
        <v>200</v>
      </c>
      <c r="G843" s="1">
        <f>IF(reservas_hotel[[#This Row],[precio noche 1]]="","100",reservas_hotel[[#This Row],[precio noche 1]])</f>
        <v>200</v>
      </c>
      <c r="H843" t="s">
        <v>9</v>
      </c>
      <c r="I843">
        <v>7</v>
      </c>
      <c r="J843" t="s">
        <v>17</v>
      </c>
      <c r="K843">
        <v>10</v>
      </c>
      <c r="L843" s="1">
        <f>IF(reservas_hotel[[#This Row],[mantenimiento_por_noche]]="","20",reservas_hotel[[#This Row],[mantenimiento_por_noche]])</f>
        <v>10</v>
      </c>
      <c r="M843">
        <f>reservas_hotel[[#This Row],[Precio Noche]]*reservas_hotel[[#This Row],[noches]]</f>
        <v>1400</v>
      </c>
      <c r="N843">
        <f>reservas_hotel[[#This Row],[noches]]*reservas_hotel[[#This Row],[Mantenimiento por noche]]</f>
        <v>70</v>
      </c>
      <c r="O843">
        <f>reservas_hotel[[#This Row],[Gasto total por reserva]]-reservas_hotel[[#This Row],[Gasto mantenimiento total]]</f>
        <v>1330</v>
      </c>
    </row>
    <row r="844" spans="1:15" x14ac:dyDescent="0.3">
      <c r="A844">
        <v>843</v>
      </c>
      <c r="B844">
        <v>76</v>
      </c>
      <c r="C844" t="s">
        <v>13</v>
      </c>
      <c r="D844" t="s">
        <v>7</v>
      </c>
      <c r="E844" t="s">
        <v>11</v>
      </c>
      <c r="G844" s="1" t="str">
        <f>IF(reservas_hotel[[#This Row],[precio noche 1]]="","100",reservas_hotel[[#This Row],[precio noche 1]])</f>
        <v>100</v>
      </c>
      <c r="H844" t="s">
        <v>12</v>
      </c>
      <c r="I844">
        <v>5</v>
      </c>
      <c r="J844" t="s">
        <v>17</v>
      </c>
      <c r="K844">
        <v>10</v>
      </c>
      <c r="L844" s="1">
        <f>IF(reservas_hotel[[#This Row],[mantenimiento_por_noche]]="","20",reservas_hotel[[#This Row],[mantenimiento_por_noche]])</f>
        <v>10</v>
      </c>
      <c r="M844">
        <f>reservas_hotel[[#This Row],[Precio Noche]]*reservas_hotel[[#This Row],[noches]]</f>
        <v>500</v>
      </c>
      <c r="N844">
        <f>reservas_hotel[[#This Row],[noches]]*reservas_hotel[[#This Row],[Mantenimiento por noche]]</f>
        <v>50</v>
      </c>
      <c r="O844">
        <f>reservas_hotel[[#This Row],[Gasto total por reserva]]-reservas_hotel[[#This Row],[Gasto mantenimiento total]]</f>
        <v>450</v>
      </c>
    </row>
    <row r="845" spans="1:15" x14ac:dyDescent="0.3">
      <c r="A845">
        <v>844</v>
      </c>
      <c r="B845">
        <v>25</v>
      </c>
      <c r="C845" t="s">
        <v>13</v>
      </c>
      <c r="D845" t="s">
        <v>14</v>
      </c>
      <c r="E845" t="s">
        <v>11</v>
      </c>
      <c r="F845">
        <v>120</v>
      </c>
      <c r="G845" s="1">
        <f>IF(reservas_hotel[[#This Row],[precio noche 1]]="","100",reservas_hotel[[#This Row],[precio noche 1]])</f>
        <v>120</v>
      </c>
      <c r="H845" t="s">
        <v>21</v>
      </c>
      <c r="I845">
        <v>2</v>
      </c>
      <c r="J845" t="s">
        <v>17</v>
      </c>
      <c r="K845">
        <v>15</v>
      </c>
      <c r="L845" s="1">
        <f>IF(reservas_hotel[[#This Row],[mantenimiento_por_noche]]="","20",reservas_hotel[[#This Row],[mantenimiento_por_noche]])</f>
        <v>15</v>
      </c>
      <c r="M845">
        <f>reservas_hotel[[#This Row],[Precio Noche]]*reservas_hotel[[#This Row],[noches]]</f>
        <v>240</v>
      </c>
      <c r="N845">
        <f>reservas_hotel[[#This Row],[noches]]*reservas_hotel[[#This Row],[Mantenimiento por noche]]</f>
        <v>30</v>
      </c>
      <c r="O845">
        <f>reservas_hotel[[#This Row],[Gasto total por reserva]]-reservas_hotel[[#This Row],[Gasto mantenimiento total]]</f>
        <v>210</v>
      </c>
    </row>
    <row r="846" spans="1:15" x14ac:dyDescent="0.3">
      <c r="A846">
        <v>845</v>
      </c>
      <c r="B846">
        <v>25</v>
      </c>
      <c r="C846" t="s">
        <v>13</v>
      </c>
      <c r="D846" t="s">
        <v>14</v>
      </c>
      <c r="E846" t="s">
        <v>11</v>
      </c>
      <c r="F846">
        <v>120</v>
      </c>
      <c r="G846" s="1">
        <f>IF(reservas_hotel[[#This Row],[precio noche 1]]="","100",reservas_hotel[[#This Row],[precio noche 1]])</f>
        <v>120</v>
      </c>
      <c r="H846" t="s">
        <v>12</v>
      </c>
      <c r="I846">
        <v>8</v>
      </c>
      <c r="J846" t="s">
        <v>17</v>
      </c>
      <c r="K846">
        <v>5</v>
      </c>
      <c r="L846" s="1">
        <f>IF(reservas_hotel[[#This Row],[mantenimiento_por_noche]]="","20",reservas_hotel[[#This Row],[mantenimiento_por_noche]])</f>
        <v>5</v>
      </c>
      <c r="M846">
        <f>reservas_hotel[[#This Row],[Precio Noche]]*reservas_hotel[[#This Row],[noches]]</f>
        <v>960</v>
      </c>
      <c r="N846">
        <f>reservas_hotel[[#This Row],[noches]]*reservas_hotel[[#This Row],[Mantenimiento por noche]]</f>
        <v>40</v>
      </c>
      <c r="O846">
        <f>reservas_hotel[[#This Row],[Gasto total por reserva]]-reservas_hotel[[#This Row],[Gasto mantenimiento total]]</f>
        <v>920</v>
      </c>
    </row>
    <row r="847" spans="1:15" x14ac:dyDescent="0.3">
      <c r="A847">
        <v>846</v>
      </c>
      <c r="B847">
        <v>25</v>
      </c>
      <c r="C847" t="s">
        <v>13</v>
      </c>
      <c r="D847" t="s">
        <v>10</v>
      </c>
      <c r="E847" t="s">
        <v>8</v>
      </c>
      <c r="F847">
        <v>120</v>
      </c>
      <c r="G847" s="1">
        <f>IF(reservas_hotel[[#This Row],[precio noche 1]]="","100",reservas_hotel[[#This Row],[precio noche 1]])</f>
        <v>120</v>
      </c>
      <c r="H847" t="s">
        <v>5</v>
      </c>
      <c r="I847">
        <v>4</v>
      </c>
      <c r="J847" t="s">
        <v>17</v>
      </c>
      <c r="K847">
        <v>15</v>
      </c>
      <c r="L847" s="1">
        <f>IF(reservas_hotel[[#This Row],[mantenimiento_por_noche]]="","20",reservas_hotel[[#This Row],[mantenimiento_por_noche]])</f>
        <v>15</v>
      </c>
      <c r="M847">
        <f>reservas_hotel[[#This Row],[Precio Noche]]*reservas_hotel[[#This Row],[noches]]</f>
        <v>480</v>
      </c>
      <c r="N847">
        <f>reservas_hotel[[#This Row],[noches]]*reservas_hotel[[#This Row],[Mantenimiento por noche]]</f>
        <v>60</v>
      </c>
      <c r="O847">
        <f>reservas_hotel[[#This Row],[Gasto total por reserva]]-reservas_hotel[[#This Row],[Gasto mantenimiento total]]</f>
        <v>420</v>
      </c>
    </row>
    <row r="848" spans="1:15" x14ac:dyDescent="0.3">
      <c r="A848">
        <v>847</v>
      </c>
      <c r="B848">
        <v>29</v>
      </c>
      <c r="C848" t="s">
        <v>2</v>
      </c>
      <c r="D848" t="s">
        <v>16</v>
      </c>
      <c r="E848" t="s">
        <v>8</v>
      </c>
      <c r="F848">
        <v>200</v>
      </c>
      <c r="G848" s="1">
        <f>IF(reservas_hotel[[#This Row],[precio noche 1]]="","100",reservas_hotel[[#This Row],[precio noche 1]])</f>
        <v>200</v>
      </c>
      <c r="H848" t="s">
        <v>5</v>
      </c>
      <c r="I848">
        <v>3</v>
      </c>
      <c r="J848" t="s">
        <v>6</v>
      </c>
      <c r="K848">
        <v>5</v>
      </c>
      <c r="L848" s="1">
        <f>IF(reservas_hotel[[#This Row],[mantenimiento_por_noche]]="","20",reservas_hotel[[#This Row],[mantenimiento_por_noche]])</f>
        <v>5</v>
      </c>
      <c r="M848">
        <f>reservas_hotel[[#This Row],[Precio Noche]]*reservas_hotel[[#This Row],[noches]]</f>
        <v>600</v>
      </c>
      <c r="N848">
        <f>reservas_hotel[[#This Row],[noches]]*reservas_hotel[[#This Row],[Mantenimiento por noche]]</f>
        <v>15</v>
      </c>
      <c r="O848">
        <f>reservas_hotel[[#This Row],[Gasto total por reserva]]-reservas_hotel[[#This Row],[Gasto mantenimiento total]]</f>
        <v>585</v>
      </c>
    </row>
    <row r="849" spans="1:15" x14ac:dyDescent="0.3">
      <c r="A849">
        <v>848</v>
      </c>
      <c r="B849">
        <v>52</v>
      </c>
      <c r="C849" t="s">
        <v>2</v>
      </c>
      <c r="D849" t="s">
        <v>22</v>
      </c>
      <c r="E849" t="s">
        <v>15</v>
      </c>
      <c r="F849">
        <v>90</v>
      </c>
      <c r="G849" s="1">
        <f>IF(reservas_hotel[[#This Row],[precio noche 1]]="","100",reservas_hotel[[#This Row],[precio noche 1]])</f>
        <v>90</v>
      </c>
      <c r="H849" t="s">
        <v>9</v>
      </c>
      <c r="I849">
        <v>9</v>
      </c>
      <c r="J849" t="s">
        <v>6</v>
      </c>
      <c r="K849">
        <v>20</v>
      </c>
      <c r="L849" s="1">
        <f>IF(reservas_hotel[[#This Row],[mantenimiento_por_noche]]="","20",reservas_hotel[[#This Row],[mantenimiento_por_noche]])</f>
        <v>20</v>
      </c>
      <c r="M849">
        <f>reservas_hotel[[#This Row],[Precio Noche]]*reservas_hotel[[#This Row],[noches]]</f>
        <v>810</v>
      </c>
      <c r="N849">
        <f>reservas_hotel[[#This Row],[noches]]*reservas_hotel[[#This Row],[Mantenimiento por noche]]</f>
        <v>180</v>
      </c>
      <c r="O849">
        <f>reservas_hotel[[#This Row],[Gasto total por reserva]]-reservas_hotel[[#This Row],[Gasto mantenimiento total]]</f>
        <v>630</v>
      </c>
    </row>
    <row r="850" spans="1:15" x14ac:dyDescent="0.3">
      <c r="A850">
        <v>849</v>
      </c>
      <c r="B850">
        <v>26</v>
      </c>
      <c r="C850" t="s">
        <v>2</v>
      </c>
      <c r="D850" t="s">
        <v>16</v>
      </c>
      <c r="E850" t="s">
        <v>8</v>
      </c>
      <c r="F850">
        <v>90</v>
      </c>
      <c r="G850" s="1">
        <f>IF(reservas_hotel[[#This Row],[precio noche 1]]="","100",reservas_hotel[[#This Row],[precio noche 1]])</f>
        <v>90</v>
      </c>
      <c r="H850" t="s">
        <v>9</v>
      </c>
      <c r="I850">
        <v>8</v>
      </c>
      <c r="J850" t="s">
        <v>17</v>
      </c>
      <c r="K850">
        <v>10</v>
      </c>
      <c r="L850" s="1">
        <f>IF(reservas_hotel[[#This Row],[mantenimiento_por_noche]]="","20",reservas_hotel[[#This Row],[mantenimiento_por_noche]])</f>
        <v>10</v>
      </c>
      <c r="M850">
        <f>reservas_hotel[[#This Row],[Precio Noche]]*reservas_hotel[[#This Row],[noches]]</f>
        <v>720</v>
      </c>
      <c r="N850">
        <f>reservas_hotel[[#This Row],[noches]]*reservas_hotel[[#This Row],[Mantenimiento por noche]]</f>
        <v>80</v>
      </c>
      <c r="O850">
        <f>reservas_hotel[[#This Row],[Gasto total por reserva]]-reservas_hotel[[#This Row],[Gasto mantenimiento total]]</f>
        <v>640</v>
      </c>
    </row>
    <row r="851" spans="1:15" x14ac:dyDescent="0.3">
      <c r="A851">
        <v>850</v>
      </c>
      <c r="B851">
        <v>83</v>
      </c>
      <c r="C851" t="s">
        <v>2</v>
      </c>
      <c r="D851" t="s">
        <v>18</v>
      </c>
      <c r="E851" t="s">
        <v>4</v>
      </c>
      <c r="G851" s="1" t="str">
        <f>IF(reservas_hotel[[#This Row],[precio noche 1]]="","100",reservas_hotel[[#This Row],[precio noche 1]])</f>
        <v>100</v>
      </c>
      <c r="H851" t="s">
        <v>12</v>
      </c>
      <c r="I851">
        <v>7</v>
      </c>
      <c r="J851" t="s">
        <v>17</v>
      </c>
      <c r="K851">
        <v>20</v>
      </c>
      <c r="L851" s="1">
        <f>IF(reservas_hotel[[#This Row],[mantenimiento_por_noche]]="","20",reservas_hotel[[#This Row],[mantenimiento_por_noche]])</f>
        <v>20</v>
      </c>
      <c r="M851">
        <f>reservas_hotel[[#This Row],[Precio Noche]]*reservas_hotel[[#This Row],[noches]]</f>
        <v>700</v>
      </c>
      <c r="N851">
        <f>reservas_hotel[[#This Row],[noches]]*reservas_hotel[[#This Row],[Mantenimiento por noche]]</f>
        <v>140</v>
      </c>
      <c r="O851">
        <f>reservas_hotel[[#This Row],[Gasto total por reserva]]-reservas_hotel[[#This Row],[Gasto mantenimiento total]]</f>
        <v>560</v>
      </c>
    </row>
    <row r="852" spans="1:15" x14ac:dyDescent="0.3">
      <c r="A852">
        <v>851</v>
      </c>
      <c r="B852">
        <v>77</v>
      </c>
      <c r="C852" t="s">
        <v>2</v>
      </c>
      <c r="D852" t="s">
        <v>19</v>
      </c>
      <c r="E852" t="s">
        <v>11</v>
      </c>
      <c r="F852">
        <v>70</v>
      </c>
      <c r="G852" s="1">
        <f>IF(reservas_hotel[[#This Row],[precio noche 1]]="","100",reservas_hotel[[#This Row],[precio noche 1]])</f>
        <v>70</v>
      </c>
      <c r="H852" t="s">
        <v>12</v>
      </c>
      <c r="I852">
        <v>1</v>
      </c>
      <c r="J852" t="s">
        <v>17</v>
      </c>
      <c r="K852">
        <v>10</v>
      </c>
      <c r="L852" s="1">
        <f>IF(reservas_hotel[[#This Row],[mantenimiento_por_noche]]="","20",reservas_hotel[[#This Row],[mantenimiento_por_noche]])</f>
        <v>10</v>
      </c>
      <c r="M852">
        <f>reservas_hotel[[#This Row],[Precio Noche]]*reservas_hotel[[#This Row],[noches]]</f>
        <v>70</v>
      </c>
      <c r="N852">
        <f>reservas_hotel[[#This Row],[noches]]*reservas_hotel[[#This Row],[Mantenimiento por noche]]</f>
        <v>10</v>
      </c>
      <c r="O852">
        <f>reservas_hotel[[#This Row],[Gasto total por reserva]]-reservas_hotel[[#This Row],[Gasto mantenimiento total]]</f>
        <v>60</v>
      </c>
    </row>
    <row r="853" spans="1:15" x14ac:dyDescent="0.3">
      <c r="A853">
        <v>852</v>
      </c>
      <c r="B853">
        <v>74</v>
      </c>
      <c r="C853" t="s">
        <v>13</v>
      </c>
      <c r="D853" t="s">
        <v>22</v>
      </c>
      <c r="E853" t="s">
        <v>11</v>
      </c>
      <c r="G853" s="1" t="str">
        <f>IF(reservas_hotel[[#This Row],[precio noche 1]]="","100",reservas_hotel[[#This Row],[precio noche 1]])</f>
        <v>100</v>
      </c>
      <c r="H853" t="s">
        <v>5</v>
      </c>
      <c r="I853">
        <v>10</v>
      </c>
      <c r="J853" t="s">
        <v>17</v>
      </c>
      <c r="K853">
        <v>15</v>
      </c>
      <c r="L853" s="1">
        <f>IF(reservas_hotel[[#This Row],[mantenimiento_por_noche]]="","20",reservas_hotel[[#This Row],[mantenimiento_por_noche]])</f>
        <v>15</v>
      </c>
      <c r="M853">
        <f>reservas_hotel[[#This Row],[Precio Noche]]*reservas_hotel[[#This Row],[noches]]</f>
        <v>1000</v>
      </c>
      <c r="N853">
        <f>reservas_hotel[[#This Row],[noches]]*reservas_hotel[[#This Row],[Mantenimiento por noche]]</f>
        <v>150</v>
      </c>
      <c r="O853">
        <f>reservas_hotel[[#This Row],[Gasto total por reserva]]-reservas_hotel[[#This Row],[Gasto mantenimiento total]]</f>
        <v>850</v>
      </c>
    </row>
    <row r="854" spans="1:15" x14ac:dyDescent="0.3">
      <c r="A854">
        <v>853</v>
      </c>
      <c r="B854">
        <v>74</v>
      </c>
      <c r="C854" t="s">
        <v>13</v>
      </c>
      <c r="D854" t="s">
        <v>19</v>
      </c>
      <c r="E854" t="s">
        <v>4</v>
      </c>
      <c r="F854">
        <v>70</v>
      </c>
      <c r="G854" s="1">
        <f>IF(reservas_hotel[[#This Row],[precio noche 1]]="","100",reservas_hotel[[#This Row],[precio noche 1]])</f>
        <v>70</v>
      </c>
      <c r="H854" t="s">
        <v>5</v>
      </c>
      <c r="I854">
        <v>8</v>
      </c>
      <c r="J854" t="s">
        <v>17</v>
      </c>
      <c r="K854">
        <v>15</v>
      </c>
      <c r="L854" s="1">
        <f>IF(reservas_hotel[[#This Row],[mantenimiento_por_noche]]="","20",reservas_hotel[[#This Row],[mantenimiento_por_noche]])</f>
        <v>15</v>
      </c>
      <c r="M854">
        <f>reservas_hotel[[#This Row],[Precio Noche]]*reservas_hotel[[#This Row],[noches]]</f>
        <v>560</v>
      </c>
      <c r="N854">
        <f>reservas_hotel[[#This Row],[noches]]*reservas_hotel[[#This Row],[Mantenimiento por noche]]</f>
        <v>120</v>
      </c>
      <c r="O854">
        <f>reservas_hotel[[#This Row],[Gasto total por reserva]]-reservas_hotel[[#This Row],[Gasto mantenimiento total]]</f>
        <v>440</v>
      </c>
    </row>
    <row r="855" spans="1:15" x14ac:dyDescent="0.3">
      <c r="A855">
        <v>854</v>
      </c>
      <c r="B855">
        <v>29</v>
      </c>
      <c r="C855" t="s">
        <v>13</v>
      </c>
      <c r="D855" t="s">
        <v>16</v>
      </c>
      <c r="E855" t="s">
        <v>4</v>
      </c>
      <c r="F855">
        <v>50</v>
      </c>
      <c r="G855" s="1">
        <f>IF(reservas_hotel[[#This Row],[precio noche 1]]="","100",reservas_hotel[[#This Row],[precio noche 1]])</f>
        <v>50</v>
      </c>
      <c r="H855" t="s">
        <v>9</v>
      </c>
      <c r="I855">
        <v>10</v>
      </c>
      <c r="J855" t="s">
        <v>6</v>
      </c>
      <c r="K855">
        <v>20</v>
      </c>
      <c r="L855" s="1">
        <f>IF(reservas_hotel[[#This Row],[mantenimiento_por_noche]]="","20",reservas_hotel[[#This Row],[mantenimiento_por_noche]])</f>
        <v>20</v>
      </c>
      <c r="M855">
        <f>reservas_hotel[[#This Row],[Precio Noche]]*reservas_hotel[[#This Row],[noches]]</f>
        <v>500</v>
      </c>
      <c r="N855">
        <f>reservas_hotel[[#This Row],[noches]]*reservas_hotel[[#This Row],[Mantenimiento por noche]]</f>
        <v>200</v>
      </c>
      <c r="O855">
        <f>reservas_hotel[[#This Row],[Gasto total por reserva]]-reservas_hotel[[#This Row],[Gasto mantenimiento total]]</f>
        <v>300</v>
      </c>
    </row>
    <row r="856" spans="1:15" x14ac:dyDescent="0.3">
      <c r="A856">
        <v>855</v>
      </c>
      <c r="B856">
        <v>43</v>
      </c>
      <c r="C856" t="s">
        <v>13</v>
      </c>
      <c r="D856" t="s">
        <v>20</v>
      </c>
      <c r="E856" t="s">
        <v>11</v>
      </c>
      <c r="G856" s="1" t="str">
        <f>IF(reservas_hotel[[#This Row],[precio noche 1]]="","100",reservas_hotel[[#This Row],[precio noche 1]])</f>
        <v>100</v>
      </c>
      <c r="H856" t="s">
        <v>9</v>
      </c>
      <c r="I856">
        <v>9</v>
      </c>
      <c r="J856" t="s">
        <v>6</v>
      </c>
      <c r="K856">
        <v>20</v>
      </c>
      <c r="L856" s="1">
        <f>IF(reservas_hotel[[#This Row],[mantenimiento_por_noche]]="","20",reservas_hotel[[#This Row],[mantenimiento_por_noche]])</f>
        <v>20</v>
      </c>
      <c r="M856">
        <f>reservas_hotel[[#This Row],[Precio Noche]]*reservas_hotel[[#This Row],[noches]]</f>
        <v>900</v>
      </c>
      <c r="N856">
        <f>reservas_hotel[[#This Row],[noches]]*reservas_hotel[[#This Row],[Mantenimiento por noche]]</f>
        <v>180</v>
      </c>
      <c r="O856">
        <f>reservas_hotel[[#This Row],[Gasto total por reserva]]-reservas_hotel[[#This Row],[Gasto mantenimiento total]]</f>
        <v>720</v>
      </c>
    </row>
    <row r="857" spans="1:15" x14ac:dyDescent="0.3">
      <c r="A857">
        <v>856</v>
      </c>
      <c r="B857">
        <v>72</v>
      </c>
      <c r="C857" t="s">
        <v>13</v>
      </c>
      <c r="D857" t="s">
        <v>19</v>
      </c>
      <c r="E857" t="s">
        <v>8</v>
      </c>
      <c r="G857" s="1" t="str">
        <f>IF(reservas_hotel[[#This Row],[precio noche 1]]="","100",reservas_hotel[[#This Row],[precio noche 1]])</f>
        <v>100</v>
      </c>
      <c r="H857" t="s">
        <v>9</v>
      </c>
      <c r="I857">
        <v>5</v>
      </c>
      <c r="J857" t="s">
        <v>6</v>
      </c>
      <c r="K857">
        <v>5</v>
      </c>
      <c r="L857" s="1">
        <f>IF(reservas_hotel[[#This Row],[mantenimiento_por_noche]]="","20",reservas_hotel[[#This Row],[mantenimiento_por_noche]])</f>
        <v>5</v>
      </c>
      <c r="M857">
        <f>reservas_hotel[[#This Row],[Precio Noche]]*reservas_hotel[[#This Row],[noches]]</f>
        <v>500</v>
      </c>
      <c r="N857">
        <f>reservas_hotel[[#This Row],[noches]]*reservas_hotel[[#This Row],[Mantenimiento por noche]]</f>
        <v>25</v>
      </c>
      <c r="O857">
        <f>reservas_hotel[[#This Row],[Gasto total por reserva]]-reservas_hotel[[#This Row],[Gasto mantenimiento total]]</f>
        <v>475</v>
      </c>
    </row>
    <row r="858" spans="1:15" x14ac:dyDescent="0.3">
      <c r="A858">
        <v>857</v>
      </c>
      <c r="B858">
        <v>58</v>
      </c>
      <c r="C858" t="s">
        <v>13</v>
      </c>
      <c r="D858" t="s">
        <v>16</v>
      </c>
      <c r="E858" t="s">
        <v>11</v>
      </c>
      <c r="F858">
        <v>200</v>
      </c>
      <c r="G858" s="1">
        <f>IF(reservas_hotel[[#This Row],[precio noche 1]]="","100",reservas_hotel[[#This Row],[precio noche 1]])</f>
        <v>200</v>
      </c>
      <c r="H858" t="s">
        <v>5</v>
      </c>
      <c r="I858">
        <v>3</v>
      </c>
      <c r="J858" t="s">
        <v>17</v>
      </c>
      <c r="K858">
        <v>5</v>
      </c>
      <c r="L858" s="1">
        <f>IF(reservas_hotel[[#This Row],[mantenimiento_por_noche]]="","20",reservas_hotel[[#This Row],[mantenimiento_por_noche]])</f>
        <v>5</v>
      </c>
      <c r="M858">
        <f>reservas_hotel[[#This Row],[Precio Noche]]*reservas_hotel[[#This Row],[noches]]</f>
        <v>600</v>
      </c>
      <c r="N858">
        <f>reservas_hotel[[#This Row],[noches]]*reservas_hotel[[#This Row],[Mantenimiento por noche]]</f>
        <v>15</v>
      </c>
      <c r="O858">
        <f>reservas_hotel[[#This Row],[Gasto total por reserva]]-reservas_hotel[[#This Row],[Gasto mantenimiento total]]</f>
        <v>585</v>
      </c>
    </row>
    <row r="859" spans="1:15" x14ac:dyDescent="0.3">
      <c r="A859">
        <v>858</v>
      </c>
      <c r="B859">
        <v>81</v>
      </c>
      <c r="C859" t="s">
        <v>13</v>
      </c>
      <c r="D859" t="s">
        <v>14</v>
      </c>
      <c r="E859" t="s">
        <v>11</v>
      </c>
      <c r="F859">
        <v>70</v>
      </c>
      <c r="G859" s="1">
        <f>IF(reservas_hotel[[#This Row],[precio noche 1]]="","100",reservas_hotel[[#This Row],[precio noche 1]])</f>
        <v>70</v>
      </c>
      <c r="H859" t="s">
        <v>12</v>
      </c>
      <c r="I859">
        <v>9</v>
      </c>
      <c r="J859" t="s">
        <v>17</v>
      </c>
      <c r="K859">
        <v>15</v>
      </c>
      <c r="L859" s="1">
        <f>IF(reservas_hotel[[#This Row],[mantenimiento_por_noche]]="","20",reservas_hotel[[#This Row],[mantenimiento_por_noche]])</f>
        <v>15</v>
      </c>
      <c r="M859">
        <f>reservas_hotel[[#This Row],[Precio Noche]]*reservas_hotel[[#This Row],[noches]]</f>
        <v>630</v>
      </c>
      <c r="N859">
        <f>reservas_hotel[[#This Row],[noches]]*reservas_hotel[[#This Row],[Mantenimiento por noche]]</f>
        <v>135</v>
      </c>
      <c r="O859">
        <f>reservas_hotel[[#This Row],[Gasto total por reserva]]-reservas_hotel[[#This Row],[Gasto mantenimiento total]]</f>
        <v>495</v>
      </c>
    </row>
    <row r="860" spans="1:15" x14ac:dyDescent="0.3">
      <c r="A860">
        <v>859</v>
      </c>
      <c r="B860">
        <v>55</v>
      </c>
      <c r="C860" t="s">
        <v>13</v>
      </c>
      <c r="D860" t="s">
        <v>7</v>
      </c>
      <c r="E860" t="s">
        <v>11</v>
      </c>
      <c r="F860">
        <v>150</v>
      </c>
      <c r="G860" s="1">
        <f>IF(reservas_hotel[[#This Row],[precio noche 1]]="","100",reservas_hotel[[#This Row],[precio noche 1]])</f>
        <v>150</v>
      </c>
      <c r="H860" t="s">
        <v>9</v>
      </c>
      <c r="I860">
        <v>4</v>
      </c>
      <c r="J860" t="s">
        <v>17</v>
      </c>
      <c r="K860">
        <v>10</v>
      </c>
      <c r="L860" s="1">
        <f>IF(reservas_hotel[[#This Row],[mantenimiento_por_noche]]="","20",reservas_hotel[[#This Row],[mantenimiento_por_noche]])</f>
        <v>10</v>
      </c>
      <c r="M860">
        <f>reservas_hotel[[#This Row],[Precio Noche]]*reservas_hotel[[#This Row],[noches]]</f>
        <v>600</v>
      </c>
      <c r="N860">
        <f>reservas_hotel[[#This Row],[noches]]*reservas_hotel[[#This Row],[Mantenimiento por noche]]</f>
        <v>40</v>
      </c>
      <c r="O860">
        <f>reservas_hotel[[#This Row],[Gasto total por reserva]]-reservas_hotel[[#This Row],[Gasto mantenimiento total]]</f>
        <v>560</v>
      </c>
    </row>
    <row r="861" spans="1:15" x14ac:dyDescent="0.3">
      <c r="A861">
        <v>860</v>
      </c>
      <c r="B861">
        <v>29</v>
      </c>
      <c r="C861" t="s">
        <v>13</v>
      </c>
      <c r="D861" t="s">
        <v>3</v>
      </c>
      <c r="E861" t="s">
        <v>4</v>
      </c>
      <c r="F861">
        <v>90</v>
      </c>
      <c r="G861" s="1">
        <f>IF(reservas_hotel[[#This Row],[precio noche 1]]="","100",reservas_hotel[[#This Row],[precio noche 1]])</f>
        <v>90</v>
      </c>
      <c r="H861" t="s">
        <v>5</v>
      </c>
      <c r="I861">
        <v>10</v>
      </c>
      <c r="J861" t="s">
        <v>6</v>
      </c>
      <c r="K861">
        <v>15</v>
      </c>
      <c r="L861" s="1">
        <f>IF(reservas_hotel[[#This Row],[mantenimiento_por_noche]]="","20",reservas_hotel[[#This Row],[mantenimiento_por_noche]])</f>
        <v>15</v>
      </c>
      <c r="M861">
        <f>reservas_hotel[[#This Row],[Precio Noche]]*reservas_hotel[[#This Row],[noches]]</f>
        <v>900</v>
      </c>
      <c r="N861">
        <f>reservas_hotel[[#This Row],[noches]]*reservas_hotel[[#This Row],[Mantenimiento por noche]]</f>
        <v>150</v>
      </c>
      <c r="O861">
        <f>reservas_hotel[[#This Row],[Gasto total por reserva]]-reservas_hotel[[#This Row],[Gasto mantenimiento total]]</f>
        <v>750</v>
      </c>
    </row>
    <row r="862" spans="1:15" x14ac:dyDescent="0.3">
      <c r="A862">
        <v>861</v>
      </c>
      <c r="B862">
        <v>42</v>
      </c>
      <c r="C862" t="s">
        <v>13</v>
      </c>
      <c r="D862" t="s">
        <v>16</v>
      </c>
      <c r="E862" t="s">
        <v>15</v>
      </c>
      <c r="F862">
        <v>90</v>
      </c>
      <c r="G862" s="1">
        <f>IF(reservas_hotel[[#This Row],[precio noche 1]]="","100",reservas_hotel[[#This Row],[precio noche 1]])</f>
        <v>90</v>
      </c>
      <c r="H862" t="s">
        <v>21</v>
      </c>
      <c r="I862">
        <v>5</v>
      </c>
      <c r="J862" t="s">
        <v>17</v>
      </c>
      <c r="K862">
        <v>10</v>
      </c>
      <c r="L862" s="1">
        <f>IF(reservas_hotel[[#This Row],[mantenimiento_por_noche]]="","20",reservas_hotel[[#This Row],[mantenimiento_por_noche]])</f>
        <v>10</v>
      </c>
      <c r="M862">
        <f>reservas_hotel[[#This Row],[Precio Noche]]*reservas_hotel[[#This Row],[noches]]</f>
        <v>450</v>
      </c>
      <c r="N862">
        <f>reservas_hotel[[#This Row],[noches]]*reservas_hotel[[#This Row],[Mantenimiento por noche]]</f>
        <v>50</v>
      </c>
      <c r="O862">
        <f>reservas_hotel[[#This Row],[Gasto total por reserva]]-reservas_hotel[[#This Row],[Gasto mantenimiento total]]</f>
        <v>400</v>
      </c>
    </row>
    <row r="863" spans="1:15" x14ac:dyDescent="0.3">
      <c r="A863">
        <v>862</v>
      </c>
      <c r="B863">
        <v>57</v>
      </c>
      <c r="C863" t="s">
        <v>13</v>
      </c>
      <c r="D863" t="s">
        <v>3</v>
      </c>
      <c r="E863" t="s">
        <v>15</v>
      </c>
      <c r="G863" s="1" t="str">
        <f>IF(reservas_hotel[[#This Row],[precio noche 1]]="","100",reservas_hotel[[#This Row],[precio noche 1]])</f>
        <v>100</v>
      </c>
      <c r="H863" t="s">
        <v>5</v>
      </c>
      <c r="I863">
        <v>2</v>
      </c>
      <c r="J863" t="s">
        <v>6</v>
      </c>
      <c r="K863">
        <v>15</v>
      </c>
      <c r="L863" s="1">
        <f>IF(reservas_hotel[[#This Row],[mantenimiento_por_noche]]="","20",reservas_hotel[[#This Row],[mantenimiento_por_noche]])</f>
        <v>15</v>
      </c>
      <c r="M863">
        <f>reservas_hotel[[#This Row],[Precio Noche]]*reservas_hotel[[#This Row],[noches]]</f>
        <v>200</v>
      </c>
      <c r="N863">
        <f>reservas_hotel[[#This Row],[noches]]*reservas_hotel[[#This Row],[Mantenimiento por noche]]</f>
        <v>30</v>
      </c>
      <c r="O863">
        <f>reservas_hotel[[#This Row],[Gasto total por reserva]]-reservas_hotel[[#This Row],[Gasto mantenimiento total]]</f>
        <v>170</v>
      </c>
    </row>
    <row r="864" spans="1:15" x14ac:dyDescent="0.3">
      <c r="A864">
        <v>863</v>
      </c>
      <c r="B864">
        <v>44</v>
      </c>
      <c r="C864" t="s">
        <v>2</v>
      </c>
      <c r="D864" t="s">
        <v>14</v>
      </c>
      <c r="E864" t="s">
        <v>15</v>
      </c>
      <c r="F864">
        <v>90</v>
      </c>
      <c r="G864" s="1">
        <f>IF(reservas_hotel[[#This Row],[precio noche 1]]="","100",reservas_hotel[[#This Row],[precio noche 1]])</f>
        <v>90</v>
      </c>
      <c r="H864" t="s">
        <v>21</v>
      </c>
      <c r="I864">
        <v>10</v>
      </c>
      <c r="J864" t="s">
        <v>17</v>
      </c>
      <c r="K864">
        <v>20</v>
      </c>
      <c r="L864" s="1">
        <f>IF(reservas_hotel[[#This Row],[mantenimiento_por_noche]]="","20",reservas_hotel[[#This Row],[mantenimiento_por_noche]])</f>
        <v>20</v>
      </c>
      <c r="M864">
        <f>reservas_hotel[[#This Row],[Precio Noche]]*reservas_hotel[[#This Row],[noches]]</f>
        <v>900</v>
      </c>
      <c r="N864">
        <f>reservas_hotel[[#This Row],[noches]]*reservas_hotel[[#This Row],[Mantenimiento por noche]]</f>
        <v>200</v>
      </c>
      <c r="O864">
        <f>reservas_hotel[[#This Row],[Gasto total por reserva]]-reservas_hotel[[#This Row],[Gasto mantenimiento total]]</f>
        <v>700</v>
      </c>
    </row>
    <row r="865" spans="1:15" x14ac:dyDescent="0.3">
      <c r="A865">
        <v>864</v>
      </c>
      <c r="B865">
        <v>43</v>
      </c>
      <c r="C865" t="s">
        <v>2</v>
      </c>
      <c r="D865" t="s">
        <v>22</v>
      </c>
      <c r="E865" t="s">
        <v>4</v>
      </c>
      <c r="G865" s="1" t="str">
        <f>IF(reservas_hotel[[#This Row],[precio noche 1]]="","100",reservas_hotel[[#This Row],[precio noche 1]])</f>
        <v>100</v>
      </c>
      <c r="H865" t="s">
        <v>9</v>
      </c>
      <c r="I865">
        <v>8</v>
      </c>
      <c r="J865" t="s">
        <v>6</v>
      </c>
      <c r="K865">
        <v>15</v>
      </c>
      <c r="L865" s="1">
        <f>IF(reservas_hotel[[#This Row],[mantenimiento_por_noche]]="","20",reservas_hotel[[#This Row],[mantenimiento_por_noche]])</f>
        <v>15</v>
      </c>
      <c r="M865">
        <f>reservas_hotel[[#This Row],[Precio Noche]]*reservas_hotel[[#This Row],[noches]]</f>
        <v>800</v>
      </c>
      <c r="N865">
        <f>reservas_hotel[[#This Row],[noches]]*reservas_hotel[[#This Row],[Mantenimiento por noche]]</f>
        <v>120</v>
      </c>
      <c r="O865">
        <f>reservas_hotel[[#This Row],[Gasto total por reserva]]-reservas_hotel[[#This Row],[Gasto mantenimiento total]]</f>
        <v>680</v>
      </c>
    </row>
    <row r="866" spans="1:15" x14ac:dyDescent="0.3">
      <c r="A866">
        <v>865</v>
      </c>
      <c r="B866">
        <v>51</v>
      </c>
      <c r="C866" t="s">
        <v>2</v>
      </c>
      <c r="D866" t="s">
        <v>22</v>
      </c>
      <c r="E866" t="s">
        <v>8</v>
      </c>
      <c r="F866">
        <v>150</v>
      </c>
      <c r="G866" s="1">
        <f>IF(reservas_hotel[[#This Row],[precio noche 1]]="","100",reservas_hotel[[#This Row],[precio noche 1]])</f>
        <v>150</v>
      </c>
      <c r="H866" t="s">
        <v>12</v>
      </c>
      <c r="I866">
        <v>8</v>
      </c>
      <c r="J866" t="s">
        <v>6</v>
      </c>
      <c r="L866" s="1" t="str">
        <f>IF(reservas_hotel[[#This Row],[mantenimiento_por_noche]]="","20",reservas_hotel[[#This Row],[mantenimiento_por_noche]])</f>
        <v>20</v>
      </c>
      <c r="M866">
        <f>reservas_hotel[[#This Row],[Precio Noche]]*reservas_hotel[[#This Row],[noches]]</f>
        <v>1200</v>
      </c>
      <c r="N866">
        <f>reservas_hotel[[#This Row],[noches]]*reservas_hotel[[#This Row],[Mantenimiento por noche]]</f>
        <v>160</v>
      </c>
      <c r="O866">
        <f>reservas_hotel[[#This Row],[Gasto total por reserva]]-reservas_hotel[[#This Row],[Gasto mantenimiento total]]</f>
        <v>1040</v>
      </c>
    </row>
    <row r="867" spans="1:15" x14ac:dyDescent="0.3">
      <c r="A867">
        <v>866</v>
      </c>
      <c r="B867">
        <v>46</v>
      </c>
      <c r="C867" t="s">
        <v>2</v>
      </c>
      <c r="D867" t="s">
        <v>14</v>
      </c>
      <c r="E867" t="s">
        <v>8</v>
      </c>
      <c r="F867">
        <v>200</v>
      </c>
      <c r="G867" s="1">
        <f>IF(reservas_hotel[[#This Row],[precio noche 1]]="","100",reservas_hotel[[#This Row],[precio noche 1]])</f>
        <v>200</v>
      </c>
      <c r="H867" t="s">
        <v>12</v>
      </c>
      <c r="I867">
        <v>4</v>
      </c>
      <c r="J867" t="s">
        <v>6</v>
      </c>
      <c r="K867">
        <v>20</v>
      </c>
      <c r="L867" s="1">
        <f>IF(reservas_hotel[[#This Row],[mantenimiento_por_noche]]="","20",reservas_hotel[[#This Row],[mantenimiento_por_noche]])</f>
        <v>20</v>
      </c>
      <c r="M867">
        <f>reservas_hotel[[#This Row],[Precio Noche]]*reservas_hotel[[#This Row],[noches]]</f>
        <v>800</v>
      </c>
      <c r="N867">
        <f>reservas_hotel[[#This Row],[noches]]*reservas_hotel[[#This Row],[Mantenimiento por noche]]</f>
        <v>80</v>
      </c>
      <c r="O867">
        <f>reservas_hotel[[#This Row],[Gasto total por reserva]]-reservas_hotel[[#This Row],[Gasto mantenimiento total]]</f>
        <v>720</v>
      </c>
    </row>
    <row r="868" spans="1:15" x14ac:dyDescent="0.3">
      <c r="A868">
        <v>867</v>
      </c>
      <c r="B868">
        <v>86</v>
      </c>
      <c r="C868" t="s">
        <v>13</v>
      </c>
      <c r="D868" t="s">
        <v>16</v>
      </c>
      <c r="E868" t="s">
        <v>15</v>
      </c>
      <c r="F868">
        <v>70</v>
      </c>
      <c r="G868" s="1">
        <f>IF(reservas_hotel[[#This Row],[precio noche 1]]="","100",reservas_hotel[[#This Row],[precio noche 1]])</f>
        <v>70</v>
      </c>
      <c r="H868" t="s">
        <v>5</v>
      </c>
      <c r="I868">
        <v>5</v>
      </c>
      <c r="J868" t="s">
        <v>17</v>
      </c>
      <c r="K868">
        <v>5</v>
      </c>
      <c r="L868" s="1">
        <f>IF(reservas_hotel[[#This Row],[mantenimiento_por_noche]]="","20",reservas_hotel[[#This Row],[mantenimiento_por_noche]])</f>
        <v>5</v>
      </c>
      <c r="M868">
        <f>reservas_hotel[[#This Row],[Precio Noche]]*reservas_hotel[[#This Row],[noches]]</f>
        <v>350</v>
      </c>
      <c r="N868">
        <f>reservas_hotel[[#This Row],[noches]]*reservas_hotel[[#This Row],[Mantenimiento por noche]]</f>
        <v>25</v>
      </c>
      <c r="O868">
        <f>reservas_hotel[[#This Row],[Gasto total por reserva]]-reservas_hotel[[#This Row],[Gasto mantenimiento total]]</f>
        <v>325</v>
      </c>
    </row>
    <row r="869" spans="1:15" x14ac:dyDescent="0.3">
      <c r="A869">
        <v>868</v>
      </c>
      <c r="B869">
        <v>45</v>
      </c>
      <c r="C869" t="s">
        <v>2</v>
      </c>
      <c r="D869" t="s">
        <v>16</v>
      </c>
      <c r="E869" t="s">
        <v>15</v>
      </c>
      <c r="G869" s="1" t="str">
        <f>IF(reservas_hotel[[#This Row],[precio noche 1]]="","100",reservas_hotel[[#This Row],[precio noche 1]])</f>
        <v>100</v>
      </c>
      <c r="H869" t="s">
        <v>9</v>
      </c>
      <c r="I869">
        <v>7</v>
      </c>
      <c r="J869" t="s">
        <v>17</v>
      </c>
      <c r="K869">
        <v>15</v>
      </c>
      <c r="L869" s="1">
        <f>IF(reservas_hotel[[#This Row],[mantenimiento_por_noche]]="","20",reservas_hotel[[#This Row],[mantenimiento_por_noche]])</f>
        <v>15</v>
      </c>
      <c r="M869">
        <f>reservas_hotel[[#This Row],[Precio Noche]]*reservas_hotel[[#This Row],[noches]]</f>
        <v>700</v>
      </c>
      <c r="N869">
        <f>reservas_hotel[[#This Row],[noches]]*reservas_hotel[[#This Row],[Mantenimiento por noche]]</f>
        <v>105</v>
      </c>
      <c r="O869">
        <f>reservas_hotel[[#This Row],[Gasto total por reserva]]-reservas_hotel[[#This Row],[Gasto mantenimiento total]]</f>
        <v>595</v>
      </c>
    </row>
    <row r="870" spans="1:15" x14ac:dyDescent="0.3">
      <c r="A870">
        <v>869</v>
      </c>
      <c r="B870">
        <v>64</v>
      </c>
      <c r="C870" t="s">
        <v>2</v>
      </c>
      <c r="D870" t="s">
        <v>7</v>
      </c>
      <c r="E870" t="s">
        <v>11</v>
      </c>
      <c r="F870">
        <v>120</v>
      </c>
      <c r="G870" s="1">
        <f>IF(reservas_hotel[[#This Row],[precio noche 1]]="","100",reservas_hotel[[#This Row],[precio noche 1]])</f>
        <v>120</v>
      </c>
      <c r="H870" t="s">
        <v>21</v>
      </c>
      <c r="I870">
        <v>3</v>
      </c>
      <c r="J870" t="s">
        <v>6</v>
      </c>
      <c r="L870" s="1" t="str">
        <f>IF(reservas_hotel[[#This Row],[mantenimiento_por_noche]]="","20",reservas_hotel[[#This Row],[mantenimiento_por_noche]])</f>
        <v>20</v>
      </c>
      <c r="M870">
        <f>reservas_hotel[[#This Row],[Precio Noche]]*reservas_hotel[[#This Row],[noches]]</f>
        <v>360</v>
      </c>
      <c r="N870">
        <f>reservas_hotel[[#This Row],[noches]]*reservas_hotel[[#This Row],[Mantenimiento por noche]]</f>
        <v>60</v>
      </c>
      <c r="O870">
        <f>reservas_hotel[[#This Row],[Gasto total por reserva]]-reservas_hotel[[#This Row],[Gasto mantenimiento total]]</f>
        <v>300</v>
      </c>
    </row>
    <row r="871" spans="1:15" x14ac:dyDescent="0.3">
      <c r="A871">
        <v>870</v>
      </c>
      <c r="B871">
        <v>79</v>
      </c>
      <c r="C871" t="s">
        <v>13</v>
      </c>
      <c r="D871" t="s">
        <v>14</v>
      </c>
      <c r="E871" t="s">
        <v>15</v>
      </c>
      <c r="F871">
        <v>70</v>
      </c>
      <c r="G871" s="1">
        <f>IF(reservas_hotel[[#This Row],[precio noche 1]]="","100",reservas_hotel[[#This Row],[precio noche 1]])</f>
        <v>70</v>
      </c>
      <c r="H871" t="s">
        <v>21</v>
      </c>
      <c r="I871">
        <v>6</v>
      </c>
      <c r="J871" t="s">
        <v>17</v>
      </c>
      <c r="K871">
        <v>5</v>
      </c>
      <c r="L871" s="1">
        <f>IF(reservas_hotel[[#This Row],[mantenimiento_por_noche]]="","20",reservas_hotel[[#This Row],[mantenimiento_por_noche]])</f>
        <v>5</v>
      </c>
      <c r="M871">
        <f>reservas_hotel[[#This Row],[Precio Noche]]*reservas_hotel[[#This Row],[noches]]</f>
        <v>420</v>
      </c>
      <c r="N871">
        <f>reservas_hotel[[#This Row],[noches]]*reservas_hotel[[#This Row],[Mantenimiento por noche]]</f>
        <v>30</v>
      </c>
      <c r="O871">
        <f>reservas_hotel[[#This Row],[Gasto total por reserva]]-reservas_hotel[[#This Row],[Gasto mantenimiento total]]</f>
        <v>390</v>
      </c>
    </row>
    <row r="872" spans="1:15" x14ac:dyDescent="0.3">
      <c r="A872">
        <v>871</v>
      </c>
      <c r="B872">
        <v>53</v>
      </c>
      <c r="C872" t="s">
        <v>13</v>
      </c>
      <c r="D872" t="s">
        <v>7</v>
      </c>
      <c r="E872" t="s">
        <v>15</v>
      </c>
      <c r="F872">
        <v>50</v>
      </c>
      <c r="G872" s="1">
        <f>IF(reservas_hotel[[#This Row],[precio noche 1]]="","100",reservas_hotel[[#This Row],[precio noche 1]])</f>
        <v>50</v>
      </c>
      <c r="H872" t="s">
        <v>9</v>
      </c>
      <c r="I872">
        <v>1</v>
      </c>
      <c r="J872" t="s">
        <v>17</v>
      </c>
      <c r="K872">
        <v>15</v>
      </c>
      <c r="L872" s="1">
        <f>IF(reservas_hotel[[#This Row],[mantenimiento_por_noche]]="","20",reservas_hotel[[#This Row],[mantenimiento_por_noche]])</f>
        <v>15</v>
      </c>
      <c r="M872">
        <f>reservas_hotel[[#This Row],[Precio Noche]]*reservas_hotel[[#This Row],[noches]]</f>
        <v>50</v>
      </c>
      <c r="N872">
        <f>reservas_hotel[[#This Row],[noches]]*reservas_hotel[[#This Row],[Mantenimiento por noche]]</f>
        <v>15</v>
      </c>
      <c r="O872">
        <f>reservas_hotel[[#This Row],[Gasto total por reserva]]-reservas_hotel[[#This Row],[Gasto mantenimiento total]]</f>
        <v>35</v>
      </c>
    </row>
    <row r="873" spans="1:15" x14ac:dyDescent="0.3">
      <c r="A873">
        <v>872</v>
      </c>
      <c r="B873">
        <v>70</v>
      </c>
      <c r="C873" t="s">
        <v>13</v>
      </c>
      <c r="D873" t="s">
        <v>18</v>
      </c>
      <c r="E873" t="s">
        <v>4</v>
      </c>
      <c r="G873" s="1" t="str">
        <f>IF(reservas_hotel[[#This Row],[precio noche 1]]="","100",reservas_hotel[[#This Row],[precio noche 1]])</f>
        <v>100</v>
      </c>
      <c r="H873" t="s">
        <v>21</v>
      </c>
      <c r="I873">
        <v>2</v>
      </c>
      <c r="J873" t="s">
        <v>6</v>
      </c>
      <c r="K873">
        <v>20</v>
      </c>
      <c r="L873" s="1">
        <f>IF(reservas_hotel[[#This Row],[mantenimiento_por_noche]]="","20",reservas_hotel[[#This Row],[mantenimiento_por_noche]])</f>
        <v>20</v>
      </c>
      <c r="M873">
        <f>reservas_hotel[[#This Row],[Precio Noche]]*reservas_hotel[[#This Row],[noches]]</f>
        <v>200</v>
      </c>
      <c r="N873">
        <f>reservas_hotel[[#This Row],[noches]]*reservas_hotel[[#This Row],[Mantenimiento por noche]]</f>
        <v>40</v>
      </c>
      <c r="O873">
        <f>reservas_hotel[[#This Row],[Gasto total por reserva]]-reservas_hotel[[#This Row],[Gasto mantenimiento total]]</f>
        <v>160</v>
      </c>
    </row>
    <row r="874" spans="1:15" x14ac:dyDescent="0.3">
      <c r="A874">
        <v>873</v>
      </c>
      <c r="B874">
        <v>85</v>
      </c>
      <c r="C874" t="s">
        <v>13</v>
      </c>
      <c r="D874" t="s">
        <v>16</v>
      </c>
      <c r="E874" t="s">
        <v>8</v>
      </c>
      <c r="G874" s="1" t="str">
        <f>IF(reservas_hotel[[#This Row],[precio noche 1]]="","100",reservas_hotel[[#This Row],[precio noche 1]])</f>
        <v>100</v>
      </c>
      <c r="H874" t="s">
        <v>9</v>
      </c>
      <c r="I874">
        <v>6</v>
      </c>
      <c r="J874" t="s">
        <v>17</v>
      </c>
      <c r="K874">
        <v>15</v>
      </c>
      <c r="L874" s="1">
        <f>IF(reservas_hotel[[#This Row],[mantenimiento_por_noche]]="","20",reservas_hotel[[#This Row],[mantenimiento_por_noche]])</f>
        <v>15</v>
      </c>
      <c r="M874">
        <f>reservas_hotel[[#This Row],[Precio Noche]]*reservas_hotel[[#This Row],[noches]]</f>
        <v>600</v>
      </c>
      <c r="N874">
        <f>reservas_hotel[[#This Row],[noches]]*reservas_hotel[[#This Row],[Mantenimiento por noche]]</f>
        <v>90</v>
      </c>
      <c r="O874">
        <f>reservas_hotel[[#This Row],[Gasto total por reserva]]-reservas_hotel[[#This Row],[Gasto mantenimiento total]]</f>
        <v>510</v>
      </c>
    </row>
    <row r="875" spans="1:15" x14ac:dyDescent="0.3">
      <c r="A875">
        <v>874</v>
      </c>
      <c r="B875">
        <v>44</v>
      </c>
      <c r="C875" t="s">
        <v>2</v>
      </c>
      <c r="D875" t="s">
        <v>14</v>
      </c>
      <c r="E875" t="s">
        <v>4</v>
      </c>
      <c r="F875">
        <v>50</v>
      </c>
      <c r="G875" s="1">
        <f>IF(reservas_hotel[[#This Row],[precio noche 1]]="","100",reservas_hotel[[#This Row],[precio noche 1]])</f>
        <v>50</v>
      </c>
      <c r="H875" t="s">
        <v>12</v>
      </c>
      <c r="I875">
        <v>4</v>
      </c>
      <c r="J875" t="s">
        <v>6</v>
      </c>
      <c r="L875" s="1" t="str">
        <f>IF(reservas_hotel[[#This Row],[mantenimiento_por_noche]]="","20",reservas_hotel[[#This Row],[mantenimiento_por_noche]])</f>
        <v>20</v>
      </c>
      <c r="M875">
        <f>reservas_hotel[[#This Row],[Precio Noche]]*reservas_hotel[[#This Row],[noches]]</f>
        <v>200</v>
      </c>
      <c r="N875">
        <f>reservas_hotel[[#This Row],[noches]]*reservas_hotel[[#This Row],[Mantenimiento por noche]]</f>
        <v>80</v>
      </c>
      <c r="O875">
        <f>reservas_hotel[[#This Row],[Gasto total por reserva]]-reservas_hotel[[#This Row],[Gasto mantenimiento total]]</f>
        <v>120</v>
      </c>
    </row>
    <row r="876" spans="1:15" x14ac:dyDescent="0.3">
      <c r="A876">
        <v>875</v>
      </c>
      <c r="B876">
        <v>33</v>
      </c>
      <c r="C876" t="s">
        <v>13</v>
      </c>
      <c r="D876" t="s">
        <v>7</v>
      </c>
      <c r="E876" t="s">
        <v>15</v>
      </c>
      <c r="G876" s="1" t="str">
        <f>IF(reservas_hotel[[#This Row],[precio noche 1]]="","100",reservas_hotel[[#This Row],[precio noche 1]])</f>
        <v>100</v>
      </c>
      <c r="H876" t="s">
        <v>5</v>
      </c>
      <c r="I876">
        <v>6</v>
      </c>
      <c r="J876" t="s">
        <v>17</v>
      </c>
      <c r="K876">
        <v>5</v>
      </c>
      <c r="L876" s="1">
        <f>IF(reservas_hotel[[#This Row],[mantenimiento_por_noche]]="","20",reservas_hotel[[#This Row],[mantenimiento_por_noche]])</f>
        <v>5</v>
      </c>
      <c r="M876">
        <f>reservas_hotel[[#This Row],[Precio Noche]]*reservas_hotel[[#This Row],[noches]]</f>
        <v>600</v>
      </c>
      <c r="N876">
        <f>reservas_hotel[[#This Row],[noches]]*reservas_hotel[[#This Row],[Mantenimiento por noche]]</f>
        <v>30</v>
      </c>
      <c r="O876">
        <f>reservas_hotel[[#This Row],[Gasto total por reserva]]-reservas_hotel[[#This Row],[Gasto mantenimiento total]]</f>
        <v>570</v>
      </c>
    </row>
    <row r="877" spans="1:15" x14ac:dyDescent="0.3">
      <c r="A877">
        <v>876</v>
      </c>
      <c r="B877">
        <v>37</v>
      </c>
      <c r="C877" t="s">
        <v>13</v>
      </c>
      <c r="D877" t="s">
        <v>14</v>
      </c>
      <c r="E877" t="s">
        <v>4</v>
      </c>
      <c r="F877">
        <v>150</v>
      </c>
      <c r="G877" s="1">
        <f>IF(reservas_hotel[[#This Row],[precio noche 1]]="","100",reservas_hotel[[#This Row],[precio noche 1]])</f>
        <v>150</v>
      </c>
      <c r="H877" t="s">
        <v>9</v>
      </c>
      <c r="I877">
        <v>2</v>
      </c>
      <c r="J877" t="s">
        <v>17</v>
      </c>
      <c r="K877">
        <v>20</v>
      </c>
      <c r="L877" s="1">
        <f>IF(reservas_hotel[[#This Row],[mantenimiento_por_noche]]="","20",reservas_hotel[[#This Row],[mantenimiento_por_noche]])</f>
        <v>20</v>
      </c>
      <c r="M877">
        <f>reservas_hotel[[#This Row],[Precio Noche]]*reservas_hotel[[#This Row],[noches]]</f>
        <v>300</v>
      </c>
      <c r="N877">
        <f>reservas_hotel[[#This Row],[noches]]*reservas_hotel[[#This Row],[Mantenimiento por noche]]</f>
        <v>40</v>
      </c>
      <c r="O877">
        <f>reservas_hotel[[#This Row],[Gasto total por reserva]]-reservas_hotel[[#This Row],[Gasto mantenimiento total]]</f>
        <v>260</v>
      </c>
    </row>
    <row r="878" spans="1:15" x14ac:dyDescent="0.3">
      <c r="A878">
        <v>877</v>
      </c>
      <c r="B878">
        <v>84</v>
      </c>
      <c r="C878" t="s">
        <v>13</v>
      </c>
      <c r="D878" t="s">
        <v>10</v>
      </c>
      <c r="E878" t="s">
        <v>11</v>
      </c>
      <c r="F878">
        <v>70</v>
      </c>
      <c r="G878" s="1">
        <f>IF(reservas_hotel[[#This Row],[precio noche 1]]="","100",reservas_hotel[[#This Row],[precio noche 1]])</f>
        <v>70</v>
      </c>
      <c r="H878" t="s">
        <v>9</v>
      </c>
      <c r="I878">
        <v>6</v>
      </c>
      <c r="J878" t="s">
        <v>6</v>
      </c>
      <c r="K878">
        <v>10</v>
      </c>
      <c r="L878" s="1">
        <f>IF(reservas_hotel[[#This Row],[mantenimiento_por_noche]]="","20",reservas_hotel[[#This Row],[mantenimiento_por_noche]])</f>
        <v>10</v>
      </c>
      <c r="M878">
        <f>reservas_hotel[[#This Row],[Precio Noche]]*reservas_hotel[[#This Row],[noches]]</f>
        <v>420</v>
      </c>
      <c r="N878">
        <f>reservas_hotel[[#This Row],[noches]]*reservas_hotel[[#This Row],[Mantenimiento por noche]]</f>
        <v>60</v>
      </c>
      <c r="O878">
        <f>reservas_hotel[[#This Row],[Gasto total por reserva]]-reservas_hotel[[#This Row],[Gasto mantenimiento total]]</f>
        <v>360</v>
      </c>
    </row>
    <row r="879" spans="1:15" x14ac:dyDescent="0.3">
      <c r="A879">
        <v>878</v>
      </c>
      <c r="B879">
        <v>81</v>
      </c>
      <c r="C879" t="s">
        <v>13</v>
      </c>
      <c r="D879" t="s">
        <v>20</v>
      </c>
      <c r="E879" t="s">
        <v>8</v>
      </c>
      <c r="F879">
        <v>50</v>
      </c>
      <c r="G879" s="1">
        <f>IF(reservas_hotel[[#This Row],[precio noche 1]]="","100",reservas_hotel[[#This Row],[precio noche 1]])</f>
        <v>50</v>
      </c>
      <c r="H879" t="s">
        <v>9</v>
      </c>
      <c r="I879">
        <v>10</v>
      </c>
      <c r="J879" t="s">
        <v>17</v>
      </c>
      <c r="K879">
        <v>10</v>
      </c>
      <c r="L879" s="1">
        <f>IF(reservas_hotel[[#This Row],[mantenimiento_por_noche]]="","20",reservas_hotel[[#This Row],[mantenimiento_por_noche]])</f>
        <v>10</v>
      </c>
      <c r="M879">
        <f>reservas_hotel[[#This Row],[Precio Noche]]*reservas_hotel[[#This Row],[noches]]</f>
        <v>500</v>
      </c>
      <c r="N879">
        <f>reservas_hotel[[#This Row],[noches]]*reservas_hotel[[#This Row],[Mantenimiento por noche]]</f>
        <v>100</v>
      </c>
      <c r="O879">
        <f>reservas_hotel[[#This Row],[Gasto total por reserva]]-reservas_hotel[[#This Row],[Gasto mantenimiento total]]</f>
        <v>400</v>
      </c>
    </row>
    <row r="880" spans="1:15" x14ac:dyDescent="0.3">
      <c r="A880">
        <v>879</v>
      </c>
      <c r="B880">
        <v>20</v>
      </c>
      <c r="C880" t="s">
        <v>2</v>
      </c>
      <c r="D880" t="s">
        <v>10</v>
      </c>
      <c r="E880" t="s">
        <v>8</v>
      </c>
      <c r="F880">
        <v>120</v>
      </c>
      <c r="G880" s="1">
        <f>IF(reservas_hotel[[#This Row],[precio noche 1]]="","100",reservas_hotel[[#This Row],[precio noche 1]])</f>
        <v>120</v>
      </c>
      <c r="H880" t="s">
        <v>5</v>
      </c>
      <c r="I880">
        <v>6</v>
      </c>
      <c r="J880" t="s">
        <v>17</v>
      </c>
      <c r="L880" s="1" t="str">
        <f>IF(reservas_hotel[[#This Row],[mantenimiento_por_noche]]="","20",reservas_hotel[[#This Row],[mantenimiento_por_noche]])</f>
        <v>20</v>
      </c>
      <c r="M880">
        <f>reservas_hotel[[#This Row],[Precio Noche]]*reservas_hotel[[#This Row],[noches]]</f>
        <v>720</v>
      </c>
      <c r="N880">
        <f>reservas_hotel[[#This Row],[noches]]*reservas_hotel[[#This Row],[Mantenimiento por noche]]</f>
        <v>120</v>
      </c>
      <c r="O880">
        <f>reservas_hotel[[#This Row],[Gasto total por reserva]]-reservas_hotel[[#This Row],[Gasto mantenimiento total]]</f>
        <v>600</v>
      </c>
    </row>
    <row r="881" spans="1:15" x14ac:dyDescent="0.3">
      <c r="A881">
        <v>880</v>
      </c>
      <c r="B881">
        <v>83</v>
      </c>
      <c r="C881" t="s">
        <v>2</v>
      </c>
      <c r="D881" t="s">
        <v>10</v>
      </c>
      <c r="E881" t="s">
        <v>8</v>
      </c>
      <c r="F881">
        <v>150</v>
      </c>
      <c r="G881" s="1">
        <f>IF(reservas_hotel[[#This Row],[precio noche 1]]="","100",reservas_hotel[[#This Row],[precio noche 1]])</f>
        <v>150</v>
      </c>
      <c r="H881" t="s">
        <v>12</v>
      </c>
      <c r="I881">
        <v>7</v>
      </c>
      <c r="J881" t="s">
        <v>17</v>
      </c>
      <c r="L881" s="1" t="str">
        <f>IF(reservas_hotel[[#This Row],[mantenimiento_por_noche]]="","20",reservas_hotel[[#This Row],[mantenimiento_por_noche]])</f>
        <v>20</v>
      </c>
      <c r="M881">
        <f>reservas_hotel[[#This Row],[Precio Noche]]*reservas_hotel[[#This Row],[noches]]</f>
        <v>1050</v>
      </c>
      <c r="N881">
        <f>reservas_hotel[[#This Row],[noches]]*reservas_hotel[[#This Row],[Mantenimiento por noche]]</f>
        <v>140</v>
      </c>
      <c r="O881">
        <f>reservas_hotel[[#This Row],[Gasto total por reserva]]-reservas_hotel[[#This Row],[Gasto mantenimiento total]]</f>
        <v>910</v>
      </c>
    </row>
    <row r="882" spans="1:15" x14ac:dyDescent="0.3">
      <c r="A882">
        <v>881</v>
      </c>
      <c r="B882">
        <v>76</v>
      </c>
      <c r="C882" t="s">
        <v>13</v>
      </c>
      <c r="D882" t="s">
        <v>14</v>
      </c>
      <c r="E882" t="s">
        <v>4</v>
      </c>
      <c r="G882" s="1" t="str">
        <f>IF(reservas_hotel[[#This Row],[precio noche 1]]="","100",reservas_hotel[[#This Row],[precio noche 1]])</f>
        <v>100</v>
      </c>
      <c r="H882" t="s">
        <v>21</v>
      </c>
      <c r="I882">
        <v>9</v>
      </c>
      <c r="J882" t="s">
        <v>6</v>
      </c>
      <c r="K882">
        <v>5</v>
      </c>
      <c r="L882" s="1">
        <f>IF(reservas_hotel[[#This Row],[mantenimiento_por_noche]]="","20",reservas_hotel[[#This Row],[mantenimiento_por_noche]])</f>
        <v>5</v>
      </c>
      <c r="M882">
        <f>reservas_hotel[[#This Row],[Precio Noche]]*reservas_hotel[[#This Row],[noches]]</f>
        <v>900</v>
      </c>
      <c r="N882">
        <f>reservas_hotel[[#This Row],[noches]]*reservas_hotel[[#This Row],[Mantenimiento por noche]]</f>
        <v>45</v>
      </c>
      <c r="O882">
        <f>reservas_hotel[[#This Row],[Gasto total por reserva]]-reservas_hotel[[#This Row],[Gasto mantenimiento total]]</f>
        <v>855</v>
      </c>
    </row>
    <row r="883" spans="1:15" x14ac:dyDescent="0.3">
      <c r="A883">
        <v>882</v>
      </c>
      <c r="B883">
        <v>37</v>
      </c>
      <c r="C883" t="s">
        <v>13</v>
      </c>
      <c r="D883" t="s">
        <v>3</v>
      </c>
      <c r="E883" t="s">
        <v>8</v>
      </c>
      <c r="F883">
        <v>120</v>
      </c>
      <c r="G883" s="1">
        <f>IF(reservas_hotel[[#This Row],[precio noche 1]]="","100",reservas_hotel[[#This Row],[precio noche 1]])</f>
        <v>120</v>
      </c>
      <c r="H883" t="s">
        <v>12</v>
      </c>
      <c r="I883">
        <v>6</v>
      </c>
      <c r="J883" t="s">
        <v>17</v>
      </c>
      <c r="K883">
        <v>10</v>
      </c>
      <c r="L883" s="1">
        <f>IF(reservas_hotel[[#This Row],[mantenimiento_por_noche]]="","20",reservas_hotel[[#This Row],[mantenimiento_por_noche]])</f>
        <v>10</v>
      </c>
      <c r="M883">
        <f>reservas_hotel[[#This Row],[Precio Noche]]*reservas_hotel[[#This Row],[noches]]</f>
        <v>720</v>
      </c>
      <c r="N883">
        <f>reservas_hotel[[#This Row],[noches]]*reservas_hotel[[#This Row],[Mantenimiento por noche]]</f>
        <v>60</v>
      </c>
      <c r="O883">
        <f>reservas_hotel[[#This Row],[Gasto total por reserva]]-reservas_hotel[[#This Row],[Gasto mantenimiento total]]</f>
        <v>660</v>
      </c>
    </row>
    <row r="884" spans="1:15" x14ac:dyDescent="0.3">
      <c r="A884">
        <v>883</v>
      </c>
      <c r="B884">
        <v>83</v>
      </c>
      <c r="C884" t="s">
        <v>2</v>
      </c>
      <c r="D884" t="s">
        <v>14</v>
      </c>
      <c r="E884" t="s">
        <v>15</v>
      </c>
      <c r="F884">
        <v>90</v>
      </c>
      <c r="G884" s="1">
        <f>IF(reservas_hotel[[#This Row],[precio noche 1]]="","100",reservas_hotel[[#This Row],[precio noche 1]])</f>
        <v>90</v>
      </c>
      <c r="H884" t="s">
        <v>9</v>
      </c>
      <c r="I884">
        <v>10</v>
      </c>
      <c r="J884" t="s">
        <v>17</v>
      </c>
      <c r="K884">
        <v>5</v>
      </c>
      <c r="L884" s="1">
        <f>IF(reservas_hotel[[#This Row],[mantenimiento_por_noche]]="","20",reservas_hotel[[#This Row],[mantenimiento_por_noche]])</f>
        <v>5</v>
      </c>
      <c r="M884">
        <f>reservas_hotel[[#This Row],[Precio Noche]]*reservas_hotel[[#This Row],[noches]]</f>
        <v>900</v>
      </c>
      <c r="N884">
        <f>reservas_hotel[[#This Row],[noches]]*reservas_hotel[[#This Row],[Mantenimiento por noche]]</f>
        <v>50</v>
      </c>
      <c r="O884">
        <f>reservas_hotel[[#This Row],[Gasto total por reserva]]-reservas_hotel[[#This Row],[Gasto mantenimiento total]]</f>
        <v>850</v>
      </c>
    </row>
    <row r="885" spans="1:15" x14ac:dyDescent="0.3">
      <c r="A885">
        <v>884</v>
      </c>
      <c r="B885">
        <v>36</v>
      </c>
      <c r="C885" t="s">
        <v>2</v>
      </c>
      <c r="D885" t="s">
        <v>14</v>
      </c>
      <c r="E885" t="s">
        <v>15</v>
      </c>
      <c r="F885">
        <v>70</v>
      </c>
      <c r="G885" s="1">
        <f>IF(reservas_hotel[[#This Row],[precio noche 1]]="","100",reservas_hotel[[#This Row],[precio noche 1]])</f>
        <v>70</v>
      </c>
      <c r="H885" t="s">
        <v>5</v>
      </c>
      <c r="I885">
        <v>5</v>
      </c>
      <c r="J885" t="s">
        <v>6</v>
      </c>
      <c r="L885" s="1" t="str">
        <f>IF(reservas_hotel[[#This Row],[mantenimiento_por_noche]]="","20",reservas_hotel[[#This Row],[mantenimiento_por_noche]])</f>
        <v>20</v>
      </c>
      <c r="M885">
        <f>reservas_hotel[[#This Row],[Precio Noche]]*reservas_hotel[[#This Row],[noches]]</f>
        <v>350</v>
      </c>
      <c r="N885">
        <f>reservas_hotel[[#This Row],[noches]]*reservas_hotel[[#This Row],[Mantenimiento por noche]]</f>
        <v>100</v>
      </c>
      <c r="O885">
        <f>reservas_hotel[[#This Row],[Gasto total por reserva]]-reservas_hotel[[#This Row],[Gasto mantenimiento total]]</f>
        <v>250</v>
      </c>
    </row>
    <row r="886" spans="1:15" x14ac:dyDescent="0.3">
      <c r="A886">
        <v>885</v>
      </c>
      <c r="B886">
        <v>80</v>
      </c>
      <c r="C886" t="s">
        <v>13</v>
      </c>
      <c r="D886" t="s">
        <v>19</v>
      </c>
      <c r="E886" t="s">
        <v>4</v>
      </c>
      <c r="F886">
        <v>120</v>
      </c>
      <c r="G886" s="1">
        <f>IF(reservas_hotel[[#This Row],[precio noche 1]]="","100",reservas_hotel[[#This Row],[precio noche 1]])</f>
        <v>120</v>
      </c>
      <c r="H886" t="s">
        <v>5</v>
      </c>
      <c r="I886">
        <v>6</v>
      </c>
      <c r="J886" t="s">
        <v>17</v>
      </c>
      <c r="K886">
        <v>15</v>
      </c>
      <c r="L886" s="1">
        <f>IF(reservas_hotel[[#This Row],[mantenimiento_por_noche]]="","20",reservas_hotel[[#This Row],[mantenimiento_por_noche]])</f>
        <v>15</v>
      </c>
      <c r="M886">
        <f>reservas_hotel[[#This Row],[Precio Noche]]*reservas_hotel[[#This Row],[noches]]</f>
        <v>720</v>
      </c>
      <c r="N886">
        <f>reservas_hotel[[#This Row],[noches]]*reservas_hotel[[#This Row],[Mantenimiento por noche]]</f>
        <v>90</v>
      </c>
      <c r="O886">
        <f>reservas_hotel[[#This Row],[Gasto total por reserva]]-reservas_hotel[[#This Row],[Gasto mantenimiento total]]</f>
        <v>630</v>
      </c>
    </row>
    <row r="887" spans="1:15" x14ac:dyDescent="0.3">
      <c r="A887">
        <v>886</v>
      </c>
      <c r="B887">
        <v>27</v>
      </c>
      <c r="C887" t="s">
        <v>13</v>
      </c>
      <c r="D887" t="s">
        <v>10</v>
      </c>
      <c r="E887" t="s">
        <v>15</v>
      </c>
      <c r="F887">
        <v>90</v>
      </c>
      <c r="G887" s="1">
        <f>IF(reservas_hotel[[#This Row],[precio noche 1]]="","100",reservas_hotel[[#This Row],[precio noche 1]])</f>
        <v>90</v>
      </c>
      <c r="H887" t="s">
        <v>9</v>
      </c>
      <c r="I887">
        <v>3</v>
      </c>
      <c r="J887" t="s">
        <v>6</v>
      </c>
      <c r="L887" s="1" t="str">
        <f>IF(reservas_hotel[[#This Row],[mantenimiento_por_noche]]="","20",reservas_hotel[[#This Row],[mantenimiento_por_noche]])</f>
        <v>20</v>
      </c>
      <c r="M887">
        <f>reservas_hotel[[#This Row],[Precio Noche]]*reservas_hotel[[#This Row],[noches]]</f>
        <v>270</v>
      </c>
      <c r="N887">
        <f>reservas_hotel[[#This Row],[noches]]*reservas_hotel[[#This Row],[Mantenimiento por noche]]</f>
        <v>60</v>
      </c>
      <c r="O887">
        <f>reservas_hotel[[#This Row],[Gasto total por reserva]]-reservas_hotel[[#This Row],[Gasto mantenimiento total]]</f>
        <v>210</v>
      </c>
    </row>
    <row r="888" spans="1:15" x14ac:dyDescent="0.3">
      <c r="A888">
        <v>887</v>
      </c>
      <c r="B888">
        <v>43</v>
      </c>
      <c r="C888" t="s">
        <v>13</v>
      </c>
      <c r="D888" t="s">
        <v>22</v>
      </c>
      <c r="E888" t="s">
        <v>15</v>
      </c>
      <c r="F888">
        <v>120</v>
      </c>
      <c r="G888" s="1">
        <f>IF(reservas_hotel[[#This Row],[precio noche 1]]="","100",reservas_hotel[[#This Row],[precio noche 1]])</f>
        <v>120</v>
      </c>
      <c r="H888" t="s">
        <v>12</v>
      </c>
      <c r="I888">
        <v>3</v>
      </c>
      <c r="J888" t="s">
        <v>17</v>
      </c>
      <c r="K888">
        <v>15</v>
      </c>
      <c r="L888" s="1">
        <f>IF(reservas_hotel[[#This Row],[mantenimiento_por_noche]]="","20",reservas_hotel[[#This Row],[mantenimiento_por_noche]])</f>
        <v>15</v>
      </c>
      <c r="M888">
        <f>reservas_hotel[[#This Row],[Precio Noche]]*reservas_hotel[[#This Row],[noches]]</f>
        <v>360</v>
      </c>
      <c r="N888">
        <f>reservas_hotel[[#This Row],[noches]]*reservas_hotel[[#This Row],[Mantenimiento por noche]]</f>
        <v>45</v>
      </c>
      <c r="O888">
        <f>reservas_hotel[[#This Row],[Gasto total por reserva]]-reservas_hotel[[#This Row],[Gasto mantenimiento total]]</f>
        <v>315</v>
      </c>
    </row>
    <row r="889" spans="1:15" x14ac:dyDescent="0.3">
      <c r="A889">
        <v>888</v>
      </c>
      <c r="B889">
        <v>76</v>
      </c>
      <c r="C889" t="s">
        <v>2</v>
      </c>
      <c r="D889" t="s">
        <v>18</v>
      </c>
      <c r="E889" t="s">
        <v>15</v>
      </c>
      <c r="F889">
        <v>50</v>
      </c>
      <c r="G889" s="1">
        <f>IF(reservas_hotel[[#This Row],[precio noche 1]]="","100",reservas_hotel[[#This Row],[precio noche 1]])</f>
        <v>50</v>
      </c>
      <c r="H889" t="s">
        <v>9</v>
      </c>
      <c r="I889">
        <v>10</v>
      </c>
      <c r="J889" t="s">
        <v>17</v>
      </c>
      <c r="K889">
        <v>5</v>
      </c>
      <c r="L889" s="1">
        <f>IF(reservas_hotel[[#This Row],[mantenimiento_por_noche]]="","20",reservas_hotel[[#This Row],[mantenimiento_por_noche]])</f>
        <v>5</v>
      </c>
      <c r="M889">
        <f>reservas_hotel[[#This Row],[Precio Noche]]*reservas_hotel[[#This Row],[noches]]</f>
        <v>500</v>
      </c>
      <c r="N889">
        <f>reservas_hotel[[#This Row],[noches]]*reservas_hotel[[#This Row],[Mantenimiento por noche]]</f>
        <v>50</v>
      </c>
      <c r="O889">
        <f>reservas_hotel[[#This Row],[Gasto total por reserva]]-reservas_hotel[[#This Row],[Gasto mantenimiento total]]</f>
        <v>450</v>
      </c>
    </row>
    <row r="890" spans="1:15" x14ac:dyDescent="0.3">
      <c r="A890">
        <v>889</v>
      </c>
      <c r="B890">
        <v>25</v>
      </c>
      <c r="C890" t="s">
        <v>2</v>
      </c>
      <c r="D890" t="s">
        <v>14</v>
      </c>
      <c r="E890" t="s">
        <v>8</v>
      </c>
      <c r="F890">
        <v>120</v>
      </c>
      <c r="G890" s="1">
        <f>IF(reservas_hotel[[#This Row],[precio noche 1]]="","100",reservas_hotel[[#This Row],[precio noche 1]])</f>
        <v>120</v>
      </c>
      <c r="H890" t="s">
        <v>5</v>
      </c>
      <c r="I890">
        <v>7</v>
      </c>
      <c r="J890" t="s">
        <v>17</v>
      </c>
      <c r="K890">
        <v>10</v>
      </c>
      <c r="L890" s="1">
        <f>IF(reservas_hotel[[#This Row],[mantenimiento_por_noche]]="","20",reservas_hotel[[#This Row],[mantenimiento_por_noche]])</f>
        <v>10</v>
      </c>
      <c r="M890">
        <f>reservas_hotel[[#This Row],[Precio Noche]]*reservas_hotel[[#This Row],[noches]]</f>
        <v>840</v>
      </c>
      <c r="N890">
        <f>reservas_hotel[[#This Row],[noches]]*reservas_hotel[[#This Row],[Mantenimiento por noche]]</f>
        <v>70</v>
      </c>
      <c r="O890">
        <f>reservas_hotel[[#This Row],[Gasto total por reserva]]-reservas_hotel[[#This Row],[Gasto mantenimiento total]]</f>
        <v>770</v>
      </c>
    </row>
    <row r="891" spans="1:15" x14ac:dyDescent="0.3">
      <c r="A891">
        <v>890</v>
      </c>
      <c r="B891">
        <v>36</v>
      </c>
      <c r="C891" t="s">
        <v>2</v>
      </c>
      <c r="D891" t="s">
        <v>19</v>
      </c>
      <c r="E891" t="s">
        <v>4</v>
      </c>
      <c r="F891">
        <v>150</v>
      </c>
      <c r="G891" s="1">
        <f>IF(reservas_hotel[[#This Row],[precio noche 1]]="","100",reservas_hotel[[#This Row],[precio noche 1]])</f>
        <v>150</v>
      </c>
      <c r="H891" t="s">
        <v>5</v>
      </c>
      <c r="I891">
        <v>5</v>
      </c>
      <c r="J891" t="s">
        <v>6</v>
      </c>
      <c r="K891">
        <v>20</v>
      </c>
      <c r="L891" s="1">
        <f>IF(reservas_hotel[[#This Row],[mantenimiento_por_noche]]="","20",reservas_hotel[[#This Row],[mantenimiento_por_noche]])</f>
        <v>20</v>
      </c>
      <c r="M891">
        <f>reservas_hotel[[#This Row],[Precio Noche]]*reservas_hotel[[#This Row],[noches]]</f>
        <v>750</v>
      </c>
      <c r="N891">
        <f>reservas_hotel[[#This Row],[noches]]*reservas_hotel[[#This Row],[Mantenimiento por noche]]</f>
        <v>100</v>
      </c>
      <c r="O891">
        <f>reservas_hotel[[#This Row],[Gasto total por reserva]]-reservas_hotel[[#This Row],[Gasto mantenimiento total]]</f>
        <v>650</v>
      </c>
    </row>
    <row r="892" spans="1:15" x14ac:dyDescent="0.3">
      <c r="A892">
        <v>891</v>
      </c>
      <c r="B892">
        <v>41</v>
      </c>
      <c r="C892" t="s">
        <v>13</v>
      </c>
      <c r="D892" t="s">
        <v>16</v>
      </c>
      <c r="E892" t="s">
        <v>15</v>
      </c>
      <c r="F892">
        <v>150</v>
      </c>
      <c r="G892" s="1">
        <f>IF(reservas_hotel[[#This Row],[precio noche 1]]="","100",reservas_hotel[[#This Row],[precio noche 1]])</f>
        <v>150</v>
      </c>
      <c r="H892" t="s">
        <v>21</v>
      </c>
      <c r="I892">
        <v>10</v>
      </c>
      <c r="J892" t="s">
        <v>17</v>
      </c>
      <c r="K892">
        <v>10</v>
      </c>
      <c r="L892" s="1">
        <f>IF(reservas_hotel[[#This Row],[mantenimiento_por_noche]]="","20",reservas_hotel[[#This Row],[mantenimiento_por_noche]])</f>
        <v>10</v>
      </c>
      <c r="M892">
        <f>reservas_hotel[[#This Row],[Precio Noche]]*reservas_hotel[[#This Row],[noches]]</f>
        <v>1500</v>
      </c>
      <c r="N892">
        <f>reservas_hotel[[#This Row],[noches]]*reservas_hotel[[#This Row],[Mantenimiento por noche]]</f>
        <v>100</v>
      </c>
      <c r="O892">
        <f>reservas_hotel[[#This Row],[Gasto total por reserva]]-reservas_hotel[[#This Row],[Gasto mantenimiento total]]</f>
        <v>1400</v>
      </c>
    </row>
    <row r="893" spans="1:15" x14ac:dyDescent="0.3">
      <c r="A893">
        <v>892</v>
      </c>
      <c r="B893">
        <v>34</v>
      </c>
      <c r="C893" t="s">
        <v>13</v>
      </c>
      <c r="D893" t="s">
        <v>7</v>
      </c>
      <c r="E893" t="s">
        <v>4</v>
      </c>
      <c r="F893">
        <v>50</v>
      </c>
      <c r="G893" s="1">
        <f>IF(reservas_hotel[[#This Row],[precio noche 1]]="","100",reservas_hotel[[#This Row],[precio noche 1]])</f>
        <v>50</v>
      </c>
      <c r="H893" t="s">
        <v>12</v>
      </c>
      <c r="I893">
        <v>7</v>
      </c>
      <c r="J893" t="s">
        <v>6</v>
      </c>
      <c r="K893">
        <v>5</v>
      </c>
      <c r="L893" s="1">
        <f>IF(reservas_hotel[[#This Row],[mantenimiento_por_noche]]="","20",reservas_hotel[[#This Row],[mantenimiento_por_noche]])</f>
        <v>5</v>
      </c>
      <c r="M893">
        <f>reservas_hotel[[#This Row],[Precio Noche]]*reservas_hotel[[#This Row],[noches]]</f>
        <v>350</v>
      </c>
      <c r="N893">
        <f>reservas_hotel[[#This Row],[noches]]*reservas_hotel[[#This Row],[Mantenimiento por noche]]</f>
        <v>35</v>
      </c>
      <c r="O893">
        <f>reservas_hotel[[#This Row],[Gasto total por reserva]]-reservas_hotel[[#This Row],[Gasto mantenimiento total]]</f>
        <v>315</v>
      </c>
    </row>
    <row r="894" spans="1:15" x14ac:dyDescent="0.3">
      <c r="A894">
        <v>893</v>
      </c>
      <c r="B894">
        <v>83</v>
      </c>
      <c r="C894" t="s">
        <v>13</v>
      </c>
      <c r="D894" t="s">
        <v>19</v>
      </c>
      <c r="E894" t="s">
        <v>11</v>
      </c>
      <c r="F894">
        <v>50</v>
      </c>
      <c r="G894" s="1">
        <f>IF(reservas_hotel[[#This Row],[precio noche 1]]="","100",reservas_hotel[[#This Row],[precio noche 1]])</f>
        <v>50</v>
      </c>
      <c r="H894" t="s">
        <v>5</v>
      </c>
      <c r="I894">
        <v>4</v>
      </c>
      <c r="J894" t="s">
        <v>17</v>
      </c>
      <c r="K894">
        <v>15</v>
      </c>
      <c r="L894" s="1">
        <f>IF(reservas_hotel[[#This Row],[mantenimiento_por_noche]]="","20",reservas_hotel[[#This Row],[mantenimiento_por_noche]])</f>
        <v>15</v>
      </c>
      <c r="M894">
        <f>reservas_hotel[[#This Row],[Precio Noche]]*reservas_hotel[[#This Row],[noches]]</f>
        <v>200</v>
      </c>
      <c r="N894">
        <f>reservas_hotel[[#This Row],[noches]]*reservas_hotel[[#This Row],[Mantenimiento por noche]]</f>
        <v>60</v>
      </c>
      <c r="O894">
        <f>reservas_hotel[[#This Row],[Gasto total por reserva]]-reservas_hotel[[#This Row],[Gasto mantenimiento total]]</f>
        <v>140</v>
      </c>
    </row>
    <row r="895" spans="1:15" x14ac:dyDescent="0.3">
      <c r="A895">
        <v>894</v>
      </c>
      <c r="B895">
        <v>41</v>
      </c>
      <c r="C895" t="s">
        <v>13</v>
      </c>
      <c r="D895" t="s">
        <v>20</v>
      </c>
      <c r="E895" t="s">
        <v>11</v>
      </c>
      <c r="F895">
        <v>200</v>
      </c>
      <c r="G895" s="1">
        <f>IF(reservas_hotel[[#This Row],[precio noche 1]]="","100",reservas_hotel[[#This Row],[precio noche 1]])</f>
        <v>200</v>
      </c>
      <c r="H895" t="s">
        <v>12</v>
      </c>
      <c r="I895">
        <v>8</v>
      </c>
      <c r="J895" t="s">
        <v>17</v>
      </c>
      <c r="L895" s="1" t="str">
        <f>IF(reservas_hotel[[#This Row],[mantenimiento_por_noche]]="","20",reservas_hotel[[#This Row],[mantenimiento_por_noche]])</f>
        <v>20</v>
      </c>
      <c r="M895">
        <f>reservas_hotel[[#This Row],[Precio Noche]]*reservas_hotel[[#This Row],[noches]]</f>
        <v>1600</v>
      </c>
      <c r="N895">
        <f>reservas_hotel[[#This Row],[noches]]*reservas_hotel[[#This Row],[Mantenimiento por noche]]</f>
        <v>160</v>
      </c>
      <c r="O895">
        <f>reservas_hotel[[#This Row],[Gasto total por reserva]]-reservas_hotel[[#This Row],[Gasto mantenimiento total]]</f>
        <v>1440</v>
      </c>
    </row>
    <row r="896" spans="1:15" x14ac:dyDescent="0.3">
      <c r="A896">
        <v>895</v>
      </c>
      <c r="B896">
        <v>22</v>
      </c>
      <c r="C896" t="s">
        <v>13</v>
      </c>
      <c r="D896" t="s">
        <v>14</v>
      </c>
      <c r="E896" t="s">
        <v>4</v>
      </c>
      <c r="F896">
        <v>90</v>
      </c>
      <c r="G896" s="1">
        <f>IF(reservas_hotel[[#This Row],[precio noche 1]]="","100",reservas_hotel[[#This Row],[precio noche 1]])</f>
        <v>90</v>
      </c>
      <c r="H896" t="s">
        <v>5</v>
      </c>
      <c r="I896">
        <v>8</v>
      </c>
      <c r="J896" t="s">
        <v>6</v>
      </c>
      <c r="K896">
        <v>15</v>
      </c>
      <c r="L896" s="1">
        <f>IF(reservas_hotel[[#This Row],[mantenimiento_por_noche]]="","20",reservas_hotel[[#This Row],[mantenimiento_por_noche]])</f>
        <v>15</v>
      </c>
      <c r="M896">
        <f>reservas_hotel[[#This Row],[Precio Noche]]*reservas_hotel[[#This Row],[noches]]</f>
        <v>720</v>
      </c>
      <c r="N896">
        <f>reservas_hotel[[#This Row],[noches]]*reservas_hotel[[#This Row],[Mantenimiento por noche]]</f>
        <v>120</v>
      </c>
      <c r="O896">
        <f>reservas_hotel[[#This Row],[Gasto total por reserva]]-reservas_hotel[[#This Row],[Gasto mantenimiento total]]</f>
        <v>600</v>
      </c>
    </row>
    <row r="897" spans="1:15" x14ac:dyDescent="0.3">
      <c r="A897">
        <v>896</v>
      </c>
      <c r="B897">
        <v>88</v>
      </c>
      <c r="C897" t="s">
        <v>2</v>
      </c>
      <c r="D897" t="s">
        <v>18</v>
      </c>
      <c r="E897" t="s">
        <v>11</v>
      </c>
      <c r="F897">
        <v>120</v>
      </c>
      <c r="G897" s="1">
        <f>IF(reservas_hotel[[#This Row],[precio noche 1]]="","100",reservas_hotel[[#This Row],[precio noche 1]])</f>
        <v>120</v>
      </c>
      <c r="H897" t="s">
        <v>12</v>
      </c>
      <c r="I897">
        <v>7</v>
      </c>
      <c r="J897" t="s">
        <v>6</v>
      </c>
      <c r="L897" s="1" t="str">
        <f>IF(reservas_hotel[[#This Row],[mantenimiento_por_noche]]="","20",reservas_hotel[[#This Row],[mantenimiento_por_noche]])</f>
        <v>20</v>
      </c>
      <c r="M897">
        <f>reservas_hotel[[#This Row],[Precio Noche]]*reservas_hotel[[#This Row],[noches]]</f>
        <v>840</v>
      </c>
      <c r="N897">
        <f>reservas_hotel[[#This Row],[noches]]*reservas_hotel[[#This Row],[Mantenimiento por noche]]</f>
        <v>140</v>
      </c>
      <c r="O897">
        <f>reservas_hotel[[#This Row],[Gasto total por reserva]]-reservas_hotel[[#This Row],[Gasto mantenimiento total]]</f>
        <v>700</v>
      </c>
    </row>
    <row r="898" spans="1:15" x14ac:dyDescent="0.3">
      <c r="A898">
        <v>897</v>
      </c>
      <c r="B898">
        <v>78</v>
      </c>
      <c r="C898" t="s">
        <v>13</v>
      </c>
      <c r="D898" t="s">
        <v>7</v>
      </c>
      <c r="E898" t="s">
        <v>11</v>
      </c>
      <c r="F898">
        <v>90</v>
      </c>
      <c r="G898" s="1">
        <f>IF(reservas_hotel[[#This Row],[precio noche 1]]="","100",reservas_hotel[[#This Row],[precio noche 1]])</f>
        <v>90</v>
      </c>
      <c r="H898" t="s">
        <v>9</v>
      </c>
      <c r="I898">
        <v>5</v>
      </c>
      <c r="J898" t="s">
        <v>17</v>
      </c>
      <c r="K898">
        <v>10</v>
      </c>
      <c r="L898" s="1">
        <f>IF(reservas_hotel[[#This Row],[mantenimiento_por_noche]]="","20",reservas_hotel[[#This Row],[mantenimiento_por_noche]])</f>
        <v>10</v>
      </c>
      <c r="M898">
        <f>reservas_hotel[[#This Row],[Precio Noche]]*reservas_hotel[[#This Row],[noches]]</f>
        <v>450</v>
      </c>
      <c r="N898">
        <f>reservas_hotel[[#This Row],[noches]]*reservas_hotel[[#This Row],[Mantenimiento por noche]]</f>
        <v>50</v>
      </c>
      <c r="O898">
        <f>reservas_hotel[[#This Row],[Gasto total por reserva]]-reservas_hotel[[#This Row],[Gasto mantenimiento total]]</f>
        <v>400</v>
      </c>
    </row>
    <row r="899" spans="1:15" x14ac:dyDescent="0.3">
      <c r="A899">
        <v>898</v>
      </c>
      <c r="B899">
        <v>23</v>
      </c>
      <c r="C899" t="s">
        <v>13</v>
      </c>
      <c r="D899" t="s">
        <v>18</v>
      </c>
      <c r="E899" t="s">
        <v>11</v>
      </c>
      <c r="F899">
        <v>70</v>
      </c>
      <c r="G899" s="1">
        <f>IF(reservas_hotel[[#This Row],[precio noche 1]]="","100",reservas_hotel[[#This Row],[precio noche 1]])</f>
        <v>70</v>
      </c>
      <c r="H899" t="s">
        <v>21</v>
      </c>
      <c r="I899">
        <v>9</v>
      </c>
      <c r="J899" t="s">
        <v>17</v>
      </c>
      <c r="L899" s="1" t="str">
        <f>IF(reservas_hotel[[#This Row],[mantenimiento_por_noche]]="","20",reservas_hotel[[#This Row],[mantenimiento_por_noche]])</f>
        <v>20</v>
      </c>
      <c r="M899">
        <f>reservas_hotel[[#This Row],[Precio Noche]]*reservas_hotel[[#This Row],[noches]]</f>
        <v>630</v>
      </c>
      <c r="N899">
        <f>reservas_hotel[[#This Row],[noches]]*reservas_hotel[[#This Row],[Mantenimiento por noche]]</f>
        <v>180</v>
      </c>
      <c r="O899">
        <f>reservas_hotel[[#This Row],[Gasto total por reserva]]-reservas_hotel[[#This Row],[Gasto mantenimiento total]]</f>
        <v>450</v>
      </c>
    </row>
    <row r="900" spans="1:15" x14ac:dyDescent="0.3">
      <c r="A900">
        <v>899</v>
      </c>
      <c r="B900">
        <v>64</v>
      </c>
      <c r="C900" t="s">
        <v>2</v>
      </c>
      <c r="D900" t="s">
        <v>18</v>
      </c>
      <c r="E900" t="s">
        <v>11</v>
      </c>
      <c r="F900">
        <v>90</v>
      </c>
      <c r="G900" s="1">
        <f>IF(reservas_hotel[[#This Row],[precio noche 1]]="","100",reservas_hotel[[#This Row],[precio noche 1]])</f>
        <v>90</v>
      </c>
      <c r="H900" t="s">
        <v>21</v>
      </c>
      <c r="I900">
        <v>7</v>
      </c>
      <c r="J900" t="s">
        <v>17</v>
      </c>
      <c r="K900">
        <v>20</v>
      </c>
      <c r="L900" s="1">
        <f>IF(reservas_hotel[[#This Row],[mantenimiento_por_noche]]="","20",reservas_hotel[[#This Row],[mantenimiento_por_noche]])</f>
        <v>20</v>
      </c>
      <c r="M900">
        <f>reservas_hotel[[#This Row],[Precio Noche]]*reservas_hotel[[#This Row],[noches]]</f>
        <v>630</v>
      </c>
      <c r="N900">
        <f>reservas_hotel[[#This Row],[noches]]*reservas_hotel[[#This Row],[Mantenimiento por noche]]</f>
        <v>140</v>
      </c>
      <c r="O900">
        <f>reservas_hotel[[#This Row],[Gasto total por reserva]]-reservas_hotel[[#This Row],[Gasto mantenimiento total]]</f>
        <v>490</v>
      </c>
    </row>
    <row r="901" spans="1:15" x14ac:dyDescent="0.3">
      <c r="A901">
        <v>900</v>
      </c>
      <c r="B901">
        <v>85</v>
      </c>
      <c r="C901" t="s">
        <v>2</v>
      </c>
      <c r="D901" t="s">
        <v>7</v>
      </c>
      <c r="E901" t="s">
        <v>4</v>
      </c>
      <c r="F901">
        <v>150</v>
      </c>
      <c r="G901" s="1">
        <f>IF(reservas_hotel[[#This Row],[precio noche 1]]="","100",reservas_hotel[[#This Row],[precio noche 1]])</f>
        <v>150</v>
      </c>
      <c r="H901" t="s">
        <v>21</v>
      </c>
      <c r="I901">
        <v>4</v>
      </c>
      <c r="J901" t="s">
        <v>17</v>
      </c>
      <c r="K901">
        <v>10</v>
      </c>
      <c r="L901" s="1">
        <f>IF(reservas_hotel[[#This Row],[mantenimiento_por_noche]]="","20",reservas_hotel[[#This Row],[mantenimiento_por_noche]])</f>
        <v>10</v>
      </c>
      <c r="M901">
        <f>reservas_hotel[[#This Row],[Precio Noche]]*reservas_hotel[[#This Row],[noches]]</f>
        <v>600</v>
      </c>
      <c r="N901">
        <f>reservas_hotel[[#This Row],[noches]]*reservas_hotel[[#This Row],[Mantenimiento por noche]]</f>
        <v>40</v>
      </c>
      <c r="O901">
        <f>reservas_hotel[[#This Row],[Gasto total por reserva]]-reservas_hotel[[#This Row],[Gasto mantenimiento total]]</f>
        <v>560</v>
      </c>
    </row>
    <row r="902" spans="1:15" x14ac:dyDescent="0.3">
      <c r="A902">
        <v>901</v>
      </c>
      <c r="B902">
        <v>65</v>
      </c>
      <c r="C902" t="s">
        <v>2</v>
      </c>
      <c r="D902" t="s">
        <v>3</v>
      </c>
      <c r="E902" t="s">
        <v>8</v>
      </c>
      <c r="F902">
        <v>50</v>
      </c>
      <c r="G902" s="1">
        <f>IF(reservas_hotel[[#This Row],[precio noche 1]]="","100",reservas_hotel[[#This Row],[precio noche 1]])</f>
        <v>50</v>
      </c>
      <c r="H902" t="s">
        <v>21</v>
      </c>
      <c r="I902">
        <v>5</v>
      </c>
      <c r="J902" t="s">
        <v>6</v>
      </c>
      <c r="K902">
        <v>10</v>
      </c>
      <c r="L902" s="1">
        <f>IF(reservas_hotel[[#This Row],[mantenimiento_por_noche]]="","20",reservas_hotel[[#This Row],[mantenimiento_por_noche]])</f>
        <v>10</v>
      </c>
      <c r="M902">
        <f>reservas_hotel[[#This Row],[Precio Noche]]*reservas_hotel[[#This Row],[noches]]</f>
        <v>250</v>
      </c>
      <c r="N902">
        <f>reservas_hotel[[#This Row],[noches]]*reservas_hotel[[#This Row],[Mantenimiento por noche]]</f>
        <v>50</v>
      </c>
      <c r="O902">
        <f>reservas_hotel[[#This Row],[Gasto total por reserva]]-reservas_hotel[[#This Row],[Gasto mantenimiento total]]</f>
        <v>200</v>
      </c>
    </row>
    <row r="903" spans="1:15" x14ac:dyDescent="0.3">
      <c r="A903">
        <v>902</v>
      </c>
      <c r="B903">
        <v>69</v>
      </c>
      <c r="C903" t="s">
        <v>13</v>
      </c>
      <c r="D903" t="s">
        <v>22</v>
      </c>
      <c r="E903" t="s">
        <v>15</v>
      </c>
      <c r="F903">
        <v>90</v>
      </c>
      <c r="G903" s="1">
        <f>IF(reservas_hotel[[#This Row],[precio noche 1]]="","100",reservas_hotel[[#This Row],[precio noche 1]])</f>
        <v>90</v>
      </c>
      <c r="H903" t="s">
        <v>12</v>
      </c>
      <c r="I903">
        <v>10</v>
      </c>
      <c r="J903" t="s">
        <v>17</v>
      </c>
      <c r="K903">
        <v>5</v>
      </c>
      <c r="L903" s="1">
        <f>IF(reservas_hotel[[#This Row],[mantenimiento_por_noche]]="","20",reservas_hotel[[#This Row],[mantenimiento_por_noche]])</f>
        <v>5</v>
      </c>
      <c r="M903">
        <f>reservas_hotel[[#This Row],[Precio Noche]]*reservas_hotel[[#This Row],[noches]]</f>
        <v>900</v>
      </c>
      <c r="N903">
        <f>reservas_hotel[[#This Row],[noches]]*reservas_hotel[[#This Row],[Mantenimiento por noche]]</f>
        <v>50</v>
      </c>
      <c r="O903">
        <f>reservas_hotel[[#This Row],[Gasto total por reserva]]-reservas_hotel[[#This Row],[Gasto mantenimiento total]]</f>
        <v>850</v>
      </c>
    </row>
    <row r="904" spans="1:15" x14ac:dyDescent="0.3">
      <c r="A904">
        <v>903</v>
      </c>
      <c r="B904">
        <v>87</v>
      </c>
      <c r="C904" t="s">
        <v>2</v>
      </c>
      <c r="D904" t="s">
        <v>14</v>
      </c>
      <c r="E904" t="s">
        <v>11</v>
      </c>
      <c r="F904">
        <v>90</v>
      </c>
      <c r="G904" s="1">
        <f>IF(reservas_hotel[[#This Row],[precio noche 1]]="","100",reservas_hotel[[#This Row],[precio noche 1]])</f>
        <v>90</v>
      </c>
      <c r="H904" t="s">
        <v>12</v>
      </c>
      <c r="I904">
        <v>6</v>
      </c>
      <c r="J904" t="s">
        <v>17</v>
      </c>
      <c r="K904">
        <v>5</v>
      </c>
      <c r="L904" s="1">
        <f>IF(reservas_hotel[[#This Row],[mantenimiento_por_noche]]="","20",reservas_hotel[[#This Row],[mantenimiento_por_noche]])</f>
        <v>5</v>
      </c>
      <c r="M904">
        <f>reservas_hotel[[#This Row],[Precio Noche]]*reservas_hotel[[#This Row],[noches]]</f>
        <v>540</v>
      </c>
      <c r="N904">
        <f>reservas_hotel[[#This Row],[noches]]*reservas_hotel[[#This Row],[Mantenimiento por noche]]</f>
        <v>30</v>
      </c>
      <c r="O904">
        <f>reservas_hotel[[#This Row],[Gasto total por reserva]]-reservas_hotel[[#This Row],[Gasto mantenimiento total]]</f>
        <v>510</v>
      </c>
    </row>
    <row r="905" spans="1:15" x14ac:dyDescent="0.3">
      <c r="A905">
        <v>904</v>
      </c>
      <c r="B905">
        <v>57</v>
      </c>
      <c r="C905" t="s">
        <v>2</v>
      </c>
      <c r="D905" t="s">
        <v>3</v>
      </c>
      <c r="E905" t="s">
        <v>4</v>
      </c>
      <c r="G905" s="1" t="str">
        <f>IF(reservas_hotel[[#This Row],[precio noche 1]]="","100",reservas_hotel[[#This Row],[precio noche 1]])</f>
        <v>100</v>
      </c>
      <c r="H905" t="s">
        <v>5</v>
      </c>
      <c r="I905">
        <v>9</v>
      </c>
      <c r="J905" t="s">
        <v>17</v>
      </c>
      <c r="L905" s="1" t="str">
        <f>IF(reservas_hotel[[#This Row],[mantenimiento_por_noche]]="","20",reservas_hotel[[#This Row],[mantenimiento_por_noche]])</f>
        <v>20</v>
      </c>
      <c r="M905">
        <f>reservas_hotel[[#This Row],[Precio Noche]]*reservas_hotel[[#This Row],[noches]]</f>
        <v>900</v>
      </c>
      <c r="N905">
        <f>reservas_hotel[[#This Row],[noches]]*reservas_hotel[[#This Row],[Mantenimiento por noche]]</f>
        <v>180</v>
      </c>
      <c r="O905">
        <f>reservas_hotel[[#This Row],[Gasto total por reserva]]-reservas_hotel[[#This Row],[Gasto mantenimiento total]]</f>
        <v>720</v>
      </c>
    </row>
    <row r="906" spans="1:15" x14ac:dyDescent="0.3">
      <c r="A906">
        <v>905</v>
      </c>
      <c r="B906">
        <v>61</v>
      </c>
      <c r="C906" t="s">
        <v>2</v>
      </c>
      <c r="D906" t="s">
        <v>7</v>
      </c>
      <c r="E906" t="s">
        <v>4</v>
      </c>
      <c r="F906">
        <v>200</v>
      </c>
      <c r="G906" s="1">
        <f>IF(reservas_hotel[[#This Row],[precio noche 1]]="","100",reservas_hotel[[#This Row],[precio noche 1]])</f>
        <v>200</v>
      </c>
      <c r="H906" t="s">
        <v>5</v>
      </c>
      <c r="I906">
        <v>7</v>
      </c>
      <c r="J906" t="s">
        <v>6</v>
      </c>
      <c r="L906" s="1" t="str">
        <f>IF(reservas_hotel[[#This Row],[mantenimiento_por_noche]]="","20",reservas_hotel[[#This Row],[mantenimiento_por_noche]])</f>
        <v>20</v>
      </c>
      <c r="M906">
        <f>reservas_hotel[[#This Row],[Precio Noche]]*reservas_hotel[[#This Row],[noches]]</f>
        <v>1400</v>
      </c>
      <c r="N906">
        <f>reservas_hotel[[#This Row],[noches]]*reservas_hotel[[#This Row],[Mantenimiento por noche]]</f>
        <v>140</v>
      </c>
      <c r="O906">
        <f>reservas_hotel[[#This Row],[Gasto total por reserva]]-reservas_hotel[[#This Row],[Gasto mantenimiento total]]</f>
        <v>1260</v>
      </c>
    </row>
    <row r="907" spans="1:15" x14ac:dyDescent="0.3">
      <c r="A907">
        <v>906</v>
      </c>
      <c r="B907">
        <v>83</v>
      </c>
      <c r="C907" t="s">
        <v>13</v>
      </c>
      <c r="D907" t="s">
        <v>14</v>
      </c>
      <c r="E907" t="s">
        <v>15</v>
      </c>
      <c r="F907">
        <v>120</v>
      </c>
      <c r="G907" s="1">
        <f>IF(reservas_hotel[[#This Row],[precio noche 1]]="","100",reservas_hotel[[#This Row],[precio noche 1]])</f>
        <v>120</v>
      </c>
      <c r="H907" t="s">
        <v>21</v>
      </c>
      <c r="I907">
        <v>7</v>
      </c>
      <c r="J907" t="s">
        <v>17</v>
      </c>
      <c r="K907">
        <v>10</v>
      </c>
      <c r="L907" s="1">
        <f>IF(reservas_hotel[[#This Row],[mantenimiento_por_noche]]="","20",reservas_hotel[[#This Row],[mantenimiento_por_noche]])</f>
        <v>10</v>
      </c>
      <c r="M907">
        <f>reservas_hotel[[#This Row],[Precio Noche]]*reservas_hotel[[#This Row],[noches]]</f>
        <v>840</v>
      </c>
      <c r="N907">
        <f>reservas_hotel[[#This Row],[noches]]*reservas_hotel[[#This Row],[Mantenimiento por noche]]</f>
        <v>70</v>
      </c>
      <c r="O907">
        <f>reservas_hotel[[#This Row],[Gasto total por reserva]]-reservas_hotel[[#This Row],[Gasto mantenimiento total]]</f>
        <v>770</v>
      </c>
    </row>
    <row r="908" spans="1:15" x14ac:dyDescent="0.3">
      <c r="A908">
        <v>907</v>
      </c>
      <c r="B908">
        <v>82</v>
      </c>
      <c r="C908" t="s">
        <v>2</v>
      </c>
      <c r="D908" t="s">
        <v>7</v>
      </c>
      <c r="E908" t="s">
        <v>8</v>
      </c>
      <c r="F908">
        <v>70</v>
      </c>
      <c r="G908" s="1">
        <f>IF(reservas_hotel[[#This Row],[precio noche 1]]="","100",reservas_hotel[[#This Row],[precio noche 1]])</f>
        <v>70</v>
      </c>
      <c r="H908" t="s">
        <v>21</v>
      </c>
      <c r="I908">
        <v>6</v>
      </c>
      <c r="J908" t="s">
        <v>17</v>
      </c>
      <c r="K908">
        <v>20</v>
      </c>
      <c r="L908" s="1">
        <f>IF(reservas_hotel[[#This Row],[mantenimiento_por_noche]]="","20",reservas_hotel[[#This Row],[mantenimiento_por_noche]])</f>
        <v>20</v>
      </c>
      <c r="M908">
        <f>reservas_hotel[[#This Row],[Precio Noche]]*reservas_hotel[[#This Row],[noches]]</f>
        <v>420</v>
      </c>
      <c r="N908">
        <f>reservas_hotel[[#This Row],[noches]]*reservas_hotel[[#This Row],[Mantenimiento por noche]]</f>
        <v>120</v>
      </c>
      <c r="O908">
        <f>reservas_hotel[[#This Row],[Gasto total por reserva]]-reservas_hotel[[#This Row],[Gasto mantenimiento total]]</f>
        <v>300</v>
      </c>
    </row>
    <row r="909" spans="1:15" x14ac:dyDescent="0.3">
      <c r="A909">
        <v>908</v>
      </c>
      <c r="B909">
        <v>19</v>
      </c>
      <c r="C909" t="s">
        <v>2</v>
      </c>
      <c r="D909" t="s">
        <v>7</v>
      </c>
      <c r="E909" t="s">
        <v>4</v>
      </c>
      <c r="F909">
        <v>120</v>
      </c>
      <c r="G909" s="1">
        <f>IF(reservas_hotel[[#This Row],[precio noche 1]]="","100",reservas_hotel[[#This Row],[precio noche 1]])</f>
        <v>120</v>
      </c>
      <c r="H909" t="s">
        <v>21</v>
      </c>
      <c r="I909">
        <v>4</v>
      </c>
      <c r="J909" t="s">
        <v>17</v>
      </c>
      <c r="K909">
        <v>10</v>
      </c>
      <c r="L909" s="1">
        <f>IF(reservas_hotel[[#This Row],[mantenimiento_por_noche]]="","20",reservas_hotel[[#This Row],[mantenimiento_por_noche]])</f>
        <v>10</v>
      </c>
      <c r="M909">
        <f>reservas_hotel[[#This Row],[Precio Noche]]*reservas_hotel[[#This Row],[noches]]</f>
        <v>480</v>
      </c>
      <c r="N909">
        <f>reservas_hotel[[#This Row],[noches]]*reservas_hotel[[#This Row],[Mantenimiento por noche]]</f>
        <v>40</v>
      </c>
      <c r="O909">
        <f>reservas_hotel[[#This Row],[Gasto total por reserva]]-reservas_hotel[[#This Row],[Gasto mantenimiento total]]</f>
        <v>440</v>
      </c>
    </row>
    <row r="910" spans="1:15" x14ac:dyDescent="0.3">
      <c r="A910">
        <v>909</v>
      </c>
      <c r="B910">
        <v>51</v>
      </c>
      <c r="C910" t="s">
        <v>13</v>
      </c>
      <c r="D910" t="s">
        <v>16</v>
      </c>
      <c r="E910" t="s">
        <v>4</v>
      </c>
      <c r="F910">
        <v>70</v>
      </c>
      <c r="G910" s="1">
        <f>IF(reservas_hotel[[#This Row],[precio noche 1]]="","100",reservas_hotel[[#This Row],[precio noche 1]])</f>
        <v>70</v>
      </c>
      <c r="H910" t="s">
        <v>21</v>
      </c>
      <c r="I910">
        <v>8</v>
      </c>
      <c r="J910" t="s">
        <v>6</v>
      </c>
      <c r="K910">
        <v>15</v>
      </c>
      <c r="L910" s="1">
        <f>IF(reservas_hotel[[#This Row],[mantenimiento_por_noche]]="","20",reservas_hotel[[#This Row],[mantenimiento_por_noche]])</f>
        <v>15</v>
      </c>
      <c r="M910">
        <f>reservas_hotel[[#This Row],[Precio Noche]]*reservas_hotel[[#This Row],[noches]]</f>
        <v>560</v>
      </c>
      <c r="N910">
        <f>reservas_hotel[[#This Row],[noches]]*reservas_hotel[[#This Row],[Mantenimiento por noche]]</f>
        <v>120</v>
      </c>
      <c r="O910">
        <f>reservas_hotel[[#This Row],[Gasto total por reserva]]-reservas_hotel[[#This Row],[Gasto mantenimiento total]]</f>
        <v>440</v>
      </c>
    </row>
    <row r="911" spans="1:15" x14ac:dyDescent="0.3">
      <c r="A911">
        <v>910</v>
      </c>
      <c r="B911">
        <v>58</v>
      </c>
      <c r="C911" t="s">
        <v>13</v>
      </c>
      <c r="D911" t="s">
        <v>19</v>
      </c>
      <c r="E911" t="s">
        <v>8</v>
      </c>
      <c r="F911">
        <v>150</v>
      </c>
      <c r="G911" s="1">
        <f>IF(reservas_hotel[[#This Row],[precio noche 1]]="","100",reservas_hotel[[#This Row],[precio noche 1]])</f>
        <v>150</v>
      </c>
      <c r="H911" t="s">
        <v>12</v>
      </c>
      <c r="I911">
        <v>3</v>
      </c>
      <c r="J911" t="s">
        <v>6</v>
      </c>
      <c r="K911">
        <v>10</v>
      </c>
      <c r="L911" s="1">
        <f>IF(reservas_hotel[[#This Row],[mantenimiento_por_noche]]="","20",reservas_hotel[[#This Row],[mantenimiento_por_noche]])</f>
        <v>10</v>
      </c>
      <c r="M911">
        <f>reservas_hotel[[#This Row],[Precio Noche]]*reservas_hotel[[#This Row],[noches]]</f>
        <v>450</v>
      </c>
      <c r="N911">
        <f>reservas_hotel[[#This Row],[noches]]*reservas_hotel[[#This Row],[Mantenimiento por noche]]</f>
        <v>30</v>
      </c>
      <c r="O911">
        <f>reservas_hotel[[#This Row],[Gasto total por reserva]]-reservas_hotel[[#This Row],[Gasto mantenimiento total]]</f>
        <v>420</v>
      </c>
    </row>
    <row r="912" spans="1:15" x14ac:dyDescent="0.3">
      <c r="A912">
        <v>911</v>
      </c>
      <c r="B912">
        <v>21</v>
      </c>
      <c r="C912" t="s">
        <v>13</v>
      </c>
      <c r="D912" t="s">
        <v>3</v>
      </c>
      <c r="E912" t="s">
        <v>15</v>
      </c>
      <c r="F912">
        <v>120</v>
      </c>
      <c r="G912" s="1">
        <f>IF(reservas_hotel[[#This Row],[precio noche 1]]="","100",reservas_hotel[[#This Row],[precio noche 1]])</f>
        <v>120</v>
      </c>
      <c r="H912" t="s">
        <v>9</v>
      </c>
      <c r="I912">
        <v>6</v>
      </c>
      <c r="J912" t="s">
        <v>6</v>
      </c>
      <c r="K912">
        <v>20</v>
      </c>
      <c r="L912" s="1">
        <f>IF(reservas_hotel[[#This Row],[mantenimiento_por_noche]]="","20",reservas_hotel[[#This Row],[mantenimiento_por_noche]])</f>
        <v>20</v>
      </c>
      <c r="M912">
        <f>reservas_hotel[[#This Row],[Precio Noche]]*reservas_hotel[[#This Row],[noches]]</f>
        <v>720</v>
      </c>
      <c r="N912">
        <f>reservas_hotel[[#This Row],[noches]]*reservas_hotel[[#This Row],[Mantenimiento por noche]]</f>
        <v>120</v>
      </c>
      <c r="O912">
        <f>reservas_hotel[[#This Row],[Gasto total por reserva]]-reservas_hotel[[#This Row],[Gasto mantenimiento total]]</f>
        <v>600</v>
      </c>
    </row>
    <row r="913" spans="1:15" x14ac:dyDescent="0.3">
      <c r="A913">
        <v>912</v>
      </c>
      <c r="B913">
        <v>73</v>
      </c>
      <c r="C913" t="s">
        <v>2</v>
      </c>
      <c r="D913" t="s">
        <v>16</v>
      </c>
      <c r="E913" t="s">
        <v>15</v>
      </c>
      <c r="F913">
        <v>70</v>
      </c>
      <c r="G913" s="1">
        <f>IF(reservas_hotel[[#This Row],[precio noche 1]]="","100",reservas_hotel[[#This Row],[precio noche 1]])</f>
        <v>70</v>
      </c>
      <c r="H913" t="s">
        <v>12</v>
      </c>
      <c r="I913">
        <v>2</v>
      </c>
      <c r="J913" t="s">
        <v>17</v>
      </c>
      <c r="K913">
        <v>5</v>
      </c>
      <c r="L913" s="1">
        <f>IF(reservas_hotel[[#This Row],[mantenimiento_por_noche]]="","20",reservas_hotel[[#This Row],[mantenimiento_por_noche]])</f>
        <v>5</v>
      </c>
      <c r="M913">
        <f>reservas_hotel[[#This Row],[Precio Noche]]*reservas_hotel[[#This Row],[noches]]</f>
        <v>140</v>
      </c>
      <c r="N913">
        <f>reservas_hotel[[#This Row],[noches]]*reservas_hotel[[#This Row],[Mantenimiento por noche]]</f>
        <v>10</v>
      </c>
      <c r="O913">
        <f>reservas_hotel[[#This Row],[Gasto total por reserva]]-reservas_hotel[[#This Row],[Gasto mantenimiento total]]</f>
        <v>130</v>
      </c>
    </row>
    <row r="914" spans="1:15" x14ac:dyDescent="0.3">
      <c r="A914">
        <v>913</v>
      </c>
      <c r="B914">
        <v>57</v>
      </c>
      <c r="C914" t="s">
        <v>2</v>
      </c>
      <c r="D914" t="s">
        <v>3</v>
      </c>
      <c r="E914" t="s">
        <v>11</v>
      </c>
      <c r="F914">
        <v>120</v>
      </c>
      <c r="G914" s="1">
        <f>IF(reservas_hotel[[#This Row],[precio noche 1]]="","100",reservas_hotel[[#This Row],[precio noche 1]])</f>
        <v>120</v>
      </c>
      <c r="H914" t="s">
        <v>9</v>
      </c>
      <c r="I914">
        <v>5</v>
      </c>
      <c r="J914" t="s">
        <v>17</v>
      </c>
      <c r="L914" s="1" t="str">
        <f>IF(reservas_hotel[[#This Row],[mantenimiento_por_noche]]="","20",reservas_hotel[[#This Row],[mantenimiento_por_noche]])</f>
        <v>20</v>
      </c>
      <c r="M914">
        <f>reservas_hotel[[#This Row],[Precio Noche]]*reservas_hotel[[#This Row],[noches]]</f>
        <v>600</v>
      </c>
      <c r="N914">
        <f>reservas_hotel[[#This Row],[noches]]*reservas_hotel[[#This Row],[Mantenimiento por noche]]</f>
        <v>100</v>
      </c>
      <c r="O914">
        <f>reservas_hotel[[#This Row],[Gasto total por reserva]]-reservas_hotel[[#This Row],[Gasto mantenimiento total]]</f>
        <v>500</v>
      </c>
    </row>
    <row r="915" spans="1:15" x14ac:dyDescent="0.3">
      <c r="A915">
        <v>914</v>
      </c>
      <c r="B915">
        <v>61</v>
      </c>
      <c r="C915" t="s">
        <v>13</v>
      </c>
      <c r="D915" t="s">
        <v>19</v>
      </c>
      <c r="E915" t="s">
        <v>8</v>
      </c>
      <c r="G915" s="1" t="str">
        <f>IF(reservas_hotel[[#This Row],[precio noche 1]]="","100",reservas_hotel[[#This Row],[precio noche 1]])</f>
        <v>100</v>
      </c>
      <c r="H915" t="s">
        <v>5</v>
      </c>
      <c r="I915">
        <v>7</v>
      </c>
      <c r="J915" t="s">
        <v>6</v>
      </c>
      <c r="K915">
        <v>20</v>
      </c>
      <c r="L915" s="1">
        <f>IF(reservas_hotel[[#This Row],[mantenimiento_por_noche]]="","20",reservas_hotel[[#This Row],[mantenimiento_por_noche]])</f>
        <v>20</v>
      </c>
      <c r="M915">
        <f>reservas_hotel[[#This Row],[Precio Noche]]*reservas_hotel[[#This Row],[noches]]</f>
        <v>700</v>
      </c>
      <c r="N915">
        <f>reservas_hotel[[#This Row],[noches]]*reservas_hotel[[#This Row],[Mantenimiento por noche]]</f>
        <v>140</v>
      </c>
      <c r="O915">
        <f>reservas_hotel[[#This Row],[Gasto total por reserva]]-reservas_hotel[[#This Row],[Gasto mantenimiento total]]</f>
        <v>560</v>
      </c>
    </row>
    <row r="916" spans="1:15" x14ac:dyDescent="0.3">
      <c r="A916">
        <v>915</v>
      </c>
      <c r="B916">
        <v>28</v>
      </c>
      <c r="C916" t="s">
        <v>2</v>
      </c>
      <c r="D916" t="s">
        <v>22</v>
      </c>
      <c r="E916" t="s">
        <v>15</v>
      </c>
      <c r="F916">
        <v>50</v>
      </c>
      <c r="G916" s="1">
        <f>IF(reservas_hotel[[#This Row],[precio noche 1]]="","100",reservas_hotel[[#This Row],[precio noche 1]])</f>
        <v>50</v>
      </c>
      <c r="H916" t="s">
        <v>12</v>
      </c>
      <c r="I916">
        <v>4</v>
      </c>
      <c r="J916" t="s">
        <v>17</v>
      </c>
      <c r="K916">
        <v>10</v>
      </c>
      <c r="L916" s="1">
        <f>IF(reservas_hotel[[#This Row],[mantenimiento_por_noche]]="","20",reservas_hotel[[#This Row],[mantenimiento_por_noche]])</f>
        <v>10</v>
      </c>
      <c r="M916">
        <f>reservas_hotel[[#This Row],[Precio Noche]]*reservas_hotel[[#This Row],[noches]]</f>
        <v>200</v>
      </c>
      <c r="N916">
        <f>reservas_hotel[[#This Row],[noches]]*reservas_hotel[[#This Row],[Mantenimiento por noche]]</f>
        <v>40</v>
      </c>
      <c r="O916">
        <f>reservas_hotel[[#This Row],[Gasto total por reserva]]-reservas_hotel[[#This Row],[Gasto mantenimiento total]]</f>
        <v>160</v>
      </c>
    </row>
    <row r="917" spans="1:15" x14ac:dyDescent="0.3">
      <c r="A917">
        <v>916</v>
      </c>
      <c r="B917">
        <v>21</v>
      </c>
      <c r="C917" t="s">
        <v>13</v>
      </c>
      <c r="D917" t="s">
        <v>22</v>
      </c>
      <c r="E917" t="s">
        <v>11</v>
      </c>
      <c r="F917">
        <v>90</v>
      </c>
      <c r="G917" s="1">
        <f>IF(reservas_hotel[[#This Row],[precio noche 1]]="","100",reservas_hotel[[#This Row],[precio noche 1]])</f>
        <v>90</v>
      </c>
      <c r="H917" t="s">
        <v>12</v>
      </c>
      <c r="I917">
        <v>2</v>
      </c>
      <c r="J917" t="s">
        <v>6</v>
      </c>
      <c r="K917">
        <v>5</v>
      </c>
      <c r="L917" s="1">
        <f>IF(reservas_hotel[[#This Row],[mantenimiento_por_noche]]="","20",reservas_hotel[[#This Row],[mantenimiento_por_noche]])</f>
        <v>5</v>
      </c>
      <c r="M917">
        <f>reservas_hotel[[#This Row],[Precio Noche]]*reservas_hotel[[#This Row],[noches]]</f>
        <v>180</v>
      </c>
      <c r="N917">
        <f>reservas_hotel[[#This Row],[noches]]*reservas_hotel[[#This Row],[Mantenimiento por noche]]</f>
        <v>10</v>
      </c>
      <c r="O917">
        <f>reservas_hotel[[#This Row],[Gasto total por reserva]]-reservas_hotel[[#This Row],[Gasto mantenimiento total]]</f>
        <v>170</v>
      </c>
    </row>
    <row r="918" spans="1:15" x14ac:dyDescent="0.3">
      <c r="A918">
        <v>917</v>
      </c>
      <c r="B918">
        <v>30</v>
      </c>
      <c r="C918" t="s">
        <v>2</v>
      </c>
      <c r="D918" t="s">
        <v>16</v>
      </c>
      <c r="E918" t="s">
        <v>4</v>
      </c>
      <c r="F918">
        <v>150</v>
      </c>
      <c r="G918" s="1">
        <f>IF(reservas_hotel[[#This Row],[precio noche 1]]="","100",reservas_hotel[[#This Row],[precio noche 1]])</f>
        <v>150</v>
      </c>
      <c r="H918" t="s">
        <v>21</v>
      </c>
      <c r="I918">
        <v>5</v>
      </c>
      <c r="J918" t="s">
        <v>6</v>
      </c>
      <c r="K918">
        <v>5</v>
      </c>
      <c r="L918" s="1">
        <f>IF(reservas_hotel[[#This Row],[mantenimiento_por_noche]]="","20",reservas_hotel[[#This Row],[mantenimiento_por_noche]])</f>
        <v>5</v>
      </c>
      <c r="M918">
        <f>reservas_hotel[[#This Row],[Precio Noche]]*reservas_hotel[[#This Row],[noches]]</f>
        <v>750</v>
      </c>
      <c r="N918">
        <f>reservas_hotel[[#This Row],[noches]]*reservas_hotel[[#This Row],[Mantenimiento por noche]]</f>
        <v>25</v>
      </c>
      <c r="O918">
        <f>reservas_hotel[[#This Row],[Gasto total por reserva]]-reservas_hotel[[#This Row],[Gasto mantenimiento total]]</f>
        <v>725</v>
      </c>
    </row>
    <row r="919" spans="1:15" x14ac:dyDescent="0.3">
      <c r="A919">
        <v>918</v>
      </c>
      <c r="B919">
        <v>86</v>
      </c>
      <c r="C919" t="s">
        <v>2</v>
      </c>
      <c r="D919" t="s">
        <v>19</v>
      </c>
      <c r="E919" t="s">
        <v>8</v>
      </c>
      <c r="F919">
        <v>50</v>
      </c>
      <c r="G919" s="1">
        <f>IF(reservas_hotel[[#This Row],[precio noche 1]]="","100",reservas_hotel[[#This Row],[precio noche 1]])</f>
        <v>50</v>
      </c>
      <c r="H919" t="s">
        <v>21</v>
      </c>
      <c r="I919">
        <v>3</v>
      </c>
      <c r="J919" t="s">
        <v>17</v>
      </c>
      <c r="L919" s="1" t="str">
        <f>IF(reservas_hotel[[#This Row],[mantenimiento_por_noche]]="","20",reservas_hotel[[#This Row],[mantenimiento_por_noche]])</f>
        <v>20</v>
      </c>
      <c r="M919">
        <f>reservas_hotel[[#This Row],[Precio Noche]]*reservas_hotel[[#This Row],[noches]]</f>
        <v>150</v>
      </c>
      <c r="N919">
        <f>reservas_hotel[[#This Row],[noches]]*reservas_hotel[[#This Row],[Mantenimiento por noche]]</f>
        <v>60</v>
      </c>
      <c r="O919">
        <f>reservas_hotel[[#This Row],[Gasto total por reserva]]-reservas_hotel[[#This Row],[Gasto mantenimiento total]]</f>
        <v>90</v>
      </c>
    </row>
    <row r="920" spans="1:15" x14ac:dyDescent="0.3">
      <c r="A920">
        <v>919</v>
      </c>
      <c r="B920">
        <v>65</v>
      </c>
      <c r="C920" t="s">
        <v>13</v>
      </c>
      <c r="D920" t="s">
        <v>22</v>
      </c>
      <c r="E920" t="s">
        <v>11</v>
      </c>
      <c r="F920">
        <v>70</v>
      </c>
      <c r="G920" s="1">
        <f>IF(reservas_hotel[[#This Row],[precio noche 1]]="","100",reservas_hotel[[#This Row],[precio noche 1]])</f>
        <v>70</v>
      </c>
      <c r="H920" t="s">
        <v>12</v>
      </c>
      <c r="I920">
        <v>8</v>
      </c>
      <c r="J920" t="s">
        <v>17</v>
      </c>
      <c r="K920">
        <v>10</v>
      </c>
      <c r="L920" s="1">
        <f>IF(reservas_hotel[[#This Row],[mantenimiento_por_noche]]="","20",reservas_hotel[[#This Row],[mantenimiento_por_noche]])</f>
        <v>10</v>
      </c>
      <c r="M920">
        <f>reservas_hotel[[#This Row],[Precio Noche]]*reservas_hotel[[#This Row],[noches]]</f>
        <v>560</v>
      </c>
      <c r="N920">
        <f>reservas_hotel[[#This Row],[noches]]*reservas_hotel[[#This Row],[Mantenimiento por noche]]</f>
        <v>80</v>
      </c>
      <c r="O920">
        <f>reservas_hotel[[#This Row],[Gasto total por reserva]]-reservas_hotel[[#This Row],[Gasto mantenimiento total]]</f>
        <v>480</v>
      </c>
    </row>
    <row r="921" spans="1:15" x14ac:dyDescent="0.3">
      <c r="A921">
        <v>920</v>
      </c>
      <c r="B921">
        <v>71</v>
      </c>
      <c r="C921" t="s">
        <v>2</v>
      </c>
      <c r="D921" t="s">
        <v>10</v>
      </c>
      <c r="E921" t="s">
        <v>4</v>
      </c>
      <c r="F921">
        <v>150</v>
      </c>
      <c r="G921" s="1">
        <f>IF(reservas_hotel[[#This Row],[precio noche 1]]="","100",reservas_hotel[[#This Row],[precio noche 1]])</f>
        <v>150</v>
      </c>
      <c r="H921" t="s">
        <v>9</v>
      </c>
      <c r="I921">
        <v>1</v>
      </c>
      <c r="J921" t="s">
        <v>6</v>
      </c>
      <c r="K921">
        <v>15</v>
      </c>
      <c r="L921" s="1">
        <f>IF(reservas_hotel[[#This Row],[mantenimiento_por_noche]]="","20",reservas_hotel[[#This Row],[mantenimiento_por_noche]])</f>
        <v>15</v>
      </c>
      <c r="M921">
        <f>reservas_hotel[[#This Row],[Precio Noche]]*reservas_hotel[[#This Row],[noches]]</f>
        <v>150</v>
      </c>
      <c r="N921">
        <f>reservas_hotel[[#This Row],[noches]]*reservas_hotel[[#This Row],[Mantenimiento por noche]]</f>
        <v>15</v>
      </c>
      <c r="O921">
        <f>reservas_hotel[[#This Row],[Gasto total por reserva]]-reservas_hotel[[#This Row],[Gasto mantenimiento total]]</f>
        <v>135</v>
      </c>
    </row>
    <row r="922" spans="1:15" x14ac:dyDescent="0.3">
      <c r="A922">
        <v>921</v>
      </c>
      <c r="B922">
        <v>43</v>
      </c>
      <c r="C922" t="s">
        <v>2</v>
      </c>
      <c r="D922" t="s">
        <v>7</v>
      </c>
      <c r="E922" t="s">
        <v>15</v>
      </c>
      <c r="F922">
        <v>90</v>
      </c>
      <c r="G922" s="1">
        <f>IF(reservas_hotel[[#This Row],[precio noche 1]]="","100",reservas_hotel[[#This Row],[precio noche 1]])</f>
        <v>90</v>
      </c>
      <c r="H922" t="s">
        <v>5</v>
      </c>
      <c r="I922">
        <v>6</v>
      </c>
      <c r="J922" t="s">
        <v>6</v>
      </c>
      <c r="K922">
        <v>10</v>
      </c>
      <c r="L922" s="1">
        <f>IF(reservas_hotel[[#This Row],[mantenimiento_por_noche]]="","20",reservas_hotel[[#This Row],[mantenimiento_por_noche]])</f>
        <v>10</v>
      </c>
      <c r="M922">
        <f>reservas_hotel[[#This Row],[Precio Noche]]*reservas_hotel[[#This Row],[noches]]</f>
        <v>540</v>
      </c>
      <c r="N922">
        <f>reservas_hotel[[#This Row],[noches]]*reservas_hotel[[#This Row],[Mantenimiento por noche]]</f>
        <v>60</v>
      </c>
      <c r="O922">
        <f>reservas_hotel[[#This Row],[Gasto total por reserva]]-reservas_hotel[[#This Row],[Gasto mantenimiento total]]</f>
        <v>480</v>
      </c>
    </row>
    <row r="923" spans="1:15" x14ac:dyDescent="0.3">
      <c r="A923">
        <v>922</v>
      </c>
      <c r="B923">
        <v>21</v>
      </c>
      <c r="C923" t="s">
        <v>2</v>
      </c>
      <c r="D923" t="s">
        <v>18</v>
      </c>
      <c r="E923" t="s">
        <v>15</v>
      </c>
      <c r="F923">
        <v>50</v>
      </c>
      <c r="G923" s="1">
        <f>IF(reservas_hotel[[#This Row],[precio noche 1]]="","100",reservas_hotel[[#This Row],[precio noche 1]])</f>
        <v>50</v>
      </c>
      <c r="H923" t="s">
        <v>12</v>
      </c>
      <c r="I923">
        <v>4</v>
      </c>
      <c r="J923" t="s">
        <v>6</v>
      </c>
      <c r="K923">
        <v>15</v>
      </c>
      <c r="L923" s="1">
        <f>IF(reservas_hotel[[#This Row],[mantenimiento_por_noche]]="","20",reservas_hotel[[#This Row],[mantenimiento_por_noche]])</f>
        <v>15</v>
      </c>
      <c r="M923">
        <f>reservas_hotel[[#This Row],[Precio Noche]]*reservas_hotel[[#This Row],[noches]]</f>
        <v>200</v>
      </c>
      <c r="N923">
        <f>reservas_hotel[[#This Row],[noches]]*reservas_hotel[[#This Row],[Mantenimiento por noche]]</f>
        <v>60</v>
      </c>
      <c r="O923">
        <f>reservas_hotel[[#This Row],[Gasto total por reserva]]-reservas_hotel[[#This Row],[Gasto mantenimiento total]]</f>
        <v>140</v>
      </c>
    </row>
    <row r="924" spans="1:15" x14ac:dyDescent="0.3">
      <c r="A924">
        <v>923</v>
      </c>
      <c r="B924">
        <v>34</v>
      </c>
      <c r="C924" t="s">
        <v>2</v>
      </c>
      <c r="D924" t="s">
        <v>3</v>
      </c>
      <c r="E924" t="s">
        <v>4</v>
      </c>
      <c r="G924" s="1" t="str">
        <f>IF(reservas_hotel[[#This Row],[precio noche 1]]="","100",reservas_hotel[[#This Row],[precio noche 1]])</f>
        <v>100</v>
      </c>
      <c r="H924" t="s">
        <v>5</v>
      </c>
      <c r="I924">
        <v>2</v>
      </c>
      <c r="J924" t="s">
        <v>17</v>
      </c>
      <c r="L924" s="1" t="str">
        <f>IF(reservas_hotel[[#This Row],[mantenimiento_por_noche]]="","20",reservas_hotel[[#This Row],[mantenimiento_por_noche]])</f>
        <v>20</v>
      </c>
      <c r="M924">
        <f>reservas_hotel[[#This Row],[Precio Noche]]*reservas_hotel[[#This Row],[noches]]</f>
        <v>200</v>
      </c>
      <c r="N924">
        <f>reservas_hotel[[#This Row],[noches]]*reservas_hotel[[#This Row],[Mantenimiento por noche]]</f>
        <v>40</v>
      </c>
      <c r="O924">
        <f>reservas_hotel[[#This Row],[Gasto total por reserva]]-reservas_hotel[[#This Row],[Gasto mantenimiento total]]</f>
        <v>160</v>
      </c>
    </row>
    <row r="925" spans="1:15" x14ac:dyDescent="0.3">
      <c r="A925">
        <v>924</v>
      </c>
      <c r="B925">
        <v>66</v>
      </c>
      <c r="C925" t="s">
        <v>2</v>
      </c>
      <c r="D925" t="s">
        <v>16</v>
      </c>
      <c r="E925" t="s">
        <v>4</v>
      </c>
      <c r="F925">
        <v>70</v>
      </c>
      <c r="G925" s="1">
        <f>IF(reservas_hotel[[#This Row],[precio noche 1]]="","100",reservas_hotel[[#This Row],[precio noche 1]])</f>
        <v>70</v>
      </c>
      <c r="H925" t="s">
        <v>21</v>
      </c>
      <c r="I925">
        <v>6</v>
      </c>
      <c r="J925" t="s">
        <v>6</v>
      </c>
      <c r="K925">
        <v>15</v>
      </c>
      <c r="L925" s="1">
        <f>IF(reservas_hotel[[#This Row],[mantenimiento_por_noche]]="","20",reservas_hotel[[#This Row],[mantenimiento_por_noche]])</f>
        <v>15</v>
      </c>
      <c r="M925">
        <f>reservas_hotel[[#This Row],[Precio Noche]]*reservas_hotel[[#This Row],[noches]]</f>
        <v>420</v>
      </c>
      <c r="N925">
        <f>reservas_hotel[[#This Row],[noches]]*reservas_hotel[[#This Row],[Mantenimiento por noche]]</f>
        <v>90</v>
      </c>
      <c r="O925">
        <f>reservas_hotel[[#This Row],[Gasto total por reserva]]-reservas_hotel[[#This Row],[Gasto mantenimiento total]]</f>
        <v>330</v>
      </c>
    </row>
    <row r="926" spans="1:15" x14ac:dyDescent="0.3">
      <c r="A926">
        <v>925</v>
      </c>
      <c r="B926">
        <v>53</v>
      </c>
      <c r="C926" t="s">
        <v>13</v>
      </c>
      <c r="D926" t="s">
        <v>16</v>
      </c>
      <c r="E926" t="s">
        <v>4</v>
      </c>
      <c r="F926">
        <v>70</v>
      </c>
      <c r="G926" s="1">
        <f>IF(reservas_hotel[[#This Row],[precio noche 1]]="","100",reservas_hotel[[#This Row],[precio noche 1]])</f>
        <v>70</v>
      </c>
      <c r="H926" t="s">
        <v>12</v>
      </c>
      <c r="I926">
        <v>1</v>
      </c>
      <c r="J926" t="s">
        <v>6</v>
      </c>
      <c r="K926">
        <v>5</v>
      </c>
      <c r="L926" s="1">
        <f>IF(reservas_hotel[[#This Row],[mantenimiento_por_noche]]="","20",reservas_hotel[[#This Row],[mantenimiento_por_noche]])</f>
        <v>5</v>
      </c>
      <c r="M926">
        <f>reservas_hotel[[#This Row],[Precio Noche]]*reservas_hotel[[#This Row],[noches]]</f>
        <v>70</v>
      </c>
      <c r="N926">
        <f>reservas_hotel[[#This Row],[noches]]*reservas_hotel[[#This Row],[Mantenimiento por noche]]</f>
        <v>5</v>
      </c>
      <c r="O926">
        <f>reservas_hotel[[#This Row],[Gasto total por reserva]]-reservas_hotel[[#This Row],[Gasto mantenimiento total]]</f>
        <v>65</v>
      </c>
    </row>
    <row r="927" spans="1:15" x14ac:dyDescent="0.3">
      <c r="A927">
        <v>926</v>
      </c>
      <c r="B927">
        <v>23</v>
      </c>
      <c r="C927" t="s">
        <v>13</v>
      </c>
      <c r="D927" t="s">
        <v>16</v>
      </c>
      <c r="E927" t="s">
        <v>8</v>
      </c>
      <c r="F927">
        <v>90</v>
      </c>
      <c r="G927" s="1">
        <f>IF(reservas_hotel[[#This Row],[precio noche 1]]="","100",reservas_hotel[[#This Row],[precio noche 1]])</f>
        <v>90</v>
      </c>
      <c r="H927" t="s">
        <v>12</v>
      </c>
      <c r="I927">
        <v>2</v>
      </c>
      <c r="J927" t="s">
        <v>6</v>
      </c>
      <c r="K927">
        <v>5</v>
      </c>
      <c r="L927" s="1">
        <f>IF(reservas_hotel[[#This Row],[mantenimiento_por_noche]]="","20",reservas_hotel[[#This Row],[mantenimiento_por_noche]])</f>
        <v>5</v>
      </c>
      <c r="M927">
        <f>reservas_hotel[[#This Row],[Precio Noche]]*reservas_hotel[[#This Row],[noches]]</f>
        <v>180</v>
      </c>
      <c r="N927">
        <f>reservas_hotel[[#This Row],[noches]]*reservas_hotel[[#This Row],[Mantenimiento por noche]]</f>
        <v>10</v>
      </c>
      <c r="O927">
        <f>reservas_hotel[[#This Row],[Gasto total por reserva]]-reservas_hotel[[#This Row],[Gasto mantenimiento total]]</f>
        <v>170</v>
      </c>
    </row>
    <row r="928" spans="1:15" x14ac:dyDescent="0.3">
      <c r="A928">
        <v>927</v>
      </c>
      <c r="B928">
        <v>49</v>
      </c>
      <c r="C928" t="s">
        <v>2</v>
      </c>
      <c r="D928" t="s">
        <v>10</v>
      </c>
      <c r="E928" t="s">
        <v>4</v>
      </c>
      <c r="F928">
        <v>150</v>
      </c>
      <c r="G928" s="1">
        <f>IF(reservas_hotel[[#This Row],[precio noche 1]]="","100",reservas_hotel[[#This Row],[precio noche 1]])</f>
        <v>150</v>
      </c>
      <c r="H928" t="s">
        <v>21</v>
      </c>
      <c r="I928">
        <v>4</v>
      </c>
      <c r="J928" t="s">
        <v>6</v>
      </c>
      <c r="K928">
        <v>15</v>
      </c>
      <c r="L928" s="1">
        <f>IF(reservas_hotel[[#This Row],[mantenimiento_por_noche]]="","20",reservas_hotel[[#This Row],[mantenimiento_por_noche]])</f>
        <v>15</v>
      </c>
      <c r="M928">
        <f>reservas_hotel[[#This Row],[Precio Noche]]*reservas_hotel[[#This Row],[noches]]</f>
        <v>600</v>
      </c>
      <c r="N928">
        <f>reservas_hotel[[#This Row],[noches]]*reservas_hotel[[#This Row],[Mantenimiento por noche]]</f>
        <v>60</v>
      </c>
      <c r="O928">
        <f>reservas_hotel[[#This Row],[Gasto total por reserva]]-reservas_hotel[[#This Row],[Gasto mantenimiento total]]</f>
        <v>540</v>
      </c>
    </row>
    <row r="929" spans="1:15" x14ac:dyDescent="0.3">
      <c r="A929">
        <v>928</v>
      </c>
      <c r="B929">
        <v>78</v>
      </c>
      <c r="C929" t="s">
        <v>2</v>
      </c>
      <c r="D929" t="s">
        <v>18</v>
      </c>
      <c r="E929" t="s">
        <v>15</v>
      </c>
      <c r="G929" s="1" t="str">
        <f>IF(reservas_hotel[[#This Row],[precio noche 1]]="","100",reservas_hotel[[#This Row],[precio noche 1]])</f>
        <v>100</v>
      </c>
      <c r="H929" t="s">
        <v>5</v>
      </c>
      <c r="I929">
        <v>10</v>
      </c>
      <c r="J929" t="s">
        <v>6</v>
      </c>
      <c r="K929">
        <v>20</v>
      </c>
      <c r="L929" s="1">
        <f>IF(reservas_hotel[[#This Row],[mantenimiento_por_noche]]="","20",reservas_hotel[[#This Row],[mantenimiento_por_noche]])</f>
        <v>20</v>
      </c>
      <c r="M929">
        <f>reservas_hotel[[#This Row],[Precio Noche]]*reservas_hotel[[#This Row],[noches]]</f>
        <v>1000</v>
      </c>
      <c r="N929">
        <f>reservas_hotel[[#This Row],[noches]]*reservas_hotel[[#This Row],[Mantenimiento por noche]]</f>
        <v>200</v>
      </c>
      <c r="O929">
        <f>reservas_hotel[[#This Row],[Gasto total por reserva]]-reservas_hotel[[#This Row],[Gasto mantenimiento total]]</f>
        <v>800</v>
      </c>
    </row>
    <row r="930" spans="1:15" x14ac:dyDescent="0.3">
      <c r="A930">
        <v>929</v>
      </c>
      <c r="B930">
        <v>22</v>
      </c>
      <c r="C930" t="s">
        <v>13</v>
      </c>
      <c r="D930" t="s">
        <v>7</v>
      </c>
      <c r="E930" t="s">
        <v>4</v>
      </c>
      <c r="F930">
        <v>200</v>
      </c>
      <c r="G930" s="1">
        <f>IF(reservas_hotel[[#This Row],[precio noche 1]]="","100",reservas_hotel[[#This Row],[precio noche 1]])</f>
        <v>200</v>
      </c>
      <c r="H930" t="s">
        <v>5</v>
      </c>
      <c r="I930">
        <v>9</v>
      </c>
      <c r="J930" t="s">
        <v>17</v>
      </c>
      <c r="K930">
        <v>15</v>
      </c>
      <c r="L930" s="1">
        <f>IF(reservas_hotel[[#This Row],[mantenimiento_por_noche]]="","20",reservas_hotel[[#This Row],[mantenimiento_por_noche]])</f>
        <v>15</v>
      </c>
      <c r="M930">
        <f>reservas_hotel[[#This Row],[Precio Noche]]*reservas_hotel[[#This Row],[noches]]</f>
        <v>1800</v>
      </c>
      <c r="N930">
        <f>reservas_hotel[[#This Row],[noches]]*reservas_hotel[[#This Row],[Mantenimiento por noche]]</f>
        <v>135</v>
      </c>
      <c r="O930">
        <f>reservas_hotel[[#This Row],[Gasto total por reserva]]-reservas_hotel[[#This Row],[Gasto mantenimiento total]]</f>
        <v>1665</v>
      </c>
    </row>
    <row r="931" spans="1:15" x14ac:dyDescent="0.3">
      <c r="A931">
        <v>930</v>
      </c>
      <c r="B931">
        <v>37</v>
      </c>
      <c r="C931" t="s">
        <v>13</v>
      </c>
      <c r="D931" t="s">
        <v>20</v>
      </c>
      <c r="E931" t="s">
        <v>15</v>
      </c>
      <c r="F931">
        <v>200</v>
      </c>
      <c r="G931" s="1">
        <f>IF(reservas_hotel[[#This Row],[precio noche 1]]="","100",reservas_hotel[[#This Row],[precio noche 1]])</f>
        <v>200</v>
      </c>
      <c r="H931" t="s">
        <v>12</v>
      </c>
      <c r="I931">
        <v>8</v>
      </c>
      <c r="J931" t="s">
        <v>6</v>
      </c>
      <c r="K931">
        <v>15</v>
      </c>
      <c r="L931" s="1">
        <f>IF(reservas_hotel[[#This Row],[mantenimiento_por_noche]]="","20",reservas_hotel[[#This Row],[mantenimiento_por_noche]])</f>
        <v>15</v>
      </c>
      <c r="M931">
        <f>reservas_hotel[[#This Row],[Precio Noche]]*reservas_hotel[[#This Row],[noches]]</f>
        <v>1600</v>
      </c>
      <c r="N931">
        <f>reservas_hotel[[#This Row],[noches]]*reservas_hotel[[#This Row],[Mantenimiento por noche]]</f>
        <v>120</v>
      </c>
      <c r="O931">
        <f>reservas_hotel[[#This Row],[Gasto total por reserva]]-reservas_hotel[[#This Row],[Gasto mantenimiento total]]</f>
        <v>1480</v>
      </c>
    </row>
    <row r="932" spans="1:15" x14ac:dyDescent="0.3">
      <c r="A932">
        <v>931</v>
      </c>
      <c r="B932">
        <v>84</v>
      </c>
      <c r="C932" t="s">
        <v>2</v>
      </c>
      <c r="D932" t="s">
        <v>3</v>
      </c>
      <c r="E932" t="s">
        <v>11</v>
      </c>
      <c r="F932">
        <v>200</v>
      </c>
      <c r="G932" s="1">
        <f>IF(reservas_hotel[[#This Row],[precio noche 1]]="","100",reservas_hotel[[#This Row],[precio noche 1]])</f>
        <v>200</v>
      </c>
      <c r="H932" t="s">
        <v>5</v>
      </c>
      <c r="I932">
        <v>5</v>
      </c>
      <c r="J932" t="s">
        <v>17</v>
      </c>
      <c r="K932">
        <v>15</v>
      </c>
      <c r="L932" s="1">
        <f>IF(reservas_hotel[[#This Row],[mantenimiento_por_noche]]="","20",reservas_hotel[[#This Row],[mantenimiento_por_noche]])</f>
        <v>15</v>
      </c>
      <c r="M932">
        <f>reservas_hotel[[#This Row],[Precio Noche]]*reservas_hotel[[#This Row],[noches]]</f>
        <v>1000</v>
      </c>
      <c r="N932">
        <f>reservas_hotel[[#This Row],[noches]]*reservas_hotel[[#This Row],[Mantenimiento por noche]]</f>
        <v>75</v>
      </c>
      <c r="O932">
        <f>reservas_hotel[[#This Row],[Gasto total por reserva]]-reservas_hotel[[#This Row],[Gasto mantenimiento total]]</f>
        <v>925</v>
      </c>
    </row>
    <row r="933" spans="1:15" x14ac:dyDescent="0.3">
      <c r="A933">
        <v>932</v>
      </c>
      <c r="B933">
        <v>78</v>
      </c>
      <c r="C933" t="s">
        <v>13</v>
      </c>
      <c r="D933" t="s">
        <v>10</v>
      </c>
      <c r="E933" t="s">
        <v>15</v>
      </c>
      <c r="F933">
        <v>150</v>
      </c>
      <c r="G933" s="1">
        <f>IF(reservas_hotel[[#This Row],[precio noche 1]]="","100",reservas_hotel[[#This Row],[precio noche 1]])</f>
        <v>150</v>
      </c>
      <c r="H933" t="s">
        <v>12</v>
      </c>
      <c r="I933">
        <v>5</v>
      </c>
      <c r="J933" t="s">
        <v>6</v>
      </c>
      <c r="K933">
        <v>10</v>
      </c>
      <c r="L933" s="1">
        <f>IF(reservas_hotel[[#This Row],[mantenimiento_por_noche]]="","20",reservas_hotel[[#This Row],[mantenimiento_por_noche]])</f>
        <v>10</v>
      </c>
      <c r="M933">
        <f>reservas_hotel[[#This Row],[Precio Noche]]*reservas_hotel[[#This Row],[noches]]</f>
        <v>750</v>
      </c>
      <c r="N933">
        <f>reservas_hotel[[#This Row],[noches]]*reservas_hotel[[#This Row],[Mantenimiento por noche]]</f>
        <v>50</v>
      </c>
      <c r="O933">
        <f>reservas_hotel[[#This Row],[Gasto total por reserva]]-reservas_hotel[[#This Row],[Gasto mantenimiento total]]</f>
        <v>700</v>
      </c>
    </row>
    <row r="934" spans="1:15" x14ac:dyDescent="0.3">
      <c r="A934">
        <v>933</v>
      </c>
      <c r="B934">
        <v>85</v>
      </c>
      <c r="C934" t="s">
        <v>2</v>
      </c>
      <c r="D934" t="s">
        <v>3</v>
      </c>
      <c r="E934" t="s">
        <v>8</v>
      </c>
      <c r="F934">
        <v>120</v>
      </c>
      <c r="G934" s="1">
        <f>IF(reservas_hotel[[#This Row],[precio noche 1]]="","100",reservas_hotel[[#This Row],[precio noche 1]])</f>
        <v>120</v>
      </c>
      <c r="H934" t="s">
        <v>9</v>
      </c>
      <c r="I934">
        <v>5</v>
      </c>
      <c r="J934" t="s">
        <v>17</v>
      </c>
      <c r="K934">
        <v>15</v>
      </c>
      <c r="L934" s="1">
        <f>IF(reservas_hotel[[#This Row],[mantenimiento_por_noche]]="","20",reservas_hotel[[#This Row],[mantenimiento_por_noche]])</f>
        <v>15</v>
      </c>
      <c r="M934">
        <f>reservas_hotel[[#This Row],[Precio Noche]]*reservas_hotel[[#This Row],[noches]]</f>
        <v>600</v>
      </c>
      <c r="N934">
        <f>reservas_hotel[[#This Row],[noches]]*reservas_hotel[[#This Row],[Mantenimiento por noche]]</f>
        <v>75</v>
      </c>
      <c r="O934">
        <f>reservas_hotel[[#This Row],[Gasto total por reserva]]-reservas_hotel[[#This Row],[Gasto mantenimiento total]]</f>
        <v>525</v>
      </c>
    </row>
    <row r="935" spans="1:15" x14ac:dyDescent="0.3">
      <c r="A935">
        <v>934</v>
      </c>
      <c r="B935">
        <v>45</v>
      </c>
      <c r="C935" t="s">
        <v>2</v>
      </c>
      <c r="D935" t="s">
        <v>14</v>
      </c>
      <c r="E935" t="s">
        <v>4</v>
      </c>
      <c r="F935">
        <v>50</v>
      </c>
      <c r="G935" s="1">
        <f>IF(reservas_hotel[[#This Row],[precio noche 1]]="","100",reservas_hotel[[#This Row],[precio noche 1]])</f>
        <v>50</v>
      </c>
      <c r="H935" t="s">
        <v>5</v>
      </c>
      <c r="I935">
        <v>4</v>
      </c>
      <c r="J935" t="s">
        <v>6</v>
      </c>
      <c r="L935" s="1" t="str">
        <f>IF(reservas_hotel[[#This Row],[mantenimiento_por_noche]]="","20",reservas_hotel[[#This Row],[mantenimiento_por_noche]])</f>
        <v>20</v>
      </c>
      <c r="M935">
        <f>reservas_hotel[[#This Row],[Precio Noche]]*reservas_hotel[[#This Row],[noches]]</f>
        <v>200</v>
      </c>
      <c r="N935">
        <f>reservas_hotel[[#This Row],[noches]]*reservas_hotel[[#This Row],[Mantenimiento por noche]]</f>
        <v>80</v>
      </c>
      <c r="O935">
        <f>reservas_hotel[[#This Row],[Gasto total por reserva]]-reservas_hotel[[#This Row],[Gasto mantenimiento total]]</f>
        <v>120</v>
      </c>
    </row>
    <row r="936" spans="1:15" x14ac:dyDescent="0.3">
      <c r="A936">
        <v>935</v>
      </c>
      <c r="B936">
        <v>23</v>
      </c>
      <c r="C936" t="s">
        <v>2</v>
      </c>
      <c r="D936" t="s">
        <v>19</v>
      </c>
      <c r="E936" t="s">
        <v>11</v>
      </c>
      <c r="F936">
        <v>120</v>
      </c>
      <c r="G936" s="1">
        <f>IF(reservas_hotel[[#This Row],[precio noche 1]]="","100",reservas_hotel[[#This Row],[precio noche 1]])</f>
        <v>120</v>
      </c>
      <c r="H936" t="s">
        <v>9</v>
      </c>
      <c r="I936">
        <v>4</v>
      </c>
      <c r="J936" t="s">
        <v>17</v>
      </c>
      <c r="K936">
        <v>20</v>
      </c>
      <c r="L936" s="1">
        <f>IF(reservas_hotel[[#This Row],[mantenimiento_por_noche]]="","20",reservas_hotel[[#This Row],[mantenimiento_por_noche]])</f>
        <v>20</v>
      </c>
      <c r="M936">
        <f>reservas_hotel[[#This Row],[Precio Noche]]*reservas_hotel[[#This Row],[noches]]</f>
        <v>480</v>
      </c>
      <c r="N936">
        <f>reservas_hotel[[#This Row],[noches]]*reservas_hotel[[#This Row],[Mantenimiento por noche]]</f>
        <v>80</v>
      </c>
      <c r="O936">
        <f>reservas_hotel[[#This Row],[Gasto total por reserva]]-reservas_hotel[[#This Row],[Gasto mantenimiento total]]</f>
        <v>400</v>
      </c>
    </row>
    <row r="937" spans="1:15" x14ac:dyDescent="0.3">
      <c r="A937">
        <v>936</v>
      </c>
      <c r="B937">
        <v>18</v>
      </c>
      <c r="C937" t="s">
        <v>13</v>
      </c>
      <c r="D937" t="s">
        <v>18</v>
      </c>
      <c r="E937" t="s">
        <v>15</v>
      </c>
      <c r="G937" s="1" t="str">
        <f>IF(reservas_hotel[[#This Row],[precio noche 1]]="","100",reservas_hotel[[#This Row],[precio noche 1]])</f>
        <v>100</v>
      </c>
      <c r="H937" t="s">
        <v>5</v>
      </c>
      <c r="I937">
        <v>10</v>
      </c>
      <c r="J937" t="s">
        <v>17</v>
      </c>
      <c r="L937" s="1" t="str">
        <f>IF(reservas_hotel[[#This Row],[mantenimiento_por_noche]]="","20",reservas_hotel[[#This Row],[mantenimiento_por_noche]])</f>
        <v>20</v>
      </c>
      <c r="M937">
        <f>reservas_hotel[[#This Row],[Precio Noche]]*reservas_hotel[[#This Row],[noches]]</f>
        <v>1000</v>
      </c>
      <c r="N937">
        <f>reservas_hotel[[#This Row],[noches]]*reservas_hotel[[#This Row],[Mantenimiento por noche]]</f>
        <v>200</v>
      </c>
      <c r="O937">
        <f>reservas_hotel[[#This Row],[Gasto total por reserva]]-reservas_hotel[[#This Row],[Gasto mantenimiento total]]</f>
        <v>800</v>
      </c>
    </row>
    <row r="938" spans="1:15" x14ac:dyDescent="0.3">
      <c r="A938">
        <v>937</v>
      </c>
      <c r="B938">
        <v>58</v>
      </c>
      <c r="C938" t="s">
        <v>2</v>
      </c>
      <c r="D938" t="s">
        <v>18</v>
      </c>
      <c r="E938" t="s">
        <v>15</v>
      </c>
      <c r="F938">
        <v>200</v>
      </c>
      <c r="G938" s="1">
        <f>IF(reservas_hotel[[#This Row],[precio noche 1]]="","100",reservas_hotel[[#This Row],[precio noche 1]])</f>
        <v>200</v>
      </c>
      <c r="H938" t="s">
        <v>21</v>
      </c>
      <c r="I938">
        <v>5</v>
      </c>
      <c r="J938" t="s">
        <v>6</v>
      </c>
      <c r="K938">
        <v>15</v>
      </c>
      <c r="L938" s="1">
        <f>IF(reservas_hotel[[#This Row],[mantenimiento_por_noche]]="","20",reservas_hotel[[#This Row],[mantenimiento_por_noche]])</f>
        <v>15</v>
      </c>
      <c r="M938">
        <f>reservas_hotel[[#This Row],[Precio Noche]]*reservas_hotel[[#This Row],[noches]]</f>
        <v>1000</v>
      </c>
      <c r="N938">
        <f>reservas_hotel[[#This Row],[noches]]*reservas_hotel[[#This Row],[Mantenimiento por noche]]</f>
        <v>75</v>
      </c>
      <c r="O938">
        <f>reservas_hotel[[#This Row],[Gasto total por reserva]]-reservas_hotel[[#This Row],[Gasto mantenimiento total]]</f>
        <v>925</v>
      </c>
    </row>
    <row r="939" spans="1:15" x14ac:dyDescent="0.3">
      <c r="A939">
        <v>938</v>
      </c>
      <c r="B939">
        <v>81</v>
      </c>
      <c r="C939" t="s">
        <v>13</v>
      </c>
      <c r="D939" t="s">
        <v>14</v>
      </c>
      <c r="E939" t="s">
        <v>4</v>
      </c>
      <c r="F939">
        <v>150</v>
      </c>
      <c r="G939" s="1">
        <f>IF(reservas_hotel[[#This Row],[precio noche 1]]="","100",reservas_hotel[[#This Row],[precio noche 1]])</f>
        <v>150</v>
      </c>
      <c r="H939" t="s">
        <v>5</v>
      </c>
      <c r="I939">
        <v>6</v>
      </c>
      <c r="J939" t="s">
        <v>6</v>
      </c>
      <c r="L939" s="1" t="str">
        <f>IF(reservas_hotel[[#This Row],[mantenimiento_por_noche]]="","20",reservas_hotel[[#This Row],[mantenimiento_por_noche]])</f>
        <v>20</v>
      </c>
      <c r="M939">
        <f>reservas_hotel[[#This Row],[Precio Noche]]*reservas_hotel[[#This Row],[noches]]</f>
        <v>900</v>
      </c>
      <c r="N939">
        <f>reservas_hotel[[#This Row],[noches]]*reservas_hotel[[#This Row],[Mantenimiento por noche]]</f>
        <v>120</v>
      </c>
      <c r="O939">
        <f>reservas_hotel[[#This Row],[Gasto total por reserva]]-reservas_hotel[[#This Row],[Gasto mantenimiento total]]</f>
        <v>780</v>
      </c>
    </row>
    <row r="940" spans="1:15" x14ac:dyDescent="0.3">
      <c r="A940">
        <v>939</v>
      </c>
      <c r="B940">
        <v>39</v>
      </c>
      <c r="C940" t="s">
        <v>2</v>
      </c>
      <c r="D940" t="s">
        <v>20</v>
      </c>
      <c r="E940" t="s">
        <v>15</v>
      </c>
      <c r="G940" s="1" t="str">
        <f>IF(reservas_hotel[[#This Row],[precio noche 1]]="","100",reservas_hotel[[#This Row],[precio noche 1]])</f>
        <v>100</v>
      </c>
      <c r="H940" t="s">
        <v>5</v>
      </c>
      <c r="I940">
        <v>9</v>
      </c>
      <c r="J940" t="s">
        <v>6</v>
      </c>
      <c r="K940">
        <v>10</v>
      </c>
      <c r="L940" s="1">
        <f>IF(reservas_hotel[[#This Row],[mantenimiento_por_noche]]="","20",reservas_hotel[[#This Row],[mantenimiento_por_noche]])</f>
        <v>10</v>
      </c>
      <c r="M940">
        <f>reservas_hotel[[#This Row],[Precio Noche]]*reservas_hotel[[#This Row],[noches]]</f>
        <v>900</v>
      </c>
      <c r="N940">
        <f>reservas_hotel[[#This Row],[noches]]*reservas_hotel[[#This Row],[Mantenimiento por noche]]</f>
        <v>90</v>
      </c>
      <c r="O940">
        <f>reservas_hotel[[#This Row],[Gasto total por reserva]]-reservas_hotel[[#This Row],[Gasto mantenimiento total]]</f>
        <v>810</v>
      </c>
    </row>
    <row r="941" spans="1:15" x14ac:dyDescent="0.3">
      <c r="A941">
        <v>940</v>
      </c>
      <c r="B941">
        <v>73</v>
      </c>
      <c r="C941" t="s">
        <v>13</v>
      </c>
      <c r="D941" t="s">
        <v>16</v>
      </c>
      <c r="E941" t="s">
        <v>11</v>
      </c>
      <c r="F941">
        <v>150</v>
      </c>
      <c r="G941" s="1">
        <f>IF(reservas_hotel[[#This Row],[precio noche 1]]="","100",reservas_hotel[[#This Row],[precio noche 1]])</f>
        <v>150</v>
      </c>
      <c r="H941" t="s">
        <v>12</v>
      </c>
      <c r="I941">
        <v>3</v>
      </c>
      <c r="J941" t="s">
        <v>6</v>
      </c>
      <c r="K941">
        <v>5</v>
      </c>
      <c r="L941" s="1">
        <f>IF(reservas_hotel[[#This Row],[mantenimiento_por_noche]]="","20",reservas_hotel[[#This Row],[mantenimiento_por_noche]])</f>
        <v>5</v>
      </c>
      <c r="M941">
        <f>reservas_hotel[[#This Row],[Precio Noche]]*reservas_hotel[[#This Row],[noches]]</f>
        <v>450</v>
      </c>
      <c r="N941">
        <f>reservas_hotel[[#This Row],[noches]]*reservas_hotel[[#This Row],[Mantenimiento por noche]]</f>
        <v>15</v>
      </c>
      <c r="O941">
        <f>reservas_hotel[[#This Row],[Gasto total por reserva]]-reservas_hotel[[#This Row],[Gasto mantenimiento total]]</f>
        <v>435</v>
      </c>
    </row>
    <row r="942" spans="1:15" x14ac:dyDescent="0.3">
      <c r="A942">
        <v>941</v>
      </c>
      <c r="B942">
        <v>84</v>
      </c>
      <c r="C942" t="s">
        <v>2</v>
      </c>
      <c r="D942" t="s">
        <v>7</v>
      </c>
      <c r="E942" t="s">
        <v>15</v>
      </c>
      <c r="F942">
        <v>120</v>
      </c>
      <c r="G942" s="1">
        <f>IF(reservas_hotel[[#This Row],[precio noche 1]]="","100",reservas_hotel[[#This Row],[precio noche 1]])</f>
        <v>120</v>
      </c>
      <c r="H942" t="s">
        <v>21</v>
      </c>
      <c r="I942">
        <v>10</v>
      </c>
      <c r="J942" t="s">
        <v>17</v>
      </c>
      <c r="K942">
        <v>15</v>
      </c>
      <c r="L942" s="1">
        <f>IF(reservas_hotel[[#This Row],[mantenimiento_por_noche]]="","20",reservas_hotel[[#This Row],[mantenimiento_por_noche]])</f>
        <v>15</v>
      </c>
      <c r="M942">
        <f>reservas_hotel[[#This Row],[Precio Noche]]*reservas_hotel[[#This Row],[noches]]</f>
        <v>1200</v>
      </c>
      <c r="N942">
        <f>reservas_hotel[[#This Row],[noches]]*reservas_hotel[[#This Row],[Mantenimiento por noche]]</f>
        <v>150</v>
      </c>
      <c r="O942">
        <f>reservas_hotel[[#This Row],[Gasto total por reserva]]-reservas_hotel[[#This Row],[Gasto mantenimiento total]]</f>
        <v>1050</v>
      </c>
    </row>
    <row r="943" spans="1:15" x14ac:dyDescent="0.3">
      <c r="A943">
        <v>942</v>
      </c>
      <c r="B943">
        <v>26</v>
      </c>
      <c r="C943" t="s">
        <v>2</v>
      </c>
      <c r="D943" t="s">
        <v>19</v>
      </c>
      <c r="E943" t="s">
        <v>4</v>
      </c>
      <c r="F943">
        <v>120</v>
      </c>
      <c r="G943" s="1">
        <f>IF(reservas_hotel[[#This Row],[precio noche 1]]="","100",reservas_hotel[[#This Row],[precio noche 1]])</f>
        <v>120</v>
      </c>
      <c r="H943" t="s">
        <v>9</v>
      </c>
      <c r="I943">
        <v>2</v>
      </c>
      <c r="J943" t="s">
        <v>6</v>
      </c>
      <c r="K943">
        <v>15</v>
      </c>
      <c r="L943" s="1">
        <f>IF(reservas_hotel[[#This Row],[mantenimiento_por_noche]]="","20",reservas_hotel[[#This Row],[mantenimiento_por_noche]])</f>
        <v>15</v>
      </c>
      <c r="M943">
        <f>reservas_hotel[[#This Row],[Precio Noche]]*reservas_hotel[[#This Row],[noches]]</f>
        <v>240</v>
      </c>
      <c r="N943">
        <f>reservas_hotel[[#This Row],[noches]]*reservas_hotel[[#This Row],[Mantenimiento por noche]]</f>
        <v>30</v>
      </c>
      <c r="O943">
        <f>reservas_hotel[[#This Row],[Gasto total por reserva]]-reservas_hotel[[#This Row],[Gasto mantenimiento total]]</f>
        <v>210</v>
      </c>
    </row>
    <row r="944" spans="1:15" x14ac:dyDescent="0.3">
      <c r="A944">
        <v>943</v>
      </c>
      <c r="B944">
        <v>26</v>
      </c>
      <c r="C944" t="s">
        <v>13</v>
      </c>
      <c r="D944" t="s">
        <v>20</v>
      </c>
      <c r="E944" t="s">
        <v>11</v>
      </c>
      <c r="F944">
        <v>50</v>
      </c>
      <c r="G944" s="1">
        <f>IF(reservas_hotel[[#This Row],[precio noche 1]]="","100",reservas_hotel[[#This Row],[precio noche 1]])</f>
        <v>50</v>
      </c>
      <c r="H944" t="s">
        <v>9</v>
      </c>
      <c r="I944">
        <v>5</v>
      </c>
      <c r="J944" t="s">
        <v>17</v>
      </c>
      <c r="K944">
        <v>5</v>
      </c>
      <c r="L944" s="1">
        <f>IF(reservas_hotel[[#This Row],[mantenimiento_por_noche]]="","20",reservas_hotel[[#This Row],[mantenimiento_por_noche]])</f>
        <v>5</v>
      </c>
      <c r="M944">
        <f>reservas_hotel[[#This Row],[Precio Noche]]*reservas_hotel[[#This Row],[noches]]</f>
        <v>250</v>
      </c>
      <c r="N944">
        <f>reservas_hotel[[#This Row],[noches]]*reservas_hotel[[#This Row],[Mantenimiento por noche]]</f>
        <v>25</v>
      </c>
      <c r="O944">
        <f>reservas_hotel[[#This Row],[Gasto total por reserva]]-reservas_hotel[[#This Row],[Gasto mantenimiento total]]</f>
        <v>225</v>
      </c>
    </row>
    <row r="945" spans="1:15" x14ac:dyDescent="0.3">
      <c r="A945">
        <v>944</v>
      </c>
      <c r="B945">
        <v>51</v>
      </c>
      <c r="C945" t="s">
        <v>13</v>
      </c>
      <c r="D945" t="s">
        <v>18</v>
      </c>
      <c r="E945" t="s">
        <v>4</v>
      </c>
      <c r="F945">
        <v>50</v>
      </c>
      <c r="G945" s="1">
        <f>IF(reservas_hotel[[#This Row],[precio noche 1]]="","100",reservas_hotel[[#This Row],[precio noche 1]])</f>
        <v>50</v>
      </c>
      <c r="H945" t="s">
        <v>21</v>
      </c>
      <c r="I945">
        <v>8</v>
      </c>
      <c r="J945" t="s">
        <v>17</v>
      </c>
      <c r="K945">
        <v>10</v>
      </c>
      <c r="L945" s="1">
        <f>IF(reservas_hotel[[#This Row],[mantenimiento_por_noche]]="","20",reservas_hotel[[#This Row],[mantenimiento_por_noche]])</f>
        <v>10</v>
      </c>
      <c r="M945">
        <f>reservas_hotel[[#This Row],[Precio Noche]]*reservas_hotel[[#This Row],[noches]]</f>
        <v>400</v>
      </c>
      <c r="N945">
        <f>reservas_hotel[[#This Row],[noches]]*reservas_hotel[[#This Row],[Mantenimiento por noche]]</f>
        <v>80</v>
      </c>
      <c r="O945">
        <f>reservas_hotel[[#This Row],[Gasto total por reserva]]-reservas_hotel[[#This Row],[Gasto mantenimiento total]]</f>
        <v>320</v>
      </c>
    </row>
    <row r="946" spans="1:15" x14ac:dyDescent="0.3">
      <c r="A946">
        <v>945</v>
      </c>
      <c r="B946">
        <v>59</v>
      </c>
      <c r="C946" t="s">
        <v>2</v>
      </c>
      <c r="D946" t="s">
        <v>18</v>
      </c>
      <c r="E946" t="s">
        <v>4</v>
      </c>
      <c r="F946">
        <v>70</v>
      </c>
      <c r="G946" s="1">
        <f>IF(reservas_hotel[[#This Row],[precio noche 1]]="","100",reservas_hotel[[#This Row],[precio noche 1]])</f>
        <v>70</v>
      </c>
      <c r="H946" t="s">
        <v>12</v>
      </c>
      <c r="I946">
        <v>3</v>
      </c>
      <c r="J946" t="s">
        <v>17</v>
      </c>
      <c r="K946">
        <v>15</v>
      </c>
      <c r="L946" s="1">
        <f>IF(reservas_hotel[[#This Row],[mantenimiento_por_noche]]="","20",reservas_hotel[[#This Row],[mantenimiento_por_noche]])</f>
        <v>15</v>
      </c>
      <c r="M946">
        <f>reservas_hotel[[#This Row],[Precio Noche]]*reservas_hotel[[#This Row],[noches]]</f>
        <v>210</v>
      </c>
      <c r="N946">
        <f>reservas_hotel[[#This Row],[noches]]*reservas_hotel[[#This Row],[Mantenimiento por noche]]</f>
        <v>45</v>
      </c>
      <c r="O946">
        <f>reservas_hotel[[#This Row],[Gasto total por reserva]]-reservas_hotel[[#This Row],[Gasto mantenimiento total]]</f>
        <v>165</v>
      </c>
    </row>
    <row r="947" spans="1:15" x14ac:dyDescent="0.3">
      <c r="A947">
        <v>946</v>
      </c>
      <c r="B947">
        <v>31</v>
      </c>
      <c r="C947" t="s">
        <v>2</v>
      </c>
      <c r="D947" t="s">
        <v>19</v>
      </c>
      <c r="E947" t="s">
        <v>11</v>
      </c>
      <c r="F947">
        <v>70</v>
      </c>
      <c r="G947" s="1">
        <f>IF(reservas_hotel[[#This Row],[precio noche 1]]="","100",reservas_hotel[[#This Row],[precio noche 1]])</f>
        <v>70</v>
      </c>
      <c r="H947" t="s">
        <v>9</v>
      </c>
      <c r="I947">
        <v>5</v>
      </c>
      <c r="J947" t="s">
        <v>17</v>
      </c>
      <c r="K947">
        <v>10</v>
      </c>
      <c r="L947" s="1">
        <f>IF(reservas_hotel[[#This Row],[mantenimiento_por_noche]]="","20",reservas_hotel[[#This Row],[mantenimiento_por_noche]])</f>
        <v>10</v>
      </c>
      <c r="M947">
        <f>reservas_hotel[[#This Row],[Precio Noche]]*reservas_hotel[[#This Row],[noches]]</f>
        <v>350</v>
      </c>
      <c r="N947">
        <f>reservas_hotel[[#This Row],[noches]]*reservas_hotel[[#This Row],[Mantenimiento por noche]]</f>
        <v>50</v>
      </c>
      <c r="O947">
        <f>reservas_hotel[[#This Row],[Gasto total por reserva]]-reservas_hotel[[#This Row],[Gasto mantenimiento total]]</f>
        <v>300</v>
      </c>
    </row>
    <row r="948" spans="1:15" x14ac:dyDescent="0.3">
      <c r="A948">
        <v>947</v>
      </c>
      <c r="B948">
        <v>22</v>
      </c>
      <c r="C948" t="s">
        <v>13</v>
      </c>
      <c r="D948" t="s">
        <v>16</v>
      </c>
      <c r="E948" t="s">
        <v>11</v>
      </c>
      <c r="F948">
        <v>150</v>
      </c>
      <c r="G948" s="1">
        <f>IF(reservas_hotel[[#This Row],[precio noche 1]]="","100",reservas_hotel[[#This Row],[precio noche 1]])</f>
        <v>150</v>
      </c>
      <c r="H948" t="s">
        <v>5</v>
      </c>
      <c r="I948">
        <v>4</v>
      </c>
      <c r="J948" t="s">
        <v>6</v>
      </c>
      <c r="K948">
        <v>5</v>
      </c>
      <c r="L948" s="1">
        <f>IF(reservas_hotel[[#This Row],[mantenimiento_por_noche]]="","20",reservas_hotel[[#This Row],[mantenimiento_por_noche]])</f>
        <v>5</v>
      </c>
      <c r="M948">
        <f>reservas_hotel[[#This Row],[Precio Noche]]*reservas_hotel[[#This Row],[noches]]</f>
        <v>600</v>
      </c>
      <c r="N948">
        <f>reservas_hotel[[#This Row],[noches]]*reservas_hotel[[#This Row],[Mantenimiento por noche]]</f>
        <v>20</v>
      </c>
      <c r="O948">
        <f>reservas_hotel[[#This Row],[Gasto total por reserva]]-reservas_hotel[[#This Row],[Gasto mantenimiento total]]</f>
        <v>580</v>
      </c>
    </row>
    <row r="949" spans="1:15" x14ac:dyDescent="0.3">
      <c r="A949">
        <v>948</v>
      </c>
      <c r="B949">
        <v>72</v>
      </c>
      <c r="C949" t="s">
        <v>2</v>
      </c>
      <c r="D949" t="s">
        <v>22</v>
      </c>
      <c r="E949" t="s">
        <v>11</v>
      </c>
      <c r="G949" s="1" t="str">
        <f>IF(reservas_hotel[[#This Row],[precio noche 1]]="","100",reservas_hotel[[#This Row],[precio noche 1]])</f>
        <v>100</v>
      </c>
      <c r="H949" t="s">
        <v>21</v>
      </c>
      <c r="I949">
        <v>3</v>
      </c>
      <c r="J949" t="s">
        <v>17</v>
      </c>
      <c r="L949" s="1" t="str">
        <f>IF(reservas_hotel[[#This Row],[mantenimiento_por_noche]]="","20",reservas_hotel[[#This Row],[mantenimiento_por_noche]])</f>
        <v>20</v>
      </c>
      <c r="M949">
        <f>reservas_hotel[[#This Row],[Precio Noche]]*reservas_hotel[[#This Row],[noches]]</f>
        <v>300</v>
      </c>
      <c r="N949">
        <f>reservas_hotel[[#This Row],[noches]]*reservas_hotel[[#This Row],[Mantenimiento por noche]]</f>
        <v>60</v>
      </c>
      <c r="O949">
        <f>reservas_hotel[[#This Row],[Gasto total por reserva]]-reservas_hotel[[#This Row],[Gasto mantenimiento total]]</f>
        <v>240</v>
      </c>
    </row>
    <row r="950" spans="1:15" x14ac:dyDescent="0.3">
      <c r="A950">
        <v>949</v>
      </c>
      <c r="B950">
        <v>28</v>
      </c>
      <c r="C950" t="s">
        <v>13</v>
      </c>
      <c r="D950" t="s">
        <v>7</v>
      </c>
      <c r="E950" t="s">
        <v>15</v>
      </c>
      <c r="F950">
        <v>70</v>
      </c>
      <c r="G950" s="1">
        <f>IF(reservas_hotel[[#This Row],[precio noche 1]]="","100",reservas_hotel[[#This Row],[precio noche 1]])</f>
        <v>70</v>
      </c>
      <c r="H950" t="s">
        <v>21</v>
      </c>
      <c r="I950">
        <v>10</v>
      </c>
      <c r="J950" t="s">
        <v>17</v>
      </c>
      <c r="K950">
        <v>20</v>
      </c>
      <c r="L950" s="1">
        <f>IF(reservas_hotel[[#This Row],[mantenimiento_por_noche]]="","20",reservas_hotel[[#This Row],[mantenimiento_por_noche]])</f>
        <v>20</v>
      </c>
      <c r="M950">
        <f>reservas_hotel[[#This Row],[Precio Noche]]*reservas_hotel[[#This Row],[noches]]</f>
        <v>700</v>
      </c>
      <c r="N950">
        <f>reservas_hotel[[#This Row],[noches]]*reservas_hotel[[#This Row],[Mantenimiento por noche]]</f>
        <v>200</v>
      </c>
      <c r="O950">
        <f>reservas_hotel[[#This Row],[Gasto total por reserva]]-reservas_hotel[[#This Row],[Gasto mantenimiento total]]</f>
        <v>500</v>
      </c>
    </row>
    <row r="951" spans="1:15" x14ac:dyDescent="0.3">
      <c r="A951">
        <v>950</v>
      </c>
      <c r="B951">
        <v>48</v>
      </c>
      <c r="C951" t="s">
        <v>13</v>
      </c>
      <c r="D951" t="s">
        <v>18</v>
      </c>
      <c r="E951" t="s">
        <v>4</v>
      </c>
      <c r="G951" s="1" t="str">
        <f>IF(reservas_hotel[[#This Row],[precio noche 1]]="","100",reservas_hotel[[#This Row],[precio noche 1]])</f>
        <v>100</v>
      </c>
      <c r="H951" t="s">
        <v>5</v>
      </c>
      <c r="I951">
        <v>1</v>
      </c>
      <c r="J951" t="s">
        <v>6</v>
      </c>
      <c r="K951">
        <v>15</v>
      </c>
      <c r="L951" s="1">
        <f>IF(reservas_hotel[[#This Row],[mantenimiento_por_noche]]="","20",reservas_hotel[[#This Row],[mantenimiento_por_noche]])</f>
        <v>15</v>
      </c>
      <c r="M951">
        <f>reservas_hotel[[#This Row],[Precio Noche]]*reservas_hotel[[#This Row],[noches]]</f>
        <v>100</v>
      </c>
      <c r="N951">
        <f>reservas_hotel[[#This Row],[noches]]*reservas_hotel[[#This Row],[Mantenimiento por noche]]</f>
        <v>15</v>
      </c>
      <c r="O951">
        <f>reservas_hotel[[#This Row],[Gasto total por reserva]]-reservas_hotel[[#This Row],[Gasto mantenimiento total]]</f>
        <v>85</v>
      </c>
    </row>
    <row r="952" spans="1:15" x14ac:dyDescent="0.3">
      <c r="A952">
        <v>951</v>
      </c>
      <c r="B952">
        <v>83</v>
      </c>
      <c r="C952" t="s">
        <v>13</v>
      </c>
      <c r="D952" t="s">
        <v>18</v>
      </c>
      <c r="E952" t="s">
        <v>4</v>
      </c>
      <c r="F952">
        <v>150</v>
      </c>
      <c r="G952" s="1">
        <f>IF(reservas_hotel[[#This Row],[precio noche 1]]="","100",reservas_hotel[[#This Row],[precio noche 1]])</f>
        <v>150</v>
      </c>
      <c r="H952" t="s">
        <v>9</v>
      </c>
      <c r="I952">
        <v>3</v>
      </c>
      <c r="J952" t="s">
        <v>17</v>
      </c>
      <c r="K952">
        <v>5</v>
      </c>
      <c r="L952" s="1">
        <f>IF(reservas_hotel[[#This Row],[mantenimiento_por_noche]]="","20",reservas_hotel[[#This Row],[mantenimiento_por_noche]])</f>
        <v>5</v>
      </c>
      <c r="M952">
        <f>reservas_hotel[[#This Row],[Precio Noche]]*reservas_hotel[[#This Row],[noches]]</f>
        <v>450</v>
      </c>
      <c r="N952">
        <f>reservas_hotel[[#This Row],[noches]]*reservas_hotel[[#This Row],[Mantenimiento por noche]]</f>
        <v>15</v>
      </c>
      <c r="O952">
        <f>reservas_hotel[[#This Row],[Gasto total por reserva]]-reservas_hotel[[#This Row],[Gasto mantenimiento total]]</f>
        <v>435</v>
      </c>
    </row>
    <row r="953" spans="1:15" x14ac:dyDescent="0.3">
      <c r="A953">
        <v>952</v>
      </c>
      <c r="B953">
        <v>90</v>
      </c>
      <c r="C953" t="s">
        <v>2</v>
      </c>
      <c r="D953" t="s">
        <v>3</v>
      </c>
      <c r="E953" t="s">
        <v>4</v>
      </c>
      <c r="F953">
        <v>150</v>
      </c>
      <c r="G953" s="1">
        <f>IF(reservas_hotel[[#This Row],[precio noche 1]]="","100",reservas_hotel[[#This Row],[precio noche 1]])</f>
        <v>150</v>
      </c>
      <c r="H953" t="s">
        <v>5</v>
      </c>
      <c r="I953">
        <v>2</v>
      </c>
      <c r="J953" t="s">
        <v>17</v>
      </c>
      <c r="K953">
        <v>20</v>
      </c>
      <c r="L953" s="1">
        <f>IF(reservas_hotel[[#This Row],[mantenimiento_por_noche]]="","20",reservas_hotel[[#This Row],[mantenimiento_por_noche]])</f>
        <v>20</v>
      </c>
      <c r="M953">
        <f>reservas_hotel[[#This Row],[Precio Noche]]*reservas_hotel[[#This Row],[noches]]</f>
        <v>300</v>
      </c>
      <c r="N953">
        <f>reservas_hotel[[#This Row],[noches]]*reservas_hotel[[#This Row],[Mantenimiento por noche]]</f>
        <v>40</v>
      </c>
      <c r="O953">
        <f>reservas_hotel[[#This Row],[Gasto total por reserva]]-reservas_hotel[[#This Row],[Gasto mantenimiento total]]</f>
        <v>260</v>
      </c>
    </row>
    <row r="954" spans="1:15" x14ac:dyDescent="0.3">
      <c r="A954">
        <v>953</v>
      </c>
      <c r="B954">
        <v>55</v>
      </c>
      <c r="C954" t="s">
        <v>2</v>
      </c>
      <c r="D954" t="s">
        <v>20</v>
      </c>
      <c r="E954" t="s">
        <v>4</v>
      </c>
      <c r="F954">
        <v>70</v>
      </c>
      <c r="G954" s="1">
        <f>IF(reservas_hotel[[#This Row],[precio noche 1]]="","100",reservas_hotel[[#This Row],[precio noche 1]])</f>
        <v>70</v>
      </c>
      <c r="H954" t="s">
        <v>9</v>
      </c>
      <c r="I954">
        <v>5</v>
      </c>
      <c r="J954" t="s">
        <v>17</v>
      </c>
      <c r="L954" s="1" t="str">
        <f>IF(reservas_hotel[[#This Row],[mantenimiento_por_noche]]="","20",reservas_hotel[[#This Row],[mantenimiento_por_noche]])</f>
        <v>20</v>
      </c>
      <c r="M954">
        <f>reservas_hotel[[#This Row],[Precio Noche]]*reservas_hotel[[#This Row],[noches]]</f>
        <v>350</v>
      </c>
      <c r="N954">
        <f>reservas_hotel[[#This Row],[noches]]*reservas_hotel[[#This Row],[Mantenimiento por noche]]</f>
        <v>100</v>
      </c>
      <c r="O954">
        <f>reservas_hotel[[#This Row],[Gasto total por reserva]]-reservas_hotel[[#This Row],[Gasto mantenimiento total]]</f>
        <v>250</v>
      </c>
    </row>
    <row r="955" spans="1:15" x14ac:dyDescent="0.3">
      <c r="A955">
        <v>954</v>
      </c>
      <c r="B955">
        <v>81</v>
      </c>
      <c r="C955" t="s">
        <v>13</v>
      </c>
      <c r="D955" t="s">
        <v>19</v>
      </c>
      <c r="E955" t="s">
        <v>11</v>
      </c>
      <c r="F955">
        <v>70</v>
      </c>
      <c r="G955" s="1">
        <f>IF(reservas_hotel[[#This Row],[precio noche 1]]="","100",reservas_hotel[[#This Row],[precio noche 1]])</f>
        <v>70</v>
      </c>
      <c r="H955" t="s">
        <v>9</v>
      </c>
      <c r="I955">
        <v>10</v>
      </c>
      <c r="J955" t="s">
        <v>17</v>
      </c>
      <c r="K955">
        <v>10</v>
      </c>
      <c r="L955" s="1">
        <f>IF(reservas_hotel[[#This Row],[mantenimiento_por_noche]]="","20",reservas_hotel[[#This Row],[mantenimiento_por_noche]])</f>
        <v>10</v>
      </c>
      <c r="M955">
        <f>reservas_hotel[[#This Row],[Precio Noche]]*reservas_hotel[[#This Row],[noches]]</f>
        <v>700</v>
      </c>
      <c r="N955">
        <f>reservas_hotel[[#This Row],[noches]]*reservas_hotel[[#This Row],[Mantenimiento por noche]]</f>
        <v>100</v>
      </c>
      <c r="O955">
        <f>reservas_hotel[[#This Row],[Gasto total por reserva]]-reservas_hotel[[#This Row],[Gasto mantenimiento total]]</f>
        <v>600</v>
      </c>
    </row>
    <row r="956" spans="1:15" x14ac:dyDescent="0.3">
      <c r="A956">
        <v>955</v>
      </c>
      <c r="B956">
        <v>48</v>
      </c>
      <c r="C956" t="s">
        <v>13</v>
      </c>
      <c r="D956" t="s">
        <v>7</v>
      </c>
      <c r="E956" t="s">
        <v>8</v>
      </c>
      <c r="F956">
        <v>90</v>
      </c>
      <c r="G956" s="1">
        <f>IF(reservas_hotel[[#This Row],[precio noche 1]]="","100",reservas_hotel[[#This Row],[precio noche 1]])</f>
        <v>90</v>
      </c>
      <c r="H956" t="s">
        <v>5</v>
      </c>
      <c r="I956">
        <v>3</v>
      </c>
      <c r="J956" t="s">
        <v>6</v>
      </c>
      <c r="L956" s="1" t="str">
        <f>IF(reservas_hotel[[#This Row],[mantenimiento_por_noche]]="","20",reservas_hotel[[#This Row],[mantenimiento_por_noche]])</f>
        <v>20</v>
      </c>
      <c r="M956">
        <f>reservas_hotel[[#This Row],[Precio Noche]]*reservas_hotel[[#This Row],[noches]]</f>
        <v>270</v>
      </c>
      <c r="N956">
        <f>reservas_hotel[[#This Row],[noches]]*reservas_hotel[[#This Row],[Mantenimiento por noche]]</f>
        <v>60</v>
      </c>
      <c r="O956">
        <f>reservas_hotel[[#This Row],[Gasto total por reserva]]-reservas_hotel[[#This Row],[Gasto mantenimiento total]]</f>
        <v>210</v>
      </c>
    </row>
    <row r="957" spans="1:15" x14ac:dyDescent="0.3">
      <c r="A957">
        <v>956</v>
      </c>
      <c r="B957">
        <v>22</v>
      </c>
      <c r="C957" t="s">
        <v>13</v>
      </c>
      <c r="D957" t="s">
        <v>19</v>
      </c>
      <c r="E957" t="s">
        <v>15</v>
      </c>
      <c r="F957">
        <v>90</v>
      </c>
      <c r="G957" s="1">
        <f>IF(reservas_hotel[[#This Row],[precio noche 1]]="","100",reservas_hotel[[#This Row],[precio noche 1]])</f>
        <v>90</v>
      </c>
      <c r="H957" t="s">
        <v>12</v>
      </c>
      <c r="I957">
        <v>3</v>
      </c>
      <c r="J957" t="s">
        <v>17</v>
      </c>
      <c r="K957">
        <v>20</v>
      </c>
      <c r="L957" s="1">
        <f>IF(reservas_hotel[[#This Row],[mantenimiento_por_noche]]="","20",reservas_hotel[[#This Row],[mantenimiento_por_noche]])</f>
        <v>20</v>
      </c>
      <c r="M957">
        <f>reservas_hotel[[#This Row],[Precio Noche]]*reservas_hotel[[#This Row],[noches]]</f>
        <v>270</v>
      </c>
      <c r="N957">
        <f>reservas_hotel[[#This Row],[noches]]*reservas_hotel[[#This Row],[Mantenimiento por noche]]</f>
        <v>60</v>
      </c>
      <c r="O957">
        <f>reservas_hotel[[#This Row],[Gasto total por reserva]]-reservas_hotel[[#This Row],[Gasto mantenimiento total]]</f>
        <v>210</v>
      </c>
    </row>
    <row r="958" spans="1:15" x14ac:dyDescent="0.3">
      <c r="A958">
        <v>957</v>
      </c>
      <c r="B958">
        <v>85</v>
      </c>
      <c r="C958" t="s">
        <v>13</v>
      </c>
      <c r="D958" t="s">
        <v>20</v>
      </c>
      <c r="E958" t="s">
        <v>8</v>
      </c>
      <c r="G958" s="1" t="str">
        <f>IF(reservas_hotel[[#This Row],[precio noche 1]]="","100",reservas_hotel[[#This Row],[precio noche 1]])</f>
        <v>100</v>
      </c>
      <c r="H958" t="s">
        <v>21</v>
      </c>
      <c r="I958">
        <v>2</v>
      </c>
      <c r="J958" t="s">
        <v>17</v>
      </c>
      <c r="K958">
        <v>5</v>
      </c>
      <c r="L958" s="1">
        <f>IF(reservas_hotel[[#This Row],[mantenimiento_por_noche]]="","20",reservas_hotel[[#This Row],[mantenimiento_por_noche]])</f>
        <v>5</v>
      </c>
      <c r="M958">
        <f>reservas_hotel[[#This Row],[Precio Noche]]*reservas_hotel[[#This Row],[noches]]</f>
        <v>200</v>
      </c>
      <c r="N958">
        <f>reservas_hotel[[#This Row],[noches]]*reservas_hotel[[#This Row],[Mantenimiento por noche]]</f>
        <v>10</v>
      </c>
      <c r="O958">
        <f>reservas_hotel[[#This Row],[Gasto total por reserva]]-reservas_hotel[[#This Row],[Gasto mantenimiento total]]</f>
        <v>190</v>
      </c>
    </row>
    <row r="959" spans="1:15" x14ac:dyDescent="0.3">
      <c r="A959">
        <v>958</v>
      </c>
      <c r="B959">
        <v>89</v>
      </c>
      <c r="C959" t="s">
        <v>13</v>
      </c>
      <c r="D959" t="s">
        <v>22</v>
      </c>
      <c r="E959" t="s">
        <v>8</v>
      </c>
      <c r="G959" s="1" t="str">
        <f>IF(reservas_hotel[[#This Row],[precio noche 1]]="","100",reservas_hotel[[#This Row],[precio noche 1]])</f>
        <v>100</v>
      </c>
      <c r="H959" t="s">
        <v>21</v>
      </c>
      <c r="I959">
        <v>2</v>
      </c>
      <c r="J959" t="s">
        <v>6</v>
      </c>
      <c r="L959" s="1" t="str">
        <f>IF(reservas_hotel[[#This Row],[mantenimiento_por_noche]]="","20",reservas_hotel[[#This Row],[mantenimiento_por_noche]])</f>
        <v>20</v>
      </c>
      <c r="M959">
        <f>reservas_hotel[[#This Row],[Precio Noche]]*reservas_hotel[[#This Row],[noches]]</f>
        <v>200</v>
      </c>
      <c r="N959">
        <f>reservas_hotel[[#This Row],[noches]]*reservas_hotel[[#This Row],[Mantenimiento por noche]]</f>
        <v>40</v>
      </c>
      <c r="O959">
        <f>reservas_hotel[[#This Row],[Gasto total por reserva]]-reservas_hotel[[#This Row],[Gasto mantenimiento total]]</f>
        <v>160</v>
      </c>
    </row>
    <row r="960" spans="1:15" x14ac:dyDescent="0.3">
      <c r="A960">
        <v>959</v>
      </c>
      <c r="B960">
        <v>36</v>
      </c>
      <c r="C960" t="s">
        <v>2</v>
      </c>
      <c r="D960" t="s">
        <v>19</v>
      </c>
      <c r="E960" t="s">
        <v>8</v>
      </c>
      <c r="F960">
        <v>120</v>
      </c>
      <c r="G960" s="1">
        <f>IF(reservas_hotel[[#This Row],[precio noche 1]]="","100",reservas_hotel[[#This Row],[precio noche 1]])</f>
        <v>120</v>
      </c>
      <c r="H960" t="s">
        <v>12</v>
      </c>
      <c r="I960">
        <v>7</v>
      </c>
      <c r="J960" t="s">
        <v>6</v>
      </c>
      <c r="K960">
        <v>15</v>
      </c>
      <c r="L960" s="1">
        <f>IF(reservas_hotel[[#This Row],[mantenimiento_por_noche]]="","20",reservas_hotel[[#This Row],[mantenimiento_por_noche]])</f>
        <v>15</v>
      </c>
      <c r="M960">
        <f>reservas_hotel[[#This Row],[Precio Noche]]*reservas_hotel[[#This Row],[noches]]</f>
        <v>840</v>
      </c>
      <c r="N960">
        <f>reservas_hotel[[#This Row],[noches]]*reservas_hotel[[#This Row],[Mantenimiento por noche]]</f>
        <v>105</v>
      </c>
      <c r="O960">
        <f>reservas_hotel[[#This Row],[Gasto total por reserva]]-reservas_hotel[[#This Row],[Gasto mantenimiento total]]</f>
        <v>735</v>
      </c>
    </row>
    <row r="961" spans="1:15" x14ac:dyDescent="0.3">
      <c r="A961">
        <v>960</v>
      </c>
      <c r="B961">
        <v>61</v>
      </c>
      <c r="C961" t="s">
        <v>2</v>
      </c>
      <c r="D961" t="s">
        <v>18</v>
      </c>
      <c r="E961" t="s">
        <v>15</v>
      </c>
      <c r="F961">
        <v>70</v>
      </c>
      <c r="G961" s="1">
        <f>IF(reservas_hotel[[#This Row],[precio noche 1]]="","100",reservas_hotel[[#This Row],[precio noche 1]])</f>
        <v>70</v>
      </c>
      <c r="H961" t="s">
        <v>5</v>
      </c>
      <c r="I961">
        <v>4</v>
      </c>
      <c r="J961" t="s">
        <v>17</v>
      </c>
      <c r="K961">
        <v>10</v>
      </c>
      <c r="L961" s="1">
        <f>IF(reservas_hotel[[#This Row],[mantenimiento_por_noche]]="","20",reservas_hotel[[#This Row],[mantenimiento_por_noche]])</f>
        <v>10</v>
      </c>
      <c r="M961">
        <f>reservas_hotel[[#This Row],[Precio Noche]]*reservas_hotel[[#This Row],[noches]]</f>
        <v>280</v>
      </c>
      <c r="N961">
        <f>reservas_hotel[[#This Row],[noches]]*reservas_hotel[[#This Row],[Mantenimiento por noche]]</f>
        <v>40</v>
      </c>
      <c r="O961">
        <f>reservas_hotel[[#This Row],[Gasto total por reserva]]-reservas_hotel[[#This Row],[Gasto mantenimiento total]]</f>
        <v>240</v>
      </c>
    </row>
    <row r="962" spans="1:15" x14ac:dyDescent="0.3">
      <c r="A962">
        <v>961</v>
      </c>
      <c r="B962">
        <v>32</v>
      </c>
      <c r="C962" t="s">
        <v>13</v>
      </c>
      <c r="D962" t="s">
        <v>14</v>
      </c>
      <c r="E962" t="s">
        <v>15</v>
      </c>
      <c r="F962">
        <v>90</v>
      </c>
      <c r="G962" s="1">
        <f>IF(reservas_hotel[[#This Row],[precio noche 1]]="","100",reservas_hotel[[#This Row],[precio noche 1]])</f>
        <v>90</v>
      </c>
      <c r="H962" t="s">
        <v>5</v>
      </c>
      <c r="I962">
        <v>1</v>
      </c>
      <c r="J962" t="s">
        <v>6</v>
      </c>
      <c r="K962">
        <v>20</v>
      </c>
      <c r="L962" s="1">
        <f>IF(reservas_hotel[[#This Row],[mantenimiento_por_noche]]="","20",reservas_hotel[[#This Row],[mantenimiento_por_noche]])</f>
        <v>20</v>
      </c>
      <c r="M962">
        <f>reservas_hotel[[#This Row],[Precio Noche]]*reservas_hotel[[#This Row],[noches]]</f>
        <v>90</v>
      </c>
      <c r="N962">
        <f>reservas_hotel[[#This Row],[noches]]*reservas_hotel[[#This Row],[Mantenimiento por noche]]</f>
        <v>20</v>
      </c>
      <c r="O962">
        <f>reservas_hotel[[#This Row],[Gasto total por reserva]]-reservas_hotel[[#This Row],[Gasto mantenimiento total]]</f>
        <v>70</v>
      </c>
    </row>
    <row r="963" spans="1:15" x14ac:dyDescent="0.3">
      <c r="A963">
        <v>962</v>
      </c>
      <c r="B963">
        <v>24</v>
      </c>
      <c r="C963" t="s">
        <v>13</v>
      </c>
      <c r="D963" t="s">
        <v>10</v>
      </c>
      <c r="E963" t="s">
        <v>11</v>
      </c>
      <c r="F963">
        <v>120</v>
      </c>
      <c r="G963" s="1">
        <f>IF(reservas_hotel[[#This Row],[precio noche 1]]="","100",reservas_hotel[[#This Row],[precio noche 1]])</f>
        <v>120</v>
      </c>
      <c r="H963" t="s">
        <v>12</v>
      </c>
      <c r="I963">
        <v>7</v>
      </c>
      <c r="J963" t="s">
        <v>17</v>
      </c>
      <c r="K963">
        <v>15</v>
      </c>
      <c r="L963" s="1">
        <f>IF(reservas_hotel[[#This Row],[mantenimiento_por_noche]]="","20",reservas_hotel[[#This Row],[mantenimiento_por_noche]])</f>
        <v>15</v>
      </c>
      <c r="M963">
        <f>reservas_hotel[[#This Row],[Precio Noche]]*reservas_hotel[[#This Row],[noches]]</f>
        <v>840</v>
      </c>
      <c r="N963">
        <f>reservas_hotel[[#This Row],[noches]]*reservas_hotel[[#This Row],[Mantenimiento por noche]]</f>
        <v>105</v>
      </c>
      <c r="O963">
        <f>reservas_hotel[[#This Row],[Gasto total por reserva]]-reservas_hotel[[#This Row],[Gasto mantenimiento total]]</f>
        <v>735</v>
      </c>
    </row>
    <row r="964" spans="1:15" x14ac:dyDescent="0.3">
      <c r="A964">
        <v>963</v>
      </c>
      <c r="B964">
        <v>69</v>
      </c>
      <c r="C964" t="s">
        <v>13</v>
      </c>
      <c r="D964" t="s">
        <v>7</v>
      </c>
      <c r="E964" t="s">
        <v>11</v>
      </c>
      <c r="F964">
        <v>150</v>
      </c>
      <c r="G964" s="1">
        <f>IF(reservas_hotel[[#This Row],[precio noche 1]]="","100",reservas_hotel[[#This Row],[precio noche 1]])</f>
        <v>150</v>
      </c>
      <c r="H964" t="s">
        <v>12</v>
      </c>
      <c r="I964">
        <v>4</v>
      </c>
      <c r="J964" t="s">
        <v>6</v>
      </c>
      <c r="K964">
        <v>5</v>
      </c>
      <c r="L964" s="1">
        <f>IF(reservas_hotel[[#This Row],[mantenimiento_por_noche]]="","20",reservas_hotel[[#This Row],[mantenimiento_por_noche]])</f>
        <v>5</v>
      </c>
      <c r="M964">
        <f>reservas_hotel[[#This Row],[Precio Noche]]*reservas_hotel[[#This Row],[noches]]</f>
        <v>600</v>
      </c>
      <c r="N964">
        <f>reservas_hotel[[#This Row],[noches]]*reservas_hotel[[#This Row],[Mantenimiento por noche]]</f>
        <v>20</v>
      </c>
      <c r="O964">
        <f>reservas_hotel[[#This Row],[Gasto total por reserva]]-reservas_hotel[[#This Row],[Gasto mantenimiento total]]</f>
        <v>580</v>
      </c>
    </row>
    <row r="965" spans="1:15" x14ac:dyDescent="0.3">
      <c r="A965">
        <v>964</v>
      </c>
      <c r="B965">
        <v>80</v>
      </c>
      <c r="C965" t="s">
        <v>13</v>
      </c>
      <c r="D965" t="s">
        <v>20</v>
      </c>
      <c r="E965" t="s">
        <v>11</v>
      </c>
      <c r="F965">
        <v>200</v>
      </c>
      <c r="G965" s="1">
        <f>IF(reservas_hotel[[#This Row],[precio noche 1]]="","100",reservas_hotel[[#This Row],[precio noche 1]])</f>
        <v>200</v>
      </c>
      <c r="H965" t="s">
        <v>5</v>
      </c>
      <c r="I965">
        <v>8</v>
      </c>
      <c r="J965" t="s">
        <v>6</v>
      </c>
      <c r="K965">
        <v>20</v>
      </c>
      <c r="L965" s="1">
        <f>IF(reservas_hotel[[#This Row],[mantenimiento_por_noche]]="","20",reservas_hotel[[#This Row],[mantenimiento_por_noche]])</f>
        <v>20</v>
      </c>
      <c r="M965">
        <f>reservas_hotel[[#This Row],[Precio Noche]]*reservas_hotel[[#This Row],[noches]]</f>
        <v>1600</v>
      </c>
      <c r="N965">
        <f>reservas_hotel[[#This Row],[noches]]*reservas_hotel[[#This Row],[Mantenimiento por noche]]</f>
        <v>160</v>
      </c>
      <c r="O965">
        <f>reservas_hotel[[#This Row],[Gasto total por reserva]]-reservas_hotel[[#This Row],[Gasto mantenimiento total]]</f>
        <v>1440</v>
      </c>
    </row>
    <row r="966" spans="1:15" x14ac:dyDescent="0.3">
      <c r="A966">
        <v>965</v>
      </c>
      <c r="B966">
        <v>63</v>
      </c>
      <c r="C966" t="s">
        <v>2</v>
      </c>
      <c r="D966" t="s">
        <v>18</v>
      </c>
      <c r="E966" t="s">
        <v>15</v>
      </c>
      <c r="F966">
        <v>50</v>
      </c>
      <c r="G966" s="1">
        <f>IF(reservas_hotel[[#This Row],[precio noche 1]]="","100",reservas_hotel[[#This Row],[precio noche 1]])</f>
        <v>50</v>
      </c>
      <c r="H966" t="s">
        <v>9</v>
      </c>
      <c r="I966">
        <v>10</v>
      </c>
      <c r="J966" t="s">
        <v>6</v>
      </c>
      <c r="K966">
        <v>5</v>
      </c>
      <c r="L966" s="1">
        <f>IF(reservas_hotel[[#This Row],[mantenimiento_por_noche]]="","20",reservas_hotel[[#This Row],[mantenimiento_por_noche]])</f>
        <v>5</v>
      </c>
      <c r="M966">
        <f>reservas_hotel[[#This Row],[Precio Noche]]*reservas_hotel[[#This Row],[noches]]</f>
        <v>500</v>
      </c>
      <c r="N966">
        <f>reservas_hotel[[#This Row],[noches]]*reservas_hotel[[#This Row],[Mantenimiento por noche]]</f>
        <v>50</v>
      </c>
      <c r="O966">
        <f>reservas_hotel[[#This Row],[Gasto total por reserva]]-reservas_hotel[[#This Row],[Gasto mantenimiento total]]</f>
        <v>450</v>
      </c>
    </row>
    <row r="967" spans="1:15" x14ac:dyDescent="0.3">
      <c r="A967">
        <v>966</v>
      </c>
      <c r="B967">
        <v>64</v>
      </c>
      <c r="C967" t="s">
        <v>2</v>
      </c>
      <c r="D967" t="s">
        <v>10</v>
      </c>
      <c r="E967" t="s">
        <v>11</v>
      </c>
      <c r="F967">
        <v>150</v>
      </c>
      <c r="G967" s="1">
        <f>IF(reservas_hotel[[#This Row],[precio noche 1]]="","100",reservas_hotel[[#This Row],[precio noche 1]])</f>
        <v>150</v>
      </c>
      <c r="H967" t="s">
        <v>5</v>
      </c>
      <c r="I967">
        <v>2</v>
      </c>
      <c r="J967" t="s">
        <v>17</v>
      </c>
      <c r="K967">
        <v>15</v>
      </c>
      <c r="L967" s="1">
        <f>IF(reservas_hotel[[#This Row],[mantenimiento_por_noche]]="","20",reservas_hotel[[#This Row],[mantenimiento_por_noche]])</f>
        <v>15</v>
      </c>
      <c r="M967">
        <f>reservas_hotel[[#This Row],[Precio Noche]]*reservas_hotel[[#This Row],[noches]]</f>
        <v>300</v>
      </c>
      <c r="N967">
        <f>reservas_hotel[[#This Row],[noches]]*reservas_hotel[[#This Row],[Mantenimiento por noche]]</f>
        <v>30</v>
      </c>
      <c r="O967">
        <f>reservas_hotel[[#This Row],[Gasto total por reserva]]-reservas_hotel[[#This Row],[Gasto mantenimiento total]]</f>
        <v>270</v>
      </c>
    </row>
    <row r="968" spans="1:15" x14ac:dyDescent="0.3">
      <c r="A968">
        <v>967</v>
      </c>
      <c r="B968">
        <v>58</v>
      </c>
      <c r="C968" t="s">
        <v>2</v>
      </c>
      <c r="D968" t="s">
        <v>10</v>
      </c>
      <c r="E968" t="s">
        <v>4</v>
      </c>
      <c r="F968">
        <v>70</v>
      </c>
      <c r="G968" s="1">
        <f>IF(reservas_hotel[[#This Row],[precio noche 1]]="","100",reservas_hotel[[#This Row],[precio noche 1]])</f>
        <v>70</v>
      </c>
      <c r="H968" t="s">
        <v>12</v>
      </c>
      <c r="I968">
        <v>3</v>
      </c>
      <c r="J968" t="s">
        <v>6</v>
      </c>
      <c r="K968">
        <v>20</v>
      </c>
      <c r="L968" s="1">
        <f>IF(reservas_hotel[[#This Row],[mantenimiento_por_noche]]="","20",reservas_hotel[[#This Row],[mantenimiento_por_noche]])</f>
        <v>20</v>
      </c>
      <c r="M968">
        <f>reservas_hotel[[#This Row],[Precio Noche]]*reservas_hotel[[#This Row],[noches]]</f>
        <v>210</v>
      </c>
      <c r="N968">
        <f>reservas_hotel[[#This Row],[noches]]*reservas_hotel[[#This Row],[Mantenimiento por noche]]</f>
        <v>60</v>
      </c>
      <c r="O968">
        <f>reservas_hotel[[#This Row],[Gasto total por reserva]]-reservas_hotel[[#This Row],[Gasto mantenimiento total]]</f>
        <v>150</v>
      </c>
    </row>
    <row r="969" spans="1:15" x14ac:dyDescent="0.3">
      <c r="A969">
        <v>968</v>
      </c>
      <c r="B969">
        <v>60</v>
      </c>
      <c r="C969" t="s">
        <v>2</v>
      </c>
      <c r="D969" t="s">
        <v>18</v>
      </c>
      <c r="E969" t="s">
        <v>15</v>
      </c>
      <c r="F969">
        <v>90</v>
      </c>
      <c r="G969" s="1">
        <f>IF(reservas_hotel[[#This Row],[precio noche 1]]="","100",reservas_hotel[[#This Row],[precio noche 1]])</f>
        <v>90</v>
      </c>
      <c r="H969" t="s">
        <v>21</v>
      </c>
      <c r="I969">
        <v>7</v>
      </c>
      <c r="J969" t="s">
        <v>6</v>
      </c>
      <c r="L969" s="1" t="str">
        <f>IF(reservas_hotel[[#This Row],[mantenimiento_por_noche]]="","20",reservas_hotel[[#This Row],[mantenimiento_por_noche]])</f>
        <v>20</v>
      </c>
      <c r="M969">
        <f>reservas_hotel[[#This Row],[Precio Noche]]*reservas_hotel[[#This Row],[noches]]</f>
        <v>630</v>
      </c>
      <c r="N969">
        <f>reservas_hotel[[#This Row],[noches]]*reservas_hotel[[#This Row],[Mantenimiento por noche]]</f>
        <v>140</v>
      </c>
      <c r="O969">
        <f>reservas_hotel[[#This Row],[Gasto total por reserva]]-reservas_hotel[[#This Row],[Gasto mantenimiento total]]</f>
        <v>490</v>
      </c>
    </row>
    <row r="970" spans="1:15" x14ac:dyDescent="0.3">
      <c r="A970">
        <v>969</v>
      </c>
      <c r="B970">
        <v>55</v>
      </c>
      <c r="C970" t="s">
        <v>2</v>
      </c>
      <c r="D970" t="s">
        <v>3</v>
      </c>
      <c r="E970" t="s">
        <v>15</v>
      </c>
      <c r="F970">
        <v>200</v>
      </c>
      <c r="G970" s="1">
        <f>IF(reservas_hotel[[#This Row],[precio noche 1]]="","100",reservas_hotel[[#This Row],[precio noche 1]])</f>
        <v>200</v>
      </c>
      <c r="H970" t="s">
        <v>21</v>
      </c>
      <c r="I970">
        <v>1</v>
      </c>
      <c r="J970" t="s">
        <v>6</v>
      </c>
      <c r="K970">
        <v>20</v>
      </c>
      <c r="L970" s="1">
        <f>IF(reservas_hotel[[#This Row],[mantenimiento_por_noche]]="","20",reservas_hotel[[#This Row],[mantenimiento_por_noche]])</f>
        <v>20</v>
      </c>
      <c r="M970">
        <f>reservas_hotel[[#This Row],[Precio Noche]]*reservas_hotel[[#This Row],[noches]]</f>
        <v>200</v>
      </c>
      <c r="N970">
        <f>reservas_hotel[[#This Row],[noches]]*reservas_hotel[[#This Row],[Mantenimiento por noche]]</f>
        <v>20</v>
      </c>
      <c r="O970">
        <f>reservas_hotel[[#This Row],[Gasto total por reserva]]-reservas_hotel[[#This Row],[Gasto mantenimiento total]]</f>
        <v>180</v>
      </c>
    </row>
    <row r="971" spans="1:15" x14ac:dyDescent="0.3">
      <c r="A971">
        <v>970</v>
      </c>
      <c r="B971">
        <v>43</v>
      </c>
      <c r="C971" t="s">
        <v>2</v>
      </c>
      <c r="D971" t="s">
        <v>10</v>
      </c>
      <c r="E971" t="s">
        <v>8</v>
      </c>
      <c r="F971">
        <v>70</v>
      </c>
      <c r="G971" s="1">
        <f>IF(reservas_hotel[[#This Row],[precio noche 1]]="","100",reservas_hotel[[#This Row],[precio noche 1]])</f>
        <v>70</v>
      </c>
      <c r="H971" t="s">
        <v>12</v>
      </c>
      <c r="I971">
        <v>6</v>
      </c>
      <c r="J971" t="s">
        <v>6</v>
      </c>
      <c r="L971" s="1" t="str">
        <f>IF(reservas_hotel[[#This Row],[mantenimiento_por_noche]]="","20",reservas_hotel[[#This Row],[mantenimiento_por_noche]])</f>
        <v>20</v>
      </c>
      <c r="M971">
        <f>reservas_hotel[[#This Row],[Precio Noche]]*reservas_hotel[[#This Row],[noches]]</f>
        <v>420</v>
      </c>
      <c r="N971">
        <f>reservas_hotel[[#This Row],[noches]]*reservas_hotel[[#This Row],[Mantenimiento por noche]]</f>
        <v>120</v>
      </c>
      <c r="O971">
        <f>reservas_hotel[[#This Row],[Gasto total por reserva]]-reservas_hotel[[#This Row],[Gasto mantenimiento total]]</f>
        <v>300</v>
      </c>
    </row>
    <row r="972" spans="1:15" x14ac:dyDescent="0.3">
      <c r="A972">
        <v>971</v>
      </c>
      <c r="B972">
        <v>63</v>
      </c>
      <c r="C972" t="s">
        <v>2</v>
      </c>
      <c r="D972" t="s">
        <v>7</v>
      </c>
      <c r="E972" t="s">
        <v>4</v>
      </c>
      <c r="F972">
        <v>120</v>
      </c>
      <c r="G972" s="1">
        <f>IF(reservas_hotel[[#This Row],[precio noche 1]]="","100",reservas_hotel[[#This Row],[precio noche 1]])</f>
        <v>120</v>
      </c>
      <c r="H972" t="s">
        <v>12</v>
      </c>
      <c r="I972">
        <v>1</v>
      </c>
      <c r="J972" t="s">
        <v>6</v>
      </c>
      <c r="L972" s="1" t="str">
        <f>IF(reservas_hotel[[#This Row],[mantenimiento_por_noche]]="","20",reservas_hotel[[#This Row],[mantenimiento_por_noche]])</f>
        <v>20</v>
      </c>
      <c r="M972">
        <f>reservas_hotel[[#This Row],[Precio Noche]]*reservas_hotel[[#This Row],[noches]]</f>
        <v>120</v>
      </c>
      <c r="N972">
        <f>reservas_hotel[[#This Row],[noches]]*reservas_hotel[[#This Row],[Mantenimiento por noche]]</f>
        <v>20</v>
      </c>
      <c r="O972">
        <f>reservas_hotel[[#This Row],[Gasto total por reserva]]-reservas_hotel[[#This Row],[Gasto mantenimiento total]]</f>
        <v>100</v>
      </c>
    </row>
    <row r="973" spans="1:15" x14ac:dyDescent="0.3">
      <c r="A973">
        <v>972</v>
      </c>
      <c r="B973">
        <v>60</v>
      </c>
      <c r="C973" t="s">
        <v>13</v>
      </c>
      <c r="D973" t="s">
        <v>18</v>
      </c>
      <c r="E973" t="s">
        <v>4</v>
      </c>
      <c r="F973">
        <v>120</v>
      </c>
      <c r="G973" s="1">
        <f>IF(reservas_hotel[[#This Row],[precio noche 1]]="","100",reservas_hotel[[#This Row],[precio noche 1]])</f>
        <v>120</v>
      </c>
      <c r="H973" t="s">
        <v>12</v>
      </c>
      <c r="I973">
        <v>10</v>
      </c>
      <c r="J973" t="s">
        <v>6</v>
      </c>
      <c r="K973">
        <v>10</v>
      </c>
      <c r="L973" s="1">
        <f>IF(reservas_hotel[[#This Row],[mantenimiento_por_noche]]="","20",reservas_hotel[[#This Row],[mantenimiento_por_noche]])</f>
        <v>10</v>
      </c>
      <c r="M973">
        <f>reservas_hotel[[#This Row],[Precio Noche]]*reservas_hotel[[#This Row],[noches]]</f>
        <v>1200</v>
      </c>
      <c r="N973">
        <f>reservas_hotel[[#This Row],[noches]]*reservas_hotel[[#This Row],[Mantenimiento por noche]]</f>
        <v>100</v>
      </c>
      <c r="O973">
        <f>reservas_hotel[[#This Row],[Gasto total por reserva]]-reservas_hotel[[#This Row],[Gasto mantenimiento total]]</f>
        <v>1100</v>
      </c>
    </row>
    <row r="974" spans="1:15" x14ac:dyDescent="0.3">
      <c r="A974">
        <v>973</v>
      </c>
      <c r="B974">
        <v>88</v>
      </c>
      <c r="C974" t="s">
        <v>2</v>
      </c>
      <c r="D974" t="s">
        <v>18</v>
      </c>
      <c r="E974" t="s">
        <v>11</v>
      </c>
      <c r="G974" s="1" t="str">
        <f>IF(reservas_hotel[[#This Row],[precio noche 1]]="","100",reservas_hotel[[#This Row],[precio noche 1]])</f>
        <v>100</v>
      </c>
      <c r="H974" t="s">
        <v>9</v>
      </c>
      <c r="I974">
        <v>5</v>
      </c>
      <c r="J974" t="s">
        <v>6</v>
      </c>
      <c r="K974">
        <v>20</v>
      </c>
      <c r="L974" s="1">
        <f>IF(reservas_hotel[[#This Row],[mantenimiento_por_noche]]="","20",reservas_hotel[[#This Row],[mantenimiento_por_noche]])</f>
        <v>20</v>
      </c>
      <c r="M974">
        <f>reservas_hotel[[#This Row],[Precio Noche]]*reservas_hotel[[#This Row],[noches]]</f>
        <v>500</v>
      </c>
      <c r="N974">
        <f>reservas_hotel[[#This Row],[noches]]*reservas_hotel[[#This Row],[Mantenimiento por noche]]</f>
        <v>100</v>
      </c>
      <c r="O974">
        <f>reservas_hotel[[#This Row],[Gasto total por reserva]]-reservas_hotel[[#This Row],[Gasto mantenimiento total]]</f>
        <v>400</v>
      </c>
    </row>
    <row r="975" spans="1:15" x14ac:dyDescent="0.3">
      <c r="A975">
        <v>974</v>
      </c>
      <c r="B975">
        <v>40</v>
      </c>
      <c r="C975" t="s">
        <v>13</v>
      </c>
      <c r="D975" t="s">
        <v>14</v>
      </c>
      <c r="E975" t="s">
        <v>4</v>
      </c>
      <c r="F975">
        <v>70</v>
      </c>
      <c r="G975" s="1">
        <f>IF(reservas_hotel[[#This Row],[precio noche 1]]="","100",reservas_hotel[[#This Row],[precio noche 1]])</f>
        <v>70</v>
      </c>
      <c r="H975" t="s">
        <v>12</v>
      </c>
      <c r="I975">
        <v>4</v>
      </c>
      <c r="J975" t="s">
        <v>17</v>
      </c>
      <c r="K975">
        <v>15</v>
      </c>
      <c r="L975" s="1">
        <f>IF(reservas_hotel[[#This Row],[mantenimiento_por_noche]]="","20",reservas_hotel[[#This Row],[mantenimiento_por_noche]])</f>
        <v>15</v>
      </c>
      <c r="M975">
        <f>reservas_hotel[[#This Row],[Precio Noche]]*reservas_hotel[[#This Row],[noches]]</f>
        <v>280</v>
      </c>
      <c r="N975">
        <f>reservas_hotel[[#This Row],[noches]]*reservas_hotel[[#This Row],[Mantenimiento por noche]]</f>
        <v>60</v>
      </c>
      <c r="O975">
        <f>reservas_hotel[[#This Row],[Gasto total por reserva]]-reservas_hotel[[#This Row],[Gasto mantenimiento total]]</f>
        <v>220</v>
      </c>
    </row>
    <row r="976" spans="1:15" x14ac:dyDescent="0.3">
      <c r="A976">
        <v>975</v>
      </c>
      <c r="B976">
        <v>73</v>
      </c>
      <c r="C976" t="s">
        <v>2</v>
      </c>
      <c r="D976" t="s">
        <v>22</v>
      </c>
      <c r="E976" t="s">
        <v>11</v>
      </c>
      <c r="F976">
        <v>90</v>
      </c>
      <c r="G976" s="1">
        <f>IF(reservas_hotel[[#This Row],[precio noche 1]]="","100",reservas_hotel[[#This Row],[precio noche 1]])</f>
        <v>90</v>
      </c>
      <c r="H976" t="s">
        <v>12</v>
      </c>
      <c r="I976">
        <v>10</v>
      </c>
      <c r="J976" t="s">
        <v>6</v>
      </c>
      <c r="K976">
        <v>5</v>
      </c>
      <c r="L976" s="1">
        <f>IF(reservas_hotel[[#This Row],[mantenimiento_por_noche]]="","20",reservas_hotel[[#This Row],[mantenimiento_por_noche]])</f>
        <v>5</v>
      </c>
      <c r="M976">
        <f>reservas_hotel[[#This Row],[Precio Noche]]*reservas_hotel[[#This Row],[noches]]</f>
        <v>900</v>
      </c>
      <c r="N976">
        <f>reservas_hotel[[#This Row],[noches]]*reservas_hotel[[#This Row],[Mantenimiento por noche]]</f>
        <v>50</v>
      </c>
      <c r="O976">
        <f>reservas_hotel[[#This Row],[Gasto total por reserva]]-reservas_hotel[[#This Row],[Gasto mantenimiento total]]</f>
        <v>850</v>
      </c>
    </row>
    <row r="977" spans="1:15" x14ac:dyDescent="0.3">
      <c r="A977">
        <v>976</v>
      </c>
      <c r="B977">
        <v>32</v>
      </c>
      <c r="C977" t="s">
        <v>2</v>
      </c>
      <c r="D977" t="s">
        <v>3</v>
      </c>
      <c r="E977" t="s">
        <v>4</v>
      </c>
      <c r="F977">
        <v>150</v>
      </c>
      <c r="G977" s="1">
        <f>IF(reservas_hotel[[#This Row],[precio noche 1]]="","100",reservas_hotel[[#This Row],[precio noche 1]])</f>
        <v>150</v>
      </c>
      <c r="H977" t="s">
        <v>9</v>
      </c>
      <c r="I977">
        <v>5</v>
      </c>
      <c r="J977" t="s">
        <v>6</v>
      </c>
      <c r="L977" s="1" t="str">
        <f>IF(reservas_hotel[[#This Row],[mantenimiento_por_noche]]="","20",reservas_hotel[[#This Row],[mantenimiento_por_noche]])</f>
        <v>20</v>
      </c>
      <c r="M977">
        <f>reservas_hotel[[#This Row],[Precio Noche]]*reservas_hotel[[#This Row],[noches]]</f>
        <v>750</v>
      </c>
      <c r="N977">
        <f>reservas_hotel[[#This Row],[noches]]*reservas_hotel[[#This Row],[Mantenimiento por noche]]</f>
        <v>100</v>
      </c>
      <c r="O977">
        <f>reservas_hotel[[#This Row],[Gasto total por reserva]]-reservas_hotel[[#This Row],[Gasto mantenimiento total]]</f>
        <v>650</v>
      </c>
    </row>
    <row r="978" spans="1:15" x14ac:dyDescent="0.3">
      <c r="A978">
        <v>977</v>
      </c>
      <c r="B978">
        <v>24</v>
      </c>
      <c r="C978" t="s">
        <v>13</v>
      </c>
      <c r="D978" t="s">
        <v>10</v>
      </c>
      <c r="E978" t="s">
        <v>11</v>
      </c>
      <c r="F978">
        <v>120</v>
      </c>
      <c r="G978" s="1">
        <f>IF(reservas_hotel[[#This Row],[precio noche 1]]="","100",reservas_hotel[[#This Row],[precio noche 1]])</f>
        <v>120</v>
      </c>
      <c r="H978" t="s">
        <v>9</v>
      </c>
      <c r="I978">
        <v>1</v>
      </c>
      <c r="J978" t="s">
        <v>6</v>
      </c>
      <c r="L978" s="1" t="str">
        <f>IF(reservas_hotel[[#This Row],[mantenimiento_por_noche]]="","20",reservas_hotel[[#This Row],[mantenimiento_por_noche]])</f>
        <v>20</v>
      </c>
      <c r="M978">
        <f>reservas_hotel[[#This Row],[Precio Noche]]*reservas_hotel[[#This Row],[noches]]</f>
        <v>120</v>
      </c>
      <c r="N978">
        <f>reservas_hotel[[#This Row],[noches]]*reservas_hotel[[#This Row],[Mantenimiento por noche]]</f>
        <v>20</v>
      </c>
      <c r="O978">
        <f>reservas_hotel[[#This Row],[Gasto total por reserva]]-reservas_hotel[[#This Row],[Gasto mantenimiento total]]</f>
        <v>100</v>
      </c>
    </row>
    <row r="979" spans="1:15" x14ac:dyDescent="0.3">
      <c r="A979">
        <v>978</v>
      </c>
      <c r="B979">
        <v>66</v>
      </c>
      <c r="C979" t="s">
        <v>2</v>
      </c>
      <c r="D979" t="s">
        <v>16</v>
      </c>
      <c r="E979" t="s">
        <v>11</v>
      </c>
      <c r="F979">
        <v>50</v>
      </c>
      <c r="G979" s="1">
        <f>IF(reservas_hotel[[#This Row],[precio noche 1]]="","100",reservas_hotel[[#This Row],[precio noche 1]])</f>
        <v>50</v>
      </c>
      <c r="H979" t="s">
        <v>12</v>
      </c>
      <c r="I979">
        <v>6</v>
      </c>
      <c r="J979" t="s">
        <v>6</v>
      </c>
      <c r="K979">
        <v>20</v>
      </c>
      <c r="L979" s="1">
        <f>IF(reservas_hotel[[#This Row],[mantenimiento_por_noche]]="","20",reservas_hotel[[#This Row],[mantenimiento_por_noche]])</f>
        <v>20</v>
      </c>
      <c r="M979">
        <f>reservas_hotel[[#This Row],[Precio Noche]]*reservas_hotel[[#This Row],[noches]]</f>
        <v>300</v>
      </c>
      <c r="N979">
        <f>reservas_hotel[[#This Row],[noches]]*reservas_hotel[[#This Row],[Mantenimiento por noche]]</f>
        <v>120</v>
      </c>
      <c r="O979">
        <f>reservas_hotel[[#This Row],[Gasto total por reserva]]-reservas_hotel[[#This Row],[Gasto mantenimiento total]]</f>
        <v>180</v>
      </c>
    </row>
    <row r="980" spans="1:15" x14ac:dyDescent="0.3">
      <c r="A980">
        <v>979</v>
      </c>
      <c r="B980">
        <v>29</v>
      </c>
      <c r="C980" t="s">
        <v>13</v>
      </c>
      <c r="D980" t="s">
        <v>7</v>
      </c>
      <c r="E980" t="s">
        <v>8</v>
      </c>
      <c r="F980">
        <v>150</v>
      </c>
      <c r="G980" s="1">
        <f>IF(reservas_hotel[[#This Row],[precio noche 1]]="","100",reservas_hotel[[#This Row],[precio noche 1]])</f>
        <v>150</v>
      </c>
      <c r="H980" t="s">
        <v>5</v>
      </c>
      <c r="I980">
        <v>6</v>
      </c>
      <c r="J980" t="s">
        <v>17</v>
      </c>
      <c r="K980">
        <v>5</v>
      </c>
      <c r="L980" s="1">
        <f>IF(reservas_hotel[[#This Row],[mantenimiento_por_noche]]="","20",reservas_hotel[[#This Row],[mantenimiento_por_noche]])</f>
        <v>5</v>
      </c>
      <c r="M980">
        <f>reservas_hotel[[#This Row],[Precio Noche]]*reservas_hotel[[#This Row],[noches]]</f>
        <v>900</v>
      </c>
      <c r="N980">
        <f>reservas_hotel[[#This Row],[noches]]*reservas_hotel[[#This Row],[Mantenimiento por noche]]</f>
        <v>30</v>
      </c>
      <c r="O980">
        <f>reservas_hotel[[#This Row],[Gasto total por reserva]]-reservas_hotel[[#This Row],[Gasto mantenimiento total]]</f>
        <v>870</v>
      </c>
    </row>
    <row r="981" spans="1:15" x14ac:dyDescent="0.3">
      <c r="A981">
        <v>980</v>
      </c>
      <c r="B981">
        <v>27</v>
      </c>
      <c r="C981" t="s">
        <v>2</v>
      </c>
      <c r="D981" t="s">
        <v>19</v>
      </c>
      <c r="E981" t="s">
        <v>15</v>
      </c>
      <c r="F981">
        <v>200</v>
      </c>
      <c r="G981" s="1">
        <f>IF(reservas_hotel[[#This Row],[precio noche 1]]="","100",reservas_hotel[[#This Row],[precio noche 1]])</f>
        <v>200</v>
      </c>
      <c r="H981" t="s">
        <v>5</v>
      </c>
      <c r="I981">
        <v>4</v>
      </c>
      <c r="J981" t="s">
        <v>6</v>
      </c>
      <c r="K981">
        <v>5</v>
      </c>
      <c r="L981" s="1">
        <f>IF(reservas_hotel[[#This Row],[mantenimiento_por_noche]]="","20",reservas_hotel[[#This Row],[mantenimiento_por_noche]])</f>
        <v>5</v>
      </c>
      <c r="M981">
        <f>reservas_hotel[[#This Row],[Precio Noche]]*reservas_hotel[[#This Row],[noches]]</f>
        <v>800</v>
      </c>
      <c r="N981">
        <f>reservas_hotel[[#This Row],[noches]]*reservas_hotel[[#This Row],[Mantenimiento por noche]]</f>
        <v>20</v>
      </c>
      <c r="O981">
        <f>reservas_hotel[[#This Row],[Gasto total por reserva]]-reservas_hotel[[#This Row],[Gasto mantenimiento total]]</f>
        <v>780</v>
      </c>
    </row>
    <row r="982" spans="1:15" x14ac:dyDescent="0.3">
      <c r="A982">
        <v>981</v>
      </c>
      <c r="B982">
        <v>33</v>
      </c>
      <c r="C982" t="s">
        <v>13</v>
      </c>
      <c r="D982" t="s">
        <v>19</v>
      </c>
      <c r="E982" t="s">
        <v>8</v>
      </c>
      <c r="F982">
        <v>120</v>
      </c>
      <c r="G982" s="1">
        <f>IF(reservas_hotel[[#This Row],[precio noche 1]]="","100",reservas_hotel[[#This Row],[precio noche 1]])</f>
        <v>120</v>
      </c>
      <c r="H982" t="s">
        <v>9</v>
      </c>
      <c r="I982">
        <v>4</v>
      </c>
      <c r="J982" t="s">
        <v>17</v>
      </c>
      <c r="K982">
        <v>10</v>
      </c>
      <c r="L982" s="1">
        <f>IF(reservas_hotel[[#This Row],[mantenimiento_por_noche]]="","20",reservas_hotel[[#This Row],[mantenimiento_por_noche]])</f>
        <v>10</v>
      </c>
      <c r="M982">
        <f>reservas_hotel[[#This Row],[Precio Noche]]*reservas_hotel[[#This Row],[noches]]</f>
        <v>480</v>
      </c>
      <c r="N982">
        <f>reservas_hotel[[#This Row],[noches]]*reservas_hotel[[#This Row],[Mantenimiento por noche]]</f>
        <v>40</v>
      </c>
      <c r="O982">
        <f>reservas_hotel[[#This Row],[Gasto total por reserva]]-reservas_hotel[[#This Row],[Gasto mantenimiento total]]</f>
        <v>440</v>
      </c>
    </row>
    <row r="983" spans="1:15" x14ac:dyDescent="0.3">
      <c r="A983">
        <v>982</v>
      </c>
      <c r="B983">
        <v>41</v>
      </c>
      <c r="C983" t="s">
        <v>2</v>
      </c>
      <c r="D983" t="s">
        <v>3</v>
      </c>
      <c r="E983" t="s">
        <v>8</v>
      </c>
      <c r="F983">
        <v>70</v>
      </c>
      <c r="G983" s="1">
        <f>IF(reservas_hotel[[#This Row],[precio noche 1]]="","100",reservas_hotel[[#This Row],[precio noche 1]])</f>
        <v>70</v>
      </c>
      <c r="H983" t="s">
        <v>5</v>
      </c>
      <c r="I983">
        <v>1</v>
      </c>
      <c r="J983" t="s">
        <v>6</v>
      </c>
      <c r="K983">
        <v>5</v>
      </c>
      <c r="L983" s="1">
        <f>IF(reservas_hotel[[#This Row],[mantenimiento_por_noche]]="","20",reservas_hotel[[#This Row],[mantenimiento_por_noche]])</f>
        <v>5</v>
      </c>
      <c r="M983">
        <f>reservas_hotel[[#This Row],[Precio Noche]]*reservas_hotel[[#This Row],[noches]]</f>
        <v>70</v>
      </c>
      <c r="N983">
        <f>reservas_hotel[[#This Row],[noches]]*reservas_hotel[[#This Row],[Mantenimiento por noche]]</f>
        <v>5</v>
      </c>
      <c r="O983">
        <f>reservas_hotel[[#This Row],[Gasto total por reserva]]-reservas_hotel[[#This Row],[Gasto mantenimiento total]]</f>
        <v>65</v>
      </c>
    </row>
    <row r="984" spans="1:15" x14ac:dyDescent="0.3">
      <c r="A984">
        <v>983</v>
      </c>
      <c r="B984">
        <v>46</v>
      </c>
      <c r="C984" t="s">
        <v>2</v>
      </c>
      <c r="D984" t="s">
        <v>3</v>
      </c>
      <c r="E984" t="s">
        <v>11</v>
      </c>
      <c r="F984">
        <v>90</v>
      </c>
      <c r="G984" s="1">
        <f>IF(reservas_hotel[[#This Row],[precio noche 1]]="","100",reservas_hotel[[#This Row],[precio noche 1]])</f>
        <v>90</v>
      </c>
      <c r="H984" t="s">
        <v>5</v>
      </c>
      <c r="I984">
        <v>3</v>
      </c>
      <c r="J984" t="s">
        <v>6</v>
      </c>
      <c r="L984" s="1" t="str">
        <f>IF(reservas_hotel[[#This Row],[mantenimiento_por_noche]]="","20",reservas_hotel[[#This Row],[mantenimiento_por_noche]])</f>
        <v>20</v>
      </c>
      <c r="M984">
        <f>reservas_hotel[[#This Row],[Precio Noche]]*reservas_hotel[[#This Row],[noches]]</f>
        <v>270</v>
      </c>
      <c r="N984">
        <f>reservas_hotel[[#This Row],[noches]]*reservas_hotel[[#This Row],[Mantenimiento por noche]]</f>
        <v>60</v>
      </c>
      <c r="O984">
        <f>reservas_hotel[[#This Row],[Gasto total por reserva]]-reservas_hotel[[#This Row],[Gasto mantenimiento total]]</f>
        <v>210</v>
      </c>
    </row>
    <row r="985" spans="1:15" x14ac:dyDescent="0.3">
      <c r="A985">
        <v>984</v>
      </c>
      <c r="B985">
        <v>24</v>
      </c>
      <c r="C985" t="s">
        <v>2</v>
      </c>
      <c r="D985" t="s">
        <v>20</v>
      </c>
      <c r="E985" t="s">
        <v>4</v>
      </c>
      <c r="F985">
        <v>70</v>
      </c>
      <c r="G985" s="1">
        <f>IF(reservas_hotel[[#This Row],[precio noche 1]]="","100",reservas_hotel[[#This Row],[precio noche 1]])</f>
        <v>70</v>
      </c>
      <c r="H985" t="s">
        <v>9</v>
      </c>
      <c r="I985">
        <v>4</v>
      </c>
      <c r="J985" t="s">
        <v>6</v>
      </c>
      <c r="K985">
        <v>5</v>
      </c>
      <c r="L985" s="1">
        <f>IF(reservas_hotel[[#This Row],[mantenimiento_por_noche]]="","20",reservas_hotel[[#This Row],[mantenimiento_por_noche]])</f>
        <v>5</v>
      </c>
      <c r="M985">
        <f>reservas_hotel[[#This Row],[Precio Noche]]*reservas_hotel[[#This Row],[noches]]</f>
        <v>280</v>
      </c>
      <c r="N985">
        <f>reservas_hotel[[#This Row],[noches]]*reservas_hotel[[#This Row],[Mantenimiento por noche]]</f>
        <v>20</v>
      </c>
      <c r="O985">
        <f>reservas_hotel[[#This Row],[Gasto total por reserva]]-reservas_hotel[[#This Row],[Gasto mantenimiento total]]</f>
        <v>260</v>
      </c>
    </row>
    <row r="986" spans="1:15" x14ac:dyDescent="0.3">
      <c r="A986">
        <v>985</v>
      </c>
      <c r="B986">
        <v>23</v>
      </c>
      <c r="C986" t="s">
        <v>13</v>
      </c>
      <c r="D986" t="s">
        <v>3</v>
      </c>
      <c r="E986" t="s">
        <v>4</v>
      </c>
      <c r="F986">
        <v>150</v>
      </c>
      <c r="G986" s="1">
        <f>IF(reservas_hotel[[#This Row],[precio noche 1]]="","100",reservas_hotel[[#This Row],[precio noche 1]])</f>
        <v>150</v>
      </c>
      <c r="H986" t="s">
        <v>12</v>
      </c>
      <c r="I986">
        <v>4</v>
      </c>
      <c r="J986" t="s">
        <v>6</v>
      </c>
      <c r="K986">
        <v>15</v>
      </c>
      <c r="L986" s="1">
        <f>IF(reservas_hotel[[#This Row],[mantenimiento_por_noche]]="","20",reservas_hotel[[#This Row],[mantenimiento_por_noche]])</f>
        <v>15</v>
      </c>
      <c r="M986">
        <f>reservas_hotel[[#This Row],[Precio Noche]]*reservas_hotel[[#This Row],[noches]]</f>
        <v>600</v>
      </c>
      <c r="N986">
        <f>reservas_hotel[[#This Row],[noches]]*reservas_hotel[[#This Row],[Mantenimiento por noche]]</f>
        <v>60</v>
      </c>
      <c r="O986">
        <f>reservas_hotel[[#This Row],[Gasto total por reserva]]-reservas_hotel[[#This Row],[Gasto mantenimiento total]]</f>
        <v>540</v>
      </c>
    </row>
    <row r="987" spans="1:15" x14ac:dyDescent="0.3">
      <c r="A987">
        <v>986</v>
      </c>
      <c r="B987">
        <v>18</v>
      </c>
      <c r="C987" t="s">
        <v>13</v>
      </c>
      <c r="D987" t="s">
        <v>19</v>
      </c>
      <c r="E987" t="s">
        <v>8</v>
      </c>
      <c r="F987">
        <v>90</v>
      </c>
      <c r="G987" s="1">
        <f>IF(reservas_hotel[[#This Row],[precio noche 1]]="","100",reservas_hotel[[#This Row],[precio noche 1]])</f>
        <v>90</v>
      </c>
      <c r="H987" t="s">
        <v>9</v>
      </c>
      <c r="I987">
        <v>3</v>
      </c>
      <c r="J987" t="s">
        <v>17</v>
      </c>
      <c r="L987" s="1" t="str">
        <f>IF(reservas_hotel[[#This Row],[mantenimiento_por_noche]]="","20",reservas_hotel[[#This Row],[mantenimiento_por_noche]])</f>
        <v>20</v>
      </c>
      <c r="M987">
        <f>reservas_hotel[[#This Row],[Precio Noche]]*reservas_hotel[[#This Row],[noches]]</f>
        <v>270</v>
      </c>
      <c r="N987">
        <f>reservas_hotel[[#This Row],[noches]]*reservas_hotel[[#This Row],[Mantenimiento por noche]]</f>
        <v>60</v>
      </c>
      <c r="O987">
        <f>reservas_hotel[[#This Row],[Gasto total por reserva]]-reservas_hotel[[#This Row],[Gasto mantenimiento total]]</f>
        <v>210</v>
      </c>
    </row>
    <row r="988" spans="1:15" x14ac:dyDescent="0.3">
      <c r="A988">
        <v>987</v>
      </c>
      <c r="B988">
        <v>54</v>
      </c>
      <c r="C988" t="s">
        <v>13</v>
      </c>
      <c r="D988" t="s">
        <v>10</v>
      </c>
      <c r="E988" t="s">
        <v>15</v>
      </c>
      <c r="F988">
        <v>50</v>
      </c>
      <c r="G988" s="1">
        <f>IF(reservas_hotel[[#This Row],[precio noche 1]]="","100",reservas_hotel[[#This Row],[precio noche 1]])</f>
        <v>50</v>
      </c>
      <c r="H988" t="s">
        <v>5</v>
      </c>
      <c r="I988">
        <v>3</v>
      </c>
      <c r="J988" t="s">
        <v>17</v>
      </c>
      <c r="K988">
        <v>10</v>
      </c>
      <c r="L988" s="1">
        <f>IF(reservas_hotel[[#This Row],[mantenimiento_por_noche]]="","20",reservas_hotel[[#This Row],[mantenimiento_por_noche]])</f>
        <v>10</v>
      </c>
      <c r="M988">
        <f>reservas_hotel[[#This Row],[Precio Noche]]*reservas_hotel[[#This Row],[noches]]</f>
        <v>150</v>
      </c>
      <c r="N988">
        <f>reservas_hotel[[#This Row],[noches]]*reservas_hotel[[#This Row],[Mantenimiento por noche]]</f>
        <v>30</v>
      </c>
      <c r="O988">
        <f>reservas_hotel[[#This Row],[Gasto total por reserva]]-reservas_hotel[[#This Row],[Gasto mantenimiento total]]</f>
        <v>120</v>
      </c>
    </row>
    <row r="989" spans="1:15" x14ac:dyDescent="0.3">
      <c r="A989">
        <v>988</v>
      </c>
      <c r="B989">
        <v>64</v>
      </c>
      <c r="C989" t="s">
        <v>13</v>
      </c>
      <c r="D989" t="s">
        <v>14</v>
      </c>
      <c r="E989" t="s">
        <v>11</v>
      </c>
      <c r="G989" s="1" t="str">
        <f>IF(reservas_hotel[[#This Row],[precio noche 1]]="","100",reservas_hotel[[#This Row],[precio noche 1]])</f>
        <v>100</v>
      </c>
      <c r="H989" t="s">
        <v>12</v>
      </c>
      <c r="I989">
        <v>6</v>
      </c>
      <c r="J989" t="s">
        <v>6</v>
      </c>
      <c r="K989">
        <v>10</v>
      </c>
      <c r="L989" s="1">
        <f>IF(reservas_hotel[[#This Row],[mantenimiento_por_noche]]="","20",reservas_hotel[[#This Row],[mantenimiento_por_noche]])</f>
        <v>10</v>
      </c>
      <c r="M989">
        <f>reservas_hotel[[#This Row],[Precio Noche]]*reservas_hotel[[#This Row],[noches]]</f>
        <v>600</v>
      </c>
      <c r="N989">
        <f>reservas_hotel[[#This Row],[noches]]*reservas_hotel[[#This Row],[Mantenimiento por noche]]</f>
        <v>60</v>
      </c>
      <c r="O989">
        <f>reservas_hotel[[#This Row],[Gasto total por reserva]]-reservas_hotel[[#This Row],[Gasto mantenimiento total]]</f>
        <v>540</v>
      </c>
    </row>
    <row r="990" spans="1:15" x14ac:dyDescent="0.3">
      <c r="A990">
        <v>989</v>
      </c>
      <c r="B990">
        <v>84</v>
      </c>
      <c r="C990" t="s">
        <v>13</v>
      </c>
      <c r="D990" t="s">
        <v>10</v>
      </c>
      <c r="E990" t="s">
        <v>4</v>
      </c>
      <c r="F990">
        <v>70</v>
      </c>
      <c r="G990" s="1">
        <f>IF(reservas_hotel[[#This Row],[precio noche 1]]="","100",reservas_hotel[[#This Row],[precio noche 1]])</f>
        <v>70</v>
      </c>
      <c r="H990" t="s">
        <v>5</v>
      </c>
      <c r="I990">
        <v>9</v>
      </c>
      <c r="J990" t="s">
        <v>17</v>
      </c>
      <c r="L990" s="1" t="str">
        <f>IF(reservas_hotel[[#This Row],[mantenimiento_por_noche]]="","20",reservas_hotel[[#This Row],[mantenimiento_por_noche]])</f>
        <v>20</v>
      </c>
      <c r="M990">
        <f>reservas_hotel[[#This Row],[Precio Noche]]*reservas_hotel[[#This Row],[noches]]</f>
        <v>630</v>
      </c>
      <c r="N990">
        <f>reservas_hotel[[#This Row],[noches]]*reservas_hotel[[#This Row],[Mantenimiento por noche]]</f>
        <v>180</v>
      </c>
      <c r="O990">
        <f>reservas_hotel[[#This Row],[Gasto total por reserva]]-reservas_hotel[[#This Row],[Gasto mantenimiento total]]</f>
        <v>450</v>
      </c>
    </row>
    <row r="991" spans="1:15" x14ac:dyDescent="0.3">
      <c r="A991">
        <v>990</v>
      </c>
      <c r="B991">
        <v>18</v>
      </c>
      <c r="C991" t="s">
        <v>2</v>
      </c>
      <c r="D991" t="s">
        <v>22</v>
      </c>
      <c r="E991" t="s">
        <v>15</v>
      </c>
      <c r="F991">
        <v>90</v>
      </c>
      <c r="G991" s="1">
        <f>IF(reservas_hotel[[#This Row],[precio noche 1]]="","100",reservas_hotel[[#This Row],[precio noche 1]])</f>
        <v>90</v>
      </c>
      <c r="H991" t="s">
        <v>9</v>
      </c>
      <c r="I991">
        <v>7</v>
      </c>
      <c r="J991" t="s">
        <v>6</v>
      </c>
      <c r="K991">
        <v>10</v>
      </c>
      <c r="L991" s="1">
        <f>IF(reservas_hotel[[#This Row],[mantenimiento_por_noche]]="","20",reservas_hotel[[#This Row],[mantenimiento_por_noche]])</f>
        <v>10</v>
      </c>
      <c r="M991">
        <f>reservas_hotel[[#This Row],[Precio Noche]]*reservas_hotel[[#This Row],[noches]]</f>
        <v>630</v>
      </c>
      <c r="N991">
        <f>reservas_hotel[[#This Row],[noches]]*reservas_hotel[[#This Row],[Mantenimiento por noche]]</f>
        <v>70</v>
      </c>
      <c r="O991">
        <f>reservas_hotel[[#This Row],[Gasto total por reserva]]-reservas_hotel[[#This Row],[Gasto mantenimiento total]]</f>
        <v>560</v>
      </c>
    </row>
    <row r="992" spans="1:15" x14ac:dyDescent="0.3">
      <c r="A992">
        <v>991</v>
      </c>
      <c r="B992">
        <v>82</v>
      </c>
      <c r="C992" t="s">
        <v>2</v>
      </c>
      <c r="D992" t="s">
        <v>19</v>
      </c>
      <c r="E992" t="s">
        <v>15</v>
      </c>
      <c r="F992">
        <v>70</v>
      </c>
      <c r="G992" s="1">
        <f>IF(reservas_hotel[[#This Row],[precio noche 1]]="","100",reservas_hotel[[#This Row],[precio noche 1]])</f>
        <v>70</v>
      </c>
      <c r="H992" t="s">
        <v>5</v>
      </c>
      <c r="I992">
        <v>2</v>
      </c>
      <c r="J992" t="s">
        <v>17</v>
      </c>
      <c r="K992">
        <v>10</v>
      </c>
      <c r="L992" s="1">
        <f>IF(reservas_hotel[[#This Row],[mantenimiento_por_noche]]="","20",reservas_hotel[[#This Row],[mantenimiento_por_noche]])</f>
        <v>10</v>
      </c>
      <c r="M992">
        <f>reservas_hotel[[#This Row],[Precio Noche]]*reservas_hotel[[#This Row],[noches]]</f>
        <v>140</v>
      </c>
      <c r="N992">
        <f>reservas_hotel[[#This Row],[noches]]*reservas_hotel[[#This Row],[Mantenimiento por noche]]</f>
        <v>20</v>
      </c>
      <c r="O992">
        <f>reservas_hotel[[#This Row],[Gasto total por reserva]]-reservas_hotel[[#This Row],[Gasto mantenimiento total]]</f>
        <v>120</v>
      </c>
    </row>
    <row r="993" spans="1:15" x14ac:dyDescent="0.3">
      <c r="A993">
        <v>992</v>
      </c>
      <c r="B993">
        <v>69</v>
      </c>
      <c r="C993" t="s">
        <v>2</v>
      </c>
      <c r="D993" t="s">
        <v>14</v>
      </c>
      <c r="E993" t="s">
        <v>8</v>
      </c>
      <c r="F993">
        <v>120</v>
      </c>
      <c r="G993" s="1">
        <f>IF(reservas_hotel[[#This Row],[precio noche 1]]="","100",reservas_hotel[[#This Row],[precio noche 1]])</f>
        <v>120</v>
      </c>
      <c r="H993" t="s">
        <v>5</v>
      </c>
      <c r="I993">
        <v>6</v>
      </c>
      <c r="J993" t="s">
        <v>6</v>
      </c>
      <c r="K993">
        <v>20</v>
      </c>
      <c r="L993" s="1">
        <f>IF(reservas_hotel[[#This Row],[mantenimiento_por_noche]]="","20",reservas_hotel[[#This Row],[mantenimiento_por_noche]])</f>
        <v>20</v>
      </c>
      <c r="M993">
        <f>reservas_hotel[[#This Row],[Precio Noche]]*reservas_hotel[[#This Row],[noches]]</f>
        <v>720</v>
      </c>
      <c r="N993">
        <f>reservas_hotel[[#This Row],[noches]]*reservas_hotel[[#This Row],[Mantenimiento por noche]]</f>
        <v>120</v>
      </c>
      <c r="O993">
        <f>reservas_hotel[[#This Row],[Gasto total por reserva]]-reservas_hotel[[#This Row],[Gasto mantenimiento total]]</f>
        <v>600</v>
      </c>
    </row>
    <row r="994" spans="1:15" x14ac:dyDescent="0.3">
      <c r="A994">
        <v>993</v>
      </c>
      <c r="B994">
        <v>20</v>
      </c>
      <c r="C994" t="s">
        <v>2</v>
      </c>
      <c r="D994" t="s">
        <v>7</v>
      </c>
      <c r="E994" t="s">
        <v>4</v>
      </c>
      <c r="F994">
        <v>200</v>
      </c>
      <c r="G994" s="1">
        <f>IF(reservas_hotel[[#This Row],[precio noche 1]]="","100",reservas_hotel[[#This Row],[precio noche 1]])</f>
        <v>200</v>
      </c>
      <c r="H994" t="s">
        <v>21</v>
      </c>
      <c r="I994">
        <v>4</v>
      </c>
      <c r="J994" t="s">
        <v>6</v>
      </c>
      <c r="K994">
        <v>5</v>
      </c>
      <c r="L994" s="1">
        <f>IF(reservas_hotel[[#This Row],[mantenimiento_por_noche]]="","20",reservas_hotel[[#This Row],[mantenimiento_por_noche]])</f>
        <v>5</v>
      </c>
      <c r="M994">
        <f>reservas_hotel[[#This Row],[Precio Noche]]*reservas_hotel[[#This Row],[noches]]</f>
        <v>800</v>
      </c>
      <c r="N994">
        <f>reservas_hotel[[#This Row],[noches]]*reservas_hotel[[#This Row],[Mantenimiento por noche]]</f>
        <v>20</v>
      </c>
      <c r="O994">
        <f>reservas_hotel[[#This Row],[Gasto total por reserva]]-reservas_hotel[[#This Row],[Gasto mantenimiento total]]</f>
        <v>780</v>
      </c>
    </row>
    <row r="995" spans="1:15" x14ac:dyDescent="0.3">
      <c r="A995">
        <v>994</v>
      </c>
      <c r="B995">
        <v>39</v>
      </c>
      <c r="C995" t="s">
        <v>13</v>
      </c>
      <c r="D995" t="s">
        <v>3</v>
      </c>
      <c r="E995" t="s">
        <v>15</v>
      </c>
      <c r="F995">
        <v>90</v>
      </c>
      <c r="G995" s="1">
        <f>IF(reservas_hotel[[#This Row],[precio noche 1]]="","100",reservas_hotel[[#This Row],[precio noche 1]])</f>
        <v>90</v>
      </c>
      <c r="H995" t="s">
        <v>9</v>
      </c>
      <c r="I995">
        <v>3</v>
      </c>
      <c r="J995" t="s">
        <v>17</v>
      </c>
      <c r="K995">
        <v>5</v>
      </c>
      <c r="L995" s="1">
        <f>IF(reservas_hotel[[#This Row],[mantenimiento_por_noche]]="","20",reservas_hotel[[#This Row],[mantenimiento_por_noche]])</f>
        <v>5</v>
      </c>
      <c r="M995">
        <f>reservas_hotel[[#This Row],[Precio Noche]]*reservas_hotel[[#This Row],[noches]]</f>
        <v>270</v>
      </c>
      <c r="N995">
        <f>reservas_hotel[[#This Row],[noches]]*reservas_hotel[[#This Row],[Mantenimiento por noche]]</f>
        <v>15</v>
      </c>
      <c r="O995">
        <f>reservas_hotel[[#This Row],[Gasto total por reserva]]-reservas_hotel[[#This Row],[Gasto mantenimiento total]]</f>
        <v>255</v>
      </c>
    </row>
    <row r="996" spans="1:15" x14ac:dyDescent="0.3">
      <c r="A996">
        <v>995</v>
      </c>
      <c r="B996">
        <v>82</v>
      </c>
      <c r="C996" t="s">
        <v>2</v>
      </c>
      <c r="D996" t="s">
        <v>14</v>
      </c>
      <c r="E996" t="s">
        <v>8</v>
      </c>
      <c r="F996">
        <v>200</v>
      </c>
      <c r="G996" s="1">
        <f>IF(reservas_hotel[[#This Row],[precio noche 1]]="","100",reservas_hotel[[#This Row],[precio noche 1]])</f>
        <v>200</v>
      </c>
      <c r="H996" t="s">
        <v>12</v>
      </c>
      <c r="I996">
        <v>10</v>
      </c>
      <c r="J996" t="s">
        <v>6</v>
      </c>
      <c r="K996">
        <v>5</v>
      </c>
      <c r="L996" s="1">
        <f>IF(reservas_hotel[[#This Row],[mantenimiento_por_noche]]="","20",reservas_hotel[[#This Row],[mantenimiento_por_noche]])</f>
        <v>5</v>
      </c>
      <c r="M996">
        <f>reservas_hotel[[#This Row],[Precio Noche]]*reservas_hotel[[#This Row],[noches]]</f>
        <v>2000</v>
      </c>
      <c r="N996">
        <f>reservas_hotel[[#This Row],[noches]]*reservas_hotel[[#This Row],[Mantenimiento por noche]]</f>
        <v>50</v>
      </c>
      <c r="O996">
        <f>reservas_hotel[[#This Row],[Gasto total por reserva]]-reservas_hotel[[#This Row],[Gasto mantenimiento total]]</f>
        <v>1950</v>
      </c>
    </row>
    <row r="997" spans="1:15" x14ac:dyDescent="0.3">
      <c r="A997">
        <v>996</v>
      </c>
      <c r="B997">
        <v>62</v>
      </c>
      <c r="C997" t="s">
        <v>2</v>
      </c>
      <c r="D997" t="s">
        <v>16</v>
      </c>
      <c r="E997" t="s">
        <v>11</v>
      </c>
      <c r="F997">
        <v>70</v>
      </c>
      <c r="G997" s="1">
        <f>IF(reservas_hotel[[#This Row],[precio noche 1]]="","100",reservas_hotel[[#This Row],[precio noche 1]])</f>
        <v>70</v>
      </c>
      <c r="H997" t="s">
        <v>5</v>
      </c>
      <c r="I997">
        <v>9</v>
      </c>
      <c r="J997" t="s">
        <v>17</v>
      </c>
      <c r="K997">
        <v>20</v>
      </c>
      <c r="L997" s="1">
        <f>IF(reservas_hotel[[#This Row],[mantenimiento_por_noche]]="","20",reservas_hotel[[#This Row],[mantenimiento_por_noche]])</f>
        <v>20</v>
      </c>
      <c r="M997">
        <f>reservas_hotel[[#This Row],[Precio Noche]]*reservas_hotel[[#This Row],[noches]]</f>
        <v>630</v>
      </c>
      <c r="N997">
        <f>reservas_hotel[[#This Row],[noches]]*reservas_hotel[[#This Row],[Mantenimiento por noche]]</f>
        <v>180</v>
      </c>
      <c r="O997">
        <f>reservas_hotel[[#This Row],[Gasto total por reserva]]-reservas_hotel[[#This Row],[Gasto mantenimiento total]]</f>
        <v>450</v>
      </c>
    </row>
    <row r="998" spans="1:15" x14ac:dyDescent="0.3">
      <c r="A998">
        <v>997</v>
      </c>
      <c r="B998">
        <v>54</v>
      </c>
      <c r="C998" t="s">
        <v>2</v>
      </c>
      <c r="D998" t="s">
        <v>10</v>
      </c>
      <c r="E998" t="s">
        <v>8</v>
      </c>
      <c r="F998">
        <v>200</v>
      </c>
      <c r="G998" s="1">
        <f>IF(reservas_hotel[[#This Row],[precio noche 1]]="","100",reservas_hotel[[#This Row],[precio noche 1]])</f>
        <v>200</v>
      </c>
      <c r="H998" t="s">
        <v>5</v>
      </c>
      <c r="I998">
        <v>10</v>
      </c>
      <c r="J998" t="s">
        <v>17</v>
      </c>
      <c r="K998">
        <v>10</v>
      </c>
      <c r="L998" s="1">
        <f>IF(reservas_hotel[[#This Row],[mantenimiento_por_noche]]="","20",reservas_hotel[[#This Row],[mantenimiento_por_noche]])</f>
        <v>10</v>
      </c>
      <c r="M998">
        <f>reservas_hotel[[#This Row],[Precio Noche]]*reservas_hotel[[#This Row],[noches]]</f>
        <v>2000</v>
      </c>
      <c r="N998">
        <f>reservas_hotel[[#This Row],[noches]]*reservas_hotel[[#This Row],[Mantenimiento por noche]]</f>
        <v>100</v>
      </c>
      <c r="O998">
        <f>reservas_hotel[[#This Row],[Gasto total por reserva]]-reservas_hotel[[#This Row],[Gasto mantenimiento total]]</f>
        <v>1900</v>
      </c>
    </row>
    <row r="999" spans="1:15" x14ac:dyDescent="0.3">
      <c r="A999">
        <v>998</v>
      </c>
      <c r="B999">
        <v>21</v>
      </c>
      <c r="C999" t="s">
        <v>2</v>
      </c>
      <c r="D999" t="s">
        <v>16</v>
      </c>
      <c r="E999" t="s">
        <v>15</v>
      </c>
      <c r="F999">
        <v>70</v>
      </c>
      <c r="G999" s="1">
        <f>IF(reservas_hotel[[#This Row],[precio noche 1]]="","100",reservas_hotel[[#This Row],[precio noche 1]])</f>
        <v>70</v>
      </c>
      <c r="H999" t="s">
        <v>12</v>
      </c>
      <c r="I999">
        <v>4</v>
      </c>
      <c r="J999" t="s">
        <v>17</v>
      </c>
      <c r="K999">
        <v>5</v>
      </c>
      <c r="L999" s="1">
        <f>IF(reservas_hotel[[#This Row],[mantenimiento_por_noche]]="","20",reservas_hotel[[#This Row],[mantenimiento_por_noche]])</f>
        <v>5</v>
      </c>
      <c r="M999">
        <f>reservas_hotel[[#This Row],[Precio Noche]]*reservas_hotel[[#This Row],[noches]]</f>
        <v>280</v>
      </c>
      <c r="N999">
        <f>reservas_hotel[[#This Row],[noches]]*reservas_hotel[[#This Row],[Mantenimiento por noche]]</f>
        <v>20</v>
      </c>
      <c r="O999">
        <f>reservas_hotel[[#This Row],[Gasto total por reserva]]-reservas_hotel[[#This Row],[Gasto mantenimiento total]]</f>
        <v>260</v>
      </c>
    </row>
    <row r="1000" spans="1:15" x14ac:dyDescent="0.3">
      <c r="A1000">
        <v>999</v>
      </c>
      <c r="B1000">
        <v>90</v>
      </c>
      <c r="C1000" t="s">
        <v>2</v>
      </c>
      <c r="D1000" t="s">
        <v>16</v>
      </c>
      <c r="E1000" t="s">
        <v>11</v>
      </c>
      <c r="F1000">
        <v>90</v>
      </c>
      <c r="G1000" s="1">
        <f>IF(reservas_hotel[[#This Row],[precio noche 1]]="","100",reservas_hotel[[#This Row],[precio noche 1]])</f>
        <v>90</v>
      </c>
      <c r="H1000" t="s">
        <v>21</v>
      </c>
      <c r="I1000">
        <v>4</v>
      </c>
      <c r="J1000" t="s">
        <v>17</v>
      </c>
      <c r="L1000" s="1" t="str">
        <f>IF(reservas_hotel[[#This Row],[mantenimiento_por_noche]]="","20",reservas_hotel[[#This Row],[mantenimiento_por_noche]])</f>
        <v>20</v>
      </c>
      <c r="M1000">
        <f>reservas_hotel[[#This Row],[Precio Noche]]*reservas_hotel[[#This Row],[noches]]</f>
        <v>360</v>
      </c>
      <c r="N1000">
        <f>reservas_hotel[[#This Row],[noches]]*reservas_hotel[[#This Row],[Mantenimiento por noche]]</f>
        <v>80</v>
      </c>
      <c r="O1000">
        <f>reservas_hotel[[#This Row],[Gasto total por reserva]]-reservas_hotel[[#This Row],[Gasto mantenimiento total]]</f>
        <v>280</v>
      </c>
    </row>
    <row r="1001" spans="1:15" x14ac:dyDescent="0.3">
      <c r="A1001">
        <v>1000</v>
      </c>
      <c r="B1001">
        <v>40</v>
      </c>
      <c r="C1001" t="s">
        <v>2</v>
      </c>
      <c r="D1001" t="s">
        <v>20</v>
      </c>
      <c r="E1001" t="s">
        <v>4</v>
      </c>
      <c r="F1001">
        <v>90</v>
      </c>
      <c r="G1001" s="1">
        <f>IF(reservas_hotel[[#This Row],[precio noche 1]]="","100",reservas_hotel[[#This Row],[precio noche 1]])</f>
        <v>90</v>
      </c>
      <c r="H1001" t="s">
        <v>12</v>
      </c>
      <c r="I1001">
        <v>4</v>
      </c>
      <c r="J1001" t="s">
        <v>17</v>
      </c>
      <c r="K1001">
        <v>5</v>
      </c>
      <c r="L1001" s="1">
        <f>IF(reservas_hotel[[#This Row],[mantenimiento_por_noche]]="","20",reservas_hotel[[#This Row],[mantenimiento_por_noche]])</f>
        <v>5</v>
      </c>
      <c r="M1001">
        <f>reservas_hotel[[#This Row],[Precio Noche]]*reservas_hotel[[#This Row],[noches]]</f>
        <v>360</v>
      </c>
      <c r="N1001">
        <f>reservas_hotel[[#This Row],[noches]]*reservas_hotel[[#This Row],[Mantenimiento por noche]]</f>
        <v>20</v>
      </c>
      <c r="O1001">
        <f>reservas_hotel[[#This Row],[Gasto total por reserva]]-reservas_hotel[[#This Row],[Gasto mantenimiento total]]</f>
        <v>340</v>
      </c>
    </row>
    <row r="1002" spans="1:15" x14ac:dyDescent="0.3">
      <c r="A1002">
        <v>1001</v>
      </c>
      <c r="B1002">
        <v>30</v>
      </c>
      <c r="C1002" t="s">
        <v>13</v>
      </c>
      <c r="D1002" t="s">
        <v>7</v>
      </c>
      <c r="E1002" t="s">
        <v>4</v>
      </c>
      <c r="F1002">
        <v>150</v>
      </c>
      <c r="G1002" s="1">
        <f>IF(reservas_hotel[[#This Row],[precio noche 1]]="","100",reservas_hotel[[#This Row],[precio noche 1]])</f>
        <v>150</v>
      </c>
      <c r="H1002" t="s">
        <v>12</v>
      </c>
      <c r="I1002">
        <v>2</v>
      </c>
      <c r="J1002" t="s">
        <v>6</v>
      </c>
      <c r="K1002">
        <v>10</v>
      </c>
      <c r="L1002" s="1">
        <f>IF(reservas_hotel[[#This Row],[mantenimiento_por_noche]]="","20",reservas_hotel[[#This Row],[mantenimiento_por_noche]])</f>
        <v>10</v>
      </c>
      <c r="M1002">
        <f>reservas_hotel[[#This Row],[Precio Noche]]*reservas_hotel[[#This Row],[noches]]</f>
        <v>300</v>
      </c>
      <c r="N1002">
        <f>reservas_hotel[[#This Row],[noches]]*reservas_hotel[[#This Row],[Mantenimiento por noche]]</f>
        <v>20</v>
      </c>
      <c r="O1002">
        <f>reservas_hotel[[#This Row],[Gasto total por reserva]]-reservas_hotel[[#This Row],[Gasto mantenimiento total]]</f>
        <v>280</v>
      </c>
    </row>
    <row r="1003" spans="1:15" x14ac:dyDescent="0.3">
      <c r="A1003">
        <v>1002</v>
      </c>
      <c r="B1003">
        <v>65</v>
      </c>
      <c r="C1003" t="s">
        <v>13</v>
      </c>
      <c r="D1003" t="s">
        <v>18</v>
      </c>
      <c r="E1003" t="s">
        <v>15</v>
      </c>
      <c r="F1003">
        <v>70</v>
      </c>
      <c r="G1003" s="1">
        <f>IF(reservas_hotel[[#This Row],[precio noche 1]]="","100",reservas_hotel[[#This Row],[precio noche 1]])</f>
        <v>70</v>
      </c>
      <c r="H1003" t="s">
        <v>21</v>
      </c>
      <c r="I1003">
        <v>9</v>
      </c>
      <c r="J1003" t="s">
        <v>6</v>
      </c>
      <c r="K1003">
        <v>15</v>
      </c>
      <c r="L1003" s="1">
        <f>IF(reservas_hotel[[#This Row],[mantenimiento_por_noche]]="","20",reservas_hotel[[#This Row],[mantenimiento_por_noche]])</f>
        <v>15</v>
      </c>
      <c r="M1003">
        <f>reservas_hotel[[#This Row],[Precio Noche]]*reservas_hotel[[#This Row],[noches]]</f>
        <v>630</v>
      </c>
      <c r="N1003">
        <f>reservas_hotel[[#This Row],[noches]]*reservas_hotel[[#This Row],[Mantenimiento por noche]]</f>
        <v>135</v>
      </c>
      <c r="O1003">
        <f>reservas_hotel[[#This Row],[Gasto total por reserva]]-reservas_hotel[[#This Row],[Gasto mantenimiento total]]</f>
        <v>495</v>
      </c>
    </row>
    <row r="1004" spans="1:15" x14ac:dyDescent="0.3">
      <c r="A1004">
        <v>1003</v>
      </c>
      <c r="B1004">
        <v>77</v>
      </c>
      <c r="C1004" t="s">
        <v>13</v>
      </c>
      <c r="D1004" t="s">
        <v>22</v>
      </c>
      <c r="E1004" t="s">
        <v>11</v>
      </c>
      <c r="F1004">
        <v>120</v>
      </c>
      <c r="G1004" s="1">
        <f>IF(reservas_hotel[[#This Row],[precio noche 1]]="","100",reservas_hotel[[#This Row],[precio noche 1]])</f>
        <v>120</v>
      </c>
      <c r="H1004" t="s">
        <v>5</v>
      </c>
      <c r="I1004">
        <v>2</v>
      </c>
      <c r="J1004" t="s">
        <v>6</v>
      </c>
      <c r="K1004">
        <v>15</v>
      </c>
      <c r="L1004" s="1">
        <f>IF(reservas_hotel[[#This Row],[mantenimiento_por_noche]]="","20",reservas_hotel[[#This Row],[mantenimiento_por_noche]])</f>
        <v>15</v>
      </c>
      <c r="M1004">
        <f>reservas_hotel[[#This Row],[Precio Noche]]*reservas_hotel[[#This Row],[noches]]</f>
        <v>240</v>
      </c>
      <c r="N1004">
        <f>reservas_hotel[[#This Row],[noches]]*reservas_hotel[[#This Row],[Mantenimiento por noche]]</f>
        <v>30</v>
      </c>
      <c r="O1004">
        <f>reservas_hotel[[#This Row],[Gasto total por reserva]]-reservas_hotel[[#This Row],[Gasto mantenimiento total]]</f>
        <v>210</v>
      </c>
    </row>
    <row r="1005" spans="1:15" x14ac:dyDescent="0.3">
      <c r="A1005">
        <v>1004</v>
      </c>
      <c r="B1005">
        <v>64</v>
      </c>
      <c r="C1005" t="s">
        <v>2</v>
      </c>
      <c r="D1005" t="s">
        <v>10</v>
      </c>
      <c r="E1005" t="s">
        <v>11</v>
      </c>
      <c r="F1005">
        <v>200</v>
      </c>
      <c r="G1005" s="1">
        <f>IF(reservas_hotel[[#This Row],[precio noche 1]]="","100",reservas_hotel[[#This Row],[precio noche 1]])</f>
        <v>200</v>
      </c>
      <c r="H1005" t="s">
        <v>21</v>
      </c>
      <c r="I1005">
        <v>2</v>
      </c>
      <c r="J1005" t="s">
        <v>17</v>
      </c>
      <c r="L1005" s="1" t="str">
        <f>IF(reservas_hotel[[#This Row],[mantenimiento_por_noche]]="","20",reservas_hotel[[#This Row],[mantenimiento_por_noche]])</f>
        <v>20</v>
      </c>
      <c r="M1005">
        <f>reservas_hotel[[#This Row],[Precio Noche]]*reservas_hotel[[#This Row],[noches]]</f>
        <v>400</v>
      </c>
      <c r="N1005">
        <f>reservas_hotel[[#This Row],[noches]]*reservas_hotel[[#This Row],[Mantenimiento por noche]]</f>
        <v>40</v>
      </c>
      <c r="O1005">
        <f>reservas_hotel[[#This Row],[Gasto total por reserva]]-reservas_hotel[[#This Row],[Gasto mantenimiento total]]</f>
        <v>360</v>
      </c>
    </row>
    <row r="1006" spans="1:15" x14ac:dyDescent="0.3">
      <c r="A1006">
        <v>1005</v>
      </c>
      <c r="B1006">
        <v>36</v>
      </c>
      <c r="C1006" t="s">
        <v>2</v>
      </c>
      <c r="D1006" t="s">
        <v>20</v>
      </c>
      <c r="E1006" t="s">
        <v>11</v>
      </c>
      <c r="F1006">
        <v>150</v>
      </c>
      <c r="G1006" s="1">
        <f>IF(reservas_hotel[[#This Row],[precio noche 1]]="","100",reservas_hotel[[#This Row],[precio noche 1]])</f>
        <v>150</v>
      </c>
      <c r="H1006" t="s">
        <v>21</v>
      </c>
      <c r="I1006">
        <v>10</v>
      </c>
      <c r="J1006" t="s">
        <v>17</v>
      </c>
      <c r="K1006">
        <v>10</v>
      </c>
      <c r="L1006" s="1">
        <f>IF(reservas_hotel[[#This Row],[mantenimiento_por_noche]]="","20",reservas_hotel[[#This Row],[mantenimiento_por_noche]])</f>
        <v>10</v>
      </c>
      <c r="M1006">
        <f>reservas_hotel[[#This Row],[Precio Noche]]*reservas_hotel[[#This Row],[noches]]</f>
        <v>1500</v>
      </c>
      <c r="N1006">
        <f>reservas_hotel[[#This Row],[noches]]*reservas_hotel[[#This Row],[Mantenimiento por noche]]</f>
        <v>100</v>
      </c>
      <c r="O1006">
        <f>reservas_hotel[[#This Row],[Gasto total por reserva]]-reservas_hotel[[#This Row],[Gasto mantenimiento total]]</f>
        <v>1400</v>
      </c>
    </row>
    <row r="1007" spans="1:15" x14ac:dyDescent="0.3">
      <c r="A1007">
        <v>1006</v>
      </c>
      <c r="B1007">
        <v>33</v>
      </c>
      <c r="C1007" t="s">
        <v>2</v>
      </c>
      <c r="D1007" t="s">
        <v>22</v>
      </c>
      <c r="E1007" t="s">
        <v>8</v>
      </c>
      <c r="F1007">
        <v>150</v>
      </c>
      <c r="G1007" s="1">
        <f>IF(reservas_hotel[[#This Row],[precio noche 1]]="","100",reservas_hotel[[#This Row],[precio noche 1]])</f>
        <v>150</v>
      </c>
      <c r="H1007" t="s">
        <v>5</v>
      </c>
      <c r="I1007">
        <v>4</v>
      </c>
      <c r="J1007" t="s">
        <v>17</v>
      </c>
      <c r="K1007">
        <v>10</v>
      </c>
      <c r="L1007" s="1">
        <f>IF(reservas_hotel[[#This Row],[mantenimiento_por_noche]]="","20",reservas_hotel[[#This Row],[mantenimiento_por_noche]])</f>
        <v>10</v>
      </c>
      <c r="M1007">
        <f>reservas_hotel[[#This Row],[Precio Noche]]*reservas_hotel[[#This Row],[noches]]</f>
        <v>600</v>
      </c>
      <c r="N1007">
        <f>reservas_hotel[[#This Row],[noches]]*reservas_hotel[[#This Row],[Mantenimiento por noche]]</f>
        <v>40</v>
      </c>
      <c r="O1007">
        <f>reservas_hotel[[#This Row],[Gasto total por reserva]]-reservas_hotel[[#This Row],[Gasto mantenimiento total]]</f>
        <v>560</v>
      </c>
    </row>
    <row r="1008" spans="1:15" x14ac:dyDescent="0.3">
      <c r="A1008">
        <v>1007</v>
      </c>
      <c r="B1008">
        <v>60</v>
      </c>
      <c r="C1008" t="s">
        <v>13</v>
      </c>
      <c r="D1008" t="s">
        <v>18</v>
      </c>
      <c r="E1008" t="s">
        <v>11</v>
      </c>
      <c r="F1008">
        <v>200</v>
      </c>
      <c r="G1008" s="1">
        <f>IF(reservas_hotel[[#This Row],[precio noche 1]]="","100",reservas_hotel[[#This Row],[precio noche 1]])</f>
        <v>200</v>
      </c>
      <c r="H1008" t="s">
        <v>9</v>
      </c>
      <c r="I1008">
        <v>7</v>
      </c>
      <c r="J1008" t="s">
        <v>17</v>
      </c>
      <c r="K1008">
        <v>20</v>
      </c>
      <c r="L1008" s="1">
        <f>IF(reservas_hotel[[#This Row],[mantenimiento_por_noche]]="","20",reservas_hotel[[#This Row],[mantenimiento_por_noche]])</f>
        <v>20</v>
      </c>
      <c r="M1008">
        <f>reservas_hotel[[#This Row],[Precio Noche]]*reservas_hotel[[#This Row],[noches]]</f>
        <v>1400</v>
      </c>
      <c r="N1008">
        <f>reservas_hotel[[#This Row],[noches]]*reservas_hotel[[#This Row],[Mantenimiento por noche]]</f>
        <v>140</v>
      </c>
      <c r="O1008">
        <f>reservas_hotel[[#This Row],[Gasto total por reserva]]-reservas_hotel[[#This Row],[Gasto mantenimiento total]]</f>
        <v>1260</v>
      </c>
    </row>
    <row r="1009" spans="1:15" x14ac:dyDescent="0.3">
      <c r="A1009">
        <v>1008</v>
      </c>
      <c r="B1009">
        <v>46</v>
      </c>
      <c r="C1009" t="s">
        <v>2</v>
      </c>
      <c r="D1009" t="s">
        <v>16</v>
      </c>
      <c r="E1009" t="s">
        <v>4</v>
      </c>
      <c r="F1009">
        <v>50</v>
      </c>
      <c r="G1009" s="1">
        <f>IF(reservas_hotel[[#This Row],[precio noche 1]]="","100",reservas_hotel[[#This Row],[precio noche 1]])</f>
        <v>50</v>
      </c>
      <c r="H1009" t="s">
        <v>9</v>
      </c>
      <c r="I1009">
        <v>3</v>
      </c>
      <c r="J1009" t="s">
        <v>17</v>
      </c>
      <c r="K1009">
        <v>20</v>
      </c>
      <c r="L1009" s="1">
        <f>IF(reservas_hotel[[#This Row],[mantenimiento_por_noche]]="","20",reservas_hotel[[#This Row],[mantenimiento_por_noche]])</f>
        <v>20</v>
      </c>
      <c r="M1009">
        <f>reservas_hotel[[#This Row],[Precio Noche]]*reservas_hotel[[#This Row],[noches]]</f>
        <v>150</v>
      </c>
      <c r="N1009">
        <f>reservas_hotel[[#This Row],[noches]]*reservas_hotel[[#This Row],[Mantenimiento por noche]]</f>
        <v>60</v>
      </c>
      <c r="O1009">
        <f>reservas_hotel[[#This Row],[Gasto total por reserva]]-reservas_hotel[[#This Row],[Gasto mantenimiento total]]</f>
        <v>90</v>
      </c>
    </row>
    <row r="1010" spans="1:15" x14ac:dyDescent="0.3">
      <c r="A1010">
        <v>1009</v>
      </c>
      <c r="B1010">
        <v>81</v>
      </c>
      <c r="C1010" t="s">
        <v>13</v>
      </c>
      <c r="D1010" t="s">
        <v>19</v>
      </c>
      <c r="E1010" t="s">
        <v>15</v>
      </c>
      <c r="G1010" s="1" t="str">
        <f>IF(reservas_hotel[[#This Row],[precio noche 1]]="","100",reservas_hotel[[#This Row],[precio noche 1]])</f>
        <v>100</v>
      </c>
      <c r="H1010" t="s">
        <v>5</v>
      </c>
      <c r="I1010">
        <v>5</v>
      </c>
      <c r="J1010" t="s">
        <v>6</v>
      </c>
      <c r="K1010">
        <v>5</v>
      </c>
      <c r="L1010" s="1">
        <f>IF(reservas_hotel[[#This Row],[mantenimiento_por_noche]]="","20",reservas_hotel[[#This Row],[mantenimiento_por_noche]])</f>
        <v>5</v>
      </c>
      <c r="M1010">
        <f>reservas_hotel[[#This Row],[Precio Noche]]*reservas_hotel[[#This Row],[noches]]</f>
        <v>500</v>
      </c>
      <c r="N1010">
        <f>reservas_hotel[[#This Row],[noches]]*reservas_hotel[[#This Row],[Mantenimiento por noche]]</f>
        <v>25</v>
      </c>
      <c r="O1010">
        <f>reservas_hotel[[#This Row],[Gasto total por reserva]]-reservas_hotel[[#This Row],[Gasto mantenimiento total]]</f>
        <v>475</v>
      </c>
    </row>
    <row r="1011" spans="1:15" x14ac:dyDescent="0.3">
      <c r="A1011">
        <v>1010</v>
      </c>
      <c r="B1011">
        <v>24</v>
      </c>
      <c r="C1011" t="s">
        <v>13</v>
      </c>
      <c r="D1011" t="s">
        <v>7</v>
      </c>
      <c r="E1011" t="s">
        <v>4</v>
      </c>
      <c r="F1011">
        <v>200</v>
      </c>
      <c r="G1011" s="1">
        <f>IF(reservas_hotel[[#This Row],[precio noche 1]]="","100",reservas_hotel[[#This Row],[precio noche 1]])</f>
        <v>200</v>
      </c>
      <c r="H1011" t="s">
        <v>5</v>
      </c>
      <c r="I1011">
        <v>9</v>
      </c>
      <c r="J1011" t="s">
        <v>6</v>
      </c>
      <c r="K1011">
        <v>15</v>
      </c>
      <c r="L1011" s="1">
        <f>IF(reservas_hotel[[#This Row],[mantenimiento_por_noche]]="","20",reservas_hotel[[#This Row],[mantenimiento_por_noche]])</f>
        <v>15</v>
      </c>
      <c r="M1011">
        <f>reservas_hotel[[#This Row],[Precio Noche]]*reservas_hotel[[#This Row],[noches]]</f>
        <v>1800</v>
      </c>
      <c r="N1011">
        <f>reservas_hotel[[#This Row],[noches]]*reservas_hotel[[#This Row],[Mantenimiento por noche]]</f>
        <v>135</v>
      </c>
      <c r="O1011">
        <f>reservas_hotel[[#This Row],[Gasto total por reserva]]-reservas_hotel[[#This Row],[Gasto mantenimiento total]]</f>
        <v>1665</v>
      </c>
    </row>
    <row r="1012" spans="1:15" x14ac:dyDescent="0.3">
      <c r="A1012">
        <v>1011</v>
      </c>
      <c r="B1012">
        <v>61</v>
      </c>
      <c r="C1012" t="s">
        <v>13</v>
      </c>
      <c r="D1012" t="s">
        <v>18</v>
      </c>
      <c r="E1012" t="s">
        <v>8</v>
      </c>
      <c r="F1012">
        <v>200</v>
      </c>
      <c r="G1012" s="1">
        <f>IF(reservas_hotel[[#This Row],[precio noche 1]]="","100",reservas_hotel[[#This Row],[precio noche 1]])</f>
        <v>200</v>
      </c>
      <c r="H1012" t="s">
        <v>12</v>
      </c>
      <c r="I1012">
        <v>5</v>
      </c>
      <c r="J1012" t="s">
        <v>17</v>
      </c>
      <c r="K1012">
        <v>5</v>
      </c>
      <c r="L1012" s="1">
        <f>IF(reservas_hotel[[#This Row],[mantenimiento_por_noche]]="","20",reservas_hotel[[#This Row],[mantenimiento_por_noche]])</f>
        <v>5</v>
      </c>
      <c r="M1012">
        <f>reservas_hotel[[#This Row],[Precio Noche]]*reservas_hotel[[#This Row],[noches]]</f>
        <v>1000</v>
      </c>
      <c r="N1012">
        <f>reservas_hotel[[#This Row],[noches]]*reservas_hotel[[#This Row],[Mantenimiento por noche]]</f>
        <v>25</v>
      </c>
      <c r="O1012">
        <f>reservas_hotel[[#This Row],[Gasto total por reserva]]-reservas_hotel[[#This Row],[Gasto mantenimiento total]]</f>
        <v>975</v>
      </c>
    </row>
    <row r="1013" spans="1:15" x14ac:dyDescent="0.3">
      <c r="A1013">
        <v>1012</v>
      </c>
      <c r="B1013">
        <v>85</v>
      </c>
      <c r="C1013" t="s">
        <v>2</v>
      </c>
      <c r="D1013" t="s">
        <v>20</v>
      </c>
      <c r="E1013" t="s">
        <v>11</v>
      </c>
      <c r="F1013">
        <v>70</v>
      </c>
      <c r="G1013" s="1">
        <f>IF(reservas_hotel[[#This Row],[precio noche 1]]="","100",reservas_hotel[[#This Row],[precio noche 1]])</f>
        <v>70</v>
      </c>
      <c r="H1013" t="s">
        <v>21</v>
      </c>
      <c r="I1013">
        <v>6</v>
      </c>
      <c r="J1013" t="s">
        <v>17</v>
      </c>
      <c r="K1013">
        <v>10</v>
      </c>
      <c r="L1013" s="1">
        <f>IF(reservas_hotel[[#This Row],[mantenimiento_por_noche]]="","20",reservas_hotel[[#This Row],[mantenimiento_por_noche]])</f>
        <v>10</v>
      </c>
      <c r="M1013">
        <f>reservas_hotel[[#This Row],[Precio Noche]]*reservas_hotel[[#This Row],[noches]]</f>
        <v>420</v>
      </c>
      <c r="N1013">
        <f>reservas_hotel[[#This Row],[noches]]*reservas_hotel[[#This Row],[Mantenimiento por noche]]</f>
        <v>60</v>
      </c>
      <c r="O1013">
        <f>reservas_hotel[[#This Row],[Gasto total por reserva]]-reservas_hotel[[#This Row],[Gasto mantenimiento total]]</f>
        <v>360</v>
      </c>
    </row>
    <row r="1014" spans="1:15" x14ac:dyDescent="0.3">
      <c r="A1014">
        <v>1013</v>
      </c>
      <c r="B1014">
        <v>89</v>
      </c>
      <c r="C1014" t="s">
        <v>13</v>
      </c>
      <c r="D1014" t="s">
        <v>18</v>
      </c>
      <c r="E1014" t="s">
        <v>8</v>
      </c>
      <c r="F1014">
        <v>70</v>
      </c>
      <c r="G1014" s="1">
        <f>IF(reservas_hotel[[#This Row],[precio noche 1]]="","100",reservas_hotel[[#This Row],[precio noche 1]])</f>
        <v>70</v>
      </c>
      <c r="H1014" t="s">
        <v>9</v>
      </c>
      <c r="I1014">
        <v>1</v>
      </c>
      <c r="J1014" t="s">
        <v>17</v>
      </c>
      <c r="L1014" s="1" t="str">
        <f>IF(reservas_hotel[[#This Row],[mantenimiento_por_noche]]="","20",reservas_hotel[[#This Row],[mantenimiento_por_noche]])</f>
        <v>20</v>
      </c>
      <c r="M1014">
        <f>reservas_hotel[[#This Row],[Precio Noche]]*reservas_hotel[[#This Row],[noches]]</f>
        <v>70</v>
      </c>
      <c r="N1014">
        <f>reservas_hotel[[#This Row],[noches]]*reservas_hotel[[#This Row],[Mantenimiento por noche]]</f>
        <v>20</v>
      </c>
      <c r="O1014">
        <f>reservas_hotel[[#This Row],[Gasto total por reserva]]-reservas_hotel[[#This Row],[Gasto mantenimiento total]]</f>
        <v>50</v>
      </c>
    </row>
    <row r="1015" spans="1:15" x14ac:dyDescent="0.3">
      <c r="A1015">
        <v>1014</v>
      </c>
      <c r="B1015">
        <v>25</v>
      </c>
      <c r="C1015" t="s">
        <v>13</v>
      </c>
      <c r="D1015" t="s">
        <v>7</v>
      </c>
      <c r="E1015" t="s">
        <v>8</v>
      </c>
      <c r="F1015">
        <v>120</v>
      </c>
      <c r="G1015" s="1">
        <f>IF(reservas_hotel[[#This Row],[precio noche 1]]="","100",reservas_hotel[[#This Row],[precio noche 1]])</f>
        <v>120</v>
      </c>
      <c r="H1015" t="s">
        <v>12</v>
      </c>
      <c r="I1015">
        <v>6</v>
      </c>
      <c r="J1015" t="s">
        <v>6</v>
      </c>
      <c r="K1015">
        <v>10</v>
      </c>
      <c r="L1015" s="1">
        <f>IF(reservas_hotel[[#This Row],[mantenimiento_por_noche]]="","20",reservas_hotel[[#This Row],[mantenimiento_por_noche]])</f>
        <v>10</v>
      </c>
      <c r="M1015">
        <f>reservas_hotel[[#This Row],[Precio Noche]]*reservas_hotel[[#This Row],[noches]]</f>
        <v>720</v>
      </c>
      <c r="N1015">
        <f>reservas_hotel[[#This Row],[noches]]*reservas_hotel[[#This Row],[Mantenimiento por noche]]</f>
        <v>60</v>
      </c>
      <c r="O1015">
        <f>reservas_hotel[[#This Row],[Gasto total por reserva]]-reservas_hotel[[#This Row],[Gasto mantenimiento total]]</f>
        <v>660</v>
      </c>
    </row>
    <row r="1016" spans="1:15" x14ac:dyDescent="0.3">
      <c r="A1016">
        <v>1015</v>
      </c>
      <c r="B1016">
        <v>19</v>
      </c>
      <c r="C1016" t="s">
        <v>2</v>
      </c>
      <c r="D1016" t="s">
        <v>7</v>
      </c>
      <c r="E1016" t="s">
        <v>8</v>
      </c>
      <c r="F1016">
        <v>150</v>
      </c>
      <c r="G1016" s="1">
        <f>IF(reservas_hotel[[#This Row],[precio noche 1]]="","100",reservas_hotel[[#This Row],[precio noche 1]])</f>
        <v>150</v>
      </c>
      <c r="H1016" t="s">
        <v>9</v>
      </c>
      <c r="I1016">
        <v>10</v>
      </c>
      <c r="J1016" t="s">
        <v>6</v>
      </c>
      <c r="K1016">
        <v>15</v>
      </c>
      <c r="L1016" s="1">
        <f>IF(reservas_hotel[[#This Row],[mantenimiento_por_noche]]="","20",reservas_hotel[[#This Row],[mantenimiento_por_noche]])</f>
        <v>15</v>
      </c>
      <c r="M1016">
        <f>reservas_hotel[[#This Row],[Precio Noche]]*reservas_hotel[[#This Row],[noches]]</f>
        <v>1500</v>
      </c>
      <c r="N1016">
        <f>reservas_hotel[[#This Row],[noches]]*reservas_hotel[[#This Row],[Mantenimiento por noche]]</f>
        <v>150</v>
      </c>
      <c r="O1016">
        <f>reservas_hotel[[#This Row],[Gasto total por reserva]]-reservas_hotel[[#This Row],[Gasto mantenimiento total]]</f>
        <v>1350</v>
      </c>
    </row>
    <row r="1017" spans="1:15" x14ac:dyDescent="0.3">
      <c r="A1017">
        <v>1016</v>
      </c>
      <c r="B1017">
        <v>31</v>
      </c>
      <c r="C1017" t="s">
        <v>13</v>
      </c>
      <c r="D1017" t="s">
        <v>20</v>
      </c>
      <c r="E1017" t="s">
        <v>15</v>
      </c>
      <c r="F1017">
        <v>90</v>
      </c>
      <c r="G1017" s="1">
        <f>IF(reservas_hotel[[#This Row],[precio noche 1]]="","100",reservas_hotel[[#This Row],[precio noche 1]])</f>
        <v>90</v>
      </c>
      <c r="H1017" t="s">
        <v>12</v>
      </c>
      <c r="I1017">
        <v>4</v>
      </c>
      <c r="J1017" t="s">
        <v>17</v>
      </c>
      <c r="K1017">
        <v>10</v>
      </c>
      <c r="L1017" s="1">
        <f>IF(reservas_hotel[[#This Row],[mantenimiento_por_noche]]="","20",reservas_hotel[[#This Row],[mantenimiento_por_noche]])</f>
        <v>10</v>
      </c>
      <c r="M1017">
        <f>reservas_hotel[[#This Row],[Precio Noche]]*reservas_hotel[[#This Row],[noches]]</f>
        <v>360</v>
      </c>
      <c r="N1017">
        <f>reservas_hotel[[#This Row],[noches]]*reservas_hotel[[#This Row],[Mantenimiento por noche]]</f>
        <v>40</v>
      </c>
      <c r="O1017">
        <f>reservas_hotel[[#This Row],[Gasto total por reserva]]-reservas_hotel[[#This Row],[Gasto mantenimiento total]]</f>
        <v>320</v>
      </c>
    </row>
    <row r="1018" spans="1:15" x14ac:dyDescent="0.3">
      <c r="A1018">
        <v>1017</v>
      </c>
      <c r="B1018">
        <v>65</v>
      </c>
      <c r="C1018" t="s">
        <v>2</v>
      </c>
      <c r="D1018" t="s">
        <v>3</v>
      </c>
      <c r="E1018" t="s">
        <v>4</v>
      </c>
      <c r="F1018">
        <v>90</v>
      </c>
      <c r="G1018" s="1">
        <f>IF(reservas_hotel[[#This Row],[precio noche 1]]="","100",reservas_hotel[[#This Row],[precio noche 1]])</f>
        <v>90</v>
      </c>
      <c r="H1018" t="s">
        <v>12</v>
      </c>
      <c r="I1018">
        <v>6</v>
      </c>
      <c r="J1018" t="s">
        <v>6</v>
      </c>
      <c r="K1018">
        <v>5</v>
      </c>
      <c r="L1018" s="1">
        <f>IF(reservas_hotel[[#This Row],[mantenimiento_por_noche]]="","20",reservas_hotel[[#This Row],[mantenimiento_por_noche]])</f>
        <v>5</v>
      </c>
      <c r="M1018">
        <f>reservas_hotel[[#This Row],[Precio Noche]]*reservas_hotel[[#This Row],[noches]]</f>
        <v>540</v>
      </c>
      <c r="N1018">
        <f>reservas_hotel[[#This Row],[noches]]*reservas_hotel[[#This Row],[Mantenimiento por noche]]</f>
        <v>30</v>
      </c>
      <c r="O1018">
        <f>reservas_hotel[[#This Row],[Gasto total por reserva]]-reservas_hotel[[#This Row],[Gasto mantenimiento total]]</f>
        <v>510</v>
      </c>
    </row>
    <row r="1019" spans="1:15" x14ac:dyDescent="0.3">
      <c r="A1019">
        <v>1018</v>
      </c>
      <c r="B1019">
        <v>60</v>
      </c>
      <c r="C1019" t="s">
        <v>13</v>
      </c>
      <c r="D1019" t="s">
        <v>14</v>
      </c>
      <c r="E1019" t="s">
        <v>4</v>
      </c>
      <c r="G1019" s="1" t="str">
        <f>IF(reservas_hotel[[#This Row],[precio noche 1]]="","100",reservas_hotel[[#This Row],[precio noche 1]])</f>
        <v>100</v>
      </c>
      <c r="H1019" t="s">
        <v>5</v>
      </c>
      <c r="I1019">
        <v>10</v>
      </c>
      <c r="J1019" t="s">
        <v>17</v>
      </c>
      <c r="K1019">
        <v>15</v>
      </c>
      <c r="L1019" s="1">
        <f>IF(reservas_hotel[[#This Row],[mantenimiento_por_noche]]="","20",reservas_hotel[[#This Row],[mantenimiento_por_noche]])</f>
        <v>15</v>
      </c>
      <c r="M1019">
        <f>reservas_hotel[[#This Row],[Precio Noche]]*reservas_hotel[[#This Row],[noches]]</f>
        <v>1000</v>
      </c>
      <c r="N1019">
        <f>reservas_hotel[[#This Row],[noches]]*reservas_hotel[[#This Row],[Mantenimiento por noche]]</f>
        <v>150</v>
      </c>
      <c r="O1019">
        <f>reservas_hotel[[#This Row],[Gasto total por reserva]]-reservas_hotel[[#This Row],[Gasto mantenimiento total]]</f>
        <v>850</v>
      </c>
    </row>
    <row r="1020" spans="1:15" x14ac:dyDescent="0.3">
      <c r="A1020">
        <v>1019</v>
      </c>
      <c r="B1020">
        <v>40</v>
      </c>
      <c r="C1020" t="s">
        <v>2</v>
      </c>
      <c r="D1020" t="s">
        <v>19</v>
      </c>
      <c r="E1020" t="s">
        <v>11</v>
      </c>
      <c r="F1020">
        <v>150</v>
      </c>
      <c r="G1020" s="1">
        <f>IF(reservas_hotel[[#This Row],[precio noche 1]]="","100",reservas_hotel[[#This Row],[precio noche 1]])</f>
        <v>150</v>
      </c>
      <c r="H1020" t="s">
        <v>5</v>
      </c>
      <c r="I1020">
        <v>6</v>
      </c>
      <c r="J1020" t="s">
        <v>17</v>
      </c>
      <c r="K1020">
        <v>20</v>
      </c>
      <c r="L1020" s="1">
        <f>IF(reservas_hotel[[#This Row],[mantenimiento_por_noche]]="","20",reservas_hotel[[#This Row],[mantenimiento_por_noche]])</f>
        <v>20</v>
      </c>
      <c r="M1020">
        <f>reservas_hotel[[#This Row],[Precio Noche]]*reservas_hotel[[#This Row],[noches]]</f>
        <v>900</v>
      </c>
      <c r="N1020">
        <f>reservas_hotel[[#This Row],[noches]]*reservas_hotel[[#This Row],[Mantenimiento por noche]]</f>
        <v>120</v>
      </c>
      <c r="O1020">
        <f>reservas_hotel[[#This Row],[Gasto total por reserva]]-reservas_hotel[[#This Row],[Gasto mantenimiento total]]</f>
        <v>780</v>
      </c>
    </row>
    <row r="1021" spans="1:15" x14ac:dyDescent="0.3">
      <c r="A1021">
        <v>1020</v>
      </c>
      <c r="B1021">
        <v>79</v>
      </c>
      <c r="C1021" t="s">
        <v>13</v>
      </c>
      <c r="D1021" t="s">
        <v>16</v>
      </c>
      <c r="E1021" t="s">
        <v>4</v>
      </c>
      <c r="F1021">
        <v>120</v>
      </c>
      <c r="G1021" s="1">
        <f>IF(reservas_hotel[[#This Row],[precio noche 1]]="","100",reservas_hotel[[#This Row],[precio noche 1]])</f>
        <v>120</v>
      </c>
      <c r="H1021" t="s">
        <v>5</v>
      </c>
      <c r="I1021">
        <v>3</v>
      </c>
      <c r="J1021" t="s">
        <v>17</v>
      </c>
      <c r="K1021">
        <v>20</v>
      </c>
      <c r="L1021" s="1">
        <f>IF(reservas_hotel[[#This Row],[mantenimiento_por_noche]]="","20",reservas_hotel[[#This Row],[mantenimiento_por_noche]])</f>
        <v>20</v>
      </c>
      <c r="M1021">
        <f>reservas_hotel[[#This Row],[Precio Noche]]*reservas_hotel[[#This Row],[noches]]</f>
        <v>360</v>
      </c>
      <c r="N1021">
        <f>reservas_hotel[[#This Row],[noches]]*reservas_hotel[[#This Row],[Mantenimiento por noche]]</f>
        <v>60</v>
      </c>
      <c r="O1021">
        <f>reservas_hotel[[#This Row],[Gasto total por reserva]]-reservas_hotel[[#This Row],[Gasto mantenimiento total]]</f>
        <v>300</v>
      </c>
    </row>
    <row r="1022" spans="1:15" x14ac:dyDescent="0.3">
      <c r="A1022">
        <v>1021</v>
      </c>
      <c r="B1022">
        <v>85</v>
      </c>
      <c r="C1022" t="s">
        <v>2</v>
      </c>
      <c r="D1022" t="s">
        <v>16</v>
      </c>
      <c r="E1022" t="s">
        <v>15</v>
      </c>
      <c r="G1022" s="1" t="str">
        <f>IF(reservas_hotel[[#This Row],[precio noche 1]]="","100",reservas_hotel[[#This Row],[precio noche 1]])</f>
        <v>100</v>
      </c>
      <c r="H1022" t="s">
        <v>9</v>
      </c>
      <c r="I1022">
        <v>4</v>
      </c>
      <c r="J1022" t="s">
        <v>6</v>
      </c>
      <c r="L1022" s="1" t="str">
        <f>IF(reservas_hotel[[#This Row],[mantenimiento_por_noche]]="","20",reservas_hotel[[#This Row],[mantenimiento_por_noche]])</f>
        <v>20</v>
      </c>
      <c r="M1022">
        <f>reservas_hotel[[#This Row],[Precio Noche]]*reservas_hotel[[#This Row],[noches]]</f>
        <v>400</v>
      </c>
      <c r="N1022">
        <f>reservas_hotel[[#This Row],[noches]]*reservas_hotel[[#This Row],[Mantenimiento por noche]]</f>
        <v>80</v>
      </c>
      <c r="O1022">
        <f>reservas_hotel[[#This Row],[Gasto total por reserva]]-reservas_hotel[[#This Row],[Gasto mantenimiento total]]</f>
        <v>320</v>
      </c>
    </row>
    <row r="1023" spans="1:15" x14ac:dyDescent="0.3">
      <c r="A1023">
        <v>1022</v>
      </c>
      <c r="B1023">
        <v>44</v>
      </c>
      <c r="C1023" t="s">
        <v>13</v>
      </c>
      <c r="D1023" t="s">
        <v>22</v>
      </c>
      <c r="E1023" t="s">
        <v>4</v>
      </c>
      <c r="F1023">
        <v>70</v>
      </c>
      <c r="G1023" s="1">
        <f>IF(reservas_hotel[[#This Row],[precio noche 1]]="","100",reservas_hotel[[#This Row],[precio noche 1]])</f>
        <v>70</v>
      </c>
      <c r="H1023" t="s">
        <v>21</v>
      </c>
      <c r="I1023">
        <v>1</v>
      </c>
      <c r="J1023" t="s">
        <v>17</v>
      </c>
      <c r="K1023">
        <v>5</v>
      </c>
      <c r="L1023" s="1">
        <f>IF(reservas_hotel[[#This Row],[mantenimiento_por_noche]]="","20",reservas_hotel[[#This Row],[mantenimiento_por_noche]])</f>
        <v>5</v>
      </c>
      <c r="M1023">
        <f>reservas_hotel[[#This Row],[Precio Noche]]*reservas_hotel[[#This Row],[noches]]</f>
        <v>70</v>
      </c>
      <c r="N1023">
        <f>reservas_hotel[[#This Row],[noches]]*reservas_hotel[[#This Row],[Mantenimiento por noche]]</f>
        <v>5</v>
      </c>
      <c r="O1023">
        <f>reservas_hotel[[#This Row],[Gasto total por reserva]]-reservas_hotel[[#This Row],[Gasto mantenimiento total]]</f>
        <v>65</v>
      </c>
    </row>
    <row r="1024" spans="1:15" x14ac:dyDescent="0.3">
      <c r="A1024">
        <v>1023</v>
      </c>
      <c r="B1024">
        <v>18</v>
      </c>
      <c r="C1024" t="s">
        <v>2</v>
      </c>
      <c r="D1024" t="s">
        <v>7</v>
      </c>
      <c r="E1024" t="s">
        <v>11</v>
      </c>
      <c r="F1024">
        <v>90</v>
      </c>
      <c r="G1024" s="1">
        <f>IF(reservas_hotel[[#This Row],[precio noche 1]]="","100",reservas_hotel[[#This Row],[precio noche 1]])</f>
        <v>90</v>
      </c>
      <c r="H1024" t="s">
        <v>21</v>
      </c>
      <c r="I1024">
        <v>9</v>
      </c>
      <c r="J1024" t="s">
        <v>17</v>
      </c>
      <c r="K1024">
        <v>5</v>
      </c>
      <c r="L1024" s="1">
        <f>IF(reservas_hotel[[#This Row],[mantenimiento_por_noche]]="","20",reservas_hotel[[#This Row],[mantenimiento_por_noche]])</f>
        <v>5</v>
      </c>
      <c r="M1024">
        <f>reservas_hotel[[#This Row],[Precio Noche]]*reservas_hotel[[#This Row],[noches]]</f>
        <v>810</v>
      </c>
      <c r="N1024">
        <f>reservas_hotel[[#This Row],[noches]]*reservas_hotel[[#This Row],[Mantenimiento por noche]]</f>
        <v>45</v>
      </c>
      <c r="O1024">
        <f>reservas_hotel[[#This Row],[Gasto total por reserva]]-reservas_hotel[[#This Row],[Gasto mantenimiento total]]</f>
        <v>765</v>
      </c>
    </row>
    <row r="1025" spans="1:15" x14ac:dyDescent="0.3">
      <c r="A1025">
        <v>1024</v>
      </c>
      <c r="B1025">
        <v>36</v>
      </c>
      <c r="C1025" t="s">
        <v>2</v>
      </c>
      <c r="D1025" t="s">
        <v>7</v>
      </c>
      <c r="E1025" t="s">
        <v>11</v>
      </c>
      <c r="F1025">
        <v>120</v>
      </c>
      <c r="G1025" s="1">
        <f>IF(reservas_hotel[[#This Row],[precio noche 1]]="","100",reservas_hotel[[#This Row],[precio noche 1]])</f>
        <v>120</v>
      </c>
      <c r="H1025" t="s">
        <v>21</v>
      </c>
      <c r="I1025">
        <v>8</v>
      </c>
      <c r="J1025" t="s">
        <v>17</v>
      </c>
      <c r="K1025">
        <v>5</v>
      </c>
      <c r="L1025" s="1">
        <f>IF(reservas_hotel[[#This Row],[mantenimiento_por_noche]]="","20",reservas_hotel[[#This Row],[mantenimiento_por_noche]])</f>
        <v>5</v>
      </c>
      <c r="M1025">
        <f>reservas_hotel[[#This Row],[Precio Noche]]*reservas_hotel[[#This Row],[noches]]</f>
        <v>960</v>
      </c>
      <c r="N1025">
        <f>reservas_hotel[[#This Row],[noches]]*reservas_hotel[[#This Row],[Mantenimiento por noche]]</f>
        <v>40</v>
      </c>
      <c r="O1025">
        <f>reservas_hotel[[#This Row],[Gasto total por reserva]]-reservas_hotel[[#This Row],[Gasto mantenimiento total]]</f>
        <v>920</v>
      </c>
    </row>
    <row r="1026" spans="1:15" x14ac:dyDescent="0.3">
      <c r="A1026">
        <v>1025</v>
      </c>
      <c r="B1026">
        <v>66</v>
      </c>
      <c r="C1026" t="s">
        <v>2</v>
      </c>
      <c r="D1026" t="s">
        <v>19</v>
      </c>
      <c r="E1026" t="s">
        <v>4</v>
      </c>
      <c r="F1026">
        <v>50</v>
      </c>
      <c r="G1026" s="1">
        <f>IF(reservas_hotel[[#This Row],[precio noche 1]]="","100",reservas_hotel[[#This Row],[precio noche 1]])</f>
        <v>50</v>
      </c>
      <c r="H1026" t="s">
        <v>9</v>
      </c>
      <c r="I1026">
        <v>5</v>
      </c>
      <c r="J1026" t="s">
        <v>17</v>
      </c>
      <c r="K1026">
        <v>15</v>
      </c>
      <c r="L1026" s="1">
        <f>IF(reservas_hotel[[#This Row],[mantenimiento_por_noche]]="","20",reservas_hotel[[#This Row],[mantenimiento_por_noche]])</f>
        <v>15</v>
      </c>
      <c r="M1026">
        <f>reservas_hotel[[#This Row],[Precio Noche]]*reservas_hotel[[#This Row],[noches]]</f>
        <v>250</v>
      </c>
      <c r="N1026">
        <f>reservas_hotel[[#This Row],[noches]]*reservas_hotel[[#This Row],[Mantenimiento por noche]]</f>
        <v>75</v>
      </c>
      <c r="O1026">
        <f>reservas_hotel[[#This Row],[Gasto total por reserva]]-reservas_hotel[[#This Row],[Gasto mantenimiento total]]</f>
        <v>175</v>
      </c>
    </row>
    <row r="1027" spans="1:15" x14ac:dyDescent="0.3">
      <c r="A1027">
        <v>1026</v>
      </c>
      <c r="B1027">
        <v>63</v>
      </c>
      <c r="C1027" t="s">
        <v>2</v>
      </c>
      <c r="D1027" t="s">
        <v>7</v>
      </c>
      <c r="E1027" t="s">
        <v>8</v>
      </c>
      <c r="F1027">
        <v>90</v>
      </c>
      <c r="G1027" s="1">
        <f>IF(reservas_hotel[[#This Row],[precio noche 1]]="","100",reservas_hotel[[#This Row],[precio noche 1]])</f>
        <v>90</v>
      </c>
      <c r="H1027" t="s">
        <v>12</v>
      </c>
      <c r="I1027">
        <v>4</v>
      </c>
      <c r="J1027" t="s">
        <v>17</v>
      </c>
      <c r="L1027" s="1" t="str">
        <f>IF(reservas_hotel[[#This Row],[mantenimiento_por_noche]]="","20",reservas_hotel[[#This Row],[mantenimiento_por_noche]])</f>
        <v>20</v>
      </c>
      <c r="M1027">
        <f>reservas_hotel[[#This Row],[Precio Noche]]*reservas_hotel[[#This Row],[noches]]</f>
        <v>360</v>
      </c>
      <c r="N1027">
        <f>reservas_hotel[[#This Row],[noches]]*reservas_hotel[[#This Row],[Mantenimiento por noche]]</f>
        <v>80</v>
      </c>
      <c r="O1027">
        <f>reservas_hotel[[#This Row],[Gasto total por reserva]]-reservas_hotel[[#This Row],[Gasto mantenimiento total]]</f>
        <v>280</v>
      </c>
    </row>
    <row r="1028" spans="1:15" x14ac:dyDescent="0.3">
      <c r="A1028">
        <v>1027</v>
      </c>
      <c r="B1028">
        <v>73</v>
      </c>
      <c r="C1028" t="s">
        <v>2</v>
      </c>
      <c r="D1028" t="s">
        <v>7</v>
      </c>
      <c r="E1028" t="s">
        <v>8</v>
      </c>
      <c r="F1028">
        <v>120</v>
      </c>
      <c r="G1028" s="1">
        <f>IF(reservas_hotel[[#This Row],[precio noche 1]]="","100",reservas_hotel[[#This Row],[precio noche 1]])</f>
        <v>120</v>
      </c>
      <c r="H1028" t="s">
        <v>21</v>
      </c>
      <c r="I1028">
        <v>6</v>
      </c>
      <c r="J1028" t="s">
        <v>6</v>
      </c>
      <c r="K1028">
        <v>20</v>
      </c>
      <c r="L1028" s="1">
        <f>IF(reservas_hotel[[#This Row],[mantenimiento_por_noche]]="","20",reservas_hotel[[#This Row],[mantenimiento_por_noche]])</f>
        <v>20</v>
      </c>
      <c r="M1028">
        <f>reservas_hotel[[#This Row],[Precio Noche]]*reservas_hotel[[#This Row],[noches]]</f>
        <v>720</v>
      </c>
      <c r="N1028">
        <f>reservas_hotel[[#This Row],[noches]]*reservas_hotel[[#This Row],[Mantenimiento por noche]]</f>
        <v>120</v>
      </c>
      <c r="O1028">
        <f>reservas_hotel[[#This Row],[Gasto total por reserva]]-reservas_hotel[[#This Row],[Gasto mantenimiento total]]</f>
        <v>600</v>
      </c>
    </row>
    <row r="1029" spans="1:15" x14ac:dyDescent="0.3">
      <c r="A1029">
        <v>1028</v>
      </c>
      <c r="B1029">
        <v>85</v>
      </c>
      <c r="C1029" t="s">
        <v>13</v>
      </c>
      <c r="D1029" t="s">
        <v>19</v>
      </c>
      <c r="E1029" t="s">
        <v>4</v>
      </c>
      <c r="F1029">
        <v>50</v>
      </c>
      <c r="G1029" s="1">
        <f>IF(reservas_hotel[[#This Row],[precio noche 1]]="","100",reservas_hotel[[#This Row],[precio noche 1]])</f>
        <v>50</v>
      </c>
      <c r="H1029" t="s">
        <v>12</v>
      </c>
      <c r="I1029">
        <v>2</v>
      </c>
      <c r="J1029" t="s">
        <v>6</v>
      </c>
      <c r="K1029">
        <v>10</v>
      </c>
      <c r="L1029" s="1">
        <f>IF(reservas_hotel[[#This Row],[mantenimiento_por_noche]]="","20",reservas_hotel[[#This Row],[mantenimiento_por_noche]])</f>
        <v>10</v>
      </c>
      <c r="M1029">
        <f>reservas_hotel[[#This Row],[Precio Noche]]*reservas_hotel[[#This Row],[noches]]</f>
        <v>100</v>
      </c>
      <c r="N1029">
        <f>reservas_hotel[[#This Row],[noches]]*reservas_hotel[[#This Row],[Mantenimiento por noche]]</f>
        <v>20</v>
      </c>
      <c r="O1029">
        <f>reservas_hotel[[#This Row],[Gasto total por reserva]]-reservas_hotel[[#This Row],[Gasto mantenimiento total]]</f>
        <v>80</v>
      </c>
    </row>
    <row r="1030" spans="1:15" x14ac:dyDescent="0.3">
      <c r="A1030">
        <v>1029</v>
      </c>
      <c r="B1030">
        <v>29</v>
      </c>
      <c r="C1030" t="s">
        <v>13</v>
      </c>
      <c r="D1030" t="s">
        <v>16</v>
      </c>
      <c r="E1030" t="s">
        <v>15</v>
      </c>
      <c r="F1030">
        <v>70</v>
      </c>
      <c r="G1030" s="1">
        <f>IF(reservas_hotel[[#This Row],[precio noche 1]]="","100",reservas_hotel[[#This Row],[precio noche 1]])</f>
        <v>70</v>
      </c>
      <c r="H1030" t="s">
        <v>21</v>
      </c>
      <c r="I1030">
        <v>1</v>
      </c>
      <c r="J1030" t="s">
        <v>6</v>
      </c>
      <c r="K1030">
        <v>20</v>
      </c>
      <c r="L1030" s="1">
        <f>IF(reservas_hotel[[#This Row],[mantenimiento_por_noche]]="","20",reservas_hotel[[#This Row],[mantenimiento_por_noche]])</f>
        <v>20</v>
      </c>
      <c r="M1030">
        <f>reservas_hotel[[#This Row],[Precio Noche]]*reservas_hotel[[#This Row],[noches]]</f>
        <v>70</v>
      </c>
      <c r="N1030">
        <f>reservas_hotel[[#This Row],[noches]]*reservas_hotel[[#This Row],[Mantenimiento por noche]]</f>
        <v>20</v>
      </c>
      <c r="O1030">
        <f>reservas_hotel[[#This Row],[Gasto total por reserva]]-reservas_hotel[[#This Row],[Gasto mantenimiento total]]</f>
        <v>50</v>
      </c>
    </row>
    <row r="1031" spans="1:15" x14ac:dyDescent="0.3">
      <c r="A1031">
        <v>1030</v>
      </c>
      <c r="B1031">
        <v>70</v>
      </c>
      <c r="C1031" t="s">
        <v>2</v>
      </c>
      <c r="D1031" t="s">
        <v>14</v>
      </c>
      <c r="E1031" t="s">
        <v>15</v>
      </c>
      <c r="G1031" s="1" t="str">
        <f>IF(reservas_hotel[[#This Row],[precio noche 1]]="","100",reservas_hotel[[#This Row],[precio noche 1]])</f>
        <v>100</v>
      </c>
      <c r="H1031" t="s">
        <v>5</v>
      </c>
      <c r="I1031">
        <v>3</v>
      </c>
      <c r="J1031" t="s">
        <v>6</v>
      </c>
      <c r="K1031">
        <v>15</v>
      </c>
      <c r="L1031" s="1">
        <f>IF(reservas_hotel[[#This Row],[mantenimiento_por_noche]]="","20",reservas_hotel[[#This Row],[mantenimiento_por_noche]])</f>
        <v>15</v>
      </c>
      <c r="M1031">
        <f>reservas_hotel[[#This Row],[Precio Noche]]*reservas_hotel[[#This Row],[noches]]</f>
        <v>300</v>
      </c>
      <c r="N1031">
        <f>reservas_hotel[[#This Row],[noches]]*reservas_hotel[[#This Row],[Mantenimiento por noche]]</f>
        <v>45</v>
      </c>
      <c r="O1031">
        <f>reservas_hotel[[#This Row],[Gasto total por reserva]]-reservas_hotel[[#This Row],[Gasto mantenimiento total]]</f>
        <v>255</v>
      </c>
    </row>
    <row r="1032" spans="1:15" x14ac:dyDescent="0.3">
      <c r="A1032">
        <v>1031</v>
      </c>
      <c r="B1032">
        <v>47</v>
      </c>
      <c r="C1032" t="s">
        <v>13</v>
      </c>
      <c r="D1032" t="s">
        <v>10</v>
      </c>
      <c r="E1032" t="s">
        <v>11</v>
      </c>
      <c r="F1032">
        <v>150</v>
      </c>
      <c r="G1032" s="1">
        <f>IF(reservas_hotel[[#This Row],[precio noche 1]]="","100",reservas_hotel[[#This Row],[precio noche 1]])</f>
        <v>150</v>
      </c>
      <c r="H1032" t="s">
        <v>12</v>
      </c>
      <c r="I1032">
        <v>7</v>
      </c>
      <c r="J1032" t="s">
        <v>17</v>
      </c>
      <c r="K1032">
        <v>15</v>
      </c>
      <c r="L1032" s="1">
        <f>IF(reservas_hotel[[#This Row],[mantenimiento_por_noche]]="","20",reservas_hotel[[#This Row],[mantenimiento_por_noche]])</f>
        <v>15</v>
      </c>
      <c r="M1032">
        <f>reservas_hotel[[#This Row],[Precio Noche]]*reservas_hotel[[#This Row],[noches]]</f>
        <v>1050</v>
      </c>
      <c r="N1032">
        <f>reservas_hotel[[#This Row],[noches]]*reservas_hotel[[#This Row],[Mantenimiento por noche]]</f>
        <v>105</v>
      </c>
      <c r="O1032">
        <f>reservas_hotel[[#This Row],[Gasto total por reserva]]-reservas_hotel[[#This Row],[Gasto mantenimiento total]]</f>
        <v>945</v>
      </c>
    </row>
    <row r="1033" spans="1:15" x14ac:dyDescent="0.3">
      <c r="A1033">
        <v>1032</v>
      </c>
      <c r="B1033">
        <v>30</v>
      </c>
      <c r="C1033" t="s">
        <v>13</v>
      </c>
      <c r="D1033" t="s">
        <v>18</v>
      </c>
      <c r="E1033" t="s">
        <v>11</v>
      </c>
      <c r="F1033">
        <v>150</v>
      </c>
      <c r="G1033" s="1">
        <f>IF(reservas_hotel[[#This Row],[precio noche 1]]="","100",reservas_hotel[[#This Row],[precio noche 1]])</f>
        <v>150</v>
      </c>
      <c r="H1033" t="s">
        <v>12</v>
      </c>
      <c r="I1033">
        <v>6</v>
      </c>
      <c r="J1033" t="s">
        <v>17</v>
      </c>
      <c r="L1033" s="1" t="str">
        <f>IF(reservas_hotel[[#This Row],[mantenimiento_por_noche]]="","20",reservas_hotel[[#This Row],[mantenimiento_por_noche]])</f>
        <v>20</v>
      </c>
      <c r="M1033">
        <f>reservas_hotel[[#This Row],[Precio Noche]]*reservas_hotel[[#This Row],[noches]]</f>
        <v>900</v>
      </c>
      <c r="N1033">
        <f>reservas_hotel[[#This Row],[noches]]*reservas_hotel[[#This Row],[Mantenimiento por noche]]</f>
        <v>120</v>
      </c>
      <c r="O1033">
        <f>reservas_hotel[[#This Row],[Gasto total por reserva]]-reservas_hotel[[#This Row],[Gasto mantenimiento total]]</f>
        <v>780</v>
      </c>
    </row>
    <row r="1034" spans="1:15" x14ac:dyDescent="0.3">
      <c r="A1034">
        <v>1033</v>
      </c>
      <c r="B1034">
        <v>61</v>
      </c>
      <c r="C1034" t="s">
        <v>2</v>
      </c>
      <c r="D1034" t="s">
        <v>10</v>
      </c>
      <c r="E1034" t="s">
        <v>11</v>
      </c>
      <c r="G1034" s="1" t="str">
        <f>IF(reservas_hotel[[#This Row],[precio noche 1]]="","100",reservas_hotel[[#This Row],[precio noche 1]])</f>
        <v>100</v>
      </c>
      <c r="H1034" t="s">
        <v>5</v>
      </c>
      <c r="I1034">
        <v>10</v>
      </c>
      <c r="J1034" t="s">
        <v>17</v>
      </c>
      <c r="K1034">
        <v>5</v>
      </c>
      <c r="L1034" s="1">
        <f>IF(reservas_hotel[[#This Row],[mantenimiento_por_noche]]="","20",reservas_hotel[[#This Row],[mantenimiento_por_noche]])</f>
        <v>5</v>
      </c>
      <c r="M1034">
        <f>reservas_hotel[[#This Row],[Precio Noche]]*reservas_hotel[[#This Row],[noches]]</f>
        <v>1000</v>
      </c>
      <c r="N1034">
        <f>reservas_hotel[[#This Row],[noches]]*reservas_hotel[[#This Row],[Mantenimiento por noche]]</f>
        <v>50</v>
      </c>
      <c r="O1034">
        <f>reservas_hotel[[#This Row],[Gasto total por reserva]]-reservas_hotel[[#This Row],[Gasto mantenimiento total]]</f>
        <v>950</v>
      </c>
    </row>
    <row r="1035" spans="1:15" x14ac:dyDescent="0.3">
      <c r="A1035">
        <v>1034</v>
      </c>
      <c r="B1035">
        <v>24</v>
      </c>
      <c r="C1035" t="s">
        <v>2</v>
      </c>
      <c r="D1035" t="s">
        <v>22</v>
      </c>
      <c r="E1035" t="s">
        <v>8</v>
      </c>
      <c r="G1035" s="1" t="str">
        <f>IF(reservas_hotel[[#This Row],[precio noche 1]]="","100",reservas_hotel[[#This Row],[precio noche 1]])</f>
        <v>100</v>
      </c>
      <c r="H1035" t="s">
        <v>9</v>
      </c>
      <c r="I1035">
        <v>9</v>
      </c>
      <c r="J1035" t="s">
        <v>17</v>
      </c>
      <c r="K1035">
        <v>5</v>
      </c>
      <c r="L1035" s="1">
        <f>IF(reservas_hotel[[#This Row],[mantenimiento_por_noche]]="","20",reservas_hotel[[#This Row],[mantenimiento_por_noche]])</f>
        <v>5</v>
      </c>
      <c r="M1035">
        <f>reservas_hotel[[#This Row],[Precio Noche]]*reservas_hotel[[#This Row],[noches]]</f>
        <v>900</v>
      </c>
      <c r="N1035">
        <f>reservas_hotel[[#This Row],[noches]]*reservas_hotel[[#This Row],[Mantenimiento por noche]]</f>
        <v>45</v>
      </c>
      <c r="O1035">
        <f>reservas_hotel[[#This Row],[Gasto total por reserva]]-reservas_hotel[[#This Row],[Gasto mantenimiento total]]</f>
        <v>855</v>
      </c>
    </row>
    <row r="1036" spans="1:15" x14ac:dyDescent="0.3">
      <c r="A1036">
        <v>1035</v>
      </c>
      <c r="B1036">
        <v>66</v>
      </c>
      <c r="C1036" t="s">
        <v>2</v>
      </c>
      <c r="D1036" t="s">
        <v>7</v>
      </c>
      <c r="E1036" t="s">
        <v>4</v>
      </c>
      <c r="F1036">
        <v>120</v>
      </c>
      <c r="G1036" s="1">
        <f>IF(reservas_hotel[[#This Row],[precio noche 1]]="","100",reservas_hotel[[#This Row],[precio noche 1]])</f>
        <v>120</v>
      </c>
      <c r="H1036" t="s">
        <v>21</v>
      </c>
      <c r="I1036">
        <v>3</v>
      </c>
      <c r="J1036" t="s">
        <v>17</v>
      </c>
      <c r="L1036" s="1" t="str">
        <f>IF(reservas_hotel[[#This Row],[mantenimiento_por_noche]]="","20",reservas_hotel[[#This Row],[mantenimiento_por_noche]])</f>
        <v>20</v>
      </c>
      <c r="M1036">
        <f>reservas_hotel[[#This Row],[Precio Noche]]*reservas_hotel[[#This Row],[noches]]</f>
        <v>360</v>
      </c>
      <c r="N1036">
        <f>reservas_hotel[[#This Row],[noches]]*reservas_hotel[[#This Row],[Mantenimiento por noche]]</f>
        <v>60</v>
      </c>
      <c r="O1036">
        <f>reservas_hotel[[#This Row],[Gasto total por reserva]]-reservas_hotel[[#This Row],[Gasto mantenimiento total]]</f>
        <v>300</v>
      </c>
    </row>
    <row r="1037" spans="1:15" x14ac:dyDescent="0.3">
      <c r="A1037">
        <v>1036</v>
      </c>
      <c r="B1037">
        <v>67</v>
      </c>
      <c r="C1037" t="s">
        <v>2</v>
      </c>
      <c r="D1037" t="s">
        <v>20</v>
      </c>
      <c r="E1037" t="s">
        <v>8</v>
      </c>
      <c r="F1037">
        <v>90</v>
      </c>
      <c r="G1037" s="1">
        <f>IF(reservas_hotel[[#This Row],[precio noche 1]]="","100",reservas_hotel[[#This Row],[precio noche 1]])</f>
        <v>90</v>
      </c>
      <c r="H1037" t="s">
        <v>5</v>
      </c>
      <c r="I1037">
        <v>2</v>
      </c>
      <c r="J1037" t="s">
        <v>6</v>
      </c>
      <c r="K1037">
        <v>10</v>
      </c>
      <c r="L1037" s="1">
        <f>IF(reservas_hotel[[#This Row],[mantenimiento_por_noche]]="","20",reservas_hotel[[#This Row],[mantenimiento_por_noche]])</f>
        <v>10</v>
      </c>
      <c r="M1037">
        <f>reservas_hotel[[#This Row],[Precio Noche]]*reservas_hotel[[#This Row],[noches]]</f>
        <v>180</v>
      </c>
      <c r="N1037">
        <f>reservas_hotel[[#This Row],[noches]]*reservas_hotel[[#This Row],[Mantenimiento por noche]]</f>
        <v>20</v>
      </c>
      <c r="O1037">
        <f>reservas_hotel[[#This Row],[Gasto total por reserva]]-reservas_hotel[[#This Row],[Gasto mantenimiento total]]</f>
        <v>160</v>
      </c>
    </row>
    <row r="1038" spans="1:15" x14ac:dyDescent="0.3">
      <c r="A1038">
        <v>1037</v>
      </c>
      <c r="B1038">
        <v>71</v>
      </c>
      <c r="C1038" t="s">
        <v>13</v>
      </c>
      <c r="D1038" t="s">
        <v>10</v>
      </c>
      <c r="E1038" t="s">
        <v>8</v>
      </c>
      <c r="F1038">
        <v>70</v>
      </c>
      <c r="G1038" s="1">
        <f>IF(reservas_hotel[[#This Row],[precio noche 1]]="","100",reservas_hotel[[#This Row],[precio noche 1]])</f>
        <v>70</v>
      </c>
      <c r="H1038" t="s">
        <v>5</v>
      </c>
      <c r="I1038">
        <v>7</v>
      </c>
      <c r="J1038" t="s">
        <v>6</v>
      </c>
      <c r="K1038">
        <v>15</v>
      </c>
      <c r="L1038" s="1">
        <f>IF(reservas_hotel[[#This Row],[mantenimiento_por_noche]]="","20",reservas_hotel[[#This Row],[mantenimiento_por_noche]])</f>
        <v>15</v>
      </c>
      <c r="M1038">
        <f>reservas_hotel[[#This Row],[Precio Noche]]*reservas_hotel[[#This Row],[noches]]</f>
        <v>490</v>
      </c>
      <c r="N1038">
        <f>reservas_hotel[[#This Row],[noches]]*reservas_hotel[[#This Row],[Mantenimiento por noche]]</f>
        <v>105</v>
      </c>
      <c r="O1038">
        <f>reservas_hotel[[#This Row],[Gasto total por reserva]]-reservas_hotel[[#This Row],[Gasto mantenimiento total]]</f>
        <v>385</v>
      </c>
    </row>
    <row r="1039" spans="1:15" x14ac:dyDescent="0.3">
      <c r="A1039">
        <v>1038</v>
      </c>
      <c r="B1039">
        <v>45</v>
      </c>
      <c r="C1039" t="s">
        <v>2</v>
      </c>
      <c r="D1039" t="s">
        <v>22</v>
      </c>
      <c r="E1039" t="s">
        <v>4</v>
      </c>
      <c r="F1039">
        <v>90</v>
      </c>
      <c r="G1039" s="1">
        <f>IF(reservas_hotel[[#This Row],[precio noche 1]]="","100",reservas_hotel[[#This Row],[precio noche 1]])</f>
        <v>90</v>
      </c>
      <c r="H1039" t="s">
        <v>9</v>
      </c>
      <c r="I1039">
        <v>8</v>
      </c>
      <c r="J1039" t="s">
        <v>17</v>
      </c>
      <c r="K1039">
        <v>10</v>
      </c>
      <c r="L1039" s="1">
        <f>IF(reservas_hotel[[#This Row],[mantenimiento_por_noche]]="","20",reservas_hotel[[#This Row],[mantenimiento_por_noche]])</f>
        <v>10</v>
      </c>
      <c r="M1039">
        <f>reservas_hotel[[#This Row],[Precio Noche]]*reservas_hotel[[#This Row],[noches]]</f>
        <v>720</v>
      </c>
      <c r="N1039">
        <f>reservas_hotel[[#This Row],[noches]]*reservas_hotel[[#This Row],[Mantenimiento por noche]]</f>
        <v>80</v>
      </c>
      <c r="O1039">
        <f>reservas_hotel[[#This Row],[Gasto total por reserva]]-reservas_hotel[[#This Row],[Gasto mantenimiento total]]</f>
        <v>640</v>
      </c>
    </row>
    <row r="1040" spans="1:15" x14ac:dyDescent="0.3">
      <c r="A1040">
        <v>1039</v>
      </c>
      <c r="B1040">
        <v>32</v>
      </c>
      <c r="C1040" t="s">
        <v>2</v>
      </c>
      <c r="D1040" t="s">
        <v>22</v>
      </c>
      <c r="E1040" t="s">
        <v>4</v>
      </c>
      <c r="F1040">
        <v>120</v>
      </c>
      <c r="G1040" s="1">
        <f>IF(reservas_hotel[[#This Row],[precio noche 1]]="","100",reservas_hotel[[#This Row],[precio noche 1]])</f>
        <v>120</v>
      </c>
      <c r="H1040" t="s">
        <v>5</v>
      </c>
      <c r="I1040">
        <v>8</v>
      </c>
      <c r="J1040" t="s">
        <v>17</v>
      </c>
      <c r="K1040">
        <v>10</v>
      </c>
      <c r="L1040" s="1">
        <f>IF(reservas_hotel[[#This Row],[mantenimiento_por_noche]]="","20",reservas_hotel[[#This Row],[mantenimiento_por_noche]])</f>
        <v>10</v>
      </c>
      <c r="M1040">
        <f>reservas_hotel[[#This Row],[Precio Noche]]*reservas_hotel[[#This Row],[noches]]</f>
        <v>960</v>
      </c>
      <c r="N1040">
        <f>reservas_hotel[[#This Row],[noches]]*reservas_hotel[[#This Row],[Mantenimiento por noche]]</f>
        <v>80</v>
      </c>
      <c r="O1040">
        <f>reservas_hotel[[#This Row],[Gasto total por reserva]]-reservas_hotel[[#This Row],[Gasto mantenimiento total]]</f>
        <v>880</v>
      </c>
    </row>
    <row r="1041" spans="1:15" x14ac:dyDescent="0.3">
      <c r="A1041">
        <v>1040</v>
      </c>
      <c r="B1041">
        <v>50</v>
      </c>
      <c r="C1041" t="s">
        <v>2</v>
      </c>
      <c r="D1041" t="s">
        <v>16</v>
      </c>
      <c r="E1041" t="s">
        <v>8</v>
      </c>
      <c r="F1041">
        <v>200</v>
      </c>
      <c r="G1041" s="1">
        <f>IF(reservas_hotel[[#This Row],[precio noche 1]]="","100",reservas_hotel[[#This Row],[precio noche 1]])</f>
        <v>200</v>
      </c>
      <c r="H1041" t="s">
        <v>5</v>
      </c>
      <c r="I1041">
        <v>2</v>
      </c>
      <c r="J1041" t="s">
        <v>17</v>
      </c>
      <c r="K1041">
        <v>10</v>
      </c>
      <c r="L1041" s="1">
        <f>IF(reservas_hotel[[#This Row],[mantenimiento_por_noche]]="","20",reservas_hotel[[#This Row],[mantenimiento_por_noche]])</f>
        <v>10</v>
      </c>
      <c r="M1041">
        <f>reservas_hotel[[#This Row],[Precio Noche]]*reservas_hotel[[#This Row],[noches]]</f>
        <v>400</v>
      </c>
      <c r="N1041">
        <f>reservas_hotel[[#This Row],[noches]]*reservas_hotel[[#This Row],[Mantenimiento por noche]]</f>
        <v>20</v>
      </c>
      <c r="O1041">
        <f>reservas_hotel[[#This Row],[Gasto total por reserva]]-reservas_hotel[[#This Row],[Gasto mantenimiento total]]</f>
        <v>380</v>
      </c>
    </row>
    <row r="1042" spans="1:15" x14ac:dyDescent="0.3">
      <c r="A1042">
        <v>1041</v>
      </c>
      <c r="B1042">
        <v>20</v>
      </c>
      <c r="C1042" t="s">
        <v>13</v>
      </c>
      <c r="D1042" t="s">
        <v>19</v>
      </c>
      <c r="E1042" t="s">
        <v>15</v>
      </c>
      <c r="F1042">
        <v>90</v>
      </c>
      <c r="G1042" s="1">
        <f>IF(reservas_hotel[[#This Row],[precio noche 1]]="","100",reservas_hotel[[#This Row],[precio noche 1]])</f>
        <v>90</v>
      </c>
      <c r="H1042" t="s">
        <v>5</v>
      </c>
      <c r="I1042">
        <v>9</v>
      </c>
      <c r="J1042" t="s">
        <v>6</v>
      </c>
      <c r="K1042">
        <v>20</v>
      </c>
      <c r="L1042" s="1">
        <f>IF(reservas_hotel[[#This Row],[mantenimiento_por_noche]]="","20",reservas_hotel[[#This Row],[mantenimiento_por_noche]])</f>
        <v>20</v>
      </c>
      <c r="M1042">
        <f>reservas_hotel[[#This Row],[Precio Noche]]*reservas_hotel[[#This Row],[noches]]</f>
        <v>810</v>
      </c>
      <c r="N1042">
        <f>reservas_hotel[[#This Row],[noches]]*reservas_hotel[[#This Row],[Mantenimiento por noche]]</f>
        <v>180</v>
      </c>
      <c r="O1042">
        <f>reservas_hotel[[#This Row],[Gasto total por reserva]]-reservas_hotel[[#This Row],[Gasto mantenimiento total]]</f>
        <v>630</v>
      </c>
    </row>
    <row r="1043" spans="1:15" x14ac:dyDescent="0.3">
      <c r="A1043">
        <v>1042</v>
      </c>
      <c r="B1043">
        <v>58</v>
      </c>
      <c r="C1043" t="s">
        <v>13</v>
      </c>
      <c r="D1043" t="s">
        <v>14</v>
      </c>
      <c r="E1043" t="s">
        <v>15</v>
      </c>
      <c r="F1043">
        <v>150</v>
      </c>
      <c r="G1043" s="1">
        <f>IF(reservas_hotel[[#This Row],[precio noche 1]]="","100",reservas_hotel[[#This Row],[precio noche 1]])</f>
        <v>150</v>
      </c>
      <c r="H1043" t="s">
        <v>9</v>
      </c>
      <c r="I1043">
        <v>1</v>
      </c>
      <c r="J1043" t="s">
        <v>6</v>
      </c>
      <c r="K1043">
        <v>15</v>
      </c>
      <c r="L1043" s="1">
        <f>IF(reservas_hotel[[#This Row],[mantenimiento_por_noche]]="","20",reservas_hotel[[#This Row],[mantenimiento_por_noche]])</f>
        <v>15</v>
      </c>
      <c r="M1043">
        <f>reservas_hotel[[#This Row],[Precio Noche]]*reservas_hotel[[#This Row],[noches]]</f>
        <v>150</v>
      </c>
      <c r="N1043">
        <f>reservas_hotel[[#This Row],[noches]]*reservas_hotel[[#This Row],[Mantenimiento por noche]]</f>
        <v>15</v>
      </c>
      <c r="O1043">
        <f>reservas_hotel[[#This Row],[Gasto total por reserva]]-reservas_hotel[[#This Row],[Gasto mantenimiento total]]</f>
        <v>135</v>
      </c>
    </row>
    <row r="1044" spans="1:15" x14ac:dyDescent="0.3">
      <c r="A1044">
        <v>1043</v>
      </c>
      <c r="B1044">
        <v>46</v>
      </c>
      <c r="C1044" t="s">
        <v>2</v>
      </c>
      <c r="D1044" t="s">
        <v>3</v>
      </c>
      <c r="E1044" t="s">
        <v>4</v>
      </c>
      <c r="F1044">
        <v>120</v>
      </c>
      <c r="G1044" s="1">
        <f>IF(reservas_hotel[[#This Row],[precio noche 1]]="","100",reservas_hotel[[#This Row],[precio noche 1]])</f>
        <v>120</v>
      </c>
      <c r="H1044" t="s">
        <v>12</v>
      </c>
      <c r="I1044">
        <v>1</v>
      </c>
      <c r="J1044" t="s">
        <v>17</v>
      </c>
      <c r="K1044">
        <v>5</v>
      </c>
      <c r="L1044" s="1">
        <f>IF(reservas_hotel[[#This Row],[mantenimiento_por_noche]]="","20",reservas_hotel[[#This Row],[mantenimiento_por_noche]])</f>
        <v>5</v>
      </c>
      <c r="M1044">
        <f>reservas_hotel[[#This Row],[Precio Noche]]*reservas_hotel[[#This Row],[noches]]</f>
        <v>120</v>
      </c>
      <c r="N1044">
        <f>reservas_hotel[[#This Row],[noches]]*reservas_hotel[[#This Row],[Mantenimiento por noche]]</f>
        <v>5</v>
      </c>
      <c r="O1044">
        <f>reservas_hotel[[#This Row],[Gasto total por reserva]]-reservas_hotel[[#This Row],[Gasto mantenimiento total]]</f>
        <v>115</v>
      </c>
    </row>
    <row r="1045" spans="1:15" x14ac:dyDescent="0.3">
      <c r="A1045">
        <v>1044</v>
      </c>
      <c r="B1045">
        <v>65</v>
      </c>
      <c r="C1045" t="s">
        <v>13</v>
      </c>
      <c r="D1045" t="s">
        <v>18</v>
      </c>
      <c r="E1045" t="s">
        <v>4</v>
      </c>
      <c r="F1045">
        <v>70</v>
      </c>
      <c r="G1045" s="1">
        <f>IF(reservas_hotel[[#This Row],[precio noche 1]]="","100",reservas_hotel[[#This Row],[precio noche 1]])</f>
        <v>70</v>
      </c>
      <c r="H1045" t="s">
        <v>21</v>
      </c>
      <c r="I1045">
        <v>5</v>
      </c>
      <c r="J1045" t="s">
        <v>6</v>
      </c>
      <c r="K1045">
        <v>15</v>
      </c>
      <c r="L1045" s="1">
        <f>IF(reservas_hotel[[#This Row],[mantenimiento_por_noche]]="","20",reservas_hotel[[#This Row],[mantenimiento_por_noche]])</f>
        <v>15</v>
      </c>
      <c r="M1045">
        <f>reservas_hotel[[#This Row],[Precio Noche]]*reservas_hotel[[#This Row],[noches]]</f>
        <v>350</v>
      </c>
      <c r="N1045">
        <f>reservas_hotel[[#This Row],[noches]]*reservas_hotel[[#This Row],[Mantenimiento por noche]]</f>
        <v>75</v>
      </c>
      <c r="O1045">
        <f>reservas_hotel[[#This Row],[Gasto total por reserva]]-reservas_hotel[[#This Row],[Gasto mantenimiento total]]</f>
        <v>275</v>
      </c>
    </row>
    <row r="1046" spans="1:15" x14ac:dyDescent="0.3">
      <c r="A1046">
        <v>1045</v>
      </c>
      <c r="B1046">
        <v>23</v>
      </c>
      <c r="C1046" t="s">
        <v>13</v>
      </c>
      <c r="D1046" t="s">
        <v>22</v>
      </c>
      <c r="E1046" t="s">
        <v>15</v>
      </c>
      <c r="F1046">
        <v>120</v>
      </c>
      <c r="G1046" s="1">
        <f>IF(reservas_hotel[[#This Row],[precio noche 1]]="","100",reservas_hotel[[#This Row],[precio noche 1]])</f>
        <v>120</v>
      </c>
      <c r="H1046" t="s">
        <v>9</v>
      </c>
      <c r="I1046">
        <v>7</v>
      </c>
      <c r="J1046" t="s">
        <v>17</v>
      </c>
      <c r="K1046">
        <v>15</v>
      </c>
      <c r="L1046" s="1">
        <f>IF(reservas_hotel[[#This Row],[mantenimiento_por_noche]]="","20",reservas_hotel[[#This Row],[mantenimiento_por_noche]])</f>
        <v>15</v>
      </c>
      <c r="M1046">
        <f>reservas_hotel[[#This Row],[Precio Noche]]*reservas_hotel[[#This Row],[noches]]</f>
        <v>840</v>
      </c>
      <c r="N1046">
        <f>reservas_hotel[[#This Row],[noches]]*reservas_hotel[[#This Row],[Mantenimiento por noche]]</f>
        <v>105</v>
      </c>
      <c r="O1046">
        <f>reservas_hotel[[#This Row],[Gasto total por reserva]]-reservas_hotel[[#This Row],[Gasto mantenimiento total]]</f>
        <v>735</v>
      </c>
    </row>
    <row r="1047" spans="1:15" x14ac:dyDescent="0.3">
      <c r="A1047">
        <v>1046</v>
      </c>
      <c r="B1047">
        <v>44</v>
      </c>
      <c r="C1047" t="s">
        <v>13</v>
      </c>
      <c r="D1047" t="s">
        <v>3</v>
      </c>
      <c r="E1047" t="s">
        <v>11</v>
      </c>
      <c r="F1047">
        <v>50</v>
      </c>
      <c r="G1047" s="1">
        <f>IF(reservas_hotel[[#This Row],[precio noche 1]]="","100",reservas_hotel[[#This Row],[precio noche 1]])</f>
        <v>50</v>
      </c>
      <c r="H1047" t="s">
        <v>12</v>
      </c>
      <c r="I1047">
        <v>5</v>
      </c>
      <c r="J1047" t="s">
        <v>6</v>
      </c>
      <c r="L1047" s="1" t="str">
        <f>IF(reservas_hotel[[#This Row],[mantenimiento_por_noche]]="","20",reservas_hotel[[#This Row],[mantenimiento_por_noche]])</f>
        <v>20</v>
      </c>
      <c r="M1047">
        <f>reservas_hotel[[#This Row],[Precio Noche]]*reservas_hotel[[#This Row],[noches]]</f>
        <v>250</v>
      </c>
      <c r="N1047">
        <f>reservas_hotel[[#This Row],[noches]]*reservas_hotel[[#This Row],[Mantenimiento por noche]]</f>
        <v>100</v>
      </c>
      <c r="O1047">
        <f>reservas_hotel[[#This Row],[Gasto total por reserva]]-reservas_hotel[[#This Row],[Gasto mantenimiento total]]</f>
        <v>150</v>
      </c>
    </row>
    <row r="1048" spans="1:15" x14ac:dyDescent="0.3">
      <c r="A1048">
        <v>1047</v>
      </c>
      <c r="B1048">
        <v>68</v>
      </c>
      <c r="C1048" t="s">
        <v>13</v>
      </c>
      <c r="D1048" t="s">
        <v>22</v>
      </c>
      <c r="E1048" t="s">
        <v>15</v>
      </c>
      <c r="G1048" s="1" t="str">
        <f>IF(reservas_hotel[[#This Row],[precio noche 1]]="","100",reservas_hotel[[#This Row],[precio noche 1]])</f>
        <v>100</v>
      </c>
      <c r="H1048" t="s">
        <v>9</v>
      </c>
      <c r="I1048">
        <v>6</v>
      </c>
      <c r="J1048" t="s">
        <v>17</v>
      </c>
      <c r="K1048">
        <v>15</v>
      </c>
      <c r="L1048" s="1">
        <f>IF(reservas_hotel[[#This Row],[mantenimiento_por_noche]]="","20",reservas_hotel[[#This Row],[mantenimiento_por_noche]])</f>
        <v>15</v>
      </c>
      <c r="M1048">
        <f>reservas_hotel[[#This Row],[Precio Noche]]*reservas_hotel[[#This Row],[noches]]</f>
        <v>600</v>
      </c>
      <c r="N1048">
        <f>reservas_hotel[[#This Row],[noches]]*reservas_hotel[[#This Row],[Mantenimiento por noche]]</f>
        <v>90</v>
      </c>
      <c r="O1048">
        <f>reservas_hotel[[#This Row],[Gasto total por reserva]]-reservas_hotel[[#This Row],[Gasto mantenimiento total]]</f>
        <v>510</v>
      </c>
    </row>
    <row r="1049" spans="1:15" x14ac:dyDescent="0.3">
      <c r="A1049">
        <v>1048</v>
      </c>
      <c r="B1049">
        <v>35</v>
      </c>
      <c r="C1049" t="s">
        <v>13</v>
      </c>
      <c r="D1049" t="s">
        <v>16</v>
      </c>
      <c r="E1049" t="s">
        <v>8</v>
      </c>
      <c r="G1049" s="1" t="str">
        <f>IF(reservas_hotel[[#This Row],[precio noche 1]]="","100",reservas_hotel[[#This Row],[precio noche 1]])</f>
        <v>100</v>
      </c>
      <c r="H1049" t="s">
        <v>5</v>
      </c>
      <c r="I1049">
        <v>4</v>
      </c>
      <c r="J1049" t="s">
        <v>6</v>
      </c>
      <c r="L1049" s="1" t="str">
        <f>IF(reservas_hotel[[#This Row],[mantenimiento_por_noche]]="","20",reservas_hotel[[#This Row],[mantenimiento_por_noche]])</f>
        <v>20</v>
      </c>
      <c r="M1049">
        <f>reservas_hotel[[#This Row],[Precio Noche]]*reservas_hotel[[#This Row],[noches]]</f>
        <v>400</v>
      </c>
      <c r="N1049">
        <f>reservas_hotel[[#This Row],[noches]]*reservas_hotel[[#This Row],[Mantenimiento por noche]]</f>
        <v>80</v>
      </c>
      <c r="O1049">
        <f>reservas_hotel[[#This Row],[Gasto total por reserva]]-reservas_hotel[[#This Row],[Gasto mantenimiento total]]</f>
        <v>320</v>
      </c>
    </row>
    <row r="1050" spans="1:15" x14ac:dyDescent="0.3">
      <c r="A1050">
        <v>1049</v>
      </c>
      <c r="B1050">
        <v>44</v>
      </c>
      <c r="C1050" t="s">
        <v>2</v>
      </c>
      <c r="D1050" t="s">
        <v>22</v>
      </c>
      <c r="E1050" t="s">
        <v>8</v>
      </c>
      <c r="F1050">
        <v>90</v>
      </c>
      <c r="G1050" s="1">
        <f>IF(reservas_hotel[[#This Row],[precio noche 1]]="","100",reservas_hotel[[#This Row],[precio noche 1]])</f>
        <v>90</v>
      </c>
      <c r="H1050" t="s">
        <v>9</v>
      </c>
      <c r="I1050">
        <v>6</v>
      </c>
      <c r="J1050" t="s">
        <v>17</v>
      </c>
      <c r="K1050">
        <v>5</v>
      </c>
      <c r="L1050" s="1">
        <f>IF(reservas_hotel[[#This Row],[mantenimiento_por_noche]]="","20",reservas_hotel[[#This Row],[mantenimiento_por_noche]])</f>
        <v>5</v>
      </c>
      <c r="M1050">
        <f>reservas_hotel[[#This Row],[Precio Noche]]*reservas_hotel[[#This Row],[noches]]</f>
        <v>540</v>
      </c>
      <c r="N1050">
        <f>reservas_hotel[[#This Row],[noches]]*reservas_hotel[[#This Row],[Mantenimiento por noche]]</f>
        <v>30</v>
      </c>
      <c r="O1050">
        <f>reservas_hotel[[#This Row],[Gasto total por reserva]]-reservas_hotel[[#This Row],[Gasto mantenimiento total]]</f>
        <v>510</v>
      </c>
    </row>
    <row r="1051" spans="1:15" x14ac:dyDescent="0.3">
      <c r="A1051">
        <v>1050</v>
      </c>
      <c r="B1051">
        <v>67</v>
      </c>
      <c r="C1051" t="s">
        <v>2</v>
      </c>
      <c r="D1051" t="s">
        <v>14</v>
      </c>
      <c r="E1051" t="s">
        <v>15</v>
      </c>
      <c r="F1051">
        <v>90</v>
      </c>
      <c r="G1051" s="1">
        <f>IF(reservas_hotel[[#This Row],[precio noche 1]]="","100",reservas_hotel[[#This Row],[precio noche 1]])</f>
        <v>90</v>
      </c>
      <c r="H1051" t="s">
        <v>9</v>
      </c>
      <c r="I1051">
        <v>9</v>
      </c>
      <c r="J1051" t="s">
        <v>17</v>
      </c>
      <c r="K1051">
        <v>5</v>
      </c>
      <c r="L1051" s="1">
        <f>IF(reservas_hotel[[#This Row],[mantenimiento_por_noche]]="","20",reservas_hotel[[#This Row],[mantenimiento_por_noche]])</f>
        <v>5</v>
      </c>
      <c r="M1051">
        <f>reservas_hotel[[#This Row],[Precio Noche]]*reservas_hotel[[#This Row],[noches]]</f>
        <v>810</v>
      </c>
      <c r="N1051">
        <f>reservas_hotel[[#This Row],[noches]]*reservas_hotel[[#This Row],[Mantenimiento por noche]]</f>
        <v>45</v>
      </c>
      <c r="O1051">
        <f>reservas_hotel[[#This Row],[Gasto total por reserva]]-reservas_hotel[[#This Row],[Gasto mantenimiento total]]</f>
        <v>765</v>
      </c>
    </row>
    <row r="1052" spans="1:15" x14ac:dyDescent="0.3">
      <c r="A1052">
        <v>1051</v>
      </c>
      <c r="B1052">
        <v>89</v>
      </c>
      <c r="C1052" t="s">
        <v>2</v>
      </c>
      <c r="D1052" t="s">
        <v>7</v>
      </c>
      <c r="E1052" t="s">
        <v>11</v>
      </c>
      <c r="F1052">
        <v>120</v>
      </c>
      <c r="G1052" s="1">
        <f>IF(reservas_hotel[[#This Row],[precio noche 1]]="","100",reservas_hotel[[#This Row],[precio noche 1]])</f>
        <v>120</v>
      </c>
      <c r="H1052" t="s">
        <v>9</v>
      </c>
      <c r="I1052">
        <v>9</v>
      </c>
      <c r="J1052" t="s">
        <v>6</v>
      </c>
      <c r="K1052">
        <v>10</v>
      </c>
      <c r="L1052" s="1">
        <f>IF(reservas_hotel[[#This Row],[mantenimiento_por_noche]]="","20",reservas_hotel[[#This Row],[mantenimiento_por_noche]])</f>
        <v>10</v>
      </c>
      <c r="M1052">
        <f>reservas_hotel[[#This Row],[Precio Noche]]*reservas_hotel[[#This Row],[noches]]</f>
        <v>1080</v>
      </c>
      <c r="N1052">
        <f>reservas_hotel[[#This Row],[noches]]*reservas_hotel[[#This Row],[Mantenimiento por noche]]</f>
        <v>90</v>
      </c>
      <c r="O1052">
        <f>reservas_hotel[[#This Row],[Gasto total por reserva]]-reservas_hotel[[#This Row],[Gasto mantenimiento total]]</f>
        <v>990</v>
      </c>
    </row>
    <row r="1053" spans="1:15" x14ac:dyDescent="0.3">
      <c r="A1053">
        <v>1052</v>
      </c>
      <c r="B1053">
        <v>57</v>
      </c>
      <c r="C1053" t="s">
        <v>2</v>
      </c>
      <c r="D1053" t="s">
        <v>16</v>
      </c>
      <c r="E1053" t="s">
        <v>8</v>
      </c>
      <c r="F1053">
        <v>50</v>
      </c>
      <c r="G1053" s="1">
        <f>IF(reservas_hotel[[#This Row],[precio noche 1]]="","100",reservas_hotel[[#This Row],[precio noche 1]])</f>
        <v>50</v>
      </c>
      <c r="H1053" t="s">
        <v>21</v>
      </c>
      <c r="I1053">
        <v>10</v>
      </c>
      <c r="J1053" t="s">
        <v>6</v>
      </c>
      <c r="L1053" s="1" t="str">
        <f>IF(reservas_hotel[[#This Row],[mantenimiento_por_noche]]="","20",reservas_hotel[[#This Row],[mantenimiento_por_noche]])</f>
        <v>20</v>
      </c>
      <c r="M1053">
        <f>reservas_hotel[[#This Row],[Precio Noche]]*reservas_hotel[[#This Row],[noches]]</f>
        <v>500</v>
      </c>
      <c r="N1053">
        <f>reservas_hotel[[#This Row],[noches]]*reservas_hotel[[#This Row],[Mantenimiento por noche]]</f>
        <v>200</v>
      </c>
      <c r="O1053">
        <f>reservas_hotel[[#This Row],[Gasto total por reserva]]-reservas_hotel[[#This Row],[Gasto mantenimiento total]]</f>
        <v>300</v>
      </c>
    </row>
    <row r="1054" spans="1:15" x14ac:dyDescent="0.3">
      <c r="A1054">
        <v>1053</v>
      </c>
      <c r="B1054">
        <v>58</v>
      </c>
      <c r="C1054" t="s">
        <v>2</v>
      </c>
      <c r="D1054" t="s">
        <v>16</v>
      </c>
      <c r="E1054" t="s">
        <v>8</v>
      </c>
      <c r="F1054">
        <v>120</v>
      </c>
      <c r="G1054" s="1">
        <f>IF(reservas_hotel[[#This Row],[precio noche 1]]="","100",reservas_hotel[[#This Row],[precio noche 1]])</f>
        <v>120</v>
      </c>
      <c r="H1054" t="s">
        <v>9</v>
      </c>
      <c r="I1054">
        <v>1</v>
      </c>
      <c r="J1054" t="s">
        <v>17</v>
      </c>
      <c r="K1054">
        <v>15</v>
      </c>
      <c r="L1054" s="1">
        <f>IF(reservas_hotel[[#This Row],[mantenimiento_por_noche]]="","20",reservas_hotel[[#This Row],[mantenimiento_por_noche]])</f>
        <v>15</v>
      </c>
      <c r="M1054">
        <f>reservas_hotel[[#This Row],[Precio Noche]]*reservas_hotel[[#This Row],[noches]]</f>
        <v>120</v>
      </c>
      <c r="N1054">
        <f>reservas_hotel[[#This Row],[noches]]*reservas_hotel[[#This Row],[Mantenimiento por noche]]</f>
        <v>15</v>
      </c>
      <c r="O1054">
        <f>reservas_hotel[[#This Row],[Gasto total por reserva]]-reservas_hotel[[#This Row],[Gasto mantenimiento total]]</f>
        <v>105</v>
      </c>
    </row>
    <row r="1055" spans="1:15" x14ac:dyDescent="0.3">
      <c r="A1055">
        <v>1054</v>
      </c>
      <c r="B1055">
        <v>58</v>
      </c>
      <c r="C1055" t="s">
        <v>13</v>
      </c>
      <c r="D1055" t="s">
        <v>7</v>
      </c>
      <c r="E1055" t="s">
        <v>15</v>
      </c>
      <c r="F1055">
        <v>50</v>
      </c>
      <c r="G1055" s="1">
        <f>IF(reservas_hotel[[#This Row],[precio noche 1]]="","100",reservas_hotel[[#This Row],[precio noche 1]])</f>
        <v>50</v>
      </c>
      <c r="H1055" t="s">
        <v>21</v>
      </c>
      <c r="I1055">
        <v>9</v>
      </c>
      <c r="J1055" t="s">
        <v>17</v>
      </c>
      <c r="K1055">
        <v>10</v>
      </c>
      <c r="L1055" s="1">
        <f>IF(reservas_hotel[[#This Row],[mantenimiento_por_noche]]="","20",reservas_hotel[[#This Row],[mantenimiento_por_noche]])</f>
        <v>10</v>
      </c>
      <c r="M1055">
        <f>reservas_hotel[[#This Row],[Precio Noche]]*reservas_hotel[[#This Row],[noches]]</f>
        <v>450</v>
      </c>
      <c r="N1055">
        <f>reservas_hotel[[#This Row],[noches]]*reservas_hotel[[#This Row],[Mantenimiento por noche]]</f>
        <v>90</v>
      </c>
      <c r="O1055">
        <f>reservas_hotel[[#This Row],[Gasto total por reserva]]-reservas_hotel[[#This Row],[Gasto mantenimiento total]]</f>
        <v>360</v>
      </c>
    </row>
    <row r="1056" spans="1:15" x14ac:dyDescent="0.3">
      <c r="A1056">
        <v>1055</v>
      </c>
      <c r="B1056">
        <v>66</v>
      </c>
      <c r="C1056" t="s">
        <v>2</v>
      </c>
      <c r="D1056" t="s">
        <v>18</v>
      </c>
      <c r="E1056" t="s">
        <v>15</v>
      </c>
      <c r="F1056">
        <v>200</v>
      </c>
      <c r="G1056" s="1">
        <f>IF(reservas_hotel[[#This Row],[precio noche 1]]="","100",reservas_hotel[[#This Row],[precio noche 1]])</f>
        <v>200</v>
      </c>
      <c r="H1056" t="s">
        <v>5</v>
      </c>
      <c r="I1056">
        <v>4</v>
      </c>
      <c r="J1056" t="s">
        <v>17</v>
      </c>
      <c r="K1056">
        <v>10</v>
      </c>
      <c r="L1056" s="1">
        <f>IF(reservas_hotel[[#This Row],[mantenimiento_por_noche]]="","20",reservas_hotel[[#This Row],[mantenimiento_por_noche]])</f>
        <v>10</v>
      </c>
      <c r="M1056">
        <f>reservas_hotel[[#This Row],[Precio Noche]]*reservas_hotel[[#This Row],[noches]]</f>
        <v>800</v>
      </c>
      <c r="N1056">
        <f>reservas_hotel[[#This Row],[noches]]*reservas_hotel[[#This Row],[Mantenimiento por noche]]</f>
        <v>40</v>
      </c>
      <c r="O1056">
        <f>reservas_hotel[[#This Row],[Gasto total por reserva]]-reservas_hotel[[#This Row],[Gasto mantenimiento total]]</f>
        <v>760</v>
      </c>
    </row>
    <row r="1057" spans="1:15" x14ac:dyDescent="0.3">
      <c r="A1057">
        <v>1056</v>
      </c>
      <c r="B1057">
        <v>40</v>
      </c>
      <c r="C1057" t="s">
        <v>2</v>
      </c>
      <c r="D1057" t="s">
        <v>16</v>
      </c>
      <c r="E1057" t="s">
        <v>15</v>
      </c>
      <c r="F1057">
        <v>150</v>
      </c>
      <c r="G1057" s="1">
        <f>IF(reservas_hotel[[#This Row],[precio noche 1]]="","100",reservas_hotel[[#This Row],[precio noche 1]])</f>
        <v>150</v>
      </c>
      <c r="H1057" t="s">
        <v>12</v>
      </c>
      <c r="I1057">
        <v>3</v>
      </c>
      <c r="J1057" t="s">
        <v>6</v>
      </c>
      <c r="K1057">
        <v>15</v>
      </c>
      <c r="L1057" s="1">
        <f>IF(reservas_hotel[[#This Row],[mantenimiento_por_noche]]="","20",reservas_hotel[[#This Row],[mantenimiento_por_noche]])</f>
        <v>15</v>
      </c>
      <c r="M1057">
        <f>reservas_hotel[[#This Row],[Precio Noche]]*reservas_hotel[[#This Row],[noches]]</f>
        <v>450</v>
      </c>
      <c r="N1057">
        <f>reservas_hotel[[#This Row],[noches]]*reservas_hotel[[#This Row],[Mantenimiento por noche]]</f>
        <v>45</v>
      </c>
      <c r="O1057">
        <f>reservas_hotel[[#This Row],[Gasto total por reserva]]-reservas_hotel[[#This Row],[Gasto mantenimiento total]]</f>
        <v>405</v>
      </c>
    </row>
    <row r="1058" spans="1:15" x14ac:dyDescent="0.3">
      <c r="A1058">
        <v>1057</v>
      </c>
      <c r="B1058">
        <v>48</v>
      </c>
      <c r="C1058" t="s">
        <v>2</v>
      </c>
      <c r="D1058" t="s">
        <v>7</v>
      </c>
      <c r="E1058" t="s">
        <v>15</v>
      </c>
      <c r="F1058">
        <v>200</v>
      </c>
      <c r="G1058" s="1">
        <f>IF(reservas_hotel[[#This Row],[precio noche 1]]="","100",reservas_hotel[[#This Row],[precio noche 1]])</f>
        <v>200</v>
      </c>
      <c r="H1058" t="s">
        <v>21</v>
      </c>
      <c r="I1058">
        <v>9</v>
      </c>
      <c r="J1058" t="s">
        <v>17</v>
      </c>
      <c r="K1058">
        <v>15</v>
      </c>
      <c r="L1058" s="1">
        <f>IF(reservas_hotel[[#This Row],[mantenimiento_por_noche]]="","20",reservas_hotel[[#This Row],[mantenimiento_por_noche]])</f>
        <v>15</v>
      </c>
      <c r="M1058">
        <f>reservas_hotel[[#This Row],[Precio Noche]]*reservas_hotel[[#This Row],[noches]]</f>
        <v>1800</v>
      </c>
      <c r="N1058">
        <f>reservas_hotel[[#This Row],[noches]]*reservas_hotel[[#This Row],[Mantenimiento por noche]]</f>
        <v>135</v>
      </c>
      <c r="O1058">
        <f>reservas_hotel[[#This Row],[Gasto total por reserva]]-reservas_hotel[[#This Row],[Gasto mantenimiento total]]</f>
        <v>1665</v>
      </c>
    </row>
    <row r="1059" spans="1:15" x14ac:dyDescent="0.3">
      <c r="A1059">
        <v>1058</v>
      </c>
      <c r="B1059">
        <v>79</v>
      </c>
      <c r="C1059" t="s">
        <v>2</v>
      </c>
      <c r="D1059" t="s">
        <v>7</v>
      </c>
      <c r="E1059" t="s">
        <v>4</v>
      </c>
      <c r="F1059">
        <v>150</v>
      </c>
      <c r="G1059" s="1">
        <f>IF(reservas_hotel[[#This Row],[precio noche 1]]="","100",reservas_hotel[[#This Row],[precio noche 1]])</f>
        <v>150</v>
      </c>
      <c r="H1059" t="s">
        <v>21</v>
      </c>
      <c r="I1059">
        <v>2</v>
      </c>
      <c r="J1059" t="s">
        <v>6</v>
      </c>
      <c r="K1059">
        <v>20</v>
      </c>
      <c r="L1059" s="1">
        <f>IF(reservas_hotel[[#This Row],[mantenimiento_por_noche]]="","20",reservas_hotel[[#This Row],[mantenimiento_por_noche]])</f>
        <v>20</v>
      </c>
      <c r="M1059">
        <f>reservas_hotel[[#This Row],[Precio Noche]]*reservas_hotel[[#This Row],[noches]]</f>
        <v>300</v>
      </c>
      <c r="N1059">
        <f>reservas_hotel[[#This Row],[noches]]*reservas_hotel[[#This Row],[Mantenimiento por noche]]</f>
        <v>40</v>
      </c>
      <c r="O1059">
        <f>reservas_hotel[[#This Row],[Gasto total por reserva]]-reservas_hotel[[#This Row],[Gasto mantenimiento total]]</f>
        <v>260</v>
      </c>
    </row>
    <row r="1060" spans="1:15" x14ac:dyDescent="0.3">
      <c r="A1060">
        <v>1059</v>
      </c>
      <c r="B1060">
        <v>47</v>
      </c>
      <c r="C1060" t="s">
        <v>2</v>
      </c>
      <c r="D1060" t="s">
        <v>20</v>
      </c>
      <c r="E1060" t="s">
        <v>11</v>
      </c>
      <c r="F1060">
        <v>120</v>
      </c>
      <c r="G1060" s="1">
        <f>IF(reservas_hotel[[#This Row],[precio noche 1]]="","100",reservas_hotel[[#This Row],[precio noche 1]])</f>
        <v>120</v>
      </c>
      <c r="H1060" t="s">
        <v>5</v>
      </c>
      <c r="I1060">
        <v>4</v>
      </c>
      <c r="J1060" t="s">
        <v>17</v>
      </c>
      <c r="L1060" s="1" t="str">
        <f>IF(reservas_hotel[[#This Row],[mantenimiento_por_noche]]="","20",reservas_hotel[[#This Row],[mantenimiento_por_noche]])</f>
        <v>20</v>
      </c>
      <c r="M1060">
        <f>reservas_hotel[[#This Row],[Precio Noche]]*reservas_hotel[[#This Row],[noches]]</f>
        <v>480</v>
      </c>
      <c r="N1060">
        <f>reservas_hotel[[#This Row],[noches]]*reservas_hotel[[#This Row],[Mantenimiento por noche]]</f>
        <v>80</v>
      </c>
      <c r="O1060">
        <f>reservas_hotel[[#This Row],[Gasto total por reserva]]-reservas_hotel[[#This Row],[Gasto mantenimiento total]]</f>
        <v>400</v>
      </c>
    </row>
    <row r="1061" spans="1:15" x14ac:dyDescent="0.3">
      <c r="A1061">
        <v>1060</v>
      </c>
      <c r="B1061">
        <v>44</v>
      </c>
      <c r="C1061" t="s">
        <v>2</v>
      </c>
      <c r="D1061" t="s">
        <v>7</v>
      </c>
      <c r="E1061" t="s">
        <v>8</v>
      </c>
      <c r="F1061">
        <v>150</v>
      </c>
      <c r="G1061" s="1">
        <f>IF(reservas_hotel[[#This Row],[precio noche 1]]="","100",reservas_hotel[[#This Row],[precio noche 1]])</f>
        <v>150</v>
      </c>
      <c r="H1061" t="s">
        <v>21</v>
      </c>
      <c r="I1061">
        <v>6</v>
      </c>
      <c r="J1061" t="s">
        <v>6</v>
      </c>
      <c r="L1061" s="1" t="str">
        <f>IF(reservas_hotel[[#This Row],[mantenimiento_por_noche]]="","20",reservas_hotel[[#This Row],[mantenimiento_por_noche]])</f>
        <v>20</v>
      </c>
      <c r="M1061">
        <f>reservas_hotel[[#This Row],[Precio Noche]]*reservas_hotel[[#This Row],[noches]]</f>
        <v>900</v>
      </c>
      <c r="N1061">
        <f>reservas_hotel[[#This Row],[noches]]*reservas_hotel[[#This Row],[Mantenimiento por noche]]</f>
        <v>120</v>
      </c>
      <c r="O1061">
        <f>reservas_hotel[[#This Row],[Gasto total por reserva]]-reservas_hotel[[#This Row],[Gasto mantenimiento total]]</f>
        <v>780</v>
      </c>
    </row>
    <row r="1062" spans="1:15" x14ac:dyDescent="0.3">
      <c r="A1062">
        <v>1061</v>
      </c>
      <c r="B1062">
        <v>42</v>
      </c>
      <c r="C1062" t="s">
        <v>13</v>
      </c>
      <c r="D1062" t="s">
        <v>14</v>
      </c>
      <c r="E1062" t="s">
        <v>4</v>
      </c>
      <c r="F1062">
        <v>70</v>
      </c>
      <c r="G1062" s="1">
        <f>IF(reservas_hotel[[#This Row],[precio noche 1]]="","100",reservas_hotel[[#This Row],[precio noche 1]])</f>
        <v>70</v>
      </c>
      <c r="H1062" t="s">
        <v>5</v>
      </c>
      <c r="I1062">
        <v>7</v>
      </c>
      <c r="J1062" t="s">
        <v>6</v>
      </c>
      <c r="K1062">
        <v>5</v>
      </c>
      <c r="L1062" s="1">
        <f>IF(reservas_hotel[[#This Row],[mantenimiento_por_noche]]="","20",reservas_hotel[[#This Row],[mantenimiento_por_noche]])</f>
        <v>5</v>
      </c>
      <c r="M1062">
        <f>reservas_hotel[[#This Row],[Precio Noche]]*reservas_hotel[[#This Row],[noches]]</f>
        <v>490</v>
      </c>
      <c r="N1062">
        <f>reservas_hotel[[#This Row],[noches]]*reservas_hotel[[#This Row],[Mantenimiento por noche]]</f>
        <v>35</v>
      </c>
      <c r="O1062">
        <f>reservas_hotel[[#This Row],[Gasto total por reserva]]-reservas_hotel[[#This Row],[Gasto mantenimiento total]]</f>
        <v>455</v>
      </c>
    </row>
    <row r="1063" spans="1:15" x14ac:dyDescent="0.3">
      <c r="A1063">
        <v>1062</v>
      </c>
      <c r="B1063">
        <v>35</v>
      </c>
      <c r="C1063" t="s">
        <v>2</v>
      </c>
      <c r="D1063" t="s">
        <v>22</v>
      </c>
      <c r="E1063" t="s">
        <v>11</v>
      </c>
      <c r="F1063">
        <v>200</v>
      </c>
      <c r="G1063" s="1">
        <f>IF(reservas_hotel[[#This Row],[precio noche 1]]="","100",reservas_hotel[[#This Row],[precio noche 1]])</f>
        <v>200</v>
      </c>
      <c r="H1063" t="s">
        <v>12</v>
      </c>
      <c r="I1063">
        <v>9</v>
      </c>
      <c r="J1063" t="s">
        <v>6</v>
      </c>
      <c r="K1063">
        <v>15</v>
      </c>
      <c r="L1063" s="1">
        <f>IF(reservas_hotel[[#This Row],[mantenimiento_por_noche]]="","20",reservas_hotel[[#This Row],[mantenimiento_por_noche]])</f>
        <v>15</v>
      </c>
      <c r="M1063">
        <f>reservas_hotel[[#This Row],[Precio Noche]]*reservas_hotel[[#This Row],[noches]]</f>
        <v>1800</v>
      </c>
      <c r="N1063">
        <f>reservas_hotel[[#This Row],[noches]]*reservas_hotel[[#This Row],[Mantenimiento por noche]]</f>
        <v>135</v>
      </c>
      <c r="O1063">
        <f>reservas_hotel[[#This Row],[Gasto total por reserva]]-reservas_hotel[[#This Row],[Gasto mantenimiento total]]</f>
        <v>1665</v>
      </c>
    </row>
    <row r="1064" spans="1:15" x14ac:dyDescent="0.3">
      <c r="A1064">
        <v>1063</v>
      </c>
      <c r="B1064">
        <v>39</v>
      </c>
      <c r="C1064" t="s">
        <v>13</v>
      </c>
      <c r="D1064" t="s">
        <v>10</v>
      </c>
      <c r="E1064" t="s">
        <v>15</v>
      </c>
      <c r="F1064">
        <v>150</v>
      </c>
      <c r="G1064" s="1">
        <f>IF(reservas_hotel[[#This Row],[precio noche 1]]="","100",reservas_hotel[[#This Row],[precio noche 1]])</f>
        <v>150</v>
      </c>
      <c r="H1064" t="s">
        <v>21</v>
      </c>
      <c r="I1064">
        <v>5</v>
      </c>
      <c r="J1064" t="s">
        <v>17</v>
      </c>
      <c r="K1064">
        <v>5</v>
      </c>
      <c r="L1064" s="1">
        <f>IF(reservas_hotel[[#This Row],[mantenimiento_por_noche]]="","20",reservas_hotel[[#This Row],[mantenimiento_por_noche]])</f>
        <v>5</v>
      </c>
      <c r="M1064">
        <f>reservas_hotel[[#This Row],[Precio Noche]]*reservas_hotel[[#This Row],[noches]]</f>
        <v>750</v>
      </c>
      <c r="N1064">
        <f>reservas_hotel[[#This Row],[noches]]*reservas_hotel[[#This Row],[Mantenimiento por noche]]</f>
        <v>25</v>
      </c>
      <c r="O1064">
        <f>reservas_hotel[[#This Row],[Gasto total por reserva]]-reservas_hotel[[#This Row],[Gasto mantenimiento total]]</f>
        <v>725</v>
      </c>
    </row>
    <row r="1065" spans="1:15" x14ac:dyDescent="0.3">
      <c r="A1065">
        <v>1064</v>
      </c>
      <c r="B1065">
        <v>48</v>
      </c>
      <c r="C1065" t="s">
        <v>2</v>
      </c>
      <c r="D1065" t="s">
        <v>19</v>
      </c>
      <c r="E1065" t="s">
        <v>4</v>
      </c>
      <c r="F1065">
        <v>200</v>
      </c>
      <c r="G1065" s="1">
        <f>IF(reservas_hotel[[#This Row],[precio noche 1]]="","100",reservas_hotel[[#This Row],[precio noche 1]])</f>
        <v>200</v>
      </c>
      <c r="H1065" t="s">
        <v>12</v>
      </c>
      <c r="I1065">
        <v>7</v>
      </c>
      <c r="J1065" t="s">
        <v>6</v>
      </c>
      <c r="L1065" s="1" t="str">
        <f>IF(reservas_hotel[[#This Row],[mantenimiento_por_noche]]="","20",reservas_hotel[[#This Row],[mantenimiento_por_noche]])</f>
        <v>20</v>
      </c>
      <c r="M1065">
        <f>reservas_hotel[[#This Row],[Precio Noche]]*reservas_hotel[[#This Row],[noches]]</f>
        <v>1400</v>
      </c>
      <c r="N1065">
        <f>reservas_hotel[[#This Row],[noches]]*reservas_hotel[[#This Row],[Mantenimiento por noche]]</f>
        <v>140</v>
      </c>
      <c r="O1065">
        <f>reservas_hotel[[#This Row],[Gasto total por reserva]]-reservas_hotel[[#This Row],[Gasto mantenimiento total]]</f>
        <v>1260</v>
      </c>
    </row>
    <row r="1066" spans="1:15" x14ac:dyDescent="0.3">
      <c r="A1066">
        <v>1065</v>
      </c>
      <c r="B1066">
        <v>40</v>
      </c>
      <c r="C1066" t="s">
        <v>2</v>
      </c>
      <c r="D1066" t="s">
        <v>14</v>
      </c>
      <c r="E1066" t="s">
        <v>4</v>
      </c>
      <c r="F1066">
        <v>150</v>
      </c>
      <c r="G1066" s="1">
        <f>IF(reservas_hotel[[#This Row],[precio noche 1]]="","100",reservas_hotel[[#This Row],[precio noche 1]])</f>
        <v>150</v>
      </c>
      <c r="H1066" t="s">
        <v>21</v>
      </c>
      <c r="I1066">
        <v>5</v>
      </c>
      <c r="J1066" t="s">
        <v>17</v>
      </c>
      <c r="K1066">
        <v>10</v>
      </c>
      <c r="L1066" s="1">
        <f>IF(reservas_hotel[[#This Row],[mantenimiento_por_noche]]="","20",reservas_hotel[[#This Row],[mantenimiento_por_noche]])</f>
        <v>10</v>
      </c>
      <c r="M1066">
        <f>reservas_hotel[[#This Row],[Precio Noche]]*reservas_hotel[[#This Row],[noches]]</f>
        <v>750</v>
      </c>
      <c r="N1066">
        <f>reservas_hotel[[#This Row],[noches]]*reservas_hotel[[#This Row],[Mantenimiento por noche]]</f>
        <v>50</v>
      </c>
      <c r="O1066">
        <f>reservas_hotel[[#This Row],[Gasto total por reserva]]-reservas_hotel[[#This Row],[Gasto mantenimiento total]]</f>
        <v>700</v>
      </c>
    </row>
    <row r="1067" spans="1:15" x14ac:dyDescent="0.3">
      <c r="A1067">
        <v>1066</v>
      </c>
      <c r="B1067">
        <v>20</v>
      </c>
      <c r="C1067" t="s">
        <v>2</v>
      </c>
      <c r="D1067" t="s">
        <v>22</v>
      </c>
      <c r="E1067" t="s">
        <v>8</v>
      </c>
      <c r="F1067">
        <v>70</v>
      </c>
      <c r="G1067" s="1">
        <f>IF(reservas_hotel[[#This Row],[precio noche 1]]="","100",reservas_hotel[[#This Row],[precio noche 1]])</f>
        <v>70</v>
      </c>
      <c r="H1067" t="s">
        <v>9</v>
      </c>
      <c r="I1067">
        <v>7</v>
      </c>
      <c r="J1067" t="s">
        <v>6</v>
      </c>
      <c r="L1067" s="1" t="str">
        <f>IF(reservas_hotel[[#This Row],[mantenimiento_por_noche]]="","20",reservas_hotel[[#This Row],[mantenimiento_por_noche]])</f>
        <v>20</v>
      </c>
      <c r="M1067">
        <f>reservas_hotel[[#This Row],[Precio Noche]]*reservas_hotel[[#This Row],[noches]]</f>
        <v>490</v>
      </c>
      <c r="N1067">
        <f>reservas_hotel[[#This Row],[noches]]*reservas_hotel[[#This Row],[Mantenimiento por noche]]</f>
        <v>140</v>
      </c>
      <c r="O1067">
        <f>reservas_hotel[[#This Row],[Gasto total por reserva]]-reservas_hotel[[#This Row],[Gasto mantenimiento total]]</f>
        <v>350</v>
      </c>
    </row>
    <row r="1068" spans="1:15" x14ac:dyDescent="0.3">
      <c r="A1068">
        <v>1067</v>
      </c>
      <c r="B1068">
        <v>35</v>
      </c>
      <c r="C1068" t="s">
        <v>13</v>
      </c>
      <c r="D1068" t="s">
        <v>7</v>
      </c>
      <c r="E1068" t="s">
        <v>15</v>
      </c>
      <c r="F1068">
        <v>90</v>
      </c>
      <c r="G1068" s="1">
        <f>IF(reservas_hotel[[#This Row],[precio noche 1]]="","100",reservas_hotel[[#This Row],[precio noche 1]])</f>
        <v>90</v>
      </c>
      <c r="H1068" t="s">
        <v>9</v>
      </c>
      <c r="I1068">
        <v>3</v>
      </c>
      <c r="J1068" t="s">
        <v>17</v>
      </c>
      <c r="K1068">
        <v>20</v>
      </c>
      <c r="L1068" s="1">
        <f>IF(reservas_hotel[[#This Row],[mantenimiento_por_noche]]="","20",reservas_hotel[[#This Row],[mantenimiento_por_noche]])</f>
        <v>20</v>
      </c>
      <c r="M1068">
        <f>reservas_hotel[[#This Row],[Precio Noche]]*reservas_hotel[[#This Row],[noches]]</f>
        <v>270</v>
      </c>
      <c r="N1068">
        <f>reservas_hotel[[#This Row],[noches]]*reservas_hotel[[#This Row],[Mantenimiento por noche]]</f>
        <v>60</v>
      </c>
      <c r="O1068">
        <f>reservas_hotel[[#This Row],[Gasto total por reserva]]-reservas_hotel[[#This Row],[Gasto mantenimiento total]]</f>
        <v>210</v>
      </c>
    </row>
    <row r="1069" spans="1:15" x14ac:dyDescent="0.3">
      <c r="A1069">
        <v>1068</v>
      </c>
      <c r="B1069">
        <v>68</v>
      </c>
      <c r="C1069" t="s">
        <v>2</v>
      </c>
      <c r="D1069" t="s">
        <v>20</v>
      </c>
      <c r="E1069" t="s">
        <v>15</v>
      </c>
      <c r="F1069">
        <v>50</v>
      </c>
      <c r="G1069" s="1">
        <f>IF(reservas_hotel[[#This Row],[precio noche 1]]="","100",reservas_hotel[[#This Row],[precio noche 1]])</f>
        <v>50</v>
      </c>
      <c r="H1069" t="s">
        <v>9</v>
      </c>
      <c r="I1069">
        <v>6</v>
      </c>
      <c r="J1069" t="s">
        <v>6</v>
      </c>
      <c r="L1069" s="1" t="str">
        <f>IF(reservas_hotel[[#This Row],[mantenimiento_por_noche]]="","20",reservas_hotel[[#This Row],[mantenimiento_por_noche]])</f>
        <v>20</v>
      </c>
      <c r="M1069">
        <f>reservas_hotel[[#This Row],[Precio Noche]]*reservas_hotel[[#This Row],[noches]]</f>
        <v>300</v>
      </c>
      <c r="N1069">
        <f>reservas_hotel[[#This Row],[noches]]*reservas_hotel[[#This Row],[Mantenimiento por noche]]</f>
        <v>120</v>
      </c>
      <c r="O1069">
        <f>reservas_hotel[[#This Row],[Gasto total por reserva]]-reservas_hotel[[#This Row],[Gasto mantenimiento total]]</f>
        <v>180</v>
      </c>
    </row>
    <row r="1070" spans="1:15" x14ac:dyDescent="0.3">
      <c r="A1070">
        <v>1069</v>
      </c>
      <c r="B1070">
        <v>58</v>
      </c>
      <c r="C1070" t="s">
        <v>2</v>
      </c>
      <c r="D1070" t="s">
        <v>14</v>
      </c>
      <c r="E1070" t="s">
        <v>11</v>
      </c>
      <c r="F1070">
        <v>50</v>
      </c>
      <c r="G1070" s="1">
        <f>IF(reservas_hotel[[#This Row],[precio noche 1]]="","100",reservas_hotel[[#This Row],[precio noche 1]])</f>
        <v>50</v>
      </c>
      <c r="H1070" t="s">
        <v>21</v>
      </c>
      <c r="I1070">
        <v>2</v>
      </c>
      <c r="J1070" t="s">
        <v>6</v>
      </c>
      <c r="K1070">
        <v>20</v>
      </c>
      <c r="L1070" s="1">
        <f>IF(reservas_hotel[[#This Row],[mantenimiento_por_noche]]="","20",reservas_hotel[[#This Row],[mantenimiento_por_noche]])</f>
        <v>20</v>
      </c>
      <c r="M1070">
        <f>reservas_hotel[[#This Row],[Precio Noche]]*reservas_hotel[[#This Row],[noches]]</f>
        <v>100</v>
      </c>
      <c r="N1070">
        <f>reservas_hotel[[#This Row],[noches]]*reservas_hotel[[#This Row],[Mantenimiento por noche]]</f>
        <v>40</v>
      </c>
      <c r="O1070">
        <f>reservas_hotel[[#This Row],[Gasto total por reserva]]-reservas_hotel[[#This Row],[Gasto mantenimiento total]]</f>
        <v>60</v>
      </c>
    </row>
    <row r="1071" spans="1:15" x14ac:dyDescent="0.3">
      <c r="A1071">
        <v>1070</v>
      </c>
      <c r="B1071">
        <v>88</v>
      </c>
      <c r="C1071" t="s">
        <v>13</v>
      </c>
      <c r="D1071" t="s">
        <v>14</v>
      </c>
      <c r="E1071" t="s">
        <v>4</v>
      </c>
      <c r="F1071">
        <v>70</v>
      </c>
      <c r="G1071" s="1">
        <f>IF(reservas_hotel[[#This Row],[precio noche 1]]="","100",reservas_hotel[[#This Row],[precio noche 1]])</f>
        <v>70</v>
      </c>
      <c r="H1071" t="s">
        <v>5</v>
      </c>
      <c r="I1071">
        <v>5</v>
      </c>
      <c r="J1071" t="s">
        <v>17</v>
      </c>
      <c r="K1071">
        <v>10</v>
      </c>
      <c r="L1071" s="1">
        <f>IF(reservas_hotel[[#This Row],[mantenimiento_por_noche]]="","20",reservas_hotel[[#This Row],[mantenimiento_por_noche]])</f>
        <v>10</v>
      </c>
      <c r="M1071">
        <f>reservas_hotel[[#This Row],[Precio Noche]]*reservas_hotel[[#This Row],[noches]]</f>
        <v>350</v>
      </c>
      <c r="N1071">
        <f>reservas_hotel[[#This Row],[noches]]*reservas_hotel[[#This Row],[Mantenimiento por noche]]</f>
        <v>50</v>
      </c>
      <c r="O1071">
        <f>reservas_hotel[[#This Row],[Gasto total por reserva]]-reservas_hotel[[#This Row],[Gasto mantenimiento total]]</f>
        <v>300</v>
      </c>
    </row>
    <row r="1072" spans="1:15" x14ac:dyDescent="0.3">
      <c r="A1072">
        <v>1071</v>
      </c>
      <c r="B1072">
        <v>29</v>
      </c>
      <c r="C1072" t="s">
        <v>13</v>
      </c>
      <c r="D1072" t="s">
        <v>10</v>
      </c>
      <c r="E1072" t="s">
        <v>4</v>
      </c>
      <c r="G1072" s="1" t="str">
        <f>IF(reservas_hotel[[#This Row],[precio noche 1]]="","100",reservas_hotel[[#This Row],[precio noche 1]])</f>
        <v>100</v>
      </c>
      <c r="H1072" t="s">
        <v>12</v>
      </c>
      <c r="I1072">
        <v>6</v>
      </c>
      <c r="J1072" t="s">
        <v>17</v>
      </c>
      <c r="K1072">
        <v>20</v>
      </c>
      <c r="L1072" s="1">
        <f>IF(reservas_hotel[[#This Row],[mantenimiento_por_noche]]="","20",reservas_hotel[[#This Row],[mantenimiento_por_noche]])</f>
        <v>20</v>
      </c>
      <c r="M1072">
        <f>reservas_hotel[[#This Row],[Precio Noche]]*reservas_hotel[[#This Row],[noches]]</f>
        <v>600</v>
      </c>
      <c r="N1072">
        <f>reservas_hotel[[#This Row],[noches]]*reservas_hotel[[#This Row],[Mantenimiento por noche]]</f>
        <v>120</v>
      </c>
      <c r="O1072">
        <f>reservas_hotel[[#This Row],[Gasto total por reserva]]-reservas_hotel[[#This Row],[Gasto mantenimiento total]]</f>
        <v>480</v>
      </c>
    </row>
    <row r="1073" spans="1:15" x14ac:dyDescent="0.3">
      <c r="A1073">
        <v>1072</v>
      </c>
      <c r="B1073">
        <v>51</v>
      </c>
      <c r="C1073" t="s">
        <v>13</v>
      </c>
      <c r="D1073" t="s">
        <v>3</v>
      </c>
      <c r="E1073" t="s">
        <v>8</v>
      </c>
      <c r="F1073">
        <v>200</v>
      </c>
      <c r="G1073" s="1">
        <f>IF(reservas_hotel[[#This Row],[precio noche 1]]="","100",reservas_hotel[[#This Row],[precio noche 1]])</f>
        <v>200</v>
      </c>
      <c r="H1073" t="s">
        <v>12</v>
      </c>
      <c r="I1073">
        <v>10</v>
      </c>
      <c r="J1073" t="s">
        <v>17</v>
      </c>
      <c r="K1073">
        <v>5</v>
      </c>
      <c r="L1073" s="1">
        <f>IF(reservas_hotel[[#This Row],[mantenimiento_por_noche]]="","20",reservas_hotel[[#This Row],[mantenimiento_por_noche]])</f>
        <v>5</v>
      </c>
      <c r="M1073">
        <f>reservas_hotel[[#This Row],[Precio Noche]]*reservas_hotel[[#This Row],[noches]]</f>
        <v>2000</v>
      </c>
      <c r="N1073">
        <f>reservas_hotel[[#This Row],[noches]]*reservas_hotel[[#This Row],[Mantenimiento por noche]]</f>
        <v>50</v>
      </c>
      <c r="O1073">
        <f>reservas_hotel[[#This Row],[Gasto total por reserva]]-reservas_hotel[[#This Row],[Gasto mantenimiento total]]</f>
        <v>1950</v>
      </c>
    </row>
    <row r="1074" spans="1:15" x14ac:dyDescent="0.3">
      <c r="A1074">
        <v>1073</v>
      </c>
      <c r="B1074">
        <v>30</v>
      </c>
      <c r="C1074" t="s">
        <v>13</v>
      </c>
      <c r="D1074" t="s">
        <v>7</v>
      </c>
      <c r="E1074" t="s">
        <v>15</v>
      </c>
      <c r="G1074" s="1" t="str">
        <f>IF(reservas_hotel[[#This Row],[precio noche 1]]="","100",reservas_hotel[[#This Row],[precio noche 1]])</f>
        <v>100</v>
      </c>
      <c r="H1074" t="s">
        <v>21</v>
      </c>
      <c r="I1074">
        <v>3</v>
      </c>
      <c r="J1074" t="s">
        <v>17</v>
      </c>
      <c r="K1074">
        <v>20</v>
      </c>
      <c r="L1074" s="1">
        <f>IF(reservas_hotel[[#This Row],[mantenimiento_por_noche]]="","20",reservas_hotel[[#This Row],[mantenimiento_por_noche]])</f>
        <v>20</v>
      </c>
      <c r="M1074">
        <f>reservas_hotel[[#This Row],[Precio Noche]]*reservas_hotel[[#This Row],[noches]]</f>
        <v>300</v>
      </c>
      <c r="N1074">
        <f>reservas_hotel[[#This Row],[noches]]*reservas_hotel[[#This Row],[Mantenimiento por noche]]</f>
        <v>60</v>
      </c>
      <c r="O1074">
        <f>reservas_hotel[[#This Row],[Gasto total por reserva]]-reservas_hotel[[#This Row],[Gasto mantenimiento total]]</f>
        <v>240</v>
      </c>
    </row>
    <row r="1075" spans="1:15" x14ac:dyDescent="0.3">
      <c r="A1075">
        <v>1074</v>
      </c>
      <c r="B1075">
        <v>46</v>
      </c>
      <c r="C1075" t="s">
        <v>13</v>
      </c>
      <c r="D1075" t="s">
        <v>14</v>
      </c>
      <c r="E1075" t="s">
        <v>4</v>
      </c>
      <c r="G1075" s="1" t="str">
        <f>IF(reservas_hotel[[#This Row],[precio noche 1]]="","100",reservas_hotel[[#This Row],[precio noche 1]])</f>
        <v>100</v>
      </c>
      <c r="H1075" t="s">
        <v>5</v>
      </c>
      <c r="I1075">
        <v>9</v>
      </c>
      <c r="J1075" t="s">
        <v>17</v>
      </c>
      <c r="K1075">
        <v>20</v>
      </c>
      <c r="L1075" s="1">
        <f>IF(reservas_hotel[[#This Row],[mantenimiento_por_noche]]="","20",reservas_hotel[[#This Row],[mantenimiento_por_noche]])</f>
        <v>20</v>
      </c>
      <c r="M1075">
        <f>reservas_hotel[[#This Row],[Precio Noche]]*reservas_hotel[[#This Row],[noches]]</f>
        <v>900</v>
      </c>
      <c r="N1075">
        <f>reservas_hotel[[#This Row],[noches]]*reservas_hotel[[#This Row],[Mantenimiento por noche]]</f>
        <v>180</v>
      </c>
      <c r="O1075">
        <f>reservas_hotel[[#This Row],[Gasto total por reserva]]-reservas_hotel[[#This Row],[Gasto mantenimiento total]]</f>
        <v>720</v>
      </c>
    </row>
    <row r="1076" spans="1:15" x14ac:dyDescent="0.3">
      <c r="A1076">
        <v>1075</v>
      </c>
      <c r="B1076">
        <v>34</v>
      </c>
      <c r="C1076" t="s">
        <v>2</v>
      </c>
      <c r="D1076" t="s">
        <v>3</v>
      </c>
      <c r="E1076" t="s">
        <v>4</v>
      </c>
      <c r="F1076">
        <v>70</v>
      </c>
      <c r="G1076" s="1">
        <f>IF(reservas_hotel[[#This Row],[precio noche 1]]="","100",reservas_hotel[[#This Row],[precio noche 1]])</f>
        <v>70</v>
      </c>
      <c r="H1076" t="s">
        <v>5</v>
      </c>
      <c r="I1076">
        <v>4</v>
      </c>
      <c r="J1076" t="s">
        <v>6</v>
      </c>
      <c r="K1076">
        <v>15</v>
      </c>
      <c r="L1076" s="1">
        <f>IF(reservas_hotel[[#This Row],[mantenimiento_por_noche]]="","20",reservas_hotel[[#This Row],[mantenimiento_por_noche]])</f>
        <v>15</v>
      </c>
      <c r="M1076">
        <f>reservas_hotel[[#This Row],[Precio Noche]]*reservas_hotel[[#This Row],[noches]]</f>
        <v>280</v>
      </c>
      <c r="N1076">
        <f>reservas_hotel[[#This Row],[noches]]*reservas_hotel[[#This Row],[Mantenimiento por noche]]</f>
        <v>60</v>
      </c>
      <c r="O1076">
        <f>reservas_hotel[[#This Row],[Gasto total por reserva]]-reservas_hotel[[#This Row],[Gasto mantenimiento total]]</f>
        <v>220</v>
      </c>
    </row>
    <row r="1077" spans="1:15" x14ac:dyDescent="0.3">
      <c r="A1077">
        <v>1076</v>
      </c>
      <c r="B1077">
        <v>61</v>
      </c>
      <c r="C1077" t="s">
        <v>2</v>
      </c>
      <c r="D1077" t="s">
        <v>20</v>
      </c>
      <c r="E1077" t="s">
        <v>11</v>
      </c>
      <c r="F1077">
        <v>90</v>
      </c>
      <c r="G1077" s="1">
        <f>IF(reservas_hotel[[#This Row],[precio noche 1]]="","100",reservas_hotel[[#This Row],[precio noche 1]])</f>
        <v>90</v>
      </c>
      <c r="H1077" t="s">
        <v>9</v>
      </c>
      <c r="I1077">
        <v>2</v>
      </c>
      <c r="J1077" t="s">
        <v>17</v>
      </c>
      <c r="K1077">
        <v>20</v>
      </c>
      <c r="L1077" s="1">
        <f>IF(reservas_hotel[[#This Row],[mantenimiento_por_noche]]="","20",reservas_hotel[[#This Row],[mantenimiento_por_noche]])</f>
        <v>20</v>
      </c>
      <c r="M1077">
        <f>reservas_hotel[[#This Row],[Precio Noche]]*reservas_hotel[[#This Row],[noches]]</f>
        <v>180</v>
      </c>
      <c r="N1077">
        <f>reservas_hotel[[#This Row],[noches]]*reservas_hotel[[#This Row],[Mantenimiento por noche]]</f>
        <v>40</v>
      </c>
      <c r="O1077">
        <f>reservas_hotel[[#This Row],[Gasto total por reserva]]-reservas_hotel[[#This Row],[Gasto mantenimiento total]]</f>
        <v>140</v>
      </c>
    </row>
    <row r="1078" spans="1:15" x14ac:dyDescent="0.3">
      <c r="A1078">
        <v>1077</v>
      </c>
      <c r="B1078">
        <v>85</v>
      </c>
      <c r="C1078" t="s">
        <v>2</v>
      </c>
      <c r="D1078" t="s">
        <v>3</v>
      </c>
      <c r="E1078" t="s">
        <v>11</v>
      </c>
      <c r="F1078">
        <v>90</v>
      </c>
      <c r="G1078" s="1">
        <f>IF(reservas_hotel[[#This Row],[precio noche 1]]="","100",reservas_hotel[[#This Row],[precio noche 1]])</f>
        <v>90</v>
      </c>
      <c r="H1078" t="s">
        <v>9</v>
      </c>
      <c r="I1078">
        <v>1</v>
      </c>
      <c r="J1078" t="s">
        <v>6</v>
      </c>
      <c r="K1078">
        <v>5</v>
      </c>
      <c r="L1078" s="1">
        <f>IF(reservas_hotel[[#This Row],[mantenimiento_por_noche]]="","20",reservas_hotel[[#This Row],[mantenimiento_por_noche]])</f>
        <v>5</v>
      </c>
      <c r="M1078">
        <f>reservas_hotel[[#This Row],[Precio Noche]]*reservas_hotel[[#This Row],[noches]]</f>
        <v>90</v>
      </c>
      <c r="N1078">
        <f>reservas_hotel[[#This Row],[noches]]*reservas_hotel[[#This Row],[Mantenimiento por noche]]</f>
        <v>5</v>
      </c>
      <c r="O1078">
        <f>reservas_hotel[[#This Row],[Gasto total por reserva]]-reservas_hotel[[#This Row],[Gasto mantenimiento total]]</f>
        <v>85</v>
      </c>
    </row>
    <row r="1079" spans="1:15" x14ac:dyDescent="0.3">
      <c r="A1079">
        <v>1078</v>
      </c>
      <c r="B1079">
        <v>63</v>
      </c>
      <c r="C1079" t="s">
        <v>13</v>
      </c>
      <c r="D1079" t="s">
        <v>3</v>
      </c>
      <c r="E1079" t="s">
        <v>11</v>
      </c>
      <c r="F1079">
        <v>200</v>
      </c>
      <c r="G1079" s="1">
        <f>IF(reservas_hotel[[#This Row],[precio noche 1]]="","100",reservas_hotel[[#This Row],[precio noche 1]])</f>
        <v>200</v>
      </c>
      <c r="H1079" t="s">
        <v>5</v>
      </c>
      <c r="I1079">
        <v>5</v>
      </c>
      <c r="J1079" t="s">
        <v>17</v>
      </c>
      <c r="K1079">
        <v>15</v>
      </c>
      <c r="L1079" s="1">
        <f>IF(reservas_hotel[[#This Row],[mantenimiento_por_noche]]="","20",reservas_hotel[[#This Row],[mantenimiento_por_noche]])</f>
        <v>15</v>
      </c>
      <c r="M1079">
        <f>reservas_hotel[[#This Row],[Precio Noche]]*reservas_hotel[[#This Row],[noches]]</f>
        <v>1000</v>
      </c>
      <c r="N1079">
        <f>reservas_hotel[[#This Row],[noches]]*reservas_hotel[[#This Row],[Mantenimiento por noche]]</f>
        <v>75</v>
      </c>
      <c r="O1079">
        <f>reservas_hotel[[#This Row],[Gasto total por reserva]]-reservas_hotel[[#This Row],[Gasto mantenimiento total]]</f>
        <v>925</v>
      </c>
    </row>
    <row r="1080" spans="1:15" x14ac:dyDescent="0.3">
      <c r="A1080">
        <v>1079</v>
      </c>
      <c r="B1080">
        <v>53</v>
      </c>
      <c r="C1080" t="s">
        <v>13</v>
      </c>
      <c r="D1080" t="s">
        <v>19</v>
      </c>
      <c r="E1080" t="s">
        <v>11</v>
      </c>
      <c r="G1080" s="1" t="str">
        <f>IF(reservas_hotel[[#This Row],[precio noche 1]]="","100",reservas_hotel[[#This Row],[precio noche 1]])</f>
        <v>100</v>
      </c>
      <c r="H1080" t="s">
        <v>5</v>
      </c>
      <c r="I1080">
        <v>10</v>
      </c>
      <c r="J1080" t="s">
        <v>6</v>
      </c>
      <c r="K1080">
        <v>15</v>
      </c>
      <c r="L1080" s="1">
        <f>IF(reservas_hotel[[#This Row],[mantenimiento_por_noche]]="","20",reservas_hotel[[#This Row],[mantenimiento_por_noche]])</f>
        <v>15</v>
      </c>
      <c r="M1080">
        <f>reservas_hotel[[#This Row],[Precio Noche]]*reservas_hotel[[#This Row],[noches]]</f>
        <v>1000</v>
      </c>
      <c r="N1080">
        <f>reservas_hotel[[#This Row],[noches]]*reservas_hotel[[#This Row],[Mantenimiento por noche]]</f>
        <v>150</v>
      </c>
      <c r="O1080">
        <f>reservas_hotel[[#This Row],[Gasto total por reserva]]-reservas_hotel[[#This Row],[Gasto mantenimiento total]]</f>
        <v>850</v>
      </c>
    </row>
    <row r="1081" spans="1:15" x14ac:dyDescent="0.3">
      <c r="A1081">
        <v>1080</v>
      </c>
      <c r="B1081">
        <v>82</v>
      </c>
      <c r="C1081" t="s">
        <v>2</v>
      </c>
      <c r="D1081" t="s">
        <v>10</v>
      </c>
      <c r="E1081" t="s">
        <v>8</v>
      </c>
      <c r="F1081">
        <v>90</v>
      </c>
      <c r="G1081" s="1">
        <f>IF(reservas_hotel[[#This Row],[precio noche 1]]="","100",reservas_hotel[[#This Row],[precio noche 1]])</f>
        <v>90</v>
      </c>
      <c r="H1081" t="s">
        <v>21</v>
      </c>
      <c r="I1081">
        <v>5</v>
      </c>
      <c r="J1081" t="s">
        <v>6</v>
      </c>
      <c r="K1081">
        <v>15</v>
      </c>
      <c r="L1081" s="1">
        <f>IF(reservas_hotel[[#This Row],[mantenimiento_por_noche]]="","20",reservas_hotel[[#This Row],[mantenimiento_por_noche]])</f>
        <v>15</v>
      </c>
      <c r="M1081">
        <f>reservas_hotel[[#This Row],[Precio Noche]]*reservas_hotel[[#This Row],[noches]]</f>
        <v>450</v>
      </c>
      <c r="N1081">
        <f>reservas_hotel[[#This Row],[noches]]*reservas_hotel[[#This Row],[Mantenimiento por noche]]</f>
        <v>75</v>
      </c>
      <c r="O1081">
        <f>reservas_hotel[[#This Row],[Gasto total por reserva]]-reservas_hotel[[#This Row],[Gasto mantenimiento total]]</f>
        <v>375</v>
      </c>
    </row>
    <row r="1082" spans="1:15" x14ac:dyDescent="0.3">
      <c r="A1082">
        <v>1081</v>
      </c>
      <c r="B1082">
        <v>30</v>
      </c>
      <c r="C1082" t="s">
        <v>13</v>
      </c>
      <c r="D1082" t="s">
        <v>22</v>
      </c>
      <c r="E1082" t="s">
        <v>8</v>
      </c>
      <c r="F1082">
        <v>90</v>
      </c>
      <c r="G1082" s="1">
        <f>IF(reservas_hotel[[#This Row],[precio noche 1]]="","100",reservas_hotel[[#This Row],[precio noche 1]])</f>
        <v>90</v>
      </c>
      <c r="H1082" t="s">
        <v>9</v>
      </c>
      <c r="I1082">
        <v>2</v>
      </c>
      <c r="J1082" t="s">
        <v>17</v>
      </c>
      <c r="K1082">
        <v>10</v>
      </c>
      <c r="L1082" s="1">
        <f>IF(reservas_hotel[[#This Row],[mantenimiento_por_noche]]="","20",reservas_hotel[[#This Row],[mantenimiento_por_noche]])</f>
        <v>10</v>
      </c>
      <c r="M1082">
        <f>reservas_hotel[[#This Row],[Precio Noche]]*reservas_hotel[[#This Row],[noches]]</f>
        <v>180</v>
      </c>
      <c r="N1082">
        <f>reservas_hotel[[#This Row],[noches]]*reservas_hotel[[#This Row],[Mantenimiento por noche]]</f>
        <v>20</v>
      </c>
      <c r="O1082">
        <f>reservas_hotel[[#This Row],[Gasto total por reserva]]-reservas_hotel[[#This Row],[Gasto mantenimiento total]]</f>
        <v>160</v>
      </c>
    </row>
    <row r="1083" spans="1:15" x14ac:dyDescent="0.3">
      <c r="A1083">
        <v>1082</v>
      </c>
      <c r="B1083">
        <v>60</v>
      </c>
      <c r="C1083" t="s">
        <v>13</v>
      </c>
      <c r="D1083" t="s">
        <v>19</v>
      </c>
      <c r="E1083" t="s">
        <v>4</v>
      </c>
      <c r="G1083" s="1" t="str">
        <f>IF(reservas_hotel[[#This Row],[precio noche 1]]="","100",reservas_hotel[[#This Row],[precio noche 1]])</f>
        <v>100</v>
      </c>
      <c r="H1083" t="s">
        <v>21</v>
      </c>
      <c r="I1083">
        <v>1</v>
      </c>
      <c r="J1083" t="s">
        <v>6</v>
      </c>
      <c r="K1083">
        <v>5</v>
      </c>
      <c r="L1083" s="1">
        <f>IF(reservas_hotel[[#This Row],[mantenimiento_por_noche]]="","20",reservas_hotel[[#This Row],[mantenimiento_por_noche]])</f>
        <v>5</v>
      </c>
      <c r="M1083">
        <f>reservas_hotel[[#This Row],[Precio Noche]]*reservas_hotel[[#This Row],[noches]]</f>
        <v>100</v>
      </c>
      <c r="N1083">
        <f>reservas_hotel[[#This Row],[noches]]*reservas_hotel[[#This Row],[Mantenimiento por noche]]</f>
        <v>5</v>
      </c>
      <c r="O1083">
        <f>reservas_hotel[[#This Row],[Gasto total por reserva]]-reservas_hotel[[#This Row],[Gasto mantenimiento total]]</f>
        <v>95</v>
      </c>
    </row>
    <row r="1084" spans="1:15" x14ac:dyDescent="0.3">
      <c r="A1084">
        <v>1083</v>
      </c>
      <c r="B1084">
        <v>27</v>
      </c>
      <c r="C1084" t="s">
        <v>2</v>
      </c>
      <c r="D1084" t="s">
        <v>10</v>
      </c>
      <c r="E1084" t="s">
        <v>4</v>
      </c>
      <c r="F1084">
        <v>200</v>
      </c>
      <c r="G1084" s="1">
        <f>IF(reservas_hotel[[#This Row],[precio noche 1]]="","100",reservas_hotel[[#This Row],[precio noche 1]])</f>
        <v>200</v>
      </c>
      <c r="H1084" t="s">
        <v>5</v>
      </c>
      <c r="I1084">
        <v>9</v>
      </c>
      <c r="J1084" t="s">
        <v>6</v>
      </c>
      <c r="K1084">
        <v>10</v>
      </c>
      <c r="L1084" s="1">
        <f>IF(reservas_hotel[[#This Row],[mantenimiento_por_noche]]="","20",reservas_hotel[[#This Row],[mantenimiento_por_noche]])</f>
        <v>10</v>
      </c>
      <c r="M1084">
        <f>reservas_hotel[[#This Row],[Precio Noche]]*reservas_hotel[[#This Row],[noches]]</f>
        <v>1800</v>
      </c>
      <c r="N1084">
        <f>reservas_hotel[[#This Row],[noches]]*reservas_hotel[[#This Row],[Mantenimiento por noche]]</f>
        <v>90</v>
      </c>
      <c r="O1084">
        <f>reservas_hotel[[#This Row],[Gasto total por reserva]]-reservas_hotel[[#This Row],[Gasto mantenimiento total]]</f>
        <v>1710</v>
      </c>
    </row>
    <row r="1085" spans="1:15" x14ac:dyDescent="0.3">
      <c r="A1085">
        <v>1084</v>
      </c>
      <c r="B1085">
        <v>89</v>
      </c>
      <c r="C1085" t="s">
        <v>13</v>
      </c>
      <c r="D1085" t="s">
        <v>19</v>
      </c>
      <c r="E1085" t="s">
        <v>11</v>
      </c>
      <c r="F1085">
        <v>120</v>
      </c>
      <c r="G1085" s="1">
        <f>IF(reservas_hotel[[#This Row],[precio noche 1]]="","100",reservas_hotel[[#This Row],[precio noche 1]])</f>
        <v>120</v>
      </c>
      <c r="H1085" t="s">
        <v>21</v>
      </c>
      <c r="I1085">
        <v>6</v>
      </c>
      <c r="J1085" t="s">
        <v>6</v>
      </c>
      <c r="L1085" s="1" t="str">
        <f>IF(reservas_hotel[[#This Row],[mantenimiento_por_noche]]="","20",reservas_hotel[[#This Row],[mantenimiento_por_noche]])</f>
        <v>20</v>
      </c>
      <c r="M1085">
        <f>reservas_hotel[[#This Row],[Precio Noche]]*reservas_hotel[[#This Row],[noches]]</f>
        <v>720</v>
      </c>
      <c r="N1085">
        <f>reservas_hotel[[#This Row],[noches]]*reservas_hotel[[#This Row],[Mantenimiento por noche]]</f>
        <v>120</v>
      </c>
      <c r="O1085">
        <f>reservas_hotel[[#This Row],[Gasto total por reserva]]-reservas_hotel[[#This Row],[Gasto mantenimiento total]]</f>
        <v>600</v>
      </c>
    </row>
    <row r="1086" spans="1:15" x14ac:dyDescent="0.3">
      <c r="A1086">
        <v>1085</v>
      </c>
      <c r="B1086">
        <v>63</v>
      </c>
      <c r="C1086" t="s">
        <v>2</v>
      </c>
      <c r="D1086" t="s">
        <v>22</v>
      </c>
      <c r="E1086" t="s">
        <v>4</v>
      </c>
      <c r="F1086">
        <v>120</v>
      </c>
      <c r="G1086" s="1">
        <f>IF(reservas_hotel[[#This Row],[precio noche 1]]="","100",reservas_hotel[[#This Row],[precio noche 1]])</f>
        <v>120</v>
      </c>
      <c r="H1086" t="s">
        <v>21</v>
      </c>
      <c r="I1086">
        <v>10</v>
      </c>
      <c r="J1086" t="s">
        <v>17</v>
      </c>
      <c r="K1086">
        <v>15</v>
      </c>
      <c r="L1086" s="1">
        <f>IF(reservas_hotel[[#This Row],[mantenimiento_por_noche]]="","20",reservas_hotel[[#This Row],[mantenimiento_por_noche]])</f>
        <v>15</v>
      </c>
      <c r="M1086">
        <f>reservas_hotel[[#This Row],[Precio Noche]]*reservas_hotel[[#This Row],[noches]]</f>
        <v>1200</v>
      </c>
      <c r="N1086">
        <f>reservas_hotel[[#This Row],[noches]]*reservas_hotel[[#This Row],[Mantenimiento por noche]]</f>
        <v>150</v>
      </c>
      <c r="O1086">
        <f>reservas_hotel[[#This Row],[Gasto total por reserva]]-reservas_hotel[[#This Row],[Gasto mantenimiento total]]</f>
        <v>1050</v>
      </c>
    </row>
    <row r="1087" spans="1:15" x14ac:dyDescent="0.3">
      <c r="A1087">
        <v>1086</v>
      </c>
      <c r="B1087">
        <v>49</v>
      </c>
      <c r="C1087" t="s">
        <v>2</v>
      </c>
      <c r="D1087" t="s">
        <v>22</v>
      </c>
      <c r="E1087" t="s">
        <v>8</v>
      </c>
      <c r="F1087">
        <v>200</v>
      </c>
      <c r="G1087" s="1">
        <f>IF(reservas_hotel[[#This Row],[precio noche 1]]="","100",reservas_hotel[[#This Row],[precio noche 1]])</f>
        <v>200</v>
      </c>
      <c r="H1087" t="s">
        <v>9</v>
      </c>
      <c r="I1087">
        <v>1</v>
      </c>
      <c r="J1087" t="s">
        <v>17</v>
      </c>
      <c r="K1087">
        <v>20</v>
      </c>
      <c r="L1087" s="1">
        <f>IF(reservas_hotel[[#This Row],[mantenimiento_por_noche]]="","20",reservas_hotel[[#This Row],[mantenimiento_por_noche]])</f>
        <v>20</v>
      </c>
      <c r="M1087">
        <f>reservas_hotel[[#This Row],[Precio Noche]]*reservas_hotel[[#This Row],[noches]]</f>
        <v>200</v>
      </c>
      <c r="N1087">
        <f>reservas_hotel[[#This Row],[noches]]*reservas_hotel[[#This Row],[Mantenimiento por noche]]</f>
        <v>20</v>
      </c>
      <c r="O1087">
        <f>reservas_hotel[[#This Row],[Gasto total por reserva]]-reservas_hotel[[#This Row],[Gasto mantenimiento total]]</f>
        <v>180</v>
      </c>
    </row>
    <row r="1088" spans="1:15" x14ac:dyDescent="0.3">
      <c r="A1088">
        <v>1087</v>
      </c>
      <c r="B1088">
        <v>20</v>
      </c>
      <c r="C1088" t="s">
        <v>13</v>
      </c>
      <c r="D1088" t="s">
        <v>7</v>
      </c>
      <c r="E1088" t="s">
        <v>11</v>
      </c>
      <c r="F1088">
        <v>200</v>
      </c>
      <c r="G1088" s="1">
        <f>IF(reservas_hotel[[#This Row],[precio noche 1]]="","100",reservas_hotel[[#This Row],[precio noche 1]])</f>
        <v>200</v>
      </c>
      <c r="H1088" t="s">
        <v>21</v>
      </c>
      <c r="I1088">
        <v>1</v>
      </c>
      <c r="J1088" t="s">
        <v>17</v>
      </c>
      <c r="K1088">
        <v>15</v>
      </c>
      <c r="L1088" s="1">
        <f>IF(reservas_hotel[[#This Row],[mantenimiento_por_noche]]="","20",reservas_hotel[[#This Row],[mantenimiento_por_noche]])</f>
        <v>15</v>
      </c>
      <c r="M1088">
        <f>reservas_hotel[[#This Row],[Precio Noche]]*reservas_hotel[[#This Row],[noches]]</f>
        <v>200</v>
      </c>
      <c r="N1088">
        <f>reservas_hotel[[#This Row],[noches]]*reservas_hotel[[#This Row],[Mantenimiento por noche]]</f>
        <v>15</v>
      </c>
      <c r="O1088">
        <f>reservas_hotel[[#This Row],[Gasto total por reserva]]-reservas_hotel[[#This Row],[Gasto mantenimiento total]]</f>
        <v>185</v>
      </c>
    </row>
    <row r="1089" spans="1:15" x14ac:dyDescent="0.3">
      <c r="A1089">
        <v>1088</v>
      </c>
      <c r="B1089">
        <v>81</v>
      </c>
      <c r="C1089" t="s">
        <v>13</v>
      </c>
      <c r="D1089" t="s">
        <v>3</v>
      </c>
      <c r="E1089" t="s">
        <v>8</v>
      </c>
      <c r="F1089">
        <v>150</v>
      </c>
      <c r="G1089" s="1">
        <f>IF(reservas_hotel[[#This Row],[precio noche 1]]="","100",reservas_hotel[[#This Row],[precio noche 1]])</f>
        <v>150</v>
      </c>
      <c r="H1089" t="s">
        <v>9</v>
      </c>
      <c r="I1089">
        <v>6</v>
      </c>
      <c r="J1089" t="s">
        <v>17</v>
      </c>
      <c r="K1089">
        <v>15</v>
      </c>
      <c r="L1089" s="1">
        <f>IF(reservas_hotel[[#This Row],[mantenimiento_por_noche]]="","20",reservas_hotel[[#This Row],[mantenimiento_por_noche]])</f>
        <v>15</v>
      </c>
      <c r="M1089">
        <f>reservas_hotel[[#This Row],[Precio Noche]]*reservas_hotel[[#This Row],[noches]]</f>
        <v>900</v>
      </c>
      <c r="N1089">
        <f>reservas_hotel[[#This Row],[noches]]*reservas_hotel[[#This Row],[Mantenimiento por noche]]</f>
        <v>90</v>
      </c>
      <c r="O1089">
        <f>reservas_hotel[[#This Row],[Gasto total por reserva]]-reservas_hotel[[#This Row],[Gasto mantenimiento total]]</f>
        <v>810</v>
      </c>
    </row>
    <row r="1090" spans="1:15" x14ac:dyDescent="0.3">
      <c r="A1090">
        <v>1089</v>
      </c>
      <c r="B1090">
        <v>31</v>
      </c>
      <c r="C1090" t="s">
        <v>2</v>
      </c>
      <c r="D1090" t="s">
        <v>7</v>
      </c>
      <c r="E1090" t="s">
        <v>11</v>
      </c>
      <c r="F1090">
        <v>50</v>
      </c>
      <c r="G1090" s="1">
        <f>IF(reservas_hotel[[#This Row],[precio noche 1]]="","100",reservas_hotel[[#This Row],[precio noche 1]])</f>
        <v>50</v>
      </c>
      <c r="H1090" t="s">
        <v>9</v>
      </c>
      <c r="I1090">
        <v>3</v>
      </c>
      <c r="J1090" t="s">
        <v>6</v>
      </c>
      <c r="K1090">
        <v>20</v>
      </c>
      <c r="L1090" s="1">
        <f>IF(reservas_hotel[[#This Row],[mantenimiento_por_noche]]="","20",reservas_hotel[[#This Row],[mantenimiento_por_noche]])</f>
        <v>20</v>
      </c>
      <c r="M1090">
        <f>reservas_hotel[[#This Row],[Precio Noche]]*reservas_hotel[[#This Row],[noches]]</f>
        <v>150</v>
      </c>
      <c r="N1090">
        <f>reservas_hotel[[#This Row],[noches]]*reservas_hotel[[#This Row],[Mantenimiento por noche]]</f>
        <v>60</v>
      </c>
      <c r="O1090">
        <f>reservas_hotel[[#This Row],[Gasto total por reserva]]-reservas_hotel[[#This Row],[Gasto mantenimiento total]]</f>
        <v>90</v>
      </c>
    </row>
    <row r="1091" spans="1:15" x14ac:dyDescent="0.3">
      <c r="A1091">
        <v>1090</v>
      </c>
      <c r="B1091">
        <v>26</v>
      </c>
      <c r="C1091" t="s">
        <v>13</v>
      </c>
      <c r="D1091" t="s">
        <v>19</v>
      </c>
      <c r="E1091" t="s">
        <v>4</v>
      </c>
      <c r="F1091">
        <v>120</v>
      </c>
      <c r="G1091" s="1">
        <f>IF(reservas_hotel[[#This Row],[precio noche 1]]="","100",reservas_hotel[[#This Row],[precio noche 1]])</f>
        <v>120</v>
      </c>
      <c r="H1091" t="s">
        <v>21</v>
      </c>
      <c r="I1091">
        <v>2</v>
      </c>
      <c r="J1091" t="s">
        <v>6</v>
      </c>
      <c r="K1091">
        <v>5</v>
      </c>
      <c r="L1091" s="1">
        <f>IF(reservas_hotel[[#This Row],[mantenimiento_por_noche]]="","20",reservas_hotel[[#This Row],[mantenimiento_por_noche]])</f>
        <v>5</v>
      </c>
      <c r="M1091">
        <f>reservas_hotel[[#This Row],[Precio Noche]]*reservas_hotel[[#This Row],[noches]]</f>
        <v>240</v>
      </c>
      <c r="N1091">
        <f>reservas_hotel[[#This Row],[noches]]*reservas_hotel[[#This Row],[Mantenimiento por noche]]</f>
        <v>10</v>
      </c>
      <c r="O1091">
        <f>reservas_hotel[[#This Row],[Gasto total por reserva]]-reservas_hotel[[#This Row],[Gasto mantenimiento total]]</f>
        <v>230</v>
      </c>
    </row>
    <row r="1092" spans="1:15" x14ac:dyDescent="0.3">
      <c r="A1092">
        <v>1091</v>
      </c>
      <c r="B1092">
        <v>58</v>
      </c>
      <c r="C1092" t="s">
        <v>13</v>
      </c>
      <c r="D1092" t="s">
        <v>10</v>
      </c>
      <c r="E1092" t="s">
        <v>4</v>
      </c>
      <c r="F1092">
        <v>150</v>
      </c>
      <c r="G1092" s="1">
        <f>IF(reservas_hotel[[#This Row],[precio noche 1]]="","100",reservas_hotel[[#This Row],[precio noche 1]])</f>
        <v>150</v>
      </c>
      <c r="H1092" t="s">
        <v>9</v>
      </c>
      <c r="I1092">
        <v>6</v>
      </c>
      <c r="J1092" t="s">
        <v>6</v>
      </c>
      <c r="L1092" s="1" t="str">
        <f>IF(reservas_hotel[[#This Row],[mantenimiento_por_noche]]="","20",reservas_hotel[[#This Row],[mantenimiento_por_noche]])</f>
        <v>20</v>
      </c>
      <c r="M1092">
        <f>reservas_hotel[[#This Row],[Precio Noche]]*reservas_hotel[[#This Row],[noches]]</f>
        <v>900</v>
      </c>
      <c r="N1092">
        <f>reservas_hotel[[#This Row],[noches]]*reservas_hotel[[#This Row],[Mantenimiento por noche]]</f>
        <v>120</v>
      </c>
      <c r="O1092">
        <f>reservas_hotel[[#This Row],[Gasto total por reserva]]-reservas_hotel[[#This Row],[Gasto mantenimiento total]]</f>
        <v>780</v>
      </c>
    </row>
    <row r="1093" spans="1:15" x14ac:dyDescent="0.3">
      <c r="A1093">
        <v>1092</v>
      </c>
      <c r="B1093">
        <v>81</v>
      </c>
      <c r="C1093" t="s">
        <v>13</v>
      </c>
      <c r="D1093" t="s">
        <v>19</v>
      </c>
      <c r="E1093" t="s">
        <v>8</v>
      </c>
      <c r="F1093">
        <v>90</v>
      </c>
      <c r="G1093" s="1">
        <f>IF(reservas_hotel[[#This Row],[precio noche 1]]="","100",reservas_hotel[[#This Row],[precio noche 1]])</f>
        <v>90</v>
      </c>
      <c r="H1093" t="s">
        <v>5</v>
      </c>
      <c r="I1093">
        <v>1</v>
      </c>
      <c r="J1093" t="s">
        <v>17</v>
      </c>
      <c r="K1093">
        <v>10</v>
      </c>
      <c r="L1093" s="1">
        <f>IF(reservas_hotel[[#This Row],[mantenimiento_por_noche]]="","20",reservas_hotel[[#This Row],[mantenimiento_por_noche]])</f>
        <v>10</v>
      </c>
      <c r="M1093">
        <f>reservas_hotel[[#This Row],[Precio Noche]]*reservas_hotel[[#This Row],[noches]]</f>
        <v>90</v>
      </c>
      <c r="N1093">
        <f>reservas_hotel[[#This Row],[noches]]*reservas_hotel[[#This Row],[Mantenimiento por noche]]</f>
        <v>10</v>
      </c>
      <c r="O1093">
        <f>reservas_hotel[[#This Row],[Gasto total por reserva]]-reservas_hotel[[#This Row],[Gasto mantenimiento total]]</f>
        <v>80</v>
      </c>
    </row>
    <row r="1094" spans="1:15" x14ac:dyDescent="0.3">
      <c r="A1094">
        <v>1093</v>
      </c>
      <c r="B1094">
        <v>71</v>
      </c>
      <c r="C1094" t="s">
        <v>13</v>
      </c>
      <c r="D1094" t="s">
        <v>19</v>
      </c>
      <c r="E1094" t="s">
        <v>4</v>
      </c>
      <c r="G1094" s="1" t="str">
        <f>IF(reservas_hotel[[#This Row],[precio noche 1]]="","100",reservas_hotel[[#This Row],[precio noche 1]])</f>
        <v>100</v>
      </c>
      <c r="H1094" t="s">
        <v>12</v>
      </c>
      <c r="I1094">
        <v>2</v>
      </c>
      <c r="J1094" t="s">
        <v>17</v>
      </c>
      <c r="K1094">
        <v>15</v>
      </c>
      <c r="L1094" s="1">
        <f>IF(reservas_hotel[[#This Row],[mantenimiento_por_noche]]="","20",reservas_hotel[[#This Row],[mantenimiento_por_noche]])</f>
        <v>15</v>
      </c>
      <c r="M1094">
        <f>reservas_hotel[[#This Row],[Precio Noche]]*reservas_hotel[[#This Row],[noches]]</f>
        <v>200</v>
      </c>
      <c r="N1094">
        <f>reservas_hotel[[#This Row],[noches]]*reservas_hotel[[#This Row],[Mantenimiento por noche]]</f>
        <v>30</v>
      </c>
      <c r="O1094">
        <f>reservas_hotel[[#This Row],[Gasto total por reserva]]-reservas_hotel[[#This Row],[Gasto mantenimiento total]]</f>
        <v>170</v>
      </c>
    </row>
    <row r="1095" spans="1:15" x14ac:dyDescent="0.3">
      <c r="A1095">
        <v>1094</v>
      </c>
      <c r="B1095">
        <v>90</v>
      </c>
      <c r="C1095" t="s">
        <v>13</v>
      </c>
      <c r="D1095" t="s">
        <v>16</v>
      </c>
      <c r="E1095" t="s">
        <v>15</v>
      </c>
      <c r="F1095">
        <v>120</v>
      </c>
      <c r="G1095" s="1">
        <f>IF(reservas_hotel[[#This Row],[precio noche 1]]="","100",reservas_hotel[[#This Row],[precio noche 1]])</f>
        <v>120</v>
      </c>
      <c r="H1095" t="s">
        <v>21</v>
      </c>
      <c r="I1095">
        <v>4</v>
      </c>
      <c r="J1095" t="s">
        <v>6</v>
      </c>
      <c r="K1095">
        <v>5</v>
      </c>
      <c r="L1095" s="1">
        <f>IF(reservas_hotel[[#This Row],[mantenimiento_por_noche]]="","20",reservas_hotel[[#This Row],[mantenimiento_por_noche]])</f>
        <v>5</v>
      </c>
      <c r="M1095">
        <f>reservas_hotel[[#This Row],[Precio Noche]]*reservas_hotel[[#This Row],[noches]]</f>
        <v>480</v>
      </c>
      <c r="N1095">
        <f>reservas_hotel[[#This Row],[noches]]*reservas_hotel[[#This Row],[Mantenimiento por noche]]</f>
        <v>20</v>
      </c>
      <c r="O1095">
        <f>reservas_hotel[[#This Row],[Gasto total por reserva]]-reservas_hotel[[#This Row],[Gasto mantenimiento total]]</f>
        <v>460</v>
      </c>
    </row>
    <row r="1096" spans="1:15" x14ac:dyDescent="0.3">
      <c r="A1096">
        <v>1095</v>
      </c>
      <c r="B1096">
        <v>75</v>
      </c>
      <c r="C1096" t="s">
        <v>13</v>
      </c>
      <c r="D1096" t="s">
        <v>14</v>
      </c>
      <c r="E1096" t="s">
        <v>4</v>
      </c>
      <c r="G1096" s="1" t="str">
        <f>IF(reservas_hotel[[#This Row],[precio noche 1]]="","100",reservas_hotel[[#This Row],[precio noche 1]])</f>
        <v>100</v>
      </c>
      <c r="H1096" t="s">
        <v>5</v>
      </c>
      <c r="I1096">
        <v>2</v>
      </c>
      <c r="J1096" t="s">
        <v>6</v>
      </c>
      <c r="K1096">
        <v>15</v>
      </c>
      <c r="L1096" s="1">
        <f>IF(reservas_hotel[[#This Row],[mantenimiento_por_noche]]="","20",reservas_hotel[[#This Row],[mantenimiento_por_noche]])</f>
        <v>15</v>
      </c>
      <c r="M1096">
        <f>reservas_hotel[[#This Row],[Precio Noche]]*reservas_hotel[[#This Row],[noches]]</f>
        <v>200</v>
      </c>
      <c r="N1096">
        <f>reservas_hotel[[#This Row],[noches]]*reservas_hotel[[#This Row],[Mantenimiento por noche]]</f>
        <v>30</v>
      </c>
      <c r="O1096">
        <f>reservas_hotel[[#This Row],[Gasto total por reserva]]-reservas_hotel[[#This Row],[Gasto mantenimiento total]]</f>
        <v>170</v>
      </c>
    </row>
    <row r="1097" spans="1:15" x14ac:dyDescent="0.3">
      <c r="A1097">
        <v>1096</v>
      </c>
      <c r="B1097">
        <v>83</v>
      </c>
      <c r="C1097" t="s">
        <v>2</v>
      </c>
      <c r="D1097" t="s">
        <v>20</v>
      </c>
      <c r="E1097" t="s">
        <v>8</v>
      </c>
      <c r="F1097">
        <v>70</v>
      </c>
      <c r="G1097" s="1">
        <f>IF(reservas_hotel[[#This Row],[precio noche 1]]="","100",reservas_hotel[[#This Row],[precio noche 1]])</f>
        <v>70</v>
      </c>
      <c r="H1097" t="s">
        <v>9</v>
      </c>
      <c r="I1097">
        <v>6</v>
      </c>
      <c r="J1097" t="s">
        <v>6</v>
      </c>
      <c r="K1097">
        <v>5</v>
      </c>
      <c r="L1097" s="1">
        <f>IF(reservas_hotel[[#This Row],[mantenimiento_por_noche]]="","20",reservas_hotel[[#This Row],[mantenimiento_por_noche]])</f>
        <v>5</v>
      </c>
      <c r="M1097">
        <f>reservas_hotel[[#This Row],[Precio Noche]]*reservas_hotel[[#This Row],[noches]]</f>
        <v>420</v>
      </c>
      <c r="N1097">
        <f>reservas_hotel[[#This Row],[noches]]*reservas_hotel[[#This Row],[Mantenimiento por noche]]</f>
        <v>30</v>
      </c>
      <c r="O1097">
        <f>reservas_hotel[[#This Row],[Gasto total por reserva]]-reservas_hotel[[#This Row],[Gasto mantenimiento total]]</f>
        <v>390</v>
      </c>
    </row>
    <row r="1098" spans="1:15" x14ac:dyDescent="0.3">
      <c r="A1098">
        <v>1097</v>
      </c>
      <c r="B1098">
        <v>88</v>
      </c>
      <c r="C1098" t="s">
        <v>13</v>
      </c>
      <c r="D1098" t="s">
        <v>3</v>
      </c>
      <c r="E1098" t="s">
        <v>8</v>
      </c>
      <c r="F1098">
        <v>70</v>
      </c>
      <c r="G1098" s="1">
        <f>IF(reservas_hotel[[#This Row],[precio noche 1]]="","100",reservas_hotel[[#This Row],[precio noche 1]])</f>
        <v>70</v>
      </c>
      <c r="H1098" t="s">
        <v>5</v>
      </c>
      <c r="I1098">
        <v>10</v>
      </c>
      <c r="J1098" t="s">
        <v>17</v>
      </c>
      <c r="K1098">
        <v>20</v>
      </c>
      <c r="L1098" s="1">
        <f>IF(reservas_hotel[[#This Row],[mantenimiento_por_noche]]="","20",reservas_hotel[[#This Row],[mantenimiento_por_noche]])</f>
        <v>20</v>
      </c>
      <c r="M1098">
        <f>reservas_hotel[[#This Row],[Precio Noche]]*reservas_hotel[[#This Row],[noches]]</f>
        <v>700</v>
      </c>
      <c r="N1098">
        <f>reservas_hotel[[#This Row],[noches]]*reservas_hotel[[#This Row],[Mantenimiento por noche]]</f>
        <v>200</v>
      </c>
      <c r="O1098">
        <f>reservas_hotel[[#This Row],[Gasto total por reserva]]-reservas_hotel[[#This Row],[Gasto mantenimiento total]]</f>
        <v>500</v>
      </c>
    </row>
    <row r="1099" spans="1:15" x14ac:dyDescent="0.3">
      <c r="A1099">
        <v>1098</v>
      </c>
      <c r="B1099">
        <v>55</v>
      </c>
      <c r="C1099" t="s">
        <v>13</v>
      </c>
      <c r="D1099" t="s">
        <v>10</v>
      </c>
      <c r="E1099" t="s">
        <v>11</v>
      </c>
      <c r="G1099" s="1" t="str">
        <f>IF(reservas_hotel[[#This Row],[precio noche 1]]="","100",reservas_hotel[[#This Row],[precio noche 1]])</f>
        <v>100</v>
      </c>
      <c r="H1099" t="s">
        <v>5</v>
      </c>
      <c r="I1099">
        <v>5</v>
      </c>
      <c r="J1099" t="s">
        <v>6</v>
      </c>
      <c r="K1099">
        <v>10</v>
      </c>
      <c r="L1099" s="1">
        <f>IF(reservas_hotel[[#This Row],[mantenimiento_por_noche]]="","20",reservas_hotel[[#This Row],[mantenimiento_por_noche]])</f>
        <v>10</v>
      </c>
      <c r="M1099">
        <f>reservas_hotel[[#This Row],[Precio Noche]]*reservas_hotel[[#This Row],[noches]]</f>
        <v>500</v>
      </c>
      <c r="N1099">
        <f>reservas_hotel[[#This Row],[noches]]*reservas_hotel[[#This Row],[Mantenimiento por noche]]</f>
        <v>50</v>
      </c>
      <c r="O1099">
        <f>reservas_hotel[[#This Row],[Gasto total por reserva]]-reservas_hotel[[#This Row],[Gasto mantenimiento total]]</f>
        <v>450</v>
      </c>
    </row>
    <row r="1100" spans="1:15" x14ac:dyDescent="0.3">
      <c r="A1100">
        <v>1099</v>
      </c>
      <c r="B1100">
        <v>77</v>
      </c>
      <c r="C1100" t="s">
        <v>13</v>
      </c>
      <c r="D1100" t="s">
        <v>20</v>
      </c>
      <c r="E1100" t="s">
        <v>15</v>
      </c>
      <c r="G1100" s="1" t="str">
        <f>IF(reservas_hotel[[#This Row],[precio noche 1]]="","100",reservas_hotel[[#This Row],[precio noche 1]])</f>
        <v>100</v>
      </c>
      <c r="H1100" t="s">
        <v>9</v>
      </c>
      <c r="I1100">
        <v>3</v>
      </c>
      <c r="J1100" t="s">
        <v>17</v>
      </c>
      <c r="L1100" s="1" t="str">
        <f>IF(reservas_hotel[[#This Row],[mantenimiento_por_noche]]="","20",reservas_hotel[[#This Row],[mantenimiento_por_noche]])</f>
        <v>20</v>
      </c>
      <c r="M1100">
        <f>reservas_hotel[[#This Row],[Precio Noche]]*reservas_hotel[[#This Row],[noches]]</f>
        <v>300</v>
      </c>
      <c r="N1100">
        <f>reservas_hotel[[#This Row],[noches]]*reservas_hotel[[#This Row],[Mantenimiento por noche]]</f>
        <v>60</v>
      </c>
      <c r="O1100">
        <f>reservas_hotel[[#This Row],[Gasto total por reserva]]-reservas_hotel[[#This Row],[Gasto mantenimiento total]]</f>
        <v>240</v>
      </c>
    </row>
    <row r="1101" spans="1:15" x14ac:dyDescent="0.3">
      <c r="A1101">
        <v>1100</v>
      </c>
      <c r="B1101">
        <v>81</v>
      </c>
      <c r="C1101" t="s">
        <v>2</v>
      </c>
      <c r="D1101" t="s">
        <v>19</v>
      </c>
      <c r="E1101" t="s">
        <v>4</v>
      </c>
      <c r="F1101">
        <v>50</v>
      </c>
      <c r="G1101" s="1">
        <f>IF(reservas_hotel[[#This Row],[precio noche 1]]="","100",reservas_hotel[[#This Row],[precio noche 1]])</f>
        <v>50</v>
      </c>
      <c r="H1101" t="s">
        <v>9</v>
      </c>
      <c r="I1101">
        <v>1</v>
      </c>
      <c r="J1101" t="s">
        <v>17</v>
      </c>
      <c r="K1101">
        <v>20</v>
      </c>
      <c r="L1101" s="1">
        <f>IF(reservas_hotel[[#This Row],[mantenimiento_por_noche]]="","20",reservas_hotel[[#This Row],[mantenimiento_por_noche]])</f>
        <v>20</v>
      </c>
      <c r="M1101">
        <f>reservas_hotel[[#This Row],[Precio Noche]]*reservas_hotel[[#This Row],[noches]]</f>
        <v>50</v>
      </c>
      <c r="N1101">
        <f>reservas_hotel[[#This Row],[noches]]*reservas_hotel[[#This Row],[Mantenimiento por noche]]</f>
        <v>20</v>
      </c>
      <c r="O1101">
        <f>reservas_hotel[[#This Row],[Gasto total por reserva]]-reservas_hotel[[#This Row],[Gasto mantenimiento total]]</f>
        <v>30</v>
      </c>
    </row>
    <row r="1102" spans="1:15" x14ac:dyDescent="0.3">
      <c r="A1102">
        <v>1101</v>
      </c>
      <c r="B1102">
        <v>32</v>
      </c>
      <c r="C1102" t="s">
        <v>2</v>
      </c>
      <c r="D1102" t="s">
        <v>3</v>
      </c>
      <c r="E1102" t="s">
        <v>11</v>
      </c>
      <c r="F1102">
        <v>50</v>
      </c>
      <c r="G1102" s="1">
        <f>IF(reservas_hotel[[#This Row],[precio noche 1]]="","100",reservas_hotel[[#This Row],[precio noche 1]])</f>
        <v>50</v>
      </c>
      <c r="H1102" t="s">
        <v>21</v>
      </c>
      <c r="I1102">
        <v>8</v>
      </c>
      <c r="J1102" t="s">
        <v>17</v>
      </c>
      <c r="K1102">
        <v>15</v>
      </c>
      <c r="L1102" s="1">
        <f>IF(reservas_hotel[[#This Row],[mantenimiento_por_noche]]="","20",reservas_hotel[[#This Row],[mantenimiento_por_noche]])</f>
        <v>15</v>
      </c>
      <c r="M1102">
        <f>reservas_hotel[[#This Row],[Precio Noche]]*reservas_hotel[[#This Row],[noches]]</f>
        <v>400</v>
      </c>
      <c r="N1102">
        <f>reservas_hotel[[#This Row],[noches]]*reservas_hotel[[#This Row],[Mantenimiento por noche]]</f>
        <v>120</v>
      </c>
      <c r="O1102">
        <f>reservas_hotel[[#This Row],[Gasto total por reserva]]-reservas_hotel[[#This Row],[Gasto mantenimiento total]]</f>
        <v>280</v>
      </c>
    </row>
    <row r="1103" spans="1:15" x14ac:dyDescent="0.3">
      <c r="A1103">
        <v>1102</v>
      </c>
      <c r="B1103">
        <v>64</v>
      </c>
      <c r="C1103" t="s">
        <v>2</v>
      </c>
      <c r="D1103" t="s">
        <v>3</v>
      </c>
      <c r="E1103" t="s">
        <v>8</v>
      </c>
      <c r="F1103">
        <v>120</v>
      </c>
      <c r="G1103" s="1">
        <f>IF(reservas_hotel[[#This Row],[precio noche 1]]="","100",reservas_hotel[[#This Row],[precio noche 1]])</f>
        <v>120</v>
      </c>
      <c r="H1103" t="s">
        <v>21</v>
      </c>
      <c r="I1103">
        <v>6</v>
      </c>
      <c r="J1103" t="s">
        <v>17</v>
      </c>
      <c r="K1103">
        <v>5</v>
      </c>
      <c r="L1103" s="1">
        <f>IF(reservas_hotel[[#This Row],[mantenimiento_por_noche]]="","20",reservas_hotel[[#This Row],[mantenimiento_por_noche]])</f>
        <v>5</v>
      </c>
      <c r="M1103">
        <f>reservas_hotel[[#This Row],[Precio Noche]]*reservas_hotel[[#This Row],[noches]]</f>
        <v>720</v>
      </c>
      <c r="N1103">
        <f>reservas_hotel[[#This Row],[noches]]*reservas_hotel[[#This Row],[Mantenimiento por noche]]</f>
        <v>30</v>
      </c>
      <c r="O1103">
        <f>reservas_hotel[[#This Row],[Gasto total por reserva]]-reservas_hotel[[#This Row],[Gasto mantenimiento total]]</f>
        <v>690</v>
      </c>
    </row>
    <row r="1104" spans="1:15" x14ac:dyDescent="0.3">
      <c r="A1104">
        <v>1103</v>
      </c>
      <c r="B1104">
        <v>18</v>
      </c>
      <c r="C1104" t="s">
        <v>2</v>
      </c>
      <c r="D1104" t="s">
        <v>16</v>
      </c>
      <c r="E1104" t="s">
        <v>8</v>
      </c>
      <c r="F1104">
        <v>120</v>
      </c>
      <c r="G1104" s="1">
        <f>IF(reservas_hotel[[#This Row],[precio noche 1]]="","100",reservas_hotel[[#This Row],[precio noche 1]])</f>
        <v>120</v>
      </c>
      <c r="H1104" t="s">
        <v>21</v>
      </c>
      <c r="I1104">
        <v>5</v>
      </c>
      <c r="J1104" t="s">
        <v>6</v>
      </c>
      <c r="L1104" s="1" t="str">
        <f>IF(reservas_hotel[[#This Row],[mantenimiento_por_noche]]="","20",reservas_hotel[[#This Row],[mantenimiento_por_noche]])</f>
        <v>20</v>
      </c>
      <c r="M1104">
        <f>reservas_hotel[[#This Row],[Precio Noche]]*reservas_hotel[[#This Row],[noches]]</f>
        <v>600</v>
      </c>
      <c r="N1104">
        <f>reservas_hotel[[#This Row],[noches]]*reservas_hotel[[#This Row],[Mantenimiento por noche]]</f>
        <v>100</v>
      </c>
      <c r="O1104">
        <f>reservas_hotel[[#This Row],[Gasto total por reserva]]-reservas_hotel[[#This Row],[Gasto mantenimiento total]]</f>
        <v>500</v>
      </c>
    </row>
    <row r="1105" spans="1:15" x14ac:dyDescent="0.3">
      <c r="A1105">
        <v>1104</v>
      </c>
      <c r="B1105">
        <v>53</v>
      </c>
      <c r="C1105" t="s">
        <v>2</v>
      </c>
      <c r="D1105" t="s">
        <v>18</v>
      </c>
      <c r="E1105" t="s">
        <v>15</v>
      </c>
      <c r="F1105">
        <v>70</v>
      </c>
      <c r="G1105" s="1">
        <f>IF(reservas_hotel[[#This Row],[precio noche 1]]="","100",reservas_hotel[[#This Row],[precio noche 1]])</f>
        <v>70</v>
      </c>
      <c r="H1105" t="s">
        <v>9</v>
      </c>
      <c r="I1105">
        <v>5</v>
      </c>
      <c r="J1105" t="s">
        <v>17</v>
      </c>
      <c r="K1105">
        <v>15</v>
      </c>
      <c r="L1105" s="1">
        <f>IF(reservas_hotel[[#This Row],[mantenimiento_por_noche]]="","20",reservas_hotel[[#This Row],[mantenimiento_por_noche]])</f>
        <v>15</v>
      </c>
      <c r="M1105">
        <f>reservas_hotel[[#This Row],[Precio Noche]]*reservas_hotel[[#This Row],[noches]]</f>
        <v>350</v>
      </c>
      <c r="N1105">
        <f>reservas_hotel[[#This Row],[noches]]*reservas_hotel[[#This Row],[Mantenimiento por noche]]</f>
        <v>75</v>
      </c>
      <c r="O1105">
        <f>reservas_hotel[[#This Row],[Gasto total por reserva]]-reservas_hotel[[#This Row],[Gasto mantenimiento total]]</f>
        <v>275</v>
      </c>
    </row>
    <row r="1106" spans="1:15" x14ac:dyDescent="0.3">
      <c r="A1106">
        <v>1105</v>
      </c>
      <c r="B1106">
        <v>28</v>
      </c>
      <c r="C1106" t="s">
        <v>2</v>
      </c>
      <c r="D1106" t="s">
        <v>20</v>
      </c>
      <c r="E1106" t="s">
        <v>11</v>
      </c>
      <c r="F1106">
        <v>200</v>
      </c>
      <c r="G1106" s="1">
        <f>IF(reservas_hotel[[#This Row],[precio noche 1]]="","100",reservas_hotel[[#This Row],[precio noche 1]])</f>
        <v>200</v>
      </c>
      <c r="H1106" t="s">
        <v>12</v>
      </c>
      <c r="I1106">
        <v>10</v>
      </c>
      <c r="J1106" t="s">
        <v>6</v>
      </c>
      <c r="L1106" s="1" t="str">
        <f>IF(reservas_hotel[[#This Row],[mantenimiento_por_noche]]="","20",reservas_hotel[[#This Row],[mantenimiento_por_noche]])</f>
        <v>20</v>
      </c>
      <c r="M1106">
        <f>reservas_hotel[[#This Row],[Precio Noche]]*reservas_hotel[[#This Row],[noches]]</f>
        <v>2000</v>
      </c>
      <c r="N1106">
        <f>reservas_hotel[[#This Row],[noches]]*reservas_hotel[[#This Row],[Mantenimiento por noche]]</f>
        <v>200</v>
      </c>
      <c r="O1106">
        <f>reservas_hotel[[#This Row],[Gasto total por reserva]]-reservas_hotel[[#This Row],[Gasto mantenimiento total]]</f>
        <v>1800</v>
      </c>
    </row>
    <row r="1107" spans="1:15" x14ac:dyDescent="0.3">
      <c r="A1107">
        <v>1106</v>
      </c>
      <c r="B1107">
        <v>23</v>
      </c>
      <c r="C1107" t="s">
        <v>2</v>
      </c>
      <c r="D1107" t="s">
        <v>14</v>
      </c>
      <c r="E1107" t="s">
        <v>15</v>
      </c>
      <c r="G1107" s="1" t="str">
        <f>IF(reservas_hotel[[#This Row],[precio noche 1]]="","100",reservas_hotel[[#This Row],[precio noche 1]])</f>
        <v>100</v>
      </c>
      <c r="H1107" t="s">
        <v>9</v>
      </c>
      <c r="I1107">
        <v>9</v>
      </c>
      <c r="J1107" t="s">
        <v>17</v>
      </c>
      <c r="L1107" s="1" t="str">
        <f>IF(reservas_hotel[[#This Row],[mantenimiento_por_noche]]="","20",reservas_hotel[[#This Row],[mantenimiento_por_noche]])</f>
        <v>20</v>
      </c>
      <c r="M1107">
        <f>reservas_hotel[[#This Row],[Precio Noche]]*reservas_hotel[[#This Row],[noches]]</f>
        <v>900</v>
      </c>
      <c r="N1107">
        <f>reservas_hotel[[#This Row],[noches]]*reservas_hotel[[#This Row],[Mantenimiento por noche]]</f>
        <v>180</v>
      </c>
      <c r="O1107">
        <f>reservas_hotel[[#This Row],[Gasto total por reserva]]-reservas_hotel[[#This Row],[Gasto mantenimiento total]]</f>
        <v>720</v>
      </c>
    </row>
    <row r="1108" spans="1:15" x14ac:dyDescent="0.3">
      <c r="A1108">
        <v>1107</v>
      </c>
      <c r="B1108">
        <v>63</v>
      </c>
      <c r="C1108" t="s">
        <v>2</v>
      </c>
      <c r="D1108" t="s">
        <v>16</v>
      </c>
      <c r="E1108" t="s">
        <v>11</v>
      </c>
      <c r="F1108">
        <v>120</v>
      </c>
      <c r="G1108" s="1">
        <f>IF(reservas_hotel[[#This Row],[precio noche 1]]="","100",reservas_hotel[[#This Row],[precio noche 1]])</f>
        <v>120</v>
      </c>
      <c r="H1108" t="s">
        <v>12</v>
      </c>
      <c r="I1108">
        <v>2</v>
      </c>
      <c r="J1108" t="s">
        <v>6</v>
      </c>
      <c r="K1108">
        <v>20</v>
      </c>
      <c r="L1108" s="1">
        <f>IF(reservas_hotel[[#This Row],[mantenimiento_por_noche]]="","20",reservas_hotel[[#This Row],[mantenimiento_por_noche]])</f>
        <v>20</v>
      </c>
      <c r="M1108">
        <f>reservas_hotel[[#This Row],[Precio Noche]]*reservas_hotel[[#This Row],[noches]]</f>
        <v>240</v>
      </c>
      <c r="N1108">
        <f>reservas_hotel[[#This Row],[noches]]*reservas_hotel[[#This Row],[Mantenimiento por noche]]</f>
        <v>40</v>
      </c>
      <c r="O1108">
        <f>reservas_hotel[[#This Row],[Gasto total por reserva]]-reservas_hotel[[#This Row],[Gasto mantenimiento total]]</f>
        <v>200</v>
      </c>
    </row>
    <row r="1109" spans="1:15" x14ac:dyDescent="0.3">
      <c r="A1109">
        <v>1108</v>
      </c>
      <c r="B1109">
        <v>34</v>
      </c>
      <c r="C1109" t="s">
        <v>13</v>
      </c>
      <c r="D1109" t="s">
        <v>3</v>
      </c>
      <c r="E1109" t="s">
        <v>11</v>
      </c>
      <c r="F1109">
        <v>120</v>
      </c>
      <c r="G1109" s="1">
        <f>IF(reservas_hotel[[#This Row],[precio noche 1]]="","100",reservas_hotel[[#This Row],[precio noche 1]])</f>
        <v>120</v>
      </c>
      <c r="H1109" t="s">
        <v>5</v>
      </c>
      <c r="I1109">
        <v>6</v>
      </c>
      <c r="J1109" t="s">
        <v>17</v>
      </c>
      <c r="L1109" s="1" t="str">
        <f>IF(reservas_hotel[[#This Row],[mantenimiento_por_noche]]="","20",reservas_hotel[[#This Row],[mantenimiento_por_noche]])</f>
        <v>20</v>
      </c>
      <c r="M1109">
        <f>reservas_hotel[[#This Row],[Precio Noche]]*reservas_hotel[[#This Row],[noches]]</f>
        <v>720</v>
      </c>
      <c r="N1109">
        <f>reservas_hotel[[#This Row],[noches]]*reservas_hotel[[#This Row],[Mantenimiento por noche]]</f>
        <v>120</v>
      </c>
      <c r="O1109">
        <f>reservas_hotel[[#This Row],[Gasto total por reserva]]-reservas_hotel[[#This Row],[Gasto mantenimiento total]]</f>
        <v>600</v>
      </c>
    </row>
    <row r="1110" spans="1:15" x14ac:dyDescent="0.3">
      <c r="A1110">
        <v>1109</v>
      </c>
      <c r="B1110">
        <v>34</v>
      </c>
      <c r="C1110" t="s">
        <v>2</v>
      </c>
      <c r="D1110" t="s">
        <v>20</v>
      </c>
      <c r="E1110" t="s">
        <v>4</v>
      </c>
      <c r="F1110">
        <v>120</v>
      </c>
      <c r="G1110" s="1">
        <f>IF(reservas_hotel[[#This Row],[precio noche 1]]="","100",reservas_hotel[[#This Row],[precio noche 1]])</f>
        <v>120</v>
      </c>
      <c r="H1110" t="s">
        <v>21</v>
      </c>
      <c r="I1110">
        <v>8</v>
      </c>
      <c r="J1110" t="s">
        <v>6</v>
      </c>
      <c r="K1110">
        <v>10</v>
      </c>
      <c r="L1110" s="1">
        <f>IF(reservas_hotel[[#This Row],[mantenimiento_por_noche]]="","20",reservas_hotel[[#This Row],[mantenimiento_por_noche]])</f>
        <v>10</v>
      </c>
      <c r="M1110">
        <f>reservas_hotel[[#This Row],[Precio Noche]]*reservas_hotel[[#This Row],[noches]]</f>
        <v>960</v>
      </c>
      <c r="N1110">
        <f>reservas_hotel[[#This Row],[noches]]*reservas_hotel[[#This Row],[Mantenimiento por noche]]</f>
        <v>80</v>
      </c>
      <c r="O1110">
        <f>reservas_hotel[[#This Row],[Gasto total por reserva]]-reservas_hotel[[#This Row],[Gasto mantenimiento total]]</f>
        <v>880</v>
      </c>
    </row>
    <row r="1111" spans="1:15" x14ac:dyDescent="0.3">
      <c r="A1111">
        <v>1110</v>
      </c>
      <c r="B1111">
        <v>61</v>
      </c>
      <c r="C1111" t="s">
        <v>2</v>
      </c>
      <c r="D1111" t="s">
        <v>20</v>
      </c>
      <c r="E1111" t="s">
        <v>15</v>
      </c>
      <c r="F1111">
        <v>120</v>
      </c>
      <c r="G1111" s="1">
        <f>IF(reservas_hotel[[#This Row],[precio noche 1]]="","100",reservas_hotel[[#This Row],[precio noche 1]])</f>
        <v>120</v>
      </c>
      <c r="H1111" t="s">
        <v>12</v>
      </c>
      <c r="I1111">
        <v>7</v>
      </c>
      <c r="J1111" t="s">
        <v>6</v>
      </c>
      <c r="K1111">
        <v>10</v>
      </c>
      <c r="L1111" s="1">
        <f>IF(reservas_hotel[[#This Row],[mantenimiento_por_noche]]="","20",reservas_hotel[[#This Row],[mantenimiento_por_noche]])</f>
        <v>10</v>
      </c>
      <c r="M1111">
        <f>reservas_hotel[[#This Row],[Precio Noche]]*reservas_hotel[[#This Row],[noches]]</f>
        <v>840</v>
      </c>
      <c r="N1111">
        <f>reservas_hotel[[#This Row],[noches]]*reservas_hotel[[#This Row],[Mantenimiento por noche]]</f>
        <v>70</v>
      </c>
      <c r="O1111">
        <f>reservas_hotel[[#This Row],[Gasto total por reserva]]-reservas_hotel[[#This Row],[Gasto mantenimiento total]]</f>
        <v>770</v>
      </c>
    </row>
    <row r="1112" spans="1:15" x14ac:dyDescent="0.3">
      <c r="A1112">
        <v>1111</v>
      </c>
      <c r="B1112">
        <v>68</v>
      </c>
      <c r="C1112" t="s">
        <v>2</v>
      </c>
      <c r="D1112" t="s">
        <v>14</v>
      </c>
      <c r="E1112" t="s">
        <v>8</v>
      </c>
      <c r="F1112">
        <v>50</v>
      </c>
      <c r="G1112" s="1">
        <f>IF(reservas_hotel[[#This Row],[precio noche 1]]="","100",reservas_hotel[[#This Row],[precio noche 1]])</f>
        <v>50</v>
      </c>
      <c r="H1112" t="s">
        <v>21</v>
      </c>
      <c r="I1112">
        <v>4</v>
      </c>
      <c r="J1112" t="s">
        <v>17</v>
      </c>
      <c r="K1112">
        <v>20</v>
      </c>
      <c r="L1112" s="1">
        <f>IF(reservas_hotel[[#This Row],[mantenimiento_por_noche]]="","20",reservas_hotel[[#This Row],[mantenimiento_por_noche]])</f>
        <v>20</v>
      </c>
      <c r="M1112">
        <f>reservas_hotel[[#This Row],[Precio Noche]]*reservas_hotel[[#This Row],[noches]]</f>
        <v>200</v>
      </c>
      <c r="N1112">
        <f>reservas_hotel[[#This Row],[noches]]*reservas_hotel[[#This Row],[Mantenimiento por noche]]</f>
        <v>80</v>
      </c>
      <c r="O1112">
        <f>reservas_hotel[[#This Row],[Gasto total por reserva]]-reservas_hotel[[#This Row],[Gasto mantenimiento total]]</f>
        <v>120</v>
      </c>
    </row>
    <row r="1113" spans="1:15" x14ac:dyDescent="0.3">
      <c r="A1113">
        <v>1112</v>
      </c>
      <c r="B1113">
        <v>29</v>
      </c>
      <c r="C1113" t="s">
        <v>13</v>
      </c>
      <c r="D1113" t="s">
        <v>7</v>
      </c>
      <c r="E1113" t="s">
        <v>4</v>
      </c>
      <c r="G1113" s="1" t="str">
        <f>IF(reservas_hotel[[#This Row],[precio noche 1]]="","100",reservas_hotel[[#This Row],[precio noche 1]])</f>
        <v>100</v>
      </c>
      <c r="H1113" t="s">
        <v>9</v>
      </c>
      <c r="I1113">
        <v>1</v>
      </c>
      <c r="J1113" t="s">
        <v>17</v>
      </c>
      <c r="K1113">
        <v>20</v>
      </c>
      <c r="L1113" s="1">
        <f>IF(reservas_hotel[[#This Row],[mantenimiento_por_noche]]="","20",reservas_hotel[[#This Row],[mantenimiento_por_noche]])</f>
        <v>20</v>
      </c>
      <c r="M1113">
        <f>reservas_hotel[[#This Row],[Precio Noche]]*reservas_hotel[[#This Row],[noches]]</f>
        <v>100</v>
      </c>
      <c r="N1113">
        <f>reservas_hotel[[#This Row],[noches]]*reservas_hotel[[#This Row],[Mantenimiento por noche]]</f>
        <v>20</v>
      </c>
      <c r="O1113">
        <f>reservas_hotel[[#This Row],[Gasto total por reserva]]-reservas_hotel[[#This Row],[Gasto mantenimiento total]]</f>
        <v>80</v>
      </c>
    </row>
    <row r="1114" spans="1:15" x14ac:dyDescent="0.3">
      <c r="A1114">
        <v>1113</v>
      </c>
      <c r="B1114">
        <v>35</v>
      </c>
      <c r="C1114" t="s">
        <v>2</v>
      </c>
      <c r="D1114" t="s">
        <v>7</v>
      </c>
      <c r="E1114" t="s">
        <v>4</v>
      </c>
      <c r="F1114">
        <v>200</v>
      </c>
      <c r="G1114" s="1">
        <f>IF(reservas_hotel[[#This Row],[precio noche 1]]="","100",reservas_hotel[[#This Row],[precio noche 1]])</f>
        <v>200</v>
      </c>
      <c r="H1114" t="s">
        <v>21</v>
      </c>
      <c r="I1114">
        <v>7</v>
      </c>
      <c r="J1114" t="s">
        <v>17</v>
      </c>
      <c r="K1114">
        <v>10</v>
      </c>
      <c r="L1114" s="1">
        <f>IF(reservas_hotel[[#This Row],[mantenimiento_por_noche]]="","20",reservas_hotel[[#This Row],[mantenimiento_por_noche]])</f>
        <v>10</v>
      </c>
      <c r="M1114">
        <f>reservas_hotel[[#This Row],[Precio Noche]]*reservas_hotel[[#This Row],[noches]]</f>
        <v>1400</v>
      </c>
      <c r="N1114">
        <f>reservas_hotel[[#This Row],[noches]]*reservas_hotel[[#This Row],[Mantenimiento por noche]]</f>
        <v>70</v>
      </c>
      <c r="O1114">
        <f>reservas_hotel[[#This Row],[Gasto total por reserva]]-reservas_hotel[[#This Row],[Gasto mantenimiento total]]</f>
        <v>1330</v>
      </c>
    </row>
    <row r="1115" spans="1:15" x14ac:dyDescent="0.3">
      <c r="A1115">
        <v>1114</v>
      </c>
      <c r="B1115">
        <v>41</v>
      </c>
      <c r="C1115" t="s">
        <v>13</v>
      </c>
      <c r="D1115" t="s">
        <v>18</v>
      </c>
      <c r="E1115" t="s">
        <v>4</v>
      </c>
      <c r="G1115" s="1" t="str">
        <f>IF(reservas_hotel[[#This Row],[precio noche 1]]="","100",reservas_hotel[[#This Row],[precio noche 1]])</f>
        <v>100</v>
      </c>
      <c r="H1115" t="s">
        <v>9</v>
      </c>
      <c r="I1115">
        <v>10</v>
      </c>
      <c r="J1115" t="s">
        <v>6</v>
      </c>
      <c r="K1115">
        <v>5</v>
      </c>
      <c r="L1115" s="1">
        <f>IF(reservas_hotel[[#This Row],[mantenimiento_por_noche]]="","20",reservas_hotel[[#This Row],[mantenimiento_por_noche]])</f>
        <v>5</v>
      </c>
      <c r="M1115">
        <f>reservas_hotel[[#This Row],[Precio Noche]]*reservas_hotel[[#This Row],[noches]]</f>
        <v>1000</v>
      </c>
      <c r="N1115">
        <f>reservas_hotel[[#This Row],[noches]]*reservas_hotel[[#This Row],[Mantenimiento por noche]]</f>
        <v>50</v>
      </c>
      <c r="O1115">
        <f>reservas_hotel[[#This Row],[Gasto total por reserva]]-reservas_hotel[[#This Row],[Gasto mantenimiento total]]</f>
        <v>950</v>
      </c>
    </row>
    <row r="1116" spans="1:15" x14ac:dyDescent="0.3">
      <c r="A1116">
        <v>1115</v>
      </c>
      <c r="B1116">
        <v>63</v>
      </c>
      <c r="C1116" t="s">
        <v>13</v>
      </c>
      <c r="D1116" t="s">
        <v>3</v>
      </c>
      <c r="E1116" t="s">
        <v>4</v>
      </c>
      <c r="F1116">
        <v>50</v>
      </c>
      <c r="G1116" s="1">
        <f>IF(reservas_hotel[[#This Row],[precio noche 1]]="","100",reservas_hotel[[#This Row],[precio noche 1]])</f>
        <v>50</v>
      </c>
      <c r="H1116" t="s">
        <v>5</v>
      </c>
      <c r="I1116">
        <v>1</v>
      </c>
      <c r="J1116" t="s">
        <v>17</v>
      </c>
      <c r="K1116">
        <v>15</v>
      </c>
      <c r="L1116" s="1">
        <f>IF(reservas_hotel[[#This Row],[mantenimiento_por_noche]]="","20",reservas_hotel[[#This Row],[mantenimiento_por_noche]])</f>
        <v>15</v>
      </c>
      <c r="M1116">
        <f>reservas_hotel[[#This Row],[Precio Noche]]*reservas_hotel[[#This Row],[noches]]</f>
        <v>50</v>
      </c>
      <c r="N1116">
        <f>reservas_hotel[[#This Row],[noches]]*reservas_hotel[[#This Row],[Mantenimiento por noche]]</f>
        <v>15</v>
      </c>
      <c r="O1116">
        <f>reservas_hotel[[#This Row],[Gasto total por reserva]]-reservas_hotel[[#This Row],[Gasto mantenimiento total]]</f>
        <v>35</v>
      </c>
    </row>
    <row r="1117" spans="1:15" x14ac:dyDescent="0.3">
      <c r="A1117">
        <v>1116</v>
      </c>
      <c r="B1117">
        <v>74</v>
      </c>
      <c r="C1117" t="s">
        <v>2</v>
      </c>
      <c r="D1117" t="s">
        <v>20</v>
      </c>
      <c r="E1117" t="s">
        <v>8</v>
      </c>
      <c r="F1117">
        <v>200</v>
      </c>
      <c r="G1117" s="1">
        <f>IF(reservas_hotel[[#This Row],[precio noche 1]]="","100",reservas_hotel[[#This Row],[precio noche 1]])</f>
        <v>200</v>
      </c>
      <c r="H1117" t="s">
        <v>5</v>
      </c>
      <c r="I1117">
        <v>7</v>
      </c>
      <c r="J1117" t="s">
        <v>17</v>
      </c>
      <c r="L1117" s="1" t="str">
        <f>IF(reservas_hotel[[#This Row],[mantenimiento_por_noche]]="","20",reservas_hotel[[#This Row],[mantenimiento_por_noche]])</f>
        <v>20</v>
      </c>
      <c r="M1117">
        <f>reservas_hotel[[#This Row],[Precio Noche]]*reservas_hotel[[#This Row],[noches]]</f>
        <v>1400</v>
      </c>
      <c r="N1117">
        <f>reservas_hotel[[#This Row],[noches]]*reservas_hotel[[#This Row],[Mantenimiento por noche]]</f>
        <v>140</v>
      </c>
      <c r="O1117">
        <f>reservas_hotel[[#This Row],[Gasto total por reserva]]-reservas_hotel[[#This Row],[Gasto mantenimiento total]]</f>
        <v>1260</v>
      </c>
    </row>
    <row r="1118" spans="1:15" x14ac:dyDescent="0.3">
      <c r="A1118">
        <v>1117</v>
      </c>
      <c r="B1118">
        <v>66</v>
      </c>
      <c r="C1118" t="s">
        <v>13</v>
      </c>
      <c r="D1118" t="s">
        <v>14</v>
      </c>
      <c r="E1118" t="s">
        <v>4</v>
      </c>
      <c r="F1118">
        <v>90</v>
      </c>
      <c r="G1118" s="1">
        <f>IF(reservas_hotel[[#This Row],[precio noche 1]]="","100",reservas_hotel[[#This Row],[precio noche 1]])</f>
        <v>90</v>
      </c>
      <c r="H1118" t="s">
        <v>5</v>
      </c>
      <c r="I1118">
        <v>6</v>
      </c>
      <c r="J1118" t="s">
        <v>17</v>
      </c>
      <c r="L1118" s="1" t="str">
        <f>IF(reservas_hotel[[#This Row],[mantenimiento_por_noche]]="","20",reservas_hotel[[#This Row],[mantenimiento_por_noche]])</f>
        <v>20</v>
      </c>
      <c r="M1118">
        <f>reservas_hotel[[#This Row],[Precio Noche]]*reservas_hotel[[#This Row],[noches]]</f>
        <v>540</v>
      </c>
      <c r="N1118">
        <f>reservas_hotel[[#This Row],[noches]]*reservas_hotel[[#This Row],[Mantenimiento por noche]]</f>
        <v>120</v>
      </c>
      <c r="O1118">
        <f>reservas_hotel[[#This Row],[Gasto total por reserva]]-reservas_hotel[[#This Row],[Gasto mantenimiento total]]</f>
        <v>420</v>
      </c>
    </row>
    <row r="1119" spans="1:15" x14ac:dyDescent="0.3">
      <c r="A1119">
        <v>1118</v>
      </c>
      <c r="B1119">
        <v>28</v>
      </c>
      <c r="C1119" t="s">
        <v>13</v>
      </c>
      <c r="D1119" t="s">
        <v>20</v>
      </c>
      <c r="E1119" t="s">
        <v>4</v>
      </c>
      <c r="F1119">
        <v>200</v>
      </c>
      <c r="G1119" s="1">
        <f>IF(reservas_hotel[[#This Row],[precio noche 1]]="","100",reservas_hotel[[#This Row],[precio noche 1]])</f>
        <v>200</v>
      </c>
      <c r="H1119" t="s">
        <v>5</v>
      </c>
      <c r="I1119">
        <v>6</v>
      </c>
      <c r="J1119" t="s">
        <v>6</v>
      </c>
      <c r="K1119">
        <v>10</v>
      </c>
      <c r="L1119" s="1">
        <f>IF(reservas_hotel[[#This Row],[mantenimiento_por_noche]]="","20",reservas_hotel[[#This Row],[mantenimiento_por_noche]])</f>
        <v>10</v>
      </c>
      <c r="M1119">
        <f>reservas_hotel[[#This Row],[Precio Noche]]*reservas_hotel[[#This Row],[noches]]</f>
        <v>1200</v>
      </c>
      <c r="N1119">
        <f>reservas_hotel[[#This Row],[noches]]*reservas_hotel[[#This Row],[Mantenimiento por noche]]</f>
        <v>60</v>
      </c>
      <c r="O1119">
        <f>reservas_hotel[[#This Row],[Gasto total por reserva]]-reservas_hotel[[#This Row],[Gasto mantenimiento total]]</f>
        <v>1140</v>
      </c>
    </row>
    <row r="1120" spans="1:15" x14ac:dyDescent="0.3">
      <c r="A1120">
        <v>1119</v>
      </c>
      <c r="B1120">
        <v>29</v>
      </c>
      <c r="C1120" t="s">
        <v>13</v>
      </c>
      <c r="D1120" t="s">
        <v>22</v>
      </c>
      <c r="E1120" t="s">
        <v>11</v>
      </c>
      <c r="G1120" s="1" t="str">
        <f>IF(reservas_hotel[[#This Row],[precio noche 1]]="","100",reservas_hotel[[#This Row],[precio noche 1]])</f>
        <v>100</v>
      </c>
      <c r="H1120" t="s">
        <v>12</v>
      </c>
      <c r="I1120">
        <v>5</v>
      </c>
      <c r="J1120" t="s">
        <v>6</v>
      </c>
      <c r="K1120">
        <v>20</v>
      </c>
      <c r="L1120" s="1">
        <f>IF(reservas_hotel[[#This Row],[mantenimiento_por_noche]]="","20",reservas_hotel[[#This Row],[mantenimiento_por_noche]])</f>
        <v>20</v>
      </c>
      <c r="M1120">
        <f>reservas_hotel[[#This Row],[Precio Noche]]*reservas_hotel[[#This Row],[noches]]</f>
        <v>500</v>
      </c>
      <c r="N1120">
        <f>reservas_hotel[[#This Row],[noches]]*reservas_hotel[[#This Row],[Mantenimiento por noche]]</f>
        <v>100</v>
      </c>
      <c r="O1120">
        <f>reservas_hotel[[#This Row],[Gasto total por reserva]]-reservas_hotel[[#This Row],[Gasto mantenimiento total]]</f>
        <v>400</v>
      </c>
    </row>
    <row r="1121" spans="1:15" x14ac:dyDescent="0.3">
      <c r="A1121">
        <v>1120</v>
      </c>
      <c r="B1121">
        <v>50</v>
      </c>
      <c r="C1121" t="s">
        <v>2</v>
      </c>
      <c r="D1121" t="s">
        <v>19</v>
      </c>
      <c r="E1121" t="s">
        <v>15</v>
      </c>
      <c r="F1121">
        <v>90</v>
      </c>
      <c r="G1121" s="1">
        <f>IF(reservas_hotel[[#This Row],[precio noche 1]]="","100",reservas_hotel[[#This Row],[precio noche 1]])</f>
        <v>90</v>
      </c>
      <c r="H1121" t="s">
        <v>21</v>
      </c>
      <c r="I1121">
        <v>3</v>
      </c>
      <c r="J1121" t="s">
        <v>6</v>
      </c>
      <c r="K1121">
        <v>10</v>
      </c>
      <c r="L1121" s="1">
        <f>IF(reservas_hotel[[#This Row],[mantenimiento_por_noche]]="","20",reservas_hotel[[#This Row],[mantenimiento_por_noche]])</f>
        <v>10</v>
      </c>
      <c r="M1121">
        <f>reservas_hotel[[#This Row],[Precio Noche]]*reservas_hotel[[#This Row],[noches]]</f>
        <v>270</v>
      </c>
      <c r="N1121">
        <f>reservas_hotel[[#This Row],[noches]]*reservas_hotel[[#This Row],[Mantenimiento por noche]]</f>
        <v>30</v>
      </c>
      <c r="O1121">
        <f>reservas_hotel[[#This Row],[Gasto total por reserva]]-reservas_hotel[[#This Row],[Gasto mantenimiento total]]</f>
        <v>240</v>
      </c>
    </row>
    <row r="1122" spans="1:15" x14ac:dyDescent="0.3">
      <c r="A1122">
        <v>1121</v>
      </c>
      <c r="B1122">
        <v>19</v>
      </c>
      <c r="C1122" t="s">
        <v>13</v>
      </c>
      <c r="D1122" t="s">
        <v>16</v>
      </c>
      <c r="E1122" t="s">
        <v>4</v>
      </c>
      <c r="F1122">
        <v>70</v>
      </c>
      <c r="G1122" s="1">
        <f>IF(reservas_hotel[[#This Row],[precio noche 1]]="","100",reservas_hotel[[#This Row],[precio noche 1]])</f>
        <v>70</v>
      </c>
      <c r="H1122" t="s">
        <v>9</v>
      </c>
      <c r="I1122">
        <v>7</v>
      </c>
      <c r="J1122" t="s">
        <v>17</v>
      </c>
      <c r="K1122">
        <v>10</v>
      </c>
      <c r="L1122" s="1">
        <f>IF(reservas_hotel[[#This Row],[mantenimiento_por_noche]]="","20",reservas_hotel[[#This Row],[mantenimiento_por_noche]])</f>
        <v>10</v>
      </c>
      <c r="M1122">
        <f>reservas_hotel[[#This Row],[Precio Noche]]*reservas_hotel[[#This Row],[noches]]</f>
        <v>490</v>
      </c>
      <c r="N1122">
        <f>reservas_hotel[[#This Row],[noches]]*reservas_hotel[[#This Row],[Mantenimiento por noche]]</f>
        <v>70</v>
      </c>
      <c r="O1122">
        <f>reservas_hotel[[#This Row],[Gasto total por reserva]]-reservas_hotel[[#This Row],[Gasto mantenimiento total]]</f>
        <v>420</v>
      </c>
    </row>
    <row r="1123" spans="1:15" x14ac:dyDescent="0.3">
      <c r="A1123">
        <v>1122</v>
      </c>
      <c r="B1123">
        <v>41</v>
      </c>
      <c r="C1123" t="s">
        <v>2</v>
      </c>
      <c r="D1123" t="s">
        <v>22</v>
      </c>
      <c r="E1123" t="s">
        <v>4</v>
      </c>
      <c r="F1123">
        <v>90</v>
      </c>
      <c r="G1123" s="1">
        <f>IF(reservas_hotel[[#This Row],[precio noche 1]]="","100",reservas_hotel[[#This Row],[precio noche 1]])</f>
        <v>90</v>
      </c>
      <c r="H1123" t="s">
        <v>9</v>
      </c>
      <c r="I1123">
        <v>2</v>
      </c>
      <c r="J1123" t="s">
        <v>6</v>
      </c>
      <c r="L1123" s="1" t="str">
        <f>IF(reservas_hotel[[#This Row],[mantenimiento_por_noche]]="","20",reservas_hotel[[#This Row],[mantenimiento_por_noche]])</f>
        <v>20</v>
      </c>
      <c r="M1123">
        <f>reservas_hotel[[#This Row],[Precio Noche]]*reservas_hotel[[#This Row],[noches]]</f>
        <v>180</v>
      </c>
      <c r="N1123">
        <f>reservas_hotel[[#This Row],[noches]]*reservas_hotel[[#This Row],[Mantenimiento por noche]]</f>
        <v>40</v>
      </c>
      <c r="O1123">
        <f>reservas_hotel[[#This Row],[Gasto total por reserva]]-reservas_hotel[[#This Row],[Gasto mantenimiento total]]</f>
        <v>140</v>
      </c>
    </row>
    <row r="1124" spans="1:15" x14ac:dyDescent="0.3">
      <c r="A1124">
        <v>1123</v>
      </c>
      <c r="B1124">
        <v>47</v>
      </c>
      <c r="C1124" t="s">
        <v>2</v>
      </c>
      <c r="D1124" t="s">
        <v>14</v>
      </c>
      <c r="E1124" t="s">
        <v>15</v>
      </c>
      <c r="F1124">
        <v>200</v>
      </c>
      <c r="G1124" s="1">
        <f>IF(reservas_hotel[[#This Row],[precio noche 1]]="","100",reservas_hotel[[#This Row],[precio noche 1]])</f>
        <v>200</v>
      </c>
      <c r="H1124" t="s">
        <v>12</v>
      </c>
      <c r="I1124">
        <v>9</v>
      </c>
      <c r="J1124" t="s">
        <v>6</v>
      </c>
      <c r="K1124">
        <v>15</v>
      </c>
      <c r="L1124" s="1">
        <f>IF(reservas_hotel[[#This Row],[mantenimiento_por_noche]]="","20",reservas_hotel[[#This Row],[mantenimiento_por_noche]])</f>
        <v>15</v>
      </c>
      <c r="M1124">
        <f>reservas_hotel[[#This Row],[Precio Noche]]*reservas_hotel[[#This Row],[noches]]</f>
        <v>1800</v>
      </c>
      <c r="N1124">
        <f>reservas_hotel[[#This Row],[noches]]*reservas_hotel[[#This Row],[Mantenimiento por noche]]</f>
        <v>135</v>
      </c>
      <c r="O1124">
        <f>reservas_hotel[[#This Row],[Gasto total por reserva]]-reservas_hotel[[#This Row],[Gasto mantenimiento total]]</f>
        <v>1665</v>
      </c>
    </row>
    <row r="1125" spans="1:15" x14ac:dyDescent="0.3">
      <c r="A1125">
        <v>1124</v>
      </c>
      <c r="B1125">
        <v>20</v>
      </c>
      <c r="C1125" t="s">
        <v>13</v>
      </c>
      <c r="D1125" t="s">
        <v>18</v>
      </c>
      <c r="E1125" t="s">
        <v>4</v>
      </c>
      <c r="G1125" s="1" t="str">
        <f>IF(reservas_hotel[[#This Row],[precio noche 1]]="","100",reservas_hotel[[#This Row],[precio noche 1]])</f>
        <v>100</v>
      </c>
      <c r="H1125" t="s">
        <v>12</v>
      </c>
      <c r="I1125">
        <v>1</v>
      </c>
      <c r="J1125" t="s">
        <v>17</v>
      </c>
      <c r="K1125">
        <v>5</v>
      </c>
      <c r="L1125" s="1">
        <f>IF(reservas_hotel[[#This Row],[mantenimiento_por_noche]]="","20",reservas_hotel[[#This Row],[mantenimiento_por_noche]])</f>
        <v>5</v>
      </c>
      <c r="M1125">
        <f>reservas_hotel[[#This Row],[Precio Noche]]*reservas_hotel[[#This Row],[noches]]</f>
        <v>100</v>
      </c>
      <c r="N1125">
        <f>reservas_hotel[[#This Row],[noches]]*reservas_hotel[[#This Row],[Mantenimiento por noche]]</f>
        <v>5</v>
      </c>
      <c r="O1125">
        <f>reservas_hotel[[#This Row],[Gasto total por reserva]]-reservas_hotel[[#This Row],[Gasto mantenimiento total]]</f>
        <v>95</v>
      </c>
    </row>
    <row r="1126" spans="1:15" x14ac:dyDescent="0.3">
      <c r="A1126">
        <v>1125</v>
      </c>
      <c r="B1126">
        <v>68</v>
      </c>
      <c r="C1126" t="s">
        <v>2</v>
      </c>
      <c r="D1126" t="s">
        <v>7</v>
      </c>
      <c r="E1126" t="s">
        <v>11</v>
      </c>
      <c r="F1126">
        <v>200</v>
      </c>
      <c r="G1126" s="1">
        <f>IF(reservas_hotel[[#This Row],[precio noche 1]]="","100",reservas_hotel[[#This Row],[precio noche 1]])</f>
        <v>200</v>
      </c>
      <c r="H1126" t="s">
        <v>9</v>
      </c>
      <c r="I1126">
        <v>1</v>
      </c>
      <c r="J1126" t="s">
        <v>6</v>
      </c>
      <c r="K1126">
        <v>20</v>
      </c>
      <c r="L1126" s="1">
        <f>IF(reservas_hotel[[#This Row],[mantenimiento_por_noche]]="","20",reservas_hotel[[#This Row],[mantenimiento_por_noche]])</f>
        <v>20</v>
      </c>
      <c r="M1126">
        <f>reservas_hotel[[#This Row],[Precio Noche]]*reservas_hotel[[#This Row],[noches]]</f>
        <v>200</v>
      </c>
      <c r="N1126">
        <f>reservas_hotel[[#This Row],[noches]]*reservas_hotel[[#This Row],[Mantenimiento por noche]]</f>
        <v>20</v>
      </c>
      <c r="O1126">
        <f>reservas_hotel[[#This Row],[Gasto total por reserva]]-reservas_hotel[[#This Row],[Gasto mantenimiento total]]</f>
        <v>180</v>
      </c>
    </row>
    <row r="1127" spans="1:15" x14ac:dyDescent="0.3">
      <c r="A1127">
        <v>1126</v>
      </c>
      <c r="B1127">
        <v>36</v>
      </c>
      <c r="C1127" t="s">
        <v>13</v>
      </c>
      <c r="D1127" t="s">
        <v>22</v>
      </c>
      <c r="E1127" t="s">
        <v>11</v>
      </c>
      <c r="F1127">
        <v>120</v>
      </c>
      <c r="G1127" s="1">
        <f>IF(reservas_hotel[[#This Row],[precio noche 1]]="","100",reservas_hotel[[#This Row],[precio noche 1]])</f>
        <v>120</v>
      </c>
      <c r="H1127" t="s">
        <v>21</v>
      </c>
      <c r="I1127">
        <v>8</v>
      </c>
      <c r="J1127" t="s">
        <v>17</v>
      </c>
      <c r="K1127">
        <v>5</v>
      </c>
      <c r="L1127" s="1">
        <f>IF(reservas_hotel[[#This Row],[mantenimiento_por_noche]]="","20",reservas_hotel[[#This Row],[mantenimiento_por_noche]])</f>
        <v>5</v>
      </c>
      <c r="M1127">
        <f>reservas_hotel[[#This Row],[Precio Noche]]*reservas_hotel[[#This Row],[noches]]</f>
        <v>960</v>
      </c>
      <c r="N1127">
        <f>reservas_hotel[[#This Row],[noches]]*reservas_hotel[[#This Row],[Mantenimiento por noche]]</f>
        <v>40</v>
      </c>
      <c r="O1127">
        <f>reservas_hotel[[#This Row],[Gasto total por reserva]]-reservas_hotel[[#This Row],[Gasto mantenimiento total]]</f>
        <v>920</v>
      </c>
    </row>
    <row r="1128" spans="1:15" x14ac:dyDescent="0.3">
      <c r="A1128">
        <v>1127</v>
      </c>
      <c r="B1128">
        <v>87</v>
      </c>
      <c r="C1128" t="s">
        <v>2</v>
      </c>
      <c r="D1128" t="s">
        <v>16</v>
      </c>
      <c r="E1128" t="s">
        <v>4</v>
      </c>
      <c r="G1128" s="1" t="str">
        <f>IF(reservas_hotel[[#This Row],[precio noche 1]]="","100",reservas_hotel[[#This Row],[precio noche 1]])</f>
        <v>100</v>
      </c>
      <c r="H1128" t="s">
        <v>21</v>
      </c>
      <c r="I1128">
        <v>6</v>
      </c>
      <c r="J1128" t="s">
        <v>6</v>
      </c>
      <c r="K1128">
        <v>10</v>
      </c>
      <c r="L1128" s="1">
        <f>IF(reservas_hotel[[#This Row],[mantenimiento_por_noche]]="","20",reservas_hotel[[#This Row],[mantenimiento_por_noche]])</f>
        <v>10</v>
      </c>
      <c r="M1128">
        <f>reservas_hotel[[#This Row],[Precio Noche]]*reservas_hotel[[#This Row],[noches]]</f>
        <v>600</v>
      </c>
      <c r="N1128">
        <f>reservas_hotel[[#This Row],[noches]]*reservas_hotel[[#This Row],[Mantenimiento por noche]]</f>
        <v>60</v>
      </c>
      <c r="O1128">
        <f>reservas_hotel[[#This Row],[Gasto total por reserva]]-reservas_hotel[[#This Row],[Gasto mantenimiento total]]</f>
        <v>540</v>
      </c>
    </row>
    <row r="1129" spans="1:15" x14ac:dyDescent="0.3">
      <c r="A1129">
        <v>1128</v>
      </c>
      <c r="B1129">
        <v>47</v>
      </c>
      <c r="C1129" t="s">
        <v>2</v>
      </c>
      <c r="D1129" t="s">
        <v>14</v>
      </c>
      <c r="E1129" t="s">
        <v>15</v>
      </c>
      <c r="F1129">
        <v>200</v>
      </c>
      <c r="G1129" s="1">
        <f>IF(reservas_hotel[[#This Row],[precio noche 1]]="","100",reservas_hotel[[#This Row],[precio noche 1]])</f>
        <v>200</v>
      </c>
      <c r="H1129" t="s">
        <v>5</v>
      </c>
      <c r="I1129">
        <v>5</v>
      </c>
      <c r="J1129" t="s">
        <v>6</v>
      </c>
      <c r="L1129" s="1" t="str">
        <f>IF(reservas_hotel[[#This Row],[mantenimiento_por_noche]]="","20",reservas_hotel[[#This Row],[mantenimiento_por_noche]])</f>
        <v>20</v>
      </c>
      <c r="M1129">
        <f>reservas_hotel[[#This Row],[Precio Noche]]*reservas_hotel[[#This Row],[noches]]</f>
        <v>1000</v>
      </c>
      <c r="N1129">
        <f>reservas_hotel[[#This Row],[noches]]*reservas_hotel[[#This Row],[Mantenimiento por noche]]</f>
        <v>100</v>
      </c>
      <c r="O1129">
        <f>reservas_hotel[[#This Row],[Gasto total por reserva]]-reservas_hotel[[#This Row],[Gasto mantenimiento total]]</f>
        <v>900</v>
      </c>
    </row>
    <row r="1130" spans="1:15" x14ac:dyDescent="0.3">
      <c r="A1130">
        <v>1129</v>
      </c>
      <c r="B1130">
        <v>70</v>
      </c>
      <c r="C1130" t="s">
        <v>2</v>
      </c>
      <c r="D1130" t="s">
        <v>22</v>
      </c>
      <c r="E1130" t="s">
        <v>4</v>
      </c>
      <c r="G1130" s="1" t="str">
        <f>IF(reservas_hotel[[#This Row],[precio noche 1]]="","100",reservas_hotel[[#This Row],[precio noche 1]])</f>
        <v>100</v>
      </c>
      <c r="H1130" t="s">
        <v>21</v>
      </c>
      <c r="I1130">
        <v>6</v>
      </c>
      <c r="J1130" t="s">
        <v>17</v>
      </c>
      <c r="K1130">
        <v>20</v>
      </c>
      <c r="L1130" s="1">
        <f>IF(reservas_hotel[[#This Row],[mantenimiento_por_noche]]="","20",reservas_hotel[[#This Row],[mantenimiento_por_noche]])</f>
        <v>20</v>
      </c>
      <c r="M1130">
        <f>reservas_hotel[[#This Row],[Precio Noche]]*reservas_hotel[[#This Row],[noches]]</f>
        <v>600</v>
      </c>
      <c r="N1130">
        <f>reservas_hotel[[#This Row],[noches]]*reservas_hotel[[#This Row],[Mantenimiento por noche]]</f>
        <v>120</v>
      </c>
      <c r="O1130">
        <f>reservas_hotel[[#This Row],[Gasto total por reserva]]-reservas_hotel[[#This Row],[Gasto mantenimiento total]]</f>
        <v>480</v>
      </c>
    </row>
    <row r="1131" spans="1:15" x14ac:dyDescent="0.3">
      <c r="A1131">
        <v>1130</v>
      </c>
      <c r="B1131">
        <v>65</v>
      </c>
      <c r="C1131" t="s">
        <v>2</v>
      </c>
      <c r="D1131" t="s">
        <v>20</v>
      </c>
      <c r="E1131" t="s">
        <v>8</v>
      </c>
      <c r="F1131">
        <v>90</v>
      </c>
      <c r="G1131" s="1">
        <f>IF(reservas_hotel[[#This Row],[precio noche 1]]="","100",reservas_hotel[[#This Row],[precio noche 1]])</f>
        <v>90</v>
      </c>
      <c r="H1131" t="s">
        <v>12</v>
      </c>
      <c r="I1131">
        <v>7</v>
      </c>
      <c r="J1131" t="s">
        <v>17</v>
      </c>
      <c r="K1131">
        <v>5</v>
      </c>
      <c r="L1131" s="1">
        <f>IF(reservas_hotel[[#This Row],[mantenimiento_por_noche]]="","20",reservas_hotel[[#This Row],[mantenimiento_por_noche]])</f>
        <v>5</v>
      </c>
      <c r="M1131">
        <f>reservas_hotel[[#This Row],[Precio Noche]]*reservas_hotel[[#This Row],[noches]]</f>
        <v>630</v>
      </c>
      <c r="N1131">
        <f>reservas_hotel[[#This Row],[noches]]*reservas_hotel[[#This Row],[Mantenimiento por noche]]</f>
        <v>35</v>
      </c>
      <c r="O1131">
        <f>reservas_hotel[[#This Row],[Gasto total por reserva]]-reservas_hotel[[#This Row],[Gasto mantenimiento total]]</f>
        <v>595</v>
      </c>
    </row>
    <row r="1132" spans="1:15" x14ac:dyDescent="0.3">
      <c r="A1132">
        <v>1131</v>
      </c>
      <c r="B1132">
        <v>50</v>
      </c>
      <c r="C1132" t="s">
        <v>13</v>
      </c>
      <c r="D1132" t="s">
        <v>18</v>
      </c>
      <c r="E1132" t="s">
        <v>11</v>
      </c>
      <c r="F1132">
        <v>120</v>
      </c>
      <c r="G1132" s="1">
        <f>IF(reservas_hotel[[#This Row],[precio noche 1]]="","100",reservas_hotel[[#This Row],[precio noche 1]])</f>
        <v>120</v>
      </c>
      <c r="H1132" t="s">
        <v>5</v>
      </c>
      <c r="I1132">
        <v>4</v>
      </c>
      <c r="J1132" t="s">
        <v>17</v>
      </c>
      <c r="K1132">
        <v>5</v>
      </c>
      <c r="L1132" s="1">
        <f>IF(reservas_hotel[[#This Row],[mantenimiento_por_noche]]="","20",reservas_hotel[[#This Row],[mantenimiento_por_noche]])</f>
        <v>5</v>
      </c>
      <c r="M1132">
        <f>reservas_hotel[[#This Row],[Precio Noche]]*reservas_hotel[[#This Row],[noches]]</f>
        <v>480</v>
      </c>
      <c r="N1132">
        <f>reservas_hotel[[#This Row],[noches]]*reservas_hotel[[#This Row],[Mantenimiento por noche]]</f>
        <v>20</v>
      </c>
      <c r="O1132">
        <f>reservas_hotel[[#This Row],[Gasto total por reserva]]-reservas_hotel[[#This Row],[Gasto mantenimiento total]]</f>
        <v>460</v>
      </c>
    </row>
    <row r="1133" spans="1:15" x14ac:dyDescent="0.3">
      <c r="A1133">
        <v>1132</v>
      </c>
      <c r="B1133">
        <v>70</v>
      </c>
      <c r="C1133" t="s">
        <v>2</v>
      </c>
      <c r="D1133" t="s">
        <v>20</v>
      </c>
      <c r="E1133" t="s">
        <v>8</v>
      </c>
      <c r="F1133">
        <v>150</v>
      </c>
      <c r="G1133" s="1">
        <f>IF(reservas_hotel[[#This Row],[precio noche 1]]="","100",reservas_hotel[[#This Row],[precio noche 1]])</f>
        <v>150</v>
      </c>
      <c r="H1133" t="s">
        <v>12</v>
      </c>
      <c r="I1133">
        <v>9</v>
      </c>
      <c r="J1133" t="s">
        <v>17</v>
      </c>
      <c r="K1133">
        <v>15</v>
      </c>
      <c r="L1133" s="1">
        <f>IF(reservas_hotel[[#This Row],[mantenimiento_por_noche]]="","20",reservas_hotel[[#This Row],[mantenimiento_por_noche]])</f>
        <v>15</v>
      </c>
      <c r="M1133">
        <f>reservas_hotel[[#This Row],[Precio Noche]]*reservas_hotel[[#This Row],[noches]]</f>
        <v>1350</v>
      </c>
      <c r="N1133">
        <f>reservas_hotel[[#This Row],[noches]]*reservas_hotel[[#This Row],[Mantenimiento por noche]]</f>
        <v>135</v>
      </c>
      <c r="O1133">
        <f>reservas_hotel[[#This Row],[Gasto total por reserva]]-reservas_hotel[[#This Row],[Gasto mantenimiento total]]</f>
        <v>1215</v>
      </c>
    </row>
    <row r="1134" spans="1:15" x14ac:dyDescent="0.3">
      <c r="A1134">
        <v>1133</v>
      </c>
      <c r="B1134">
        <v>86</v>
      </c>
      <c r="C1134" t="s">
        <v>13</v>
      </c>
      <c r="D1134" t="s">
        <v>7</v>
      </c>
      <c r="E1134" t="s">
        <v>8</v>
      </c>
      <c r="F1134">
        <v>150</v>
      </c>
      <c r="G1134" s="1">
        <f>IF(reservas_hotel[[#This Row],[precio noche 1]]="","100",reservas_hotel[[#This Row],[precio noche 1]])</f>
        <v>150</v>
      </c>
      <c r="H1134" t="s">
        <v>12</v>
      </c>
      <c r="I1134">
        <v>2</v>
      </c>
      <c r="J1134" t="s">
        <v>17</v>
      </c>
      <c r="K1134">
        <v>5</v>
      </c>
      <c r="L1134" s="1">
        <f>IF(reservas_hotel[[#This Row],[mantenimiento_por_noche]]="","20",reservas_hotel[[#This Row],[mantenimiento_por_noche]])</f>
        <v>5</v>
      </c>
      <c r="M1134">
        <f>reservas_hotel[[#This Row],[Precio Noche]]*reservas_hotel[[#This Row],[noches]]</f>
        <v>300</v>
      </c>
      <c r="N1134">
        <f>reservas_hotel[[#This Row],[noches]]*reservas_hotel[[#This Row],[Mantenimiento por noche]]</f>
        <v>10</v>
      </c>
      <c r="O1134">
        <f>reservas_hotel[[#This Row],[Gasto total por reserva]]-reservas_hotel[[#This Row],[Gasto mantenimiento total]]</f>
        <v>290</v>
      </c>
    </row>
    <row r="1135" spans="1:15" x14ac:dyDescent="0.3">
      <c r="A1135">
        <v>1134</v>
      </c>
      <c r="B1135">
        <v>24</v>
      </c>
      <c r="C1135" t="s">
        <v>2</v>
      </c>
      <c r="D1135" t="s">
        <v>16</v>
      </c>
      <c r="E1135" t="s">
        <v>4</v>
      </c>
      <c r="F1135">
        <v>90</v>
      </c>
      <c r="G1135" s="1">
        <f>IF(reservas_hotel[[#This Row],[precio noche 1]]="","100",reservas_hotel[[#This Row],[precio noche 1]])</f>
        <v>90</v>
      </c>
      <c r="H1135" t="s">
        <v>12</v>
      </c>
      <c r="I1135">
        <v>8</v>
      </c>
      <c r="J1135" t="s">
        <v>17</v>
      </c>
      <c r="K1135">
        <v>15</v>
      </c>
      <c r="L1135" s="1">
        <f>IF(reservas_hotel[[#This Row],[mantenimiento_por_noche]]="","20",reservas_hotel[[#This Row],[mantenimiento_por_noche]])</f>
        <v>15</v>
      </c>
      <c r="M1135">
        <f>reservas_hotel[[#This Row],[Precio Noche]]*reservas_hotel[[#This Row],[noches]]</f>
        <v>720</v>
      </c>
      <c r="N1135">
        <f>reservas_hotel[[#This Row],[noches]]*reservas_hotel[[#This Row],[Mantenimiento por noche]]</f>
        <v>120</v>
      </c>
      <c r="O1135">
        <f>reservas_hotel[[#This Row],[Gasto total por reserva]]-reservas_hotel[[#This Row],[Gasto mantenimiento total]]</f>
        <v>600</v>
      </c>
    </row>
    <row r="1136" spans="1:15" x14ac:dyDescent="0.3">
      <c r="A1136">
        <v>1135</v>
      </c>
      <c r="B1136">
        <v>85</v>
      </c>
      <c r="C1136" t="s">
        <v>2</v>
      </c>
      <c r="D1136" t="s">
        <v>3</v>
      </c>
      <c r="E1136" t="s">
        <v>15</v>
      </c>
      <c r="F1136">
        <v>70</v>
      </c>
      <c r="G1136" s="1">
        <f>IF(reservas_hotel[[#This Row],[precio noche 1]]="","100",reservas_hotel[[#This Row],[precio noche 1]])</f>
        <v>70</v>
      </c>
      <c r="H1136" t="s">
        <v>5</v>
      </c>
      <c r="I1136">
        <v>10</v>
      </c>
      <c r="J1136" t="s">
        <v>17</v>
      </c>
      <c r="K1136">
        <v>20</v>
      </c>
      <c r="L1136" s="1">
        <f>IF(reservas_hotel[[#This Row],[mantenimiento_por_noche]]="","20",reservas_hotel[[#This Row],[mantenimiento_por_noche]])</f>
        <v>20</v>
      </c>
      <c r="M1136">
        <f>reservas_hotel[[#This Row],[Precio Noche]]*reservas_hotel[[#This Row],[noches]]</f>
        <v>700</v>
      </c>
      <c r="N1136">
        <f>reservas_hotel[[#This Row],[noches]]*reservas_hotel[[#This Row],[Mantenimiento por noche]]</f>
        <v>200</v>
      </c>
      <c r="O1136">
        <f>reservas_hotel[[#This Row],[Gasto total por reserva]]-reservas_hotel[[#This Row],[Gasto mantenimiento total]]</f>
        <v>500</v>
      </c>
    </row>
    <row r="1137" spans="1:15" x14ac:dyDescent="0.3">
      <c r="A1137">
        <v>1136</v>
      </c>
      <c r="B1137">
        <v>59</v>
      </c>
      <c r="C1137" t="s">
        <v>13</v>
      </c>
      <c r="D1137" t="s">
        <v>20</v>
      </c>
      <c r="E1137" t="s">
        <v>15</v>
      </c>
      <c r="F1137">
        <v>120</v>
      </c>
      <c r="G1137" s="1">
        <f>IF(reservas_hotel[[#This Row],[precio noche 1]]="","100",reservas_hotel[[#This Row],[precio noche 1]])</f>
        <v>120</v>
      </c>
      <c r="H1137" t="s">
        <v>21</v>
      </c>
      <c r="I1137">
        <v>1</v>
      </c>
      <c r="J1137" t="s">
        <v>6</v>
      </c>
      <c r="K1137">
        <v>20</v>
      </c>
      <c r="L1137" s="1">
        <f>IF(reservas_hotel[[#This Row],[mantenimiento_por_noche]]="","20",reservas_hotel[[#This Row],[mantenimiento_por_noche]])</f>
        <v>20</v>
      </c>
      <c r="M1137">
        <f>reservas_hotel[[#This Row],[Precio Noche]]*reservas_hotel[[#This Row],[noches]]</f>
        <v>120</v>
      </c>
      <c r="N1137">
        <f>reservas_hotel[[#This Row],[noches]]*reservas_hotel[[#This Row],[Mantenimiento por noche]]</f>
        <v>20</v>
      </c>
      <c r="O1137">
        <f>reservas_hotel[[#This Row],[Gasto total por reserva]]-reservas_hotel[[#This Row],[Gasto mantenimiento total]]</f>
        <v>100</v>
      </c>
    </row>
    <row r="1138" spans="1:15" x14ac:dyDescent="0.3">
      <c r="A1138">
        <v>1137</v>
      </c>
      <c r="B1138">
        <v>48</v>
      </c>
      <c r="C1138" t="s">
        <v>2</v>
      </c>
      <c r="D1138" t="s">
        <v>10</v>
      </c>
      <c r="E1138" t="s">
        <v>15</v>
      </c>
      <c r="F1138">
        <v>50</v>
      </c>
      <c r="G1138" s="1">
        <f>IF(reservas_hotel[[#This Row],[precio noche 1]]="","100",reservas_hotel[[#This Row],[precio noche 1]])</f>
        <v>50</v>
      </c>
      <c r="H1138" t="s">
        <v>12</v>
      </c>
      <c r="I1138">
        <v>3</v>
      </c>
      <c r="J1138" t="s">
        <v>6</v>
      </c>
      <c r="K1138">
        <v>20</v>
      </c>
      <c r="L1138" s="1">
        <f>IF(reservas_hotel[[#This Row],[mantenimiento_por_noche]]="","20",reservas_hotel[[#This Row],[mantenimiento_por_noche]])</f>
        <v>20</v>
      </c>
      <c r="M1138">
        <f>reservas_hotel[[#This Row],[Precio Noche]]*reservas_hotel[[#This Row],[noches]]</f>
        <v>150</v>
      </c>
      <c r="N1138">
        <f>reservas_hotel[[#This Row],[noches]]*reservas_hotel[[#This Row],[Mantenimiento por noche]]</f>
        <v>60</v>
      </c>
      <c r="O1138">
        <f>reservas_hotel[[#This Row],[Gasto total por reserva]]-reservas_hotel[[#This Row],[Gasto mantenimiento total]]</f>
        <v>90</v>
      </c>
    </row>
    <row r="1139" spans="1:15" x14ac:dyDescent="0.3">
      <c r="A1139">
        <v>1138</v>
      </c>
      <c r="B1139">
        <v>54</v>
      </c>
      <c r="C1139" t="s">
        <v>2</v>
      </c>
      <c r="D1139" t="s">
        <v>22</v>
      </c>
      <c r="E1139" t="s">
        <v>15</v>
      </c>
      <c r="F1139">
        <v>200</v>
      </c>
      <c r="G1139" s="1">
        <f>IF(reservas_hotel[[#This Row],[precio noche 1]]="","100",reservas_hotel[[#This Row],[precio noche 1]])</f>
        <v>200</v>
      </c>
      <c r="H1139" t="s">
        <v>9</v>
      </c>
      <c r="I1139">
        <v>4</v>
      </c>
      <c r="J1139" t="s">
        <v>6</v>
      </c>
      <c r="K1139">
        <v>15</v>
      </c>
      <c r="L1139" s="1">
        <f>IF(reservas_hotel[[#This Row],[mantenimiento_por_noche]]="","20",reservas_hotel[[#This Row],[mantenimiento_por_noche]])</f>
        <v>15</v>
      </c>
      <c r="M1139">
        <f>reservas_hotel[[#This Row],[Precio Noche]]*reservas_hotel[[#This Row],[noches]]</f>
        <v>800</v>
      </c>
      <c r="N1139">
        <f>reservas_hotel[[#This Row],[noches]]*reservas_hotel[[#This Row],[Mantenimiento por noche]]</f>
        <v>60</v>
      </c>
      <c r="O1139">
        <f>reservas_hotel[[#This Row],[Gasto total por reserva]]-reservas_hotel[[#This Row],[Gasto mantenimiento total]]</f>
        <v>740</v>
      </c>
    </row>
    <row r="1140" spans="1:15" x14ac:dyDescent="0.3">
      <c r="A1140">
        <v>1139</v>
      </c>
      <c r="B1140">
        <v>43</v>
      </c>
      <c r="C1140" t="s">
        <v>2</v>
      </c>
      <c r="D1140" t="s">
        <v>20</v>
      </c>
      <c r="E1140" t="s">
        <v>15</v>
      </c>
      <c r="F1140">
        <v>120</v>
      </c>
      <c r="G1140" s="1">
        <f>IF(reservas_hotel[[#This Row],[precio noche 1]]="","100",reservas_hotel[[#This Row],[precio noche 1]])</f>
        <v>120</v>
      </c>
      <c r="H1140" t="s">
        <v>5</v>
      </c>
      <c r="I1140">
        <v>7</v>
      </c>
      <c r="J1140" t="s">
        <v>6</v>
      </c>
      <c r="K1140">
        <v>5</v>
      </c>
      <c r="L1140" s="1">
        <f>IF(reservas_hotel[[#This Row],[mantenimiento_por_noche]]="","20",reservas_hotel[[#This Row],[mantenimiento_por_noche]])</f>
        <v>5</v>
      </c>
      <c r="M1140">
        <f>reservas_hotel[[#This Row],[Precio Noche]]*reservas_hotel[[#This Row],[noches]]</f>
        <v>840</v>
      </c>
      <c r="N1140">
        <f>reservas_hotel[[#This Row],[noches]]*reservas_hotel[[#This Row],[Mantenimiento por noche]]</f>
        <v>35</v>
      </c>
      <c r="O1140">
        <f>reservas_hotel[[#This Row],[Gasto total por reserva]]-reservas_hotel[[#This Row],[Gasto mantenimiento total]]</f>
        <v>805</v>
      </c>
    </row>
    <row r="1141" spans="1:15" x14ac:dyDescent="0.3">
      <c r="A1141">
        <v>1140</v>
      </c>
      <c r="B1141">
        <v>41</v>
      </c>
      <c r="C1141" t="s">
        <v>2</v>
      </c>
      <c r="D1141" t="s">
        <v>20</v>
      </c>
      <c r="E1141" t="s">
        <v>4</v>
      </c>
      <c r="F1141">
        <v>150</v>
      </c>
      <c r="G1141" s="1">
        <f>IF(reservas_hotel[[#This Row],[precio noche 1]]="","100",reservas_hotel[[#This Row],[precio noche 1]])</f>
        <v>150</v>
      </c>
      <c r="H1141" t="s">
        <v>5</v>
      </c>
      <c r="I1141">
        <v>7</v>
      </c>
      <c r="J1141" t="s">
        <v>17</v>
      </c>
      <c r="K1141">
        <v>15</v>
      </c>
      <c r="L1141" s="1">
        <f>IF(reservas_hotel[[#This Row],[mantenimiento_por_noche]]="","20",reservas_hotel[[#This Row],[mantenimiento_por_noche]])</f>
        <v>15</v>
      </c>
      <c r="M1141">
        <f>reservas_hotel[[#This Row],[Precio Noche]]*reservas_hotel[[#This Row],[noches]]</f>
        <v>1050</v>
      </c>
      <c r="N1141">
        <f>reservas_hotel[[#This Row],[noches]]*reservas_hotel[[#This Row],[Mantenimiento por noche]]</f>
        <v>105</v>
      </c>
      <c r="O1141">
        <f>reservas_hotel[[#This Row],[Gasto total por reserva]]-reservas_hotel[[#This Row],[Gasto mantenimiento total]]</f>
        <v>945</v>
      </c>
    </row>
    <row r="1142" spans="1:15" x14ac:dyDescent="0.3">
      <c r="A1142">
        <v>1141</v>
      </c>
      <c r="B1142">
        <v>47</v>
      </c>
      <c r="C1142" t="s">
        <v>2</v>
      </c>
      <c r="D1142" t="s">
        <v>20</v>
      </c>
      <c r="E1142" t="s">
        <v>8</v>
      </c>
      <c r="F1142">
        <v>50</v>
      </c>
      <c r="G1142" s="1">
        <f>IF(reservas_hotel[[#This Row],[precio noche 1]]="","100",reservas_hotel[[#This Row],[precio noche 1]])</f>
        <v>50</v>
      </c>
      <c r="H1142" t="s">
        <v>12</v>
      </c>
      <c r="I1142">
        <v>6</v>
      </c>
      <c r="J1142" t="s">
        <v>6</v>
      </c>
      <c r="K1142">
        <v>10</v>
      </c>
      <c r="L1142" s="1">
        <f>IF(reservas_hotel[[#This Row],[mantenimiento_por_noche]]="","20",reservas_hotel[[#This Row],[mantenimiento_por_noche]])</f>
        <v>10</v>
      </c>
      <c r="M1142">
        <f>reservas_hotel[[#This Row],[Precio Noche]]*reservas_hotel[[#This Row],[noches]]</f>
        <v>300</v>
      </c>
      <c r="N1142">
        <f>reservas_hotel[[#This Row],[noches]]*reservas_hotel[[#This Row],[Mantenimiento por noche]]</f>
        <v>60</v>
      </c>
      <c r="O1142">
        <f>reservas_hotel[[#This Row],[Gasto total por reserva]]-reservas_hotel[[#This Row],[Gasto mantenimiento total]]</f>
        <v>240</v>
      </c>
    </row>
    <row r="1143" spans="1:15" x14ac:dyDescent="0.3">
      <c r="A1143">
        <v>1142</v>
      </c>
      <c r="B1143">
        <v>37</v>
      </c>
      <c r="C1143" t="s">
        <v>13</v>
      </c>
      <c r="D1143" t="s">
        <v>19</v>
      </c>
      <c r="E1143" t="s">
        <v>8</v>
      </c>
      <c r="G1143" s="1" t="str">
        <f>IF(reservas_hotel[[#This Row],[precio noche 1]]="","100",reservas_hotel[[#This Row],[precio noche 1]])</f>
        <v>100</v>
      </c>
      <c r="H1143" t="s">
        <v>5</v>
      </c>
      <c r="I1143">
        <v>5</v>
      </c>
      <c r="J1143" t="s">
        <v>17</v>
      </c>
      <c r="K1143">
        <v>20</v>
      </c>
      <c r="L1143" s="1">
        <f>IF(reservas_hotel[[#This Row],[mantenimiento_por_noche]]="","20",reservas_hotel[[#This Row],[mantenimiento_por_noche]])</f>
        <v>20</v>
      </c>
      <c r="M1143">
        <f>reservas_hotel[[#This Row],[Precio Noche]]*reservas_hotel[[#This Row],[noches]]</f>
        <v>500</v>
      </c>
      <c r="N1143">
        <f>reservas_hotel[[#This Row],[noches]]*reservas_hotel[[#This Row],[Mantenimiento por noche]]</f>
        <v>100</v>
      </c>
      <c r="O1143">
        <f>reservas_hotel[[#This Row],[Gasto total por reserva]]-reservas_hotel[[#This Row],[Gasto mantenimiento total]]</f>
        <v>400</v>
      </c>
    </row>
    <row r="1144" spans="1:15" x14ac:dyDescent="0.3">
      <c r="A1144">
        <v>1143</v>
      </c>
      <c r="B1144">
        <v>72</v>
      </c>
      <c r="C1144" t="s">
        <v>13</v>
      </c>
      <c r="D1144" t="s">
        <v>10</v>
      </c>
      <c r="E1144" t="s">
        <v>15</v>
      </c>
      <c r="F1144">
        <v>70</v>
      </c>
      <c r="G1144" s="1">
        <f>IF(reservas_hotel[[#This Row],[precio noche 1]]="","100",reservas_hotel[[#This Row],[precio noche 1]])</f>
        <v>70</v>
      </c>
      <c r="H1144" t="s">
        <v>5</v>
      </c>
      <c r="I1144">
        <v>7</v>
      </c>
      <c r="J1144" t="s">
        <v>17</v>
      </c>
      <c r="K1144">
        <v>15</v>
      </c>
      <c r="L1144" s="1">
        <f>IF(reservas_hotel[[#This Row],[mantenimiento_por_noche]]="","20",reservas_hotel[[#This Row],[mantenimiento_por_noche]])</f>
        <v>15</v>
      </c>
      <c r="M1144">
        <f>reservas_hotel[[#This Row],[Precio Noche]]*reservas_hotel[[#This Row],[noches]]</f>
        <v>490</v>
      </c>
      <c r="N1144">
        <f>reservas_hotel[[#This Row],[noches]]*reservas_hotel[[#This Row],[Mantenimiento por noche]]</f>
        <v>105</v>
      </c>
      <c r="O1144">
        <f>reservas_hotel[[#This Row],[Gasto total por reserva]]-reservas_hotel[[#This Row],[Gasto mantenimiento total]]</f>
        <v>385</v>
      </c>
    </row>
    <row r="1145" spans="1:15" x14ac:dyDescent="0.3">
      <c r="A1145">
        <v>1144</v>
      </c>
      <c r="B1145">
        <v>76</v>
      </c>
      <c r="C1145" t="s">
        <v>2</v>
      </c>
      <c r="D1145" t="s">
        <v>20</v>
      </c>
      <c r="E1145" t="s">
        <v>4</v>
      </c>
      <c r="F1145">
        <v>70</v>
      </c>
      <c r="G1145" s="1">
        <f>IF(reservas_hotel[[#This Row],[precio noche 1]]="","100",reservas_hotel[[#This Row],[precio noche 1]])</f>
        <v>70</v>
      </c>
      <c r="H1145" t="s">
        <v>21</v>
      </c>
      <c r="I1145">
        <v>8</v>
      </c>
      <c r="J1145" t="s">
        <v>6</v>
      </c>
      <c r="L1145" s="1" t="str">
        <f>IF(reservas_hotel[[#This Row],[mantenimiento_por_noche]]="","20",reservas_hotel[[#This Row],[mantenimiento_por_noche]])</f>
        <v>20</v>
      </c>
      <c r="M1145">
        <f>reservas_hotel[[#This Row],[Precio Noche]]*reservas_hotel[[#This Row],[noches]]</f>
        <v>560</v>
      </c>
      <c r="N1145">
        <f>reservas_hotel[[#This Row],[noches]]*reservas_hotel[[#This Row],[Mantenimiento por noche]]</f>
        <v>160</v>
      </c>
      <c r="O1145">
        <f>reservas_hotel[[#This Row],[Gasto total por reserva]]-reservas_hotel[[#This Row],[Gasto mantenimiento total]]</f>
        <v>400</v>
      </c>
    </row>
    <row r="1146" spans="1:15" x14ac:dyDescent="0.3">
      <c r="A1146">
        <v>1145</v>
      </c>
      <c r="B1146">
        <v>86</v>
      </c>
      <c r="C1146" t="s">
        <v>2</v>
      </c>
      <c r="D1146" t="s">
        <v>16</v>
      </c>
      <c r="E1146" t="s">
        <v>8</v>
      </c>
      <c r="F1146">
        <v>200</v>
      </c>
      <c r="G1146" s="1">
        <f>IF(reservas_hotel[[#This Row],[precio noche 1]]="","100",reservas_hotel[[#This Row],[precio noche 1]])</f>
        <v>200</v>
      </c>
      <c r="H1146" t="s">
        <v>5</v>
      </c>
      <c r="I1146">
        <v>2</v>
      </c>
      <c r="J1146" t="s">
        <v>17</v>
      </c>
      <c r="K1146">
        <v>20</v>
      </c>
      <c r="L1146" s="1">
        <f>IF(reservas_hotel[[#This Row],[mantenimiento_por_noche]]="","20",reservas_hotel[[#This Row],[mantenimiento_por_noche]])</f>
        <v>20</v>
      </c>
      <c r="M1146">
        <f>reservas_hotel[[#This Row],[Precio Noche]]*reservas_hotel[[#This Row],[noches]]</f>
        <v>400</v>
      </c>
      <c r="N1146">
        <f>reservas_hotel[[#This Row],[noches]]*reservas_hotel[[#This Row],[Mantenimiento por noche]]</f>
        <v>40</v>
      </c>
      <c r="O1146">
        <f>reservas_hotel[[#This Row],[Gasto total por reserva]]-reservas_hotel[[#This Row],[Gasto mantenimiento total]]</f>
        <v>360</v>
      </c>
    </row>
    <row r="1147" spans="1:15" x14ac:dyDescent="0.3">
      <c r="A1147">
        <v>1146</v>
      </c>
      <c r="B1147">
        <v>58</v>
      </c>
      <c r="C1147" t="s">
        <v>13</v>
      </c>
      <c r="D1147" t="s">
        <v>16</v>
      </c>
      <c r="E1147" t="s">
        <v>4</v>
      </c>
      <c r="F1147">
        <v>200</v>
      </c>
      <c r="G1147" s="1">
        <f>IF(reservas_hotel[[#This Row],[precio noche 1]]="","100",reservas_hotel[[#This Row],[precio noche 1]])</f>
        <v>200</v>
      </c>
      <c r="H1147" t="s">
        <v>12</v>
      </c>
      <c r="I1147">
        <v>1</v>
      </c>
      <c r="J1147" t="s">
        <v>6</v>
      </c>
      <c r="K1147">
        <v>15</v>
      </c>
      <c r="L1147" s="1">
        <f>IF(reservas_hotel[[#This Row],[mantenimiento_por_noche]]="","20",reservas_hotel[[#This Row],[mantenimiento_por_noche]])</f>
        <v>15</v>
      </c>
      <c r="M1147">
        <f>reservas_hotel[[#This Row],[Precio Noche]]*reservas_hotel[[#This Row],[noches]]</f>
        <v>200</v>
      </c>
      <c r="N1147">
        <f>reservas_hotel[[#This Row],[noches]]*reservas_hotel[[#This Row],[Mantenimiento por noche]]</f>
        <v>15</v>
      </c>
      <c r="O1147">
        <f>reservas_hotel[[#This Row],[Gasto total por reserva]]-reservas_hotel[[#This Row],[Gasto mantenimiento total]]</f>
        <v>185</v>
      </c>
    </row>
    <row r="1148" spans="1:15" x14ac:dyDescent="0.3">
      <c r="A1148">
        <v>1147</v>
      </c>
      <c r="B1148">
        <v>68</v>
      </c>
      <c r="C1148" t="s">
        <v>13</v>
      </c>
      <c r="D1148" t="s">
        <v>16</v>
      </c>
      <c r="E1148" t="s">
        <v>8</v>
      </c>
      <c r="G1148" s="1" t="str">
        <f>IF(reservas_hotel[[#This Row],[precio noche 1]]="","100",reservas_hotel[[#This Row],[precio noche 1]])</f>
        <v>100</v>
      </c>
      <c r="H1148" t="s">
        <v>5</v>
      </c>
      <c r="I1148">
        <v>9</v>
      </c>
      <c r="J1148" t="s">
        <v>17</v>
      </c>
      <c r="K1148">
        <v>20</v>
      </c>
      <c r="L1148" s="1">
        <f>IF(reservas_hotel[[#This Row],[mantenimiento_por_noche]]="","20",reservas_hotel[[#This Row],[mantenimiento_por_noche]])</f>
        <v>20</v>
      </c>
      <c r="M1148">
        <f>reservas_hotel[[#This Row],[Precio Noche]]*reservas_hotel[[#This Row],[noches]]</f>
        <v>900</v>
      </c>
      <c r="N1148">
        <f>reservas_hotel[[#This Row],[noches]]*reservas_hotel[[#This Row],[Mantenimiento por noche]]</f>
        <v>180</v>
      </c>
      <c r="O1148">
        <f>reservas_hotel[[#This Row],[Gasto total por reserva]]-reservas_hotel[[#This Row],[Gasto mantenimiento total]]</f>
        <v>720</v>
      </c>
    </row>
    <row r="1149" spans="1:15" x14ac:dyDescent="0.3">
      <c r="A1149">
        <v>1148</v>
      </c>
      <c r="B1149">
        <v>53</v>
      </c>
      <c r="C1149" t="s">
        <v>13</v>
      </c>
      <c r="D1149" t="s">
        <v>16</v>
      </c>
      <c r="E1149" t="s">
        <v>4</v>
      </c>
      <c r="F1149">
        <v>200</v>
      </c>
      <c r="G1149" s="1">
        <f>IF(reservas_hotel[[#This Row],[precio noche 1]]="","100",reservas_hotel[[#This Row],[precio noche 1]])</f>
        <v>200</v>
      </c>
      <c r="H1149" t="s">
        <v>21</v>
      </c>
      <c r="I1149">
        <v>9</v>
      </c>
      <c r="J1149" t="s">
        <v>17</v>
      </c>
      <c r="K1149">
        <v>10</v>
      </c>
      <c r="L1149" s="1">
        <f>IF(reservas_hotel[[#This Row],[mantenimiento_por_noche]]="","20",reservas_hotel[[#This Row],[mantenimiento_por_noche]])</f>
        <v>10</v>
      </c>
      <c r="M1149">
        <f>reservas_hotel[[#This Row],[Precio Noche]]*reservas_hotel[[#This Row],[noches]]</f>
        <v>1800</v>
      </c>
      <c r="N1149">
        <f>reservas_hotel[[#This Row],[noches]]*reservas_hotel[[#This Row],[Mantenimiento por noche]]</f>
        <v>90</v>
      </c>
      <c r="O1149">
        <f>reservas_hotel[[#This Row],[Gasto total por reserva]]-reservas_hotel[[#This Row],[Gasto mantenimiento total]]</f>
        <v>1710</v>
      </c>
    </row>
    <row r="1150" spans="1:15" x14ac:dyDescent="0.3">
      <c r="A1150">
        <v>1149</v>
      </c>
      <c r="B1150">
        <v>81</v>
      </c>
      <c r="C1150" t="s">
        <v>2</v>
      </c>
      <c r="D1150" t="s">
        <v>19</v>
      </c>
      <c r="E1150" t="s">
        <v>11</v>
      </c>
      <c r="G1150" s="1" t="str">
        <f>IF(reservas_hotel[[#This Row],[precio noche 1]]="","100",reservas_hotel[[#This Row],[precio noche 1]])</f>
        <v>100</v>
      </c>
      <c r="H1150" t="s">
        <v>21</v>
      </c>
      <c r="I1150">
        <v>7</v>
      </c>
      <c r="J1150" t="s">
        <v>6</v>
      </c>
      <c r="K1150">
        <v>10</v>
      </c>
      <c r="L1150" s="1">
        <f>IF(reservas_hotel[[#This Row],[mantenimiento_por_noche]]="","20",reservas_hotel[[#This Row],[mantenimiento_por_noche]])</f>
        <v>10</v>
      </c>
      <c r="M1150">
        <f>reservas_hotel[[#This Row],[Precio Noche]]*reservas_hotel[[#This Row],[noches]]</f>
        <v>700</v>
      </c>
      <c r="N1150">
        <f>reservas_hotel[[#This Row],[noches]]*reservas_hotel[[#This Row],[Mantenimiento por noche]]</f>
        <v>70</v>
      </c>
      <c r="O1150">
        <f>reservas_hotel[[#This Row],[Gasto total por reserva]]-reservas_hotel[[#This Row],[Gasto mantenimiento total]]</f>
        <v>630</v>
      </c>
    </row>
    <row r="1151" spans="1:15" x14ac:dyDescent="0.3">
      <c r="A1151">
        <v>1150</v>
      </c>
      <c r="B1151">
        <v>51</v>
      </c>
      <c r="C1151" t="s">
        <v>2</v>
      </c>
      <c r="D1151" t="s">
        <v>3</v>
      </c>
      <c r="E1151" t="s">
        <v>11</v>
      </c>
      <c r="F1151">
        <v>150</v>
      </c>
      <c r="G1151" s="1">
        <f>IF(reservas_hotel[[#This Row],[precio noche 1]]="","100",reservas_hotel[[#This Row],[precio noche 1]])</f>
        <v>150</v>
      </c>
      <c r="H1151" t="s">
        <v>12</v>
      </c>
      <c r="I1151">
        <v>2</v>
      </c>
      <c r="J1151" t="s">
        <v>6</v>
      </c>
      <c r="K1151">
        <v>5</v>
      </c>
      <c r="L1151" s="1">
        <f>IF(reservas_hotel[[#This Row],[mantenimiento_por_noche]]="","20",reservas_hotel[[#This Row],[mantenimiento_por_noche]])</f>
        <v>5</v>
      </c>
      <c r="M1151">
        <f>reservas_hotel[[#This Row],[Precio Noche]]*reservas_hotel[[#This Row],[noches]]</f>
        <v>300</v>
      </c>
      <c r="N1151">
        <f>reservas_hotel[[#This Row],[noches]]*reservas_hotel[[#This Row],[Mantenimiento por noche]]</f>
        <v>10</v>
      </c>
      <c r="O1151">
        <f>reservas_hotel[[#This Row],[Gasto total por reserva]]-reservas_hotel[[#This Row],[Gasto mantenimiento total]]</f>
        <v>290</v>
      </c>
    </row>
    <row r="1152" spans="1:15" x14ac:dyDescent="0.3">
      <c r="A1152">
        <v>1151</v>
      </c>
      <c r="B1152">
        <v>34</v>
      </c>
      <c r="C1152" t="s">
        <v>13</v>
      </c>
      <c r="D1152" t="s">
        <v>19</v>
      </c>
      <c r="E1152" t="s">
        <v>15</v>
      </c>
      <c r="G1152" s="1" t="str">
        <f>IF(reservas_hotel[[#This Row],[precio noche 1]]="","100",reservas_hotel[[#This Row],[precio noche 1]])</f>
        <v>100</v>
      </c>
      <c r="H1152" t="s">
        <v>5</v>
      </c>
      <c r="I1152">
        <v>3</v>
      </c>
      <c r="J1152" t="s">
        <v>17</v>
      </c>
      <c r="L1152" s="1" t="str">
        <f>IF(reservas_hotel[[#This Row],[mantenimiento_por_noche]]="","20",reservas_hotel[[#This Row],[mantenimiento_por_noche]])</f>
        <v>20</v>
      </c>
      <c r="M1152">
        <f>reservas_hotel[[#This Row],[Precio Noche]]*reservas_hotel[[#This Row],[noches]]</f>
        <v>300</v>
      </c>
      <c r="N1152">
        <f>reservas_hotel[[#This Row],[noches]]*reservas_hotel[[#This Row],[Mantenimiento por noche]]</f>
        <v>60</v>
      </c>
      <c r="O1152">
        <f>reservas_hotel[[#This Row],[Gasto total por reserva]]-reservas_hotel[[#This Row],[Gasto mantenimiento total]]</f>
        <v>240</v>
      </c>
    </row>
    <row r="1153" spans="1:15" x14ac:dyDescent="0.3">
      <c r="A1153">
        <v>1152</v>
      </c>
      <c r="B1153">
        <v>61</v>
      </c>
      <c r="C1153" t="s">
        <v>13</v>
      </c>
      <c r="D1153" t="s">
        <v>14</v>
      </c>
      <c r="E1153" t="s">
        <v>4</v>
      </c>
      <c r="G1153" s="1" t="str">
        <f>IF(reservas_hotel[[#This Row],[precio noche 1]]="","100",reservas_hotel[[#This Row],[precio noche 1]])</f>
        <v>100</v>
      </c>
      <c r="H1153" t="s">
        <v>12</v>
      </c>
      <c r="I1153">
        <v>9</v>
      </c>
      <c r="J1153" t="s">
        <v>6</v>
      </c>
      <c r="K1153">
        <v>10</v>
      </c>
      <c r="L1153" s="1">
        <f>IF(reservas_hotel[[#This Row],[mantenimiento_por_noche]]="","20",reservas_hotel[[#This Row],[mantenimiento_por_noche]])</f>
        <v>10</v>
      </c>
      <c r="M1153">
        <f>reservas_hotel[[#This Row],[Precio Noche]]*reservas_hotel[[#This Row],[noches]]</f>
        <v>900</v>
      </c>
      <c r="N1153">
        <f>reservas_hotel[[#This Row],[noches]]*reservas_hotel[[#This Row],[Mantenimiento por noche]]</f>
        <v>90</v>
      </c>
      <c r="O1153">
        <f>reservas_hotel[[#This Row],[Gasto total por reserva]]-reservas_hotel[[#This Row],[Gasto mantenimiento total]]</f>
        <v>810</v>
      </c>
    </row>
    <row r="1154" spans="1:15" x14ac:dyDescent="0.3">
      <c r="A1154">
        <v>1153</v>
      </c>
      <c r="B1154">
        <v>77</v>
      </c>
      <c r="C1154" t="s">
        <v>13</v>
      </c>
      <c r="D1154" t="s">
        <v>20</v>
      </c>
      <c r="E1154" t="s">
        <v>4</v>
      </c>
      <c r="G1154" s="1" t="str">
        <f>IF(reservas_hotel[[#This Row],[precio noche 1]]="","100",reservas_hotel[[#This Row],[precio noche 1]])</f>
        <v>100</v>
      </c>
      <c r="H1154" t="s">
        <v>21</v>
      </c>
      <c r="I1154">
        <v>3</v>
      </c>
      <c r="J1154" t="s">
        <v>6</v>
      </c>
      <c r="L1154" s="1" t="str">
        <f>IF(reservas_hotel[[#This Row],[mantenimiento_por_noche]]="","20",reservas_hotel[[#This Row],[mantenimiento_por_noche]])</f>
        <v>20</v>
      </c>
      <c r="M1154">
        <f>reservas_hotel[[#This Row],[Precio Noche]]*reservas_hotel[[#This Row],[noches]]</f>
        <v>300</v>
      </c>
      <c r="N1154">
        <f>reservas_hotel[[#This Row],[noches]]*reservas_hotel[[#This Row],[Mantenimiento por noche]]</f>
        <v>60</v>
      </c>
      <c r="O1154">
        <f>reservas_hotel[[#This Row],[Gasto total por reserva]]-reservas_hotel[[#This Row],[Gasto mantenimiento total]]</f>
        <v>240</v>
      </c>
    </row>
    <row r="1155" spans="1:15" x14ac:dyDescent="0.3">
      <c r="A1155">
        <v>1154</v>
      </c>
      <c r="B1155">
        <v>55</v>
      </c>
      <c r="C1155" t="s">
        <v>13</v>
      </c>
      <c r="D1155" t="s">
        <v>3</v>
      </c>
      <c r="E1155" t="s">
        <v>8</v>
      </c>
      <c r="F1155">
        <v>120</v>
      </c>
      <c r="G1155" s="1">
        <f>IF(reservas_hotel[[#This Row],[precio noche 1]]="","100",reservas_hotel[[#This Row],[precio noche 1]])</f>
        <v>120</v>
      </c>
      <c r="H1155" t="s">
        <v>12</v>
      </c>
      <c r="I1155">
        <v>10</v>
      </c>
      <c r="J1155" t="s">
        <v>6</v>
      </c>
      <c r="K1155">
        <v>20</v>
      </c>
      <c r="L1155" s="1">
        <f>IF(reservas_hotel[[#This Row],[mantenimiento_por_noche]]="","20",reservas_hotel[[#This Row],[mantenimiento_por_noche]])</f>
        <v>20</v>
      </c>
      <c r="M1155">
        <f>reservas_hotel[[#This Row],[Precio Noche]]*reservas_hotel[[#This Row],[noches]]</f>
        <v>1200</v>
      </c>
      <c r="N1155">
        <f>reservas_hotel[[#This Row],[noches]]*reservas_hotel[[#This Row],[Mantenimiento por noche]]</f>
        <v>200</v>
      </c>
      <c r="O1155">
        <f>reservas_hotel[[#This Row],[Gasto total por reserva]]-reservas_hotel[[#This Row],[Gasto mantenimiento total]]</f>
        <v>1000</v>
      </c>
    </row>
    <row r="1156" spans="1:15" x14ac:dyDescent="0.3">
      <c r="A1156">
        <v>1155</v>
      </c>
      <c r="B1156">
        <v>29</v>
      </c>
      <c r="C1156" t="s">
        <v>13</v>
      </c>
      <c r="D1156" t="s">
        <v>7</v>
      </c>
      <c r="E1156" t="s">
        <v>8</v>
      </c>
      <c r="F1156">
        <v>150</v>
      </c>
      <c r="G1156" s="1">
        <f>IF(reservas_hotel[[#This Row],[precio noche 1]]="","100",reservas_hotel[[#This Row],[precio noche 1]])</f>
        <v>150</v>
      </c>
      <c r="H1156" t="s">
        <v>5</v>
      </c>
      <c r="I1156">
        <v>3</v>
      </c>
      <c r="J1156" t="s">
        <v>17</v>
      </c>
      <c r="K1156">
        <v>15</v>
      </c>
      <c r="L1156" s="1">
        <f>IF(reservas_hotel[[#This Row],[mantenimiento_por_noche]]="","20",reservas_hotel[[#This Row],[mantenimiento_por_noche]])</f>
        <v>15</v>
      </c>
      <c r="M1156">
        <f>reservas_hotel[[#This Row],[Precio Noche]]*reservas_hotel[[#This Row],[noches]]</f>
        <v>450</v>
      </c>
      <c r="N1156">
        <f>reservas_hotel[[#This Row],[noches]]*reservas_hotel[[#This Row],[Mantenimiento por noche]]</f>
        <v>45</v>
      </c>
      <c r="O1156">
        <f>reservas_hotel[[#This Row],[Gasto total por reserva]]-reservas_hotel[[#This Row],[Gasto mantenimiento total]]</f>
        <v>405</v>
      </c>
    </row>
    <row r="1157" spans="1:15" x14ac:dyDescent="0.3">
      <c r="A1157">
        <v>1156</v>
      </c>
      <c r="B1157">
        <v>36</v>
      </c>
      <c r="C1157" t="s">
        <v>2</v>
      </c>
      <c r="D1157" t="s">
        <v>18</v>
      </c>
      <c r="E1157" t="s">
        <v>4</v>
      </c>
      <c r="F1157">
        <v>200</v>
      </c>
      <c r="G1157" s="1">
        <f>IF(reservas_hotel[[#This Row],[precio noche 1]]="","100",reservas_hotel[[#This Row],[precio noche 1]])</f>
        <v>200</v>
      </c>
      <c r="H1157" t="s">
        <v>21</v>
      </c>
      <c r="I1157">
        <v>3</v>
      </c>
      <c r="J1157" t="s">
        <v>17</v>
      </c>
      <c r="K1157">
        <v>10</v>
      </c>
      <c r="L1157" s="1">
        <f>IF(reservas_hotel[[#This Row],[mantenimiento_por_noche]]="","20",reservas_hotel[[#This Row],[mantenimiento_por_noche]])</f>
        <v>10</v>
      </c>
      <c r="M1157">
        <f>reservas_hotel[[#This Row],[Precio Noche]]*reservas_hotel[[#This Row],[noches]]</f>
        <v>600</v>
      </c>
      <c r="N1157">
        <f>reservas_hotel[[#This Row],[noches]]*reservas_hotel[[#This Row],[Mantenimiento por noche]]</f>
        <v>30</v>
      </c>
      <c r="O1157">
        <f>reservas_hotel[[#This Row],[Gasto total por reserva]]-reservas_hotel[[#This Row],[Gasto mantenimiento total]]</f>
        <v>570</v>
      </c>
    </row>
    <row r="1158" spans="1:15" x14ac:dyDescent="0.3">
      <c r="A1158">
        <v>1157</v>
      </c>
      <c r="B1158">
        <v>31</v>
      </c>
      <c r="C1158" t="s">
        <v>2</v>
      </c>
      <c r="D1158" t="s">
        <v>14</v>
      </c>
      <c r="E1158" t="s">
        <v>4</v>
      </c>
      <c r="F1158">
        <v>150</v>
      </c>
      <c r="G1158" s="1">
        <f>IF(reservas_hotel[[#This Row],[precio noche 1]]="","100",reservas_hotel[[#This Row],[precio noche 1]])</f>
        <v>150</v>
      </c>
      <c r="H1158" t="s">
        <v>9</v>
      </c>
      <c r="I1158">
        <v>10</v>
      </c>
      <c r="J1158" t="s">
        <v>17</v>
      </c>
      <c r="K1158">
        <v>10</v>
      </c>
      <c r="L1158" s="1">
        <f>IF(reservas_hotel[[#This Row],[mantenimiento_por_noche]]="","20",reservas_hotel[[#This Row],[mantenimiento_por_noche]])</f>
        <v>10</v>
      </c>
      <c r="M1158">
        <f>reservas_hotel[[#This Row],[Precio Noche]]*reservas_hotel[[#This Row],[noches]]</f>
        <v>1500</v>
      </c>
      <c r="N1158">
        <f>reservas_hotel[[#This Row],[noches]]*reservas_hotel[[#This Row],[Mantenimiento por noche]]</f>
        <v>100</v>
      </c>
      <c r="O1158">
        <f>reservas_hotel[[#This Row],[Gasto total por reserva]]-reservas_hotel[[#This Row],[Gasto mantenimiento total]]</f>
        <v>1400</v>
      </c>
    </row>
    <row r="1159" spans="1:15" x14ac:dyDescent="0.3">
      <c r="A1159">
        <v>1158</v>
      </c>
      <c r="B1159">
        <v>87</v>
      </c>
      <c r="C1159" t="s">
        <v>13</v>
      </c>
      <c r="D1159" t="s">
        <v>14</v>
      </c>
      <c r="E1159" t="s">
        <v>8</v>
      </c>
      <c r="G1159" s="1" t="str">
        <f>IF(reservas_hotel[[#This Row],[precio noche 1]]="","100",reservas_hotel[[#This Row],[precio noche 1]])</f>
        <v>100</v>
      </c>
      <c r="H1159" t="s">
        <v>12</v>
      </c>
      <c r="I1159">
        <v>3</v>
      </c>
      <c r="J1159" t="s">
        <v>6</v>
      </c>
      <c r="K1159">
        <v>15</v>
      </c>
      <c r="L1159" s="1">
        <f>IF(reservas_hotel[[#This Row],[mantenimiento_por_noche]]="","20",reservas_hotel[[#This Row],[mantenimiento_por_noche]])</f>
        <v>15</v>
      </c>
      <c r="M1159">
        <f>reservas_hotel[[#This Row],[Precio Noche]]*reservas_hotel[[#This Row],[noches]]</f>
        <v>300</v>
      </c>
      <c r="N1159">
        <f>reservas_hotel[[#This Row],[noches]]*reservas_hotel[[#This Row],[Mantenimiento por noche]]</f>
        <v>45</v>
      </c>
      <c r="O1159">
        <f>reservas_hotel[[#This Row],[Gasto total por reserva]]-reservas_hotel[[#This Row],[Gasto mantenimiento total]]</f>
        <v>255</v>
      </c>
    </row>
    <row r="1160" spans="1:15" x14ac:dyDescent="0.3">
      <c r="A1160">
        <v>1159</v>
      </c>
      <c r="B1160">
        <v>41</v>
      </c>
      <c r="C1160" t="s">
        <v>13</v>
      </c>
      <c r="D1160" t="s">
        <v>18</v>
      </c>
      <c r="E1160" t="s">
        <v>8</v>
      </c>
      <c r="F1160">
        <v>50</v>
      </c>
      <c r="G1160" s="1">
        <f>IF(reservas_hotel[[#This Row],[precio noche 1]]="","100",reservas_hotel[[#This Row],[precio noche 1]])</f>
        <v>50</v>
      </c>
      <c r="H1160" t="s">
        <v>5</v>
      </c>
      <c r="I1160">
        <v>4</v>
      </c>
      <c r="J1160" t="s">
        <v>17</v>
      </c>
      <c r="L1160" s="1" t="str">
        <f>IF(reservas_hotel[[#This Row],[mantenimiento_por_noche]]="","20",reservas_hotel[[#This Row],[mantenimiento_por_noche]])</f>
        <v>20</v>
      </c>
      <c r="M1160">
        <f>reservas_hotel[[#This Row],[Precio Noche]]*reservas_hotel[[#This Row],[noches]]</f>
        <v>200</v>
      </c>
      <c r="N1160">
        <f>reservas_hotel[[#This Row],[noches]]*reservas_hotel[[#This Row],[Mantenimiento por noche]]</f>
        <v>80</v>
      </c>
      <c r="O1160">
        <f>reservas_hotel[[#This Row],[Gasto total por reserva]]-reservas_hotel[[#This Row],[Gasto mantenimiento total]]</f>
        <v>120</v>
      </c>
    </row>
    <row r="1161" spans="1:15" x14ac:dyDescent="0.3">
      <c r="A1161">
        <v>1160</v>
      </c>
      <c r="B1161">
        <v>57</v>
      </c>
      <c r="C1161" t="s">
        <v>2</v>
      </c>
      <c r="D1161" t="s">
        <v>22</v>
      </c>
      <c r="E1161" t="s">
        <v>4</v>
      </c>
      <c r="F1161">
        <v>70</v>
      </c>
      <c r="G1161" s="1">
        <f>IF(reservas_hotel[[#This Row],[precio noche 1]]="","100",reservas_hotel[[#This Row],[precio noche 1]])</f>
        <v>70</v>
      </c>
      <c r="H1161" t="s">
        <v>21</v>
      </c>
      <c r="I1161">
        <v>5</v>
      </c>
      <c r="J1161" t="s">
        <v>17</v>
      </c>
      <c r="K1161">
        <v>20</v>
      </c>
      <c r="L1161" s="1">
        <f>IF(reservas_hotel[[#This Row],[mantenimiento_por_noche]]="","20",reservas_hotel[[#This Row],[mantenimiento_por_noche]])</f>
        <v>20</v>
      </c>
      <c r="M1161">
        <f>reservas_hotel[[#This Row],[Precio Noche]]*reservas_hotel[[#This Row],[noches]]</f>
        <v>350</v>
      </c>
      <c r="N1161">
        <f>reservas_hotel[[#This Row],[noches]]*reservas_hotel[[#This Row],[Mantenimiento por noche]]</f>
        <v>100</v>
      </c>
      <c r="O1161">
        <f>reservas_hotel[[#This Row],[Gasto total por reserva]]-reservas_hotel[[#This Row],[Gasto mantenimiento total]]</f>
        <v>250</v>
      </c>
    </row>
    <row r="1162" spans="1:15" x14ac:dyDescent="0.3">
      <c r="A1162">
        <v>1161</v>
      </c>
      <c r="B1162">
        <v>74</v>
      </c>
      <c r="C1162" t="s">
        <v>2</v>
      </c>
      <c r="D1162" t="s">
        <v>14</v>
      </c>
      <c r="E1162" t="s">
        <v>8</v>
      </c>
      <c r="F1162">
        <v>120</v>
      </c>
      <c r="G1162" s="1">
        <f>IF(reservas_hotel[[#This Row],[precio noche 1]]="","100",reservas_hotel[[#This Row],[precio noche 1]])</f>
        <v>120</v>
      </c>
      <c r="H1162" t="s">
        <v>21</v>
      </c>
      <c r="I1162">
        <v>5</v>
      </c>
      <c r="J1162" t="s">
        <v>17</v>
      </c>
      <c r="K1162">
        <v>5</v>
      </c>
      <c r="L1162" s="1">
        <f>IF(reservas_hotel[[#This Row],[mantenimiento_por_noche]]="","20",reservas_hotel[[#This Row],[mantenimiento_por_noche]])</f>
        <v>5</v>
      </c>
      <c r="M1162">
        <f>reservas_hotel[[#This Row],[Precio Noche]]*reservas_hotel[[#This Row],[noches]]</f>
        <v>600</v>
      </c>
      <c r="N1162">
        <f>reservas_hotel[[#This Row],[noches]]*reservas_hotel[[#This Row],[Mantenimiento por noche]]</f>
        <v>25</v>
      </c>
      <c r="O1162">
        <f>reservas_hotel[[#This Row],[Gasto total por reserva]]-reservas_hotel[[#This Row],[Gasto mantenimiento total]]</f>
        <v>575</v>
      </c>
    </row>
    <row r="1163" spans="1:15" x14ac:dyDescent="0.3">
      <c r="A1163">
        <v>1162</v>
      </c>
      <c r="B1163">
        <v>72</v>
      </c>
      <c r="C1163" t="s">
        <v>2</v>
      </c>
      <c r="D1163" t="s">
        <v>20</v>
      </c>
      <c r="E1163" t="s">
        <v>11</v>
      </c>
      <c r="F1163">
        <v>70</v>
      </c>
      <c r="G1163" s="1">
        <f>IF(reservas_hotel[[#This Row],[precio noche 1]]="","100",reservas_hotel[[#This Row],[precio noche 1]])</f>
        <v>70</v>
      </c>
      <c r="H1163" t="s">
        <v>9</v>
      </c>
      <c r="I1163">
        <v>5</v>
      </c>
      <c r="J1163" t="s">
        <v>17</v>
      </c>
      <c r="K1163">
        <v>10</v>
      </c>
      <c r="L1163" s="1">
        <f>IF(reservas_hotel[[#This Row],[mantenimiento_por_noche]]="","20",reservas_hotel[[#This Row],[mantenimiento_por_noche]])</f>
        <v>10</v>
      </c>
      <c r="M1163">
        <f>reservas_hotel[[#This Row],[Precio Noche]]*reservas_hotel[[#This Row],[noches]]</f>
        <v>350</v>
      </c>
      <c r="N1163">
        <f>reservas_hotel[[#This Row],[noches]]*reservas_hotel[[#This Row],[Mantenimiento por noche]]</f>
        <v>50</v>
      </c>
      <c r="O1163">
        <f>reservas_hotel[[#This Row],[Gasto total por reserva]]-reservas_hotel[[#This Row],[Gasto mantenimiento total]]</f>
        <v>300</v>
      </c>
    </row>
    <row r="1164" spans="1:15" x14ac:dyDescent="0.3">
      <c r="A1164">
        <v>1163</v>
      </c>
      <c r="B1164">
        <v>27</v>
      </c>
      <c r="C1164" t="s">
        <v>2</v>
      </c>
      <c r="D1164" t="s">
        <v>18</v>
      </c>
      <c r="E1164" t="s">
        <v>4</v>
      </c>
      <c r="F1164">
        <v>70</v>
      </c>
      <c r="G1164" s="1">
        <f>IF(reservas_hotel[[#This Row],[precio noche 1]]="","100",reservas_hotel[[#This Row],[precio noche 1]])</f>
        <v>70</v>
      </c>
      <c r="H1164" t="s">
        <v>21</v>
      </c>
      <c r="I1164">
        <v>5</v>
      </c>
      <c r="J1164" t="s">
        <v>17</v>
      </c>
      <c r="K1164">
        <v>15</v>
      </c>
      <c r="L1164" s="1">
        <f>IF(reservas_hotel[[#This Row],[mantenimiento_por_noche]]="","20",reservas_hotel[[#This Row],[mantenimiento_por_noche]])</f>
        <v>15</v>
      </c>
      <c r="M1164">
        <f>reservas_hotel[[#This Row],[Precio Noche]]*reservas_hotel[[#This Row],[noches]]</f>
        <v>350</v>
      </c>
      <c r="N1164">
        <f>reservas_hotel[[#This Row],[noches]]*reservas_hotel[[#This Row],[Mantenimiento por noche]]</f>
        <v>75</v>
      </c>
      <c r="O1164">
        <f>reservas_hotel[[#This Row],[Gasto total por reserva]]-reservas_hotel[[#This Row],[Gasto mantenimiento total]]</f>
        <v>275</v>
      </c>
    </row>
    <row r="1165" spans="1:15" x14ac:dyDescent="0.3">
      <c r="A1165">
        <v>1164</v>
      </c>
      <c r="B1165">
        <v>86</v>
      </c>
      <c r="C1165" t="s">
        <v>2</v>
      </c>
      <c r="D1165" t="s">
        <v>18</v>
      </c>
      <c r="E1165" t="s">
        <v>11</v>
      </c>
      <c r="F1165">
        <v>90</v>
      </c>
      <c r="G1165" s="1">
        <f>IF(reservas_hotel[[#This Row],[precio noche 1]]="","100",reservas_hotel[[#This Row],[precio noche 1]])</f>
        <v>90</v>
      </c>
      <c r="H1165" t="s">
        <v>9</v>
      </c>
      <c r="I1165">
        <v>8</v>
      </c>
      <c r="J1165" t="s">
        <v>17</v>
      </c>
      <c r="K1165">
        <v>10</v>
      </c>
      <c r="L1165" s="1">
        <f>IF(reservas_hotel[[#This Row],[mantenimiento_por_noche]]="","20",reservas_hotel[[#This Row],[mantenimiento_por_noche]])</f>
        <v>10</v>
      </c>
      <c r="M1165">
        <f>reservas_hotel[[#This Row],[Precio Noche]]*reservas_hotel[[#This Row],[noches]]</f>
        <v>720</v>
      </c>
      <c r="N1165">
        <f>reservas_hotel[[#This Row],[noches]]*reservas_hotel[[#This Row],[Mantenimiento por noche]]</f>
        <v>80</v>
      </c>
      <c r="O1165">
        <f>reservas_hotel[[#This Row],[Gasto total por reserva]]-reservas_hotel[[#This Row],[Gasto mantenimiento total]]</f>
        <v>640</v>
      </c>
    </row>
    <row r="1166" spans="1:15" x14ac:dyDescent="0.3">
      <c r="A1166">
        <v>1165</v>
      </c>
      <c r="B1166">
        <v>51</v>
      </c>
      <c r="C1166" t="s">
        <v>13</v>
      </c>
      <c r="D1166" t="s">
        <v>14</v>
      </c>
      <c r="E1166" t="s">
        <v>15</v>
      </c>
      <c r="G1166" s="1" t="str">
        <f>IF(reservas_hotel[[#This Row],[precio noche 1]]="","100",reservas_hotel[[#This Row],[precio noche 1]])</f>
        <v>100</v>
      </c>
      <c r="H1166" t="s">
        <v>12</v>
      </c>
      <c r="I1166">
        <v>3</v>
      </c>
      <c r="J1166" t="s">
        <v>17</v>
      </c>
      <c r="K1166">
        <v>5</v>
      </c>
      <c r="L1166" s="1">
        <f>IF(reservas_hotel[[#This Row],[mantenimiento_por_noche]]="","20",reservas_hotel[[#This Row],[mantenimiento_por_noche]])</f>
        <v>5</v>
      </c>
      <c r="M1166">
        <f>reservas_hotel[[#This Row],[Precio Noche]]*reservas_hotel[[#This Row],[noches]]</f>
        <v>300</v>
      </c>
      <c r="N1166">
        <f>reservas_hotel[[#This Row],[noches]]*reservas_hotel[[#This Row],[Mantenimiento por noche]]</f>
        <v>15</v>
      </c>
      <c r="O1166">
        <f>reservas_hotel[[#This Row],[Gasto total por reserva]]-reservas_hotel[[#This Row],[Gasto mantenimiento total]]</f>
        <v>285</v>
      </c>
    </row>
    <row r="1167" spans="1:15" x14ac:dyDescent="0.3">
      <c r="A1167">
        <v>1166</v>
      </c>
      <c r="B1167">
        <v>21</v>
      </c>
      <c r="C1167" t="s">
        <v>13</v>
      </c>
      <c r="D1167" t="s">
        <v>16</v>
      </c>
      <c r="E1167" t="s">
        <v>8</v>
      </c>
      <c r="F1167">
        <v>120</v>
      </c>
      <c r="G1167" s="1">
        <f>IF(reservas_hotel[[#This Row],[precio noche 1]]="","100",reservas_hotel[[#This Row],[precio noche 1]])</f>
        <v>120</v>
      </c>
      <c r="H1167" t="s">
        <v>21</v>
      </c>
      <c r="I1167">
        <v>7</v>
      </c>
      <c r="J1167" t="s">
        <v>17</v>
      </c>
      <c r="K1167">
        <v>5</v>
      </c>
      <c r="L1167" s="1">
        <f>IF(reservas_hotel[[#This Row],[mantenimiento_por_noche]]="","20",reservas_hotel[[#This Row],[mantenimiento_por_noche]])</f>
        <v>5</v>
      </c>
      <c r="M1167">
        <f>reservas_hotel[[#This Row],[Precio Noche]]*reservas_hotel[[#This Row],[noches]]</f>
        <v>840</v>
      </c>
      <c r="N1167">
        <f>reservas_hotel[[#This Row],[noches]]*reservas_hotel[[#This Row],[Mantenimiento por noche]]</f>
        <v>35</v>
      </c>
      <c r="O1167">
        <f>reservas_hotel[[#This Row],[Gasto total por reserva]]-reservas_hotel[[#This Row],[Gasto mantenimiento total]]</f>
        <v>805</v>
      </c>
    </row>
    <row r="1168" spans="1:15" x14ac:dyDescent="0.3">
      <c r="A1168">
        <v>1167</v>
      </c>
      <c r="B1168">
        <v>61</v>
      </c>
      <c r="C1168" t="s">
        <v>2</v>
      </c>
      <c r="D1168" t="s">
        <v>14</v>
      </c>
      <c r="E1168" t="s">
        <v>11</v>
      </c>
      <c r="F1168">
        <v>120</v>
      </c>
      <c r="G1168" s="1">
        <f>IF(reservas_hotel[[#This Row],[precio noche 1]]="","100",reservas_hotel[[#This Row],[precio noche 1]])</f>
        <v>120</v>
      </c>
      <c r="H1168" t="s">
        <v>12</v>
      </c>
      <c r="I1168">
        <v>2</v>
      </c>
      <c r="J1168" t="s">
        <v>6</v>
      </c>
      <c r="K1168">
        <v>10</v>
      </c>
      <c r="L1168" s="1">
        <f>IF(reservas_hotel[[#This Row],[mantenimiento_por_noche]]="","20",reservas_hotel[[#This Row],[mantenimiento_por_noche]])</f>
        <v>10</v>
      </c>
      <c r="M1168">
        <f>reservas_hotel[[#This Row],[Precio Noche]]*reservas_hotel[[#This Row],[noches]]</f>
        <v>240</v>
      </c>
      <c r="N1168">
        <f>reservas_hotel[[#This Row],[noches]]*reservas_hotel[[#This Row],[Mantenimiento por noche]]</f>
        <v>20</v>
      </c>
      <c r="O1168">
        <f>reservas_hotel[[#This Row],[Gasto total por reserva]]-reservas_hotel[[#This Row],[Gasto mantenimiento total]]</f>
        <v>220</v>
      </c>
    </row>
    <row r="1169" spans="1:15" x14ac:dyDescent="0.3">
      <c r="A1169">
        <v>1168</v>
      </c>
      <c r="B1169">
        <v>55</v>
      </c>
      <c r="C1169" t="s">
        <v>2</v>
      </c>
      <c r="D1169" t="s">
        <v>10</v>
      </c>
      <c r="E1169" t="s">
        <v>4</v>
      </c>
      <c r="F1169">
        <v>150</v>
      </c>
      <c r="G1169" s="1">
        <f>IF(reservas_hotel[[#This Row],[precio noche 1]]="","100",reservas_hotel[[#This Row],[precio noche 1]])</f>
        <v>150</v>
      </c>
      <c r="H1169" t="s">
        <v>21</v>
      </c>
      <c r="I1169">
        <v>10</v>
      </c>
      <c r="J1169" t="s">
        <v>17</v>
      </c>
      <c r="K1169">
        <v>15</v>
      </c>
      <c r="L1169" s="1">
        <f>IF(reservas_hotel[[#This Row],[mantenimiento_por_noche]]="","20",reservas_hotel[[#This Row],[mantenimiento_por_noche]])</f>
        <v>15</v>
      </c>
      <c r="M1169">
        <f>reservas_hotel[[#This Row],[Precio Noche]]*reservas_hotel[[#This Row],[noches]]</f>
        <v>1500</v>
      </c>
      <c r="N1169">
        <f>reservas_hotel[[#This Row],[noches]]*reservas_hotel[[#This Row],[Mantenimiento por noche]]</f>
        <v>150</v>
      </c>
      <c r="O1169">
        <f>reservas_hotel[[#This Row],[Gasto total por reserva]]-reservas_hotel[[#This Row],[Gasto mantenimiento total]]</f>
        <v>1350</v>
      </c>
    </row>
    <row r="1170" spans="1:15" x14ac:dyDescent="0.3">
      <c r="A1170">
        <v>1169</v>
      </c>
      <c r="B1170">
        <v>50</v>
      </c>
      <c r="C1170" t="s">
        <v>13</v>
      </c>
      <c r="D1170" t="s">
        <v>19</v>
      </c>
      <c r="E1170" t="s">
        <v>8</v>
      </c>
      <c r="G1170" s="1" t="str">
        <f>IF(reservas_hotel[[#This Row],[precio noche 1]]="","100",reservas_hotel[[#This Row],[precio noche 1]])</f>
        <v>100</v>
      </c>
      <c r="H1170" t="s">
        <v>21</v>
      </c>
      <c r="I1170">
        <v>3</v>
      </c>
      <c r="J1170" t="s">
        <v>17</v>
      </c>
      <c r="L1170" s="1" t="str">
        <f>IF(reservas_hotel[[#This Row],[mantenimiento_por_noche]]="","20",reservas_hotel[[#This Row],[mantenimiento_por_noche]])</f>
        <v>20</v>
      </c>
      <c r="M1170">
        <f>reservas_hotel[[#This Row],[Precio Noche]]*reservas_hotel[[#This Row],[noches]]</f>
        <v>300</v>
      </c>
      <c r="N1170">
        <f>reservas_hotel[[#This Row],[noches]]*reservas_hotel[[#This Row],[Mantenimiento por noche]]</f>
        <v>60</v>
      </c>
      <c r="O1170">
        <f>reservas_hotel[[#This Row],[Gasto total por reserva]]-reservas_hotel[[#This Row],[Gasto mantenimiento total]]</f>
        <v>240</v>
      </c>
    </row>
    <row r="1171" spans="1:15" x14ac:dyDescent="0.3">
      <c r="A1171">
        <v>1170</v>
      </c>
      <c r="B1171">
        <v>20</v>
      </c>
      <c r="C1171" t="s">
        <v>2</v>
      </c>
      <c r="D1171" t="s">
        <v>22</v>
      </c>
      <c r="E1171" t="s">
        <v>11</v>
      </c>
      <c r="F1171">
        <v>200</v>
      </c>
      <c r="G1171" s="1">
        <f>IF(reservas_hotel[[#This Row],[precio noche 1]]="","100",reservas_hotel[[#This Row],[precio noche 1]])</f>
        <v>200</v>
      </c>
      <c r="H1171" t="s">
        <v>12</v>
      </c>
      <c r="I1171">
        <v>10</v>
      </c>
      <c r="J1171" t="s">
        <v>6</v>
      </c>
      <c r="K1171">
        <v>20</v>
      </c>
      <c r="L1171" s="1">
        <f>IF(reservas_hotel[[#This Row],[mantenimiento_por_noche]]="","20",reservas_hotel[[#This Row],[mantenimiento_por_noche]])</f>
        <v>20</v>
      </c>
      <c r="M1171">
        <f>reservas_hotel[[#This Row],[Precio Noche]]*reservas_hotel[[#This Row],[noches]]</f>
        <v>2000</v>
      </c>
      <c r="N1171">
        <f>reservas_hotel[[#This Row],[noches]]*reservas_hotel[[#This Row],[Mantenimiento por noche]]</f>
        <v>200</v>
      </c>
      <c r="O1171">
        <f>reservas_hotel[[#This Row],[Gasto total por reserva]]-reservas_hotel[[#This Row],[Gasto mantenimiento total]]</f>
        <v>1800</v>
      </c>
    </row>
    <row r="1172" spans="1:15" x14ac:dyDescent="0.3">
      <c r="A1172">
        <v>1171</v>
      </c>
      <c r="B1172">
        <v>19</v>
      </c>
      <c r="C1172" t="s">
        <v>13</v>
      </c>
      <c r="D1172" t="s">
        <v>22</v>
      </c>
      <c r="E1172" t="s">
        <v>15</v>
      </c>
      <c r="F1172">
        <v>120</v>
      </c>
      <c r="G1172" s="1">
        <f>IF(reservas_hotel[[#This Row],[precio noche 1]]="","100",reservas_hotel[[#This Row],[precio noche 1]])</f>
        <v>120</v>
      </c>
      <c r="H1172" t="s">
        <v>21</v>
      </c>
      <c r="I1172">
        <v>3</v>
      </c>
      <c r="J1172" t="s">
        <v>6</v>
      </c>
      <c r="K1172">
        <v>15</v>
      </c>
      <c r="L1172" s="1">
        <f>IF(reservas_hotel[[#This Row],[mantenimiento_por_noche]]="","20",reservas_hotel[[#This Row],[mantenimiento_por_noche]])</f>
        <v>15</v>
      </c>
      <c r="M1172">
        <f>reservas_hotel[[#This Row],[Precio Noche]]*reservas_hotel[[#This Row],[noches]]</f>
        <v>360</v>
      </c>
      <c r="N1172">
        <f>reservas_hotel[[#This Row],[noches]]*reservas_hotel[[#This Row],[Mantenimiento por noche]]</f>
        <v>45</v>
      </c>
      <c r="O1172">
        <f>reservas_hotel[[#This Row],[Gasto total por reserva]]-reservas_hotel[[#This Row],[Gasto mantenimiento total]]</f>
        <v>315</v>
      </c>
    </row>
    <row r="1173" spans="1:15" x14ac:dyDescent="0.3">
      <c r="A1173">
        <v>1172</v>
      </c>
      <c r="B1173">
        <v>36</v>
      </c>
      <c r="C1173" t="s">
        <v>13</v>
      </c>
      <c r="D1173" t="s">
        <v>16</v>
      </c>
      <c r="E1173" t="s">
        <v>11</v>
      </c>
      <c r="F1173">
        <v>50</v>
      </c>
      <c r="G1173" s="1">
        <f>IF(reservas_hotel[[#This Row],[precio noche 1]]="","100",reservas_hotel[[#This Row],[precio noche 1]])</f>
        <v>50</v>
      </c>
      <c r="H1173" t="s">
        <v>9</v>
      </c>
      <c r="I1173">
        <v>10</v>
      </c>
      <c r="J1173" t="s">
        <v>6</v>
      </c>
      <c r="L1173" s="1" t="str">
        <f>IF(reservas_hotel[[#This Row],[mantenimiento_por_noche]]="","20",reservas_hotel[[#This Row],[mantenimiento_por_noche]])</f>
        <v>20</v>
      </c>
      <c r="M1173">
        <f>reservas_hotel[[#This Row],[Precio Noche]]*reservas_hotel[[#This Row],[noches]]</f>
        <v>500</v>
      </c>
      <c r="N1173">
        <f>reservas_hotel[[#This Row],[noches]]*reservas_hotel[[#This Row],[Mantenimiento por noche]]</f>
        <v>200</v>
      </c>
      <c r="O1173">
        <f>reservas_hotel[[#This Row],[Gasto total por reserva]]-reservas_hotel[[#This Row],[Gasto mantenimiento total]]</f>
        <v>300</v>
      </c>
    </row>
    <row r="1174" spans="1:15" x14ac:dyDescent="0.3">
      <c r="A1174">
        <v>1173</v>
      </c>
      <c r="B1174">
        <v>76</v>
      </c>
      <c r="C1174" t="s">
        <v>2</v>
      </c>
      <c r="D1174" t="s">
        <v>19</v>
      </c>
      <c r="E1174" t="s">
        <v>11</v>
      </c>
      <c r="F1174">
        <v>90</v>
      </c>
      <c r="G1174" s="1">
        <f>IF(reservas_hotel[[#This Row],[precio noche 1]]="","100",reservas_hotel[[#This Row],[precio noche 1]])</f>
        <v>90</v>
      </c>
      <c r="H1174" t="s">
        <v>21</v>
      </c>
      <c r="I1174">
        <v>8</v>
      </c>
      <c r="J1174" t="s">
        <v>17</v>
      </c>
      <c r="K1174">
        <v>20</v>
      </c>
      <c r="L1174" s="1">
        <f>IF(reservas_hotel[[#This Row],[mantenimiento_por_noche]]="","20",reservas_hotel[[#This Row],[mantenimiento_por_noche]])</f>
        <v>20</v>
      </c>
      <c r="M1174">
        <f>reservas_hotel[[#This Row],[Precio Noche]]*reservas_hotel[[#This Row],[noches]]</f>
        <v>720</v>
      </c>
      <c r="N1174">
        <f>reservas_hotel[[#This Row],[noches]]*reservas_hotel[[#This Row],[Mantenimiento por noche]]</f>
        <v>160</v>
      </c>
      <c r="O1174">
        <f>reservas_hotel[[#This Row],[Gasto total por reserva]]-reservas_hotel[[#This Row],[Gasto mantenimiento total]]</f>
        <v>560</v>
      </c>
    </row>
    <row r="1175" spans="1:15" x14ac:dyDescent="0.3">
      <c r="A1175">
        <v>1174</v>
      </c>
      <c r="B1175">
        <v>50</v>
      </c>
      <c r="C1175" t="s">
        <v>13</v>
      </c>
      <c r="D1175" t="s">
        <v>19</v>
      </c>
      <c r="E1175" t="s">
        <v>15</v>
      </c>
      <c r="F1175">
        <v>70</v>
      </c>
      <c r="G1175" s="1">
        <f>IF(reservas_hotel[[#This Row],[precio noche 1]]="","100",reservas_hotel[[#This Row],[precio noche 1]])</f>
        <v>70</v>
      </c>
      <c r="H1175" t="s">
        <v>9</v>
      </c>
      <c r="I1175">
        <v>9</v>
      </c>
      <c r="J1175" t="s">
        <v>6</v>
      </c>
      <c r="K1175">
        <v>15</v>
      </c>
      <c r="L1175" s="1">
        <f>IF(reservas_hotel[[#This Row],[mantenimiento_por_noche]]="","20",reservas_hotel[[#This Row],[mantenimiento_por_noche]])</f>
        <v>15</v>
      </c>
      <c r="M1175">
        <f>reservas_hotel[[#This Row],[Precio Noche]]*reservas_hotel[[#This Row],[noches]]</f>
        <v>630</v>
      </c>
      <c r="N1175">
        <f>reservas_hotel[[#This Row],[noches]]*reservas_hotel[[#This Row],[Mantenimiento por noche]]</f>
        <v>135</v>
      </c>
      <c r="O1175">
        <f>reservas_hotel[[#This Row],[Gasto total por reserva]]-reservas_hotel[[#This Row],[Gasto mantenimiento total]]</f>
        <v>495</v>
      </c>
    </row>
    <row r="1176" spans="1:15" x14ac:dyDescent="0.3">
      <c r="A1176">
        <v>1175</v>
      </c>
      <c r="B1176">
        <v>87</v>
      </c>
      <c r="C1176" t="s">
        <v>13</v>
      </c>
      <c r="D1176" t="s">
        <v>18</v>
      </c>
      <c r="E1176" t="s">
        <v>11</v>
      </c>
      <c r="F1176">
        <v>50</v>
      </c>
      <c r="G1176" s="1">
        <f>IF(reservas_hotel[[#This Row],[precio noche 1]]="","100",reservas_hotel[[#This Row],[precio noche 1]])</f>
        <v>50</v>
      </c>
      <c r="H1176" t="s">
        <v>21</v>
      </c>
      <c r="I1176">
        <v>1</v>
      </c>
      <c r="J1176" t="s">
        <v>6</v>
      </c>
      <c r="K1176">
        <v>15</v>
      </c>
      <c r="L1176" s="1">
        <f>IF(reservas_hotel[[#This Row],[mantenimiento_por_noche]]="","20",reservas_hotel[[#This Row],[mantenimiento_por_noche]])</f>
        <v>15</v>
      </c>
      <c r="M1176">
        <f>reservas_hotel[[#This Row],[Precio Noche]]*reservas_hotel[[#This Row],[noches]]</f>
        <v>50</v>
      </c>
      <c r="N1176">
        <f>reservas_hotel[[#This Row],[noches]]*reservas_hotel[[#This Row],[Mantenimiento por noche]]</f>
        <v>15</v>
      </c>
      <c r="O1176">
        <f>reservas_hotel[[#This Row],[Gasto total por reserva]]-reservas_hotel[[#This Row],[Gasto mantenimiento total]]</f>
        <v>35</v>
      </c>
    </row>
    <row r="1177" spans="1:15" x14ac:dyDescent="0.3">
      <c r="A1177">
        <v>1176</v>
      </c>
      <c r="B1177">
        <v>78</v>
      </c>
      <c r="C1177" t="s">
        <v>2</v>
      </c>
      <c r="D1177" t="s">
        <v>19</v>
      </c>
      <c r="E1177" t="s">
        <v>4</v>
      </c>
      <c r="F1177">
        <v>50</v>
      </c>
      <c r="G1177" s="1">
        <f>IF(reservas_hotel[[#This Row],[precio noche 1]]="","100",reservas_hotel[[#This Row],[precio noche 1]])</f>
        <v>50</v>
      </c>
      <c r="H1177" t="s">
        <v>9</v>
      </c>
      <c r="I1177">
        <v>10</v>
      </c>
      <c r="J1177" t="s">
        <v>6</v>
      </c>
      <c r="K1177">
        <v>5</v>
      </c>
      <c r="L1177" s="1">
        <f>IF(reservas_hotel[[#This Row],[mantenimiento_por_noche]]="","20",reservas_hotel[[#This Row],[mantenimiento_por_noche]])</f>
        <v>5</v>
      </c>
      <c r="M1177">
        <f>reservas_hotel[[#This Row],[Precio Noche]]*reservas_hotel[[#This Row],[noches]]</f>
        <v>500</v>
      </c>
      <c r="N1177">
        <f>reservas_hotel[[#This Row],[noches]]*reservas_hotel[[#This Row],[Mantenimiento por noche]]</f>
        <v>50</v>
      </c>
      <c r="O1177">
        <f>reservas_hotel[[#This Row],[Gasto total por reserva]]-reservas_hotel[[#This Row],[Gasto mantenimiento total]]</f>
        <v>450</v>
      </c>
    </row>
    <row r="1178" spans="1:15" x14ac:dyDescent="0.3">
      <c r="A1178">
        <v>1177</v>
      </c>
      <c r="B1178">
        <v>77</v>
      </c>
      <c r="C1178" t="s">
        <v>13</v>
      </c>
      <c r="D1178" t="s">
        <v>19</v>
      </c>
      <c r="E1178" t="s">
        <v>11</v>
      </c>
      <c r="F1178">
        <v>70</v>
      </c>
      <c r="G1178" s="1">
        <f>IF(reservas_hotel[[#This Row],[precio noche 1]]="","100",reservas_hotel[[#This Row],[precio noche 1]])</f>
        <v>70</v>
      </c>
      <c r="H1178" t="s">
        <v>5</v>
      </c>
      <c r="I1178">
        <v>9</v>
      </c>
      <c r="J1178" t="s">
        <v>6</v>
      </c>
      <c r="K1178">
        <v>5</v>
      </c>
      <c r="L1178" s="1">
        <f>IF(reservas_hotel[[#This Row],[mantenimiento_por_noche]]="","20",reservas_hotel[[#This Row],[mantenimiento_por_noche]])</f>
        <v>5</v>
      </c>
      <c r="M1178">
        <f>reservas_hotel[[#This Row],[Precio Noche]]*reservas_hotel[[#This Row],[noches]]</f>
        <v>630</v>
      </c>
      <c r="N1178">
        <f>reservas_hotel[[#This Row],[noches]]*reservas_hotel[[#This Row],[Mantenimiento por noche]]</f>
        <v>45</v>
      </c>
      <c r="O1178">
        <f>reservas_hotel[[#This Row],[Gasto total por reserva]]-reservas_hotel[[#This Row],[Gasto mantenimiento total]]</f>
        <v>585</v>
      </c>
    </row>
    <row r="1179" spans="1:15" x14ac:dyDescent="0.3">
      <c r="A1179">
        <v>1178</v>
      </c>
      <c r="B1179">
        <v>37</v>
      </c>
      <c r="C1179" t="s">
        <v>2</v>
      </c>
      <c r="D1179" t="s">
        <v>16</v>
      </c>
      <c r="E1179" t="s">
        <v>8</v>
      </c>
      <c r="F1179">
        <v>200</v>
      </c>
      <c r="G1179" s="1">
        <f>IF(reservas_hotel[[#This Row],[precio noche 1]]="","100",reservas_hotel[[#This Row],[precio noche 1]])</f>
        <v>200</v>
      </c>
      <c r="H1179" t="s">
        <v>9</v>
      </c>
      <c r="I1179">
        <v>8</v>
      </c>
      <c r="J1179" t="s">
        <v>6</v>
      </c>
      <c r="K1179">
        <v>5</v>
      </c>
      <c r="L1179" s="1">
        <f>IF(reservas_hotel[[#This Row],[mantenimiento_por_noche]]="","20",reservas_hotel[[#This Row],[mantenimiento_por_noche]])</f>
        <v>5</v>
      </c>
      <c r="M1179">
        <f>reservas_hotel[[#This Row],[Precio Noche]]*reservas_hotel[[#This Row],[noches]]</f>
        <v>1600</v>
      </c>
      <c r="N1179">
        <f>reservas_hotel[[#This Row],[noches]]*reservas_hotel[[#This Row],[Mantenimiento por noche]]</f>
        <v>40</v>
      </c>
      <c r="O1179">
        <f>reservas_hotel[[#This Row],[Gasto total por reserva]]-reservas_hotel[[#This Row],[Gasto mantenimiento total]]</f>
        <v>1560</v>
      </c>
    </row>
    <row r="1180" spans="1:15" x14ac:dyDescent="0.3">
      <c r="A1180">
        <v>1179</v>
      </c>
      <c r="B1180">
        <v>89</v>
      </c>
      <c r="C1180" t="s">
        <v>2</v>
      </c>
      <c r="D1180" t="s">
        <v>3</v>
      </c>
      <c r="E1180" t="s">
        <v>4</v>
      </c>
      <c r="F1180">
        <v>200</v>
      </c>
      <c r="G1180" s="1">
        <f>IF(reservas_hotel[[#This Row],[precio noche 1]]="","100",reservas_hotel[[#This Row],[precio noche 1]])</f>
        <v>200</v>
      </c>
      <c r="H1180" t="s">
        <v>5</v>
      </c>
      <c r="I1180">
        <v>4</v>
      </c>
      <c r="J1180" t="s">
        <v>6</v>
      </c>
      <c r="K1180">
        <v>5</v>
      </c>
      <c r="L1180" s="1">
        <f>IF(reservas_hotel[[#This Row],[mantenimiento_por_noche]]="","20",reservas_hotel[[#This Row],[mantenimiento_por_noche]])</f>
        <v>5</v>
      </c>
      <c r="M1180">
        <f>reservas_hotel[[#This Row],[Precio Noche]]*reservas_hotel[[#This Row],[noches]]</f>
        <v>800</v>
      </c>
      <c r="N1180">
        <f>reservas_hotel[[#This Row],[noches]]*reservas_hotel[[#This Row],[Mantenimiento por noche]]</f>
        <v>20</v>
      </c>
      <c r="O1180">
        <f>reservas_hotel[[#This Row],[Gasto total por reserva]]-reservas_hotel[[#This Row],[Gasto mantenimiento total]]</f>
        <v>780</v>
      </c>
    </row>
    <row r="1181" spans="1:15" x14ac:dyDescent="0.3">
      <c r="A1181">
        <v>1180</v>
      </c>
      <c r="B1181">
        <v>34</v>
      </c>
      <c r="C1181" t="s">
        <v>13</v>
      </c>
      <c r="D1181" t="s">
        <v>16</v>
      </c>
      <c r="E1181" t="s">
        <v>4</v>
      </c>
      <c r="F1181">
        <v>50</v>
      </c>
      <c r="G1181" s="1">
        <f>IF(reservas_hotel[[#This Row],[precio noche 1]]="","100",reservas_hotel[[#This Row],[precio noche 1]])</f>
        <v>50</v>
      </c>
      <c r="H1181" t="s">
        <v>21</v>
      </c>
      <c r="I1181">
        <v>2</v>
      </c>
      <c r="J1181" t="s">
        <v>17</v>
      </c>
      <c r="K1181">
        <v>5</v>
      </c>
      <c r="L1181" s="1">
        <f>IF(reservas_hotel[[#This Row],[mantenimiento_por_noche]]="","20",reservas_hotel[[#This Row],[mantenimiento_por_noche]])</f>
        <v>5</v>
      </c>
      <c r="M1181">
        <f>reservas_hotel[[#This Row],[Precio Noche]]*reservas_hotel[[#This Row],[noches]]</f>
        <v>100</v>
      </c>
      <c r="N1181">
        <f>reservas_hotel[[#This Row],[noches]]*reservas_hotel[[#This Row],[Mantenimiento por noche]]</f>
        <v>10</v>
      </c>
      <c r="O1181">
        <f>reservas_hotel[[#This Row],[Gasto total por reserva]]-reservas_hotel[[#This Row],[Gasto mantenimiento total]]</f>
        <v>90</v>
      </c>
    </row>
    <row r="1182" spans="1:15" x14ac:dyDescent="0.3">
      <c r="A1182">
        <v>1181</v>
      </c>
      <c r="B1182">
        <v>29</v>
      </c>
      <c r="C1182" t="s">
        <v>13</v>
      </c>
      <c r="D1182" t="s">
        <v>19</v>
      </c>
      <c r="E1182" t="s">
        <v>15</v>
      </c>
      <c r="F1182">
        <v>50</v>
      </c>
      <c r="G1182" s="1">
        <f>IF(reservas_hotel[[#This Row],[precio noche 1]]="","100",reservas_hotel[[#This Row],[precio noche 1]])</f>
        <v>50</v>
      </c>
      <c r="H1182" t="s">
        <v>9</v>
      </c>
      <c r="I1182">
        <v>8</v>
      </c>
      <c r="J1182" t="s">
        <v>17</v>
      </c>
      <c r="K1182">
        <v>15</v>
      </c>
      <c r="L1182" s="1">
        <f>IF(reservas_hotel[[#This Row],[mantenimiento_por_noche]]="","20",reservas_hotel[[#This Row],[mantenimiento_por_noche]])</f>
        <v>15</v>
      </c>
      <c r="M1182">
        <f>reservas_hotel[[#This Row],[Precio Noche]]*reservas_hotel[[#This Row],[noches]]</f>
        <v>400</v>
      </c>
      <c r="N1182">
        <f>reservas_hotel[[#This Row],[noches]]*reservas_hotel[[#This Row],[Mantenimiento por noche]]</f>
        <v>120</v>
      </c>
      <c r="O1182">
        <f>reservas_hotel[[#This Row],[Gasto total por reserva]]-reservas_hotel[[#This Row],[Gasto mantenimiento total]]</f>
        <v>280</v>
      </c>
    </row>
    <row r="1183" spans="1:15" x14ac:dyDescent="0.3">
      <c r="A1183">
        <v>1182</v>
      </c>
      <c r="B1183">
        <v>25</v>
      </c>
      <c r="C1183" t="s">
        <v>13</v>
      </c>
      <c r="D1183" t="s">
        <v>16</v>
      </c>
      <c r="E1183" t="s">
        <v>4</v>
      </c>
      <c r="F1183">
        <v>50</v>
      </c>
      <c r="G1183" s="1">
        <f>IF(reservas_hotel[[#This Row],[precio noche 1]]="","100",reservas_hotel[[#This Row],[precio noche 1]])</f>
        <v>50</v>
      </c>
      <c r="H1183" t="s">
        <v>5</v>
      </c>
      <c r="I1183">
        <v>1</v>
      </c>
      <c r="J1183" t="s">
        <v>6</v>
      </c>
      <c r="L1183" s="1" t="str">
        <f>IF(reservas_hotel[[#This Row],[mantenimiento_por_noche]]="","20",reservas_hotel[[#This Row],[mantenimiento_por_noche]])</f>
        <v>20</v>
      </c>
      <c r="M1183">
        <f>reservas_hotel[[#This Row],[Precio Noche]]*reservas_hotel[[#This Row],[noches]]</f>
        <v>50</v>
      </c>
      <c r="N1183">
        <f>reservas_hotel[[#This Row],[noches]]*reservas_hotel[[#This Row],[Mantenimiento por noche]]</f>
        <v>20</v>
      </c>
      <c r="O1183">
        <f>reservas_hotel[[#This Row],[Gasto total por reserva]]-reservas_hotel[[#This Row],[Gasto mantenimiento total]]</f>
        <v>30</v>
      </c>
    </row>
    <row r="1184" spans="1:15" x14ac:dyDescent="0.3">
      <c r="A1184">
        <v>1183</v>
      </c>
      <c r="B1184">
        <v>38</v>
      </c>
      <c r="C1184" t="s">
        <v>2</v>
      </c>
      <c r="D1184" t="s">
        <v>7</v>
      </c>
      <c r="E1184" t="s">
        <v>15</v>
      </c>
      <c r="G1184" s="1" t="str">
        <f>IF(reservas_hotel[[#This Row],[precio noche 1]]="","100",reservas_hotel[[#This Row],[precio noche 1]])</f>
        <v>100</v>
      </c>
      <c r="H1184" t="s">
        <v>9</v>
      </c>
      <c r="I1184">
        <v>8</v>
      </c>
      <c r="J1184" t="s">
        <v>17</v>
      </c>
      <c r="K1184">
        <v>5</v>
      </c>
      <c r="L1184" s="1">
        <f>IF(reservas_hotel[[#This Row],[mantenimiento_por_noche]]="","20",reservas_hotel[[#This Row],[mantenimiento_por_noche]])</f>
        <v>5</v>
      </c>
      <c r="M1184">
        <f>reservas_hotel[[#This Row],[Precio Noche]]*reservas_hotel[[#This Row],[noches]]</f>
        <v>800</v>
      </c>
      <c r="N1184">
        <f>reservas_hotel[[#This Row],[noches]]*reservas_hotel[[#This Row],[Mantenimiento por noche]]</f>
        <v>40</v>
      </c>
      <c r="O1184">
        <f>reservas_hotel[[#This Row],[Gasto total por reserva]]-reservas_hotel[[#This Row],[Gasto mantenimiento total]]</f>
        <v>760</v>
      </c>
    </row>
    <row r="1185" spans="1:15" x14ac:dyDescent="0.3">
      <c r="A1185">
        <v>1184</v>
      </c>
      <c r="B1185">
        <v>73</v>
      </c>
      <c r="C1185" t="s">
        <v>2</v>
      </c>
      <c r="D1185" t="s">
        <v>20</v>
      </c>
      <c r="E1185" t="s">
        <v>15</v>
      </c>
      <c r="F1185">
        <v>70</v>
      </c>
      <c r="G1185" s="1">
        <f>IF(reservas_hotel[[#This Row],[precio noche 1]]="","100",reservas_hotel[[#This Row],[precio noche 1]])</f>
        <v>70</v>
      </c>
      <c r="H1185" t="s">
        <v>5</v>
      </c>
      <c r="I1185">
        <v>8</v>
      </c>
      <c r="J1185" t="s">
        <v>6</v>
      </c>
      <c r="K1185">
        <v>20</v>
      </c>
      <c r="L1185" s="1">
        <f>IF(reservas_hotel[[#This Row],[mantenimiento_por_noche]]="","20",reservas_hotel[[#This Row],[mantenimiento_por_noche]])</f>
        <v>20</v>
      </c>
      <c r="M1185">
        <f>reservas_hotel[[#This Row],[Precio Noche]]*reservas_hotel[[#This Row],[noches]]</f>
        <v>560</v>
      </c>
      <c r="N1185">
        <f>reservas_hotel[[#This Row],[noches]]*reservas_hotel[[#This Row],[Mantenimiento por noche]]</f>
        <v>160</v>
      </c>
      <c r="O1185">
        <f>reservas_hotel[[#This Row],[Gasto total por reserva]]-reservas_hotel[[#This Row],[Gasto mantenimiento total]]</f>
        <v>400</v>
      </c>
    </row>
    <row r="1186" spans="1:15" x14ac:dyDescent="0.3">
      <c r="A1186">
        <v>1185</v>
      </c>
      <c r="B1186">
        <v>34</v>
      </c>
      <c r="C1186" t="s">
        <v>2</v>
      </c>
      <c r="D1186" t="s">
        <v>18</v>
      </c>
      <c r="E1186" t="s">
        <v>11</v>
      </c>
      <c r="F1186">
        <v>150</v>
      </c>
      <c r="G1186" s="1">
        <f>IF(reservas_hotel[[#This Row],[precio noche 1]]="","100",reservas_hotel[[#This Row],[precio noche 1]])</f>
        <v>150</v>
      </c>
      <c r="H1186" t="s">
        <v>21</v>
      </c>
      <c r="I1186">
        <v>9</v>
      </c>
      <c r="J1186" t="s">
        <v>6</v>
      </c>
      <c r="K1186">
        <v>15</v>
      </c>
      <c r="L1186" s="1">
        <f>IF(reservas_hotel[[#This Row],[mantenimiento_por_noche]]="","20",reservas_hotel[[#This Row],[mantenimiento_por_noche]])</f>
        <v>15</v>
      </c>
      <c r="M1186">
        <f>reservas_hotel[[#This Row],[Precio Noche]]*reservas_hotel[[#This Row],[noches]]</f>
        <v>1350</v>
      </c>
      <c r="N1186">
        <f>reservas_hotel[[#This Row],[noches]]*reservas_hotel[[#This Row],[Mantenimiento por noche]]</f>
        <v>135</v>
      </c>
      <c r="O1186">
        <f>reservas_hotel[[#This Row],[Gasto total por reserva]]-reservas_hotel[[#This Row],[Gasto mantenimiento total]]</f>
        <v>1215</v>
      </c>
    </row>
    <row r="1187" spans="1:15" x14ac:dyDescent="0.3">
      <c r="A1187">
        <v>1186</v>
      </c>
      <c r="B1187">
        <v>64</v>
      </c>
      <c r="C1187" t="s">
        <v>2</v>
      </c>
      <c r="D1187" t="s">
        <v>3</v>
      </c>
      <c r="E1187" t="s">
        <v>8</v>
      </c>
      <c r="G1187" s="1" t="str">
        <f>IF(reservas_hotel[[#This Row],[precio noche 1]]="","100",reservas_hotel[[#This Row],[precio noche 1]])</f>
        <v>100</v>
      </c>
      <c r="H1187" t="s">
        <v>12</v>
      </c>
      <c r="I1187">
        <v>9</v>
      </c>
      <c r="J1187" t="s">
        <v>6</v>
      </c>
      <c r="K1187">
        <v>10</v>
      </c>
      <c r="L1187" s="1">
        <f>IF(reservas_hotel[[#This Row],[mantenimiento_por_noche]]="","20",reservas_hotel[[#This Row],[mantenimiento_por_noche]])</f>
        <v>10</v>
      </c>
      <c r="M1187">
        <f>reservas_hotel[[#This Row],[Precio Noche]]*reservas_hotel[[#This Row],[noches]]</f>
        <v>900</v>
      </c>
      <c r="N1187">
        <f>reservas_hotel[[#This Row],[noches]]*reservas_hotel[[#This Row],[Mantenimiento por noche]]</f>
        <v>90</v>
      </c>
      <c r="O1187">
        <f>reservas_hotel[[#This Row],[Gasto total por reserva]]-reservas_hotel[[#This Row],[Gasto mantenimiento total]]</f>
        <v>810</v>
      </c>
    </row>
    <row r="1188" spans="1:15" x14ac:dyDescent="0.3">
      <c r="A1188">
        <v>1187</v>
      </c>
      <c r="B1188">
        <v>19</v>
      </c>
      <c r="C1188" t="s">
        <v>13</v>
      </c>
      <c r="D1188" t="s">
        <v>22</v>
      </c>
      <c r="E1188" t="s">
        <v>11</v>
      </c>
      <c r="F1188">
        <v>200</v>
      </c>
      <c r="G1188" s="1">
        <f>IF(reservas_hotel[[#This Row],[precio noche 1]]="","100",reservas_hotel[[#This Row],[precio noche 1]])</f>
        <v>200</v>
      </c>
      <c r="H1188" t="s">
        <v>21</v>
      </c>
      <c r="I1188">
        <v>7</v>
      </c>
      <c r="J1188" t="s">
        <v>6</v>
      </c>
      <c r="K1188">
        <v>20</v>
      </c>
      <c r="L1188" s="1">
        <f>IF(reservas_hotel[[#This Row],[mantenimiento_por_noche]]="","20",reservas_hotel[[#This Row],[mantenimiento_por_noche]])</f>
        <v>20</v>
      </c>
      <c r="M1188">
        <f>reservas_hotel[[#This Row],[Precio Noche]]*reservas_hotel[[#This Row],[noches]]</f>
        <v>1400</v>
      </c>
      <c r="N1188">
        <f>reservas_hotel[[#This Row],[noches]]*reservas_hotel[[#This Row],[Mantenimiento por noche]]</f>
        <v>140</v>
      </c>
      <c r="O1188">
        <f>reservas_hotel[[#This Row],[Gasto total por reserva]]-reservas_hotel[[#This Row],[Gasto mantenimiento total]]</f>
        <v>1260</v>
      </c>
    </row>
    <row r="1189" spans="1:15" x14ac:dyDescent="0.3">
      <c r="A1189">
        <v>1188</v>
      </c>
      <c r="B1189">
        <v>49</v>
      </c>
      <c r="C1189" t="s">
        <v>2</v>
      </c>
      <c r="D1189" t="s">
        <v>7</v>
      </c>
      <c r="E1189" t="s">
        <v>4</v>
      </c>
      <c r="F1189">
        <v>120</v>
      </c>
      <c r="G1189" s="1">
        <f>IF(reservas_hotel[[#This Row],[precio noche 1]]="","100",reservas_hotel[[#This Row],[precio noche 1]])</f>
        <v>120</v>
      </c>
      <c r="H1189" t="s">
        <v>5</v>
      </c>
      <c r="I1189">
        <v>2</v>
      </c>
      <c r="J1189" t="s">
        <v>6</v>
      </c>
      <c r="K1189">
        <v>20</v>
      </c>
      <c r="L1189" s="1">
        <f>IF(reservas_hotel[[#This Row],[mantenimiento_por_noche]]="","20",reservas_hotel[[#This Row],[mantenimiento_por_noche]])</f>
        <v>20</v>
      </c>
      <c r="M1189">
        <f>reservas_hotel[[#This Row],[Precio Noche]]*reservas_hotel[[#This Row],[noches]]</f>
        <v>240</v>
      </c>
      <c r="N1189">
        <f>reservas_hotel[[#This Row],[noches]]*reservas_hotel[[#This Row],[Mantenimiento por noche]]</f>
        <v>40</v>
      </c>
      <c r="O1189">
        <f>reservas_hotel[[#This Row],[Gasto total por reserva]]-reservas_hotel[[#This Row],[Gasto mantenimiento total]]</f>
        <v>200</v>
      </c>
    </row>
    <row r="1190" spans="1:15" x14ac:dyDescent="0.3">
      <c r="A1190">
        <v>1189</v>
      </c>
      <c r="B1190">
        <v>31</v>
      </c>
      <c r="C1190" t="s">
        <v>13</v>
      </c>
      <c r="D1190" t="s">
        <v>20</v>
      </c>
      <c r="E1190" t="s">
        <v>15</v>
      </c>
      <c r="G1190" s="1" t="str">
        <f>IF(reservas_hotel[[#This Row],[precio noche 1]]="","100",reservas_hotel[[#This Row],[precio noche 1]])</f>
        <v>100</v>
      </c>
      <c r="H1190" t="s">
        <v>9</v>
      </c>
      <c r="I1190">
        <v>10</v>
      </c>
      <c r="J1190" t="s">
        <v>6</v>
      </c>
      <c r="K1190">
        <v>5</v>
      </c>
      <c r="L1190" s="1">
        <f>IF(reservas_hotel[[#This Row],[mantenimiento_por_noche]]="","20",reservas_hotel[[#This Row],[mantenimiento_por_noche]])</f>
        <v>5</v>
      </c>
      <c r="M1190">
        <f>reservas_hotel[[#This Row],[Precio Noche]]*reservas_hotel[[#This Row],[noches]]</f>
        <v>1000</v>
      </c>
      <c r="N1190">
        <f>reservas_hotel[[#This Row],[noches]]*reservas_hotel[[#This Row],[Mantenimiento por noche]]</f>
        <v>50</v>
      </c>
      <c r="O1190">
        <f>reservas_hotel[[#This Row],[Gasto total por reserva]]-reservas_hotel[[#This Row],[Gasto mantenimiento total]]</f>
        <v>950</v>
      </c>
    </row>
    <row r="1191" spans="1:15" x14ac:dyDescent="0.3">
      <c r="A1191">
        <v>1190</v>
      </c>
      <c r="B1191">
        <v>47</v>
      </c>
      <c r="C1191" t="s">
        <v>13</v>
      </c>
      <c r="D1191" t="s">
        <v>18</v>
      </c>
      <c r="E1191" t="s">
        <v>4</v>
      </c>
      <c r="F1191">
        <v>150</v>
      </c>
      <c r="G1191" s="1">
        <f>IF(reservas_hotel[[#This Row],[precio noche 1]]="","100",reservas_hotel[[#This Row],[precio noche 1]])</f>
        <v>150</v>
      </c>
      <c r="H1191" t="s">
        <v>12</v>
      </c>
      <c r="I1191">
        <v>10</v>
      </c>
      <c r="J1191" t="s">
        <v>17</v>
      </c>
      <c r="K1191">
        <v>20</v>
      </c>
      <c r="L1191" s="1">
        <f>IF(reservas_hotel[[#This Row],[mantenimiento_por_noche]]="","20",reservas_hotel[[#This Row],[mantenimiento_por_noche]])</f>
        <v>20</v>
      </c>
      <c r="M1191">
        <f>reservas_hotel[[#This Row],[Precio Noche]]*reservas_hotel[[#This Row],[noches]]</f>
        <v>1500</v>
      </c>
      <c r="N1191">
        <f>reservas_hotel[[#This Row],[noches]]*reservas_hotel[[#This Row],[Mantenimiento por noche]]</f>
        <v>200</v>
      </c>
      <c r="O1191">
        <f>reservas_hotel[[#This Row],[Gasto total por reserva]]-reservas_hotel[[#This Row],[Gasto mantenimiento total]]</f>
        <v>1300</v>
      </c>
    </row>
    <row r="1192" spans="1:15" x14ac:dyDescent="0.3">
      <c r="A1192">
        <v>1191</v>
      </c>
      <c r="B1192">
        <v>88</v>
      </c>
      <c r="C1192" t="s">
        <v>13</v>
      </c>
      <c r="D1192" t="s">
        <v>16</v>
      </c>
      <c r="E1192" t="s">
        <v>4</v>
      </c>
      <c r="F1192">
        <v>50</v>
      </c>
      <c r="G1192" s="1">
        <f>IF(reservas_hotel[[#This Row],[precio noche 1]]="","100",reservas_hotel[[#This Row],[precio noche 1]])</f>
        <v>50</v>
      </c>
      <c r="H1192" t="s">
        <v>12</v>
      </c>
      <c r="I1192">
        <v>3</v>
      </c>
      <c r="J1192" t="s">
        <v>6</v>
      </c>
      <c r="K1192">
        <v>10</v>
      </c>
      <c r="L1192" s="1">
        <f>IF(reservas_hotel[[#This Row],[mantenimiento_por_noche]]="","20",reservas_hotel[[#This Row],[mantenimiento_por_noche]])</f>
        <v>10</v>
      </c>
      <c r="M1192">
        <f>reservas_hotel[[#This Row],[Precio Noche]]*reservas_hotel[[#This Row],[noches]]</f>
        <v>150</v>
      </c>
      <c r="N1192">
        <f>reservas_hotel[[#This Row],[noches]]*reservas_hotel[[#This Row],[Mantenimiento por noche]]</f>
        <v>30</v>
      </c>
      <c r="O1192">
        <f>reservas_hotel[[#This Row],[Gasto total por reserva]]-reservas_hotel[[#This Row],[Gasto mantenimiento total]]</f>
        <v>120</v>
      </c>
    </row>
    <row r="1193" spans="1:15" x14ac:dyDescent="0.3">
      <c r="A1193">
        <v>1192</v>
      </c>
      <c r="B1193">
        <v>27</v>
      </c>
      <c r="C1193" t="s">
        <v>13</v>
      </c>
      <c r="D1193" t="s">
        <v>3</v>
      </c>
      <c r="E1193" t="s">
        <v>11</v>
      </c>
      <c r="F1193">
        <v>90</v>
      </c>
      <c r="G1193" s="1">
        <f>IF(reservas_hotel[[#This Row],[precio noche 1]]="","100",reservas_hotel[[#This Row],[precio noche 1]])</f>
        <v>90</v>
      </c>
      <c r="H1193" t="s">
        <v>5</v>
      </c>
      <c r="I1193">
        <v>4</v>
      </c>
      <c r="J1193" t="s">
        <v>6</v>
      </c>
      <c r="K1193">
        <v>5</v>
      </c>
      <c r="L1193" s="1">
        <f>IF(reservas_hotel[[#This Row],[mantenimiento_por_noche]]="","20",reservas_hotel[[#This Row],[mantenimiento_por_noche]])</f>
        <v>5</v>
      </c>
      <c r="M1193">
        <f>reservas_hotel[[#This Row],[Precio Noche]]*reservas_hotel[[#This Row],[noches]]</f>
        <v>360</v>
      </c>
      <c r="N1193">
        <f>reservas_hotel[[#This Row],[noches]]*reservas_hotel[[#This Row],[Mantenimiento por noche]]</f>
        <v>20</v>
      </c>
      <c r="O1193">
        <f>reservas_hotel[[#This Row],[Gasto total por reserva]]-reservas_hotel[[#This Row],[Gasto mantenimiento total]]</f>
        <v>340</v>
      </c>
    </row>
    <row r="1194" spans="1:15" x14ac:dyDescent="0.3">
      <c r="A1194">
        <v>1193</v>
      </c>
      <c r="B1194">
        <v>61</v>
      </c>
      <c r="C1194" t="s">
        <v>13</v>
      </c>
      <c r="D1194" t="s">
        <v>7</v>
      </c>
      <c r="E1194" t="s">
        <v>15</v>
      </c>
      <c r="F1194">
        <v>90</v>
      </c>
      <c r="G1194" s="1">
        <f>IF(reservas_hotel[[#This Row],[precio noche 1]]="","100",reservas_hotel[[#This Row],[precio noche 1]])</f>
        <v>90</v>
      </c>
      <c r="H1194" t="s">
        <v>5</v>
      </c>
      <c r="I1194">
        <v>6</v>
      </c>
      <c r="J1194" t="s">
        <v>6</v>
      </c>
      <c r="K1194">
        <v>15</v>
      </c>
      <c r="L1194" s="1">
        <f>IF(reservas_hotel[[#This Row],[mantenimiento_por_noche]]="","20",reservas_hotel[[#This Row],[mantenimiento_por_noche]])</f>
        <v>15</v>
      </c>
      <c r="M1194">
        <f>reservas_hotel[[#This Row],[Precio Noche]]*reservas_hotel[[#This Row],[noches]]</f>
        <v>540</v>
      </c>
      <c r="N1194">
        <f>reservas_hotel[[#This Row],[noches]]*reservas_hotel[[#This Row],[Mantenimiento por noche]]</f>
        <v>90</v>
      </c>
      <c r="O1194">
        <f>reservas_hotel[[#This Row],[Gasto total por reserva]]-reservas_hotel[[#This Row],[Gasto mantenimiento total]]</f>
        <v>450</v>
      </c>
    </row>
    <row r="1195" spans="1:15" x14ac:dyDescent="0.3">
      <c r="A1195">
        <v>1194</v>
      </c>
      <c r="B1195">
        <v>51</v>
      </c>
      <c r="C1195" t="s">
        <v>2</v>
      </c>
      <c r="D1195" t="s">
        <v>19</v>
      </c>
      <c r="E1195" t="s">
        <v>15</v>
      </c>
      <c r="F1195">
        <v>150</v>
      </c>
      <c r="G1195" s="1">
        <f>IF(reservas_hotel[[#This Row],[precio noche 1]]="","100",reservas_hotel[[#This Row],[precio noche 1]])</f>
        <v>150</v>
      </c>
      <c r="H1195" t="s">
        <v>12</v>
      </c>
      <c r="I1195">
        <v>3</v>
      </c>
      <c r="J1195" t="s">
        <v>17</v>
      </c>
      <c r="K1195">
        <v>15</v>
      </c>
      <c r="L1195" s="1">
        <f>IF(reservas_hotel[[#This Row],[mantenimiento_por_noche]]="","20",reservas_hotel[[#This Row],[mantenimiento_por_noche]])</f>
        <v>15</v>
      </c>
      <c r="M1195">
        <f>reservas_hotel[[#This Row],[Precio Noche]]*reservas_hotel[[#This Row],[noches]]</f>
        <v>450</v>
      </c>
      <c r="N1195">
        <f>reservas_hotel[[#This Row],[noches]]*reservas_hotel[[#This Row],[Mantenimiento por noche]]</f>
        <v>45</v>
      </c>
      <c r="O1195">
        <f>reservas_hotel[[#This Row],[Gasto total por reserva]]-reservas_hotel[[#This Row],[Gasto mantenimiento total]]</f>
        <v>405</v>
      </c>
    </row>
    <row r="1196" spans="1:15" x14ac:dyDescent="0.3">
      <c r="A1196">
        <v>1195</v>
      </c>
      <c r="B1196">
        <v>78</v>
      </c>
      <c r="C1196" t="s">
        <v>13</v>
      </c>
      <c r="D1196" t="s">
        <v>18</v>
      </c>
      <c r="E1196" t="s">
        <v>8</v>
      </c>
      <c r="F1196">
        <v>120</v>
      </c>
      <c r="G1196" s="1">
        <f>IF(reservas_hotel[[#This Row],[precio noche 1]]="","100",reservas_hotel[[#This Row],[precio noche 1]])</f>
        <v>120</v>
      </c>
      <c r="H1196" t="s">
        <v>9</v>
      </c>
      <c r="I1196">
        <v>2</v>
      </c>
      <c r="J1196" t="s">
        <v>17</v>
      </c>
      <c r="L1196" s="1" t="str">
        <f>IF(reservas_hotel[[#This Row],[mantenimiento_por_noche]]="","20",reservas_hotel[[#This Row],[mantenimiento_por_noche]])</f>
        <v>20</v>
      </c>
      <c r="M1196">
        <f>reservas_hotel[[#This Row],[Precio Noche]]*reservas_hotel[[#This Row],[noches]]</f>
        <v>240</v>
      </c>
      <c r="N1196">
        <f>reservas_hotel[[#This Row],[noches]]*reservas_hotel[[#This Row],[Mantenimiento por noche]]</f>
        <v>40</v>
      </c>
      <c r="O1196">
        <f>reservas_hotel[[#This Row],[Gasto total por reserva]]-reservas_hotel[[#This Row],[Gasto mantenimiento total]]</f>
        <v>200</v>
      </c>
    </row>
    <row r="1197" spans="1:15" x14ac:dyDescent="0.3">
      <c r="A1197">
        <v>1196</v>
      </c>
      <c r="B1197">
        <v>51</v>
      </c>
      <c r="C1197" t="s">
        <v>13</v>
      </c>
      <c r="D1197" t="s">
        <v>14</v>
      </c>
      <c r="E1197" t="s">
        <v>15</v>
      </c>
      <c r="F1197">
        <v>150</v>
      </c>
      <c r="G1197" s="1">
        <f>IF(reservas_hotel[[#This Row],[precio noche 1]]="","100",reservas_hotel[[#This Row],[precio noche 1]])</f>
        <v>150</v>
      </c>
      <c r="H1197" t="s">
        <v>21</v>
      </c>
      <c r="I1197">
        <v>6</v>
      </c>
      <c r="J1197" t="s">
        <v>6</v>
      </c>
      <c r="K1197">
        <v>15</v>
      </c>
      <c r="L1197" s="1">
        <f>IF(reservas_hotel[[#This Row],[mantenimiento_por_noche]]="","20",reservas_hotel[[#This Row],[mantenimiento_por_noche]])</f>
        <v>15</v>
      </c>
      <c r="M1197">
        <f>reservas_hotel[[#This Row],[Precio Noche]]*reservas_hotel[[#This Row],[noches]]</f>
        <v>900</v>
      </c>
      <c r="N1197">
        <f>reservas_hotel[[#This Row],[noches]]*reservas_hotel[[#This Row],[Mantenimiento por noche]]</f>
        <v>90</v>
      </c>
      <c r="O1197">
        <f>reservas_hotel[[#This Row],[Gasto total por reserva]]-reservas_hotel[[#This Row],[Gasto mantenimiento total]]</f>
        <v>810</v>
      </c>
    </row>
    <row r="1198" spans="1:15" x14ac:dyDescent="0.3">
      <c r="A1198">
        <v>1197</v>
      </c>
      <c r="B1198">
        <v>79</v>
      </c>
      <c r="C1198" t="s">
        <v>13</v>
      </c>
      <c r="D1198" t="s">
        <v>7</v>
      </c>
      <c r="E1198" t="s">
        <v>15</v>
      </c>
      <c r="G1198" s="1" t="str">
        <f>IF(reservas_hotel[[#This Row],[precio noche 1]]="","100",reservas_hotel[[#This Row],[precio noche 1]])</f>
        <v>100</v>
      </c>
      <c r="H1198" t="s">
        <v>9</v>
      </c>
      <c r="I1198">
        <v>9</v>
      </c>
      <c r="J1198" t="s">
        <v>6</v>
      </c>
      <c r="L1198" s="1" t="str">
        <f>IF(reservas_hotel[[#This Row],[mantenimiento_por_noche]]="","20",reservas_hotel[[#This Row],[mantenimiento_por_noche]])</f>
        <v>20</v>
      </c>
      <c r="M1198">
        <f>reservas_hotel[[#This Row],[Precio Noche]]*reservas_hotel[[#This Row],[noches]]</f>
        <v>900</v>
      </c>
      <c r="N1198">
        <f>reservas_hotel[[#This Row],[noches]]*reservas_hotel[[#This Row],[Mantenimiento por noche]]</f>
        <v>180</v>
      </c>
      <c r="O1198">
        <f>reservas_hotel[[#This Row],[Gasto total por reserva]]-reservas_hotel[[#This Row],[Gasto mantenimiento total]]</f>
        <v>720</v>
      </c>
    </row>
    <row r="1199" spans="1:15" x14ac:dyDescent="0.3">
      <c r="A1199">
        <v>1198</v>
      </c>
      <c r="B1199">
        <v>80</v>
      </c>
      <c r="C1199" t="s">
        <v>2</v>
      </c>
      <c r="D1199" t="s">
        <v>3</v>
      </c>
      <c r="E1199" t="s">
        <v>4</v>
      </c>
      <c r="F1199">
        <v>150</v>
      </c>
      <c r="G1199" s="1">
        <f>IF(reservas_hotel[[#This Row],[precio noche 1]]="","100",reservas_hotel[[#This Row],[precio noche 1]])</f>
        <v>150</v>
      </c>
      <c r="H1199" t="s">
        <v>9</v>
      </c>
      <c r="I1199">
        <v>7</v>
      </c>
      <c r="J1199" t="s">
        <v>6</v>
      </c>
      <c r="K1199">
        <v>10</v>
      </c>
      <c r="L1199" s="1">
        <f>IF(reservas_hotel[[#This Row],[mantenimiento_por_noche]]="","20",reservas_hotel[[#This Row],[mantenimiento_por_noche]])</f>
        <v>10</v>
      </c>
      <c r="M1199">
        <f>reservas_hotel[[#This Row],[Precio Noche]]*reservas_hotel[[#This Row],[noches]]</f>
        <v>1050</v>
      </c>
      <c r="N1199">
        <f>reservas_hotel[[#This Row],[noches]]*reservas_hotel[[#This Row],[Mantenimiento por noche]]</f>
        <v>70</v>
      </c>
      <c r="O1199">
        <f>reservas_hotel[[#This Row],[Gasto total por reserva]]-reservas_hotel[[#This Row],[Gasto mantenimiento total]]</f>
        <v>980</v>
      </c>
    </row>
    <row r="1200" spans="1:15" x14ac:dyDescent="0.3">
      <c r="A1200">
        <v>1199</v>
      </c>
      <c r="B1200">
        <v>31</v>
      </c>
      <c r="C1200" t="s">
        <v>13</v>
      </c>
      <c r="D1200" t="s">
        <v>22</v>
      </c>
      <c r="E1200" t="s">
        <v>11</v>
      </c>
      <c r="F1200">
        <v>120</v>
      </c>
      <c r="G1200" s="1">
        <f>IF(reservas_hotel[[#This Row],[precio noche 1]]="","100",reservas_hotel[[#This Row],[precio noche 1]])</f>
        <v>120</v>
      </c>
      <c r="H1200" t="s">
        <v>9</v>
      </c>
      <c r="I1200">
        <v>5</v>
      </c>
      <c r="J1200" t="s">
        <v>17</v>
      </c>
      <c r="K1200">
        <v>15</v>
      </c>
      <c r="L1200" s="1">
        <f>IF(reservas_hotel[[#This Row],[mantenimiento_por_noche]]="","20",reservas_hotel[[#This Row],[mantenimiento_por_noche]])</f>
        <v>15</v>
      </c>
      <c r="M1200">
        <f>reservas_hotel[[#This Row],[Precio Noche]]*reservas_hotel[[#This Row],[noches]]</f>
        <v>600</v>
      </c>
      <c r="N1200">
        <f>reservas_hotel[[#This Row],[noches]]*reservas_hotel[[#This Row],[Mantenimiento por noche]]</f>
        <v>75</v>
      </c>
      <c r="O1200">
        <f>reservas_hotel[[#This Row],[Gasto total por reserva]]-reservas_hotel[[#This Row],[Gasto mantenimiento total]]</f>
        <v>525</v>
      </c>
    </row>
    <row r="1201" spans="1:15" x14ac:dyDescent="0.3">
      <c r="A1201">
        <v>1200</v>
      </c>
      <c r="B1201">
        <v>25</v>
      </c>
      <c r="C1201" t="s">
        <v>13</v>
      </c>
      <c r="D1201" t="s">
        <v>3</v>
      </c>
      <c r="E1201" t="s">
        <v>15</v>
      </c>
      <c r="G1201" s="1" t="str">
        <f>IF(reservas_hotel[[#This Row],[precio noche 1]]="","100",reservas_hotel[[#This Row],[precio noche 1]])</f>
        <v>100</v>
      </c>
      <c r="H1201" t="s">
        <v>9</v>
      </c>
      <c r="I1201">
        <v>10</v>
      </c>
      <c r="J1201" t="s">
        <v>17</v>
      </c>
      <c r="K1201">
        <v>15</v>
      </c>
      <c r="L1201" s="1">
        <f>IF(reservas_hotel[[#This Row],[mantenimiento_por_noche]]="","20",reservas_hotel[[#This Row],[mantenimiento_por_noche]])</f>
        <v>15</v>
      </c>
      <c r="M1201">
        <f>reservas_hotel[[#This Row],[Precio Noche]]*reservas_hotel[[#This Row],[noches]]</f>
        <v>1000</v>
      </c>
      <c r="N1201">
        <f>reservas_hotel[[#This Row],[noches]]*reservas_hotel[[#This Row],[Mantenimiento por noche]]</f>
        <v>150</v>
      </c>
      <c r="O1201">
        <f>reservas_hotel[[#This Row],[Gasto total por reserva]]-reservas_hotel[[#This Row],[Gasto mantenimiento total]]</f>
        <v>850</v>
      </c>
    </row>
    <row r="1202" spans="1:15" x14ac:dyDescent="0.3">
      <c r="A1202">
        <v>1201</v>
      </c>
      <c r="B1202">
        <v>60</v>
      </c>
      <c r="C1202" t="s">
        <v>13</v>
      </c>
      <c r="D1202" t="s">
        <v>16</v>
      </c>
      <c r="E1202" t="s">
        <v>11</v>
      </c>
      <c r="G1202" s="1" t="str">
        <f>IF(reservas_hotel[[#This Row],[precio noche 1]]="","100",reservas_hotel[[#This Row],[precio noche 1]])</f>
        <v>100</v>
      </c>
      <c r="H1202" t="s">
        <v>12</v>
      </c>
      <c r="I1202">
        <v>7</v>
      </c>
      <c r="J1202" t="s">
        <v>6</v>
      </c>
      <c r="K1202">
        <v>10</v>
      </c>
      <c r="L1202" s="1">
        <f>IF(reservas_hotel[[#This Row],[mantenimiento_por_noche]]="","20",reservas_hotel[[#This Row],[mantenimiento_por_noche]])</f>
        <v>10</v>
      </c>
      <c r="M1202">
        <f>reservas_hotel[[#This Row],[Precio Noche]]*reservas_hotel[[#This Row],[noches]]</f>
        <v>700</v>
      </c>
      <c r="N1202">
        <f>reservas_hotel[[#This Row],[noches]]*reservas_hotel[[#This Row],[Mantenimiento por noche]]</f>
        <v>70</v>
      </c>
      <c r="O1202">
        <f>reservas_hotel[[#This Row],[Gasto total por reserva]]-reservas_hotel[[#This Row],[Gasto mantenimiento total]]</f>
        <v>630</v>
      </c>
    </row>
    <row r="1203" spans="1:15" x14ac:dyDescent="0.3">
      <c r="A1203">
        <v>1202</v>
      </c>
      <c r="B1203">
        <v>51</v>
      </c>
      <c r="C1203" t="s">
        <v>2</v>
      </c>
      <c r="D1203" t="s">
        <v>19</v>
      </c>
      <c r="E1203" t="s">
        <v>8</v>
      </c>
      <c r="F1203">
        <v>200</v>
      </c>
      <c r="G1203" s="1">
        <f>IF(reservas_hotel[[#This Row],[precio noche 1]]="","100",reservas_hotel[[#This Row],[precio noche 1]])</f>
        <v>200</v>
      </c>
      <c r="H1203" t="s">
        <v>9</v>
      </c>
      <c r="I1203">
        <v>3</v>
      </c>
      <c r="J1203" t="s">
        <v>17</v>
      </c>
      <c r="K1203">
        <v>15</v>
      </c>
      <c r="L1203" s="1">
        <f>IF(reservas_hotel[[#This Row],[mantenimiento_por_noche]]="","20",reservas_hotel[[#This Row],[mantenimiento_por_noche]])</f>
        <v>15</v>
      </c>
      <c r="M1203">
        <f>reservas_hotel[[#This Row],[Precio Noche]]*reservas_hotel[[#This Row],[noches]]</f>
        <v>600</v>
      </c>
      <c r="N1203">
        <f>reservas_hotel[[#This Row],[noches]]*reservas_hotel[[#This Row],[Mantenimiento por noche]]</f>
        <v>45</v>
      </c>
      <c r="O1203">
        <f>reservas_hotel[[#This Row],[Gasto total por reserva]]-reservas_hotel[[#This Row],[Gasto mantenimiento total]]</f>
        <v>555</v>
      </c>
    </row>
    <row r="1204" spans="1:15" x14ac:dyDescent="0.3">
      <c r="A1204">
        <v>1203</v>
      </c>
      <c r="B1204">
        <v>74</v>
      </c>
      <c r="C1204" t="s">
        <v>13</v>
      </c>
      <c r="D1204" t="s">
        <v>10</v>
      </c>
      <c r="E1204" t="s">
        <v>8</v>
      </c>
      <c r="F1204">
        <v>90</v>
      </c>
      <c r="G1204" s="1">
        <f>IF(reservas_hotel[[#This Row],[precio noche 1]]="","100",reservas_hotel[[#This Row],[precio noche 1]])</f>
        <v>90</v>
      </c>
      <c r="H1204" t="s">
        <v>12</v>
      </c>
      <c r="I1204">
        <v>6</v>
      </c>
      <c r="J1204" t="s">
        <v>17</v>
      </c>
      <c r="L1204" s="1" t="str">
        <f>IF(reservas_hotel[[#This Row],[mantenimiento_por_noche]]="","20",reservas_hotel[[#This Row],[mantenimiento_por_noche]])</f>
        <v>20</v>
      </c>
      <c r="M1204">
        <f>reservas_hotel[[#This Row],[Precio Noche]]*reservas_hotel[[#This Row],[noches]]</f>
        <v>540</v>
      </c>
      <c r="N1204">
        <f>reservas_hotel[[#This Row],[noches]]*reservas_hotel[[#This Row],[Mantenimiento por noche]]</f>
        <v>120</v>
      </c>
      <c r="O1204">
        <f>reservas_hotel[[#This Row],[Gasto total por reserva]]-reservas_hotel[[#This Row],[Gasto mantenimiento total]]</f>
        <v>420</v>
      </c>
    </row>
    <row r="1205" spans="1:15" x14ac:dyDescent="0.3">
      <c r="A1205">
        <v>1204</v>
      </c>
      <c r="B1205">
        <v>55</v>
      </c>
      <c r="C1205" t="s">
        <v>2</v>
      </c>
      <c r="D1205" t="s">
        <v>19</v>
      </c>
      <c r="E1205" t="s">
        <v>15</v>
      </c>
      <c r="F1205">
        <v>200</v>
      </c>
      <c r="G1205" s="1">
        <f>IF(reservas_hotel[[#This Row],[precio noche 1]]="","100",reservas_hotel[[#This Row],[precio noche 1]])</f>
        <v>200</v>
      </c>
      <c r="H1205" t="s">
        <v>12</v>
      </c>
      <c r="I1205">
        <v>3</v>
      </c>
      <c r="J1205" t="s">
        <v>17</v>
      </c>
      <c r="K1205">
        <v>15</v>
      </c>
      <c r="L1205" s="1">
        <f>IF(reservas_hotel[[#This Row],[mantenimiento_por_noche]]="","20",reservas_hotel[[#This Row],[mantenimiento_por_noche]])</f>
        <v>15</v>
      </c>
      <c r="M1205">
        <f>reservas_hotel[[#This Row],[Precio Noche]]*reservas_hotel[[#This Row],[noches]]</f>
        <v>600</v>
      </c>
      <c r="N1205">
        <f>reservas_hotel[[#This Row],[noches]]*reservas_hotel[[#This Row],[Mantenimiento por noche]]</f>
        <v>45</v>
      </c>
      <c r="O1205">
        <f>reservas_hotel[[#This Row],[Gasto total por reserva]]-reservas_hotel[[#This Row],[Gasto mantenimiento total]]</f>
        <v>555</v>
      </c>
    </row>
    <row r="1206" spans="1:15" x14ac:dyDescent="0.3">
      <c r="A1206">
        <v>1205</v>
      </c>
      <c r="B1206">
        <v>44</v>
      </c>
      <c r="C1206" t="s">
        <v>2</v>
      </c>
      <c r="D1206" t="s">
        <v>14</v>
      </c>
      <c r="E1206" t="s">
        <v>15</v>
      </c>
      <c r="F1206">
        <v>70</v>
      </c>
      <c r="G1206" s="1">
        <f>IF(reservas_hotel[[#This Row],[precio noche 1]]="","100",reservas_hotel[[#This Row],[precio noche 1]])</f>
        <v>70</v>
      </c>
      <c r="H1206" t="s">
        <v>9</v>
      </c>
      <c r="I1206">
        <v>4</v>
      </c>
      <c r="J1206" t="s">
        <v>17</v>
      </c>
      <c r="K1206">
        <v>20</v>
      </c>
      <c r="L1206" s="1">
        <f>IF(reservas_hotel[[#This Row],[mantenimiento_por_noche]]="","20",reservas_hotel[[#This Row],[mantenimiento_por_noche]])</f>
        <v>20</v>
      </c>
      <c r="M1206">
        <f>reservas_hotel[[#This Row],[Precio Noche]]*reservas_hotel[[#This Row],[noches]]</f>
        <v>280</v>
      </c>
      <c r="N1206">
        <f>reservas_hotel[[#This Row],[noches]]*reservas_hotel[[#This Row],[Mantenimiento por noche]]</f>
        <v>80</v>
      </c>
      <c r="O1206">
        <f>reservas_hotel[[#This Row],[Gasto total por reserva]]-reservas_hotel[[#This Row],[Gasto mantenimiento total]]</f>
        <v>200</v>
      </c>
    </row>
    <row r="1207" spans="1:15" x14ac:dyDescent="0.3">
      <c r="A1207">
        <v>1206</v>
      </c>
      <c r="B1207">
        <v>52</v>
      </c>
      <c r="C1207" t="s">
        <v>2</v>
      </c>
      <c r="D1207" t="s">
        <v>16</v>
      </c>
      <c r="E1207" t="s">
        <v>11</v>
      </c>
      <c r="F1207">
        <v>200</v>
      </c>
      <c r="G1207" s="1">
        <f>IF(reservas_hotel[[#This Row],[precio noche 1]]="","100",reservas_hotel[[#This Row],[precio noche 1]])</f>
        <v>200</v>
      </c>
      <c r="H1207" t="s">
        <v>21</v>
      </c>
      <c r="I1207">
        <v>9</v>
      </c>
      <c r="J1207" t="s">
        <v>6</v>
      </c>
      <c r="K1207">
        <v>10</v>
      </c>
      <c r="L1207" s="1">
        <f>IF(reservas_hotel[[#This Row],[mantenimiento_por_noche]]="","20",reservas_hotel[[#This Row],[mantenimiento_por_noche]])</f>
        <v>10</v>
      </c>
      <c r="M1207">
        <f>reservas_hotel[[#This Row],[Precio Noche]]*reservas_hotel[[#This Row],[noches]]</f>
        <v>1800</v>
      </c>
      <c r="N1207">
        <f>reservas_hotel[[#This Row],[noches]]*reservas_hotel[[#This Row],[Mantenimiento por noche]]</f>
        <v>90</v>
      </c>
      <c r="O1207">
        <f>reservas_hotel[[#This Row],[Gasto total por reserva]]-reservas_hotel[[#This Row],[Gasto mantenimiento total]]</f>
        <v>1710</v>
      </c>
    </row>
    <row r="1208" spans="1:15" x14ac:dyDescent="0.3">
      <c r="A1208">
        <v>1207</v>
      </c>
      <c r="B1208">
        <v>69</v>
      </c>
      <c r="C1208" t="s">
        <v>2</v>
      </c>
      <c r="D1208" t="s">
        <v>22</v>
      </c>
      <c r="E1208" t="s">
        <v>8</v>
      </c>
      <c r="F1208">
        <v>120</v>
      </c>
      <c r="G1208" s="1">
        <f>IF(reservas_hotel[[#This Row],[precio noche 1]]="","100",reservas_hotel[[#This Row],[precio noche 1]])</f>
        <v>120</v>
      </c>
      <c r="H1208" t="s">
        <v>12</v>
      </c>
      <c r="I1208">
        <v>4</v>
      </c>
      <c r="J1208" t="s">
        <v>17</v>
      </c>
      <c r="L1208" s="1" t="str">
        <f>IF(reservas_hotel[[#This Row],[mantenimiento_por_noche]]="","20",reservas_hotel[[#This Row],[mantenimiento_por_noche]])</f>
        <v>20</v>
      </c>
      <c r="M1208">
        <f>reservas_hotel[[#This Row],[Precio Noche]]*reservas_hotel[[#This Row],[noches]]</f>
        <v>480</v>
      </c>
      <c r="N1208">
        <f>reservas_hotel[[#This Row],[noches]]*reservas_hotel[[#This Row],[Mantenimiento por noche]]</f>
        <v>80</v>
      </c>
      <c r="O1208">
        <f>reservas_hotel[[#This Row],[Gasto total por reserva]]-reservas_hotel[[#This Row],[Gasto mantenimiento total]]</f>
        <v>400</v>
      </c>
    </row>
    <row r="1209" spans="1:15" x14ac:dyDescent="0.3">
      <c r="A1209">
        <v>1208</v>
      </c>
      <c r="B1209">
        <v>78</v>
      </c>
      <c r="C1209" t="s">
        <v>2</v>
      </c>
      <c r="D1209" t="s">
        <v>22</v>
      </c>
      <c r="E1209" t="s">
        <v>8</v>
      </c>
      <c r="G1209" s="1" t="str">
        <f>IF(reservas_hotel[[#This Row],[precio noche 1]]="","100",reservas_hotel[[#This Row],[precio noche 1]])</f>
        <v>100</v>
      </c>
      <c r="H1209" t="s">
        <v>5</v>
      </c>
      <c r="I1209">
        <v>6</v>
      </c>
      <c r="J1209" t="s">
        <v>6</v>
      </c>
      <c r="K1209">
        <v>10</v>
      </c>
      <c r="L1209" s="1">
        <f>IF(reservas_hotel[[#This Row],[mantenimiento_por_noche]]="","20",reservas_hotel[[#This Row],[mantenimiento_por_noche]])</f>
        <v>10</v>
      </c>
      <c r="M1209">
        <f>reservas_hotel[[#This Row],[Precio Noche]]*reservas_hotel[[#This Row],[noches]]</f>
        <v>600</v>
      </c>
      <c r="N1209">
        <f>reservas_hotel[[#This Row],[noches]]*reservas_hotel[[#This Row],[Mantenimiento por noche]]</f>
        <v>60</v>
      </c>
      <c r="O1209">
        <f>reservas_hotel[[#This Row],[Gasto total por reserva]]-reservas_hotel[[#This Row],[Gasto mantenimiento total]]</f>
        <v>540</v>
      </c>
    </row>
    <row r="1210" spans="1:15" x14ac:dyDescent="0.3">
      <c r="A1210">
        <v>1209</v>
      </c>
      <c r="B1210">
        <v>50</v>
      </c>
      <c r="C1210" t="s">
        <v>2</v>
      </c>
      <c r="D1210" t="s">
        <v>7</v>
      </c>
      <c r="E1210" t="s">
        <v>15</v>
      </c>
      <c r="F1210">
        <v>90</v>
      </c>
      <c r="G1210" s="1">
        <f>IF(reservas_hotel[[#This Row],[precio noche 1]]="","100",reservas_hotel[[#This Row],[precio noche 1]])</f>
        <v>90</v>
      </c>
      <c r="H1210" t="s">
        <v>21</v>
      </c>
      <c r="I1210">
        <v>2</v>
      </c>
      <c r="J1210" t="s">
        <v>17</v>
      </c>
      <c r="K1210">
        <v>15</v>
      </c>
      <c r="L1210" s="1">
        <f>IF(reservas_hotel[[#This Row],[mantenimiento_por_noche]]="","20",reservas_hotel[[#This Row],[mantenimiento_por_noche]])</f>
        <v>15</v>
      </c>
      <c r="M1210">
        <f>reservas_hotel[[#This Row],[Precio Noche]]*reservas_hotel[[#This Row],[noches]]</f>
        <v>180</v>
      </c>
      <c r="N1210">
        <f>reservas_hotel[[#This Row],[noches]]*reservas_hotel[[#This Row],[Mantenimiento por noche]]</f>
        <v>30</v>
      </c>
      <c r="O1210">
        <f>reservas_hotel[[#This Row],[Gasto total por reserva]]-reservas_hotel[[#This Row],[Gasto mantenimiento total]]</f>
        <v>150</v>
      </c>
    </row>
    <row r="1211" spans="1:15" x14ac:dyDescent="0.3">
      <c r="A1211">
        <v>1210</v>
      </c>
      <c r="B1211">
        <v>39</v>
      </c>
      <c r="C1211" t="s">
        <v>13</v>
      </c>
      <c r="D1211" t="s">
        <v>3</v>
      </c>
      <c r="E1211" t="s">
        <v>11</v>
      </c>
      <c r="F1211">
        <v>70</v>
      </c>
      <c r="G1211" s="1">
        <f>IF(reservas_hotel[[#This Row],[precio noche 1]]="","100",reservas_hotel[[#This Row],[precio noche 1]])</f>
        <v>70</v>
      </c>
      <c r="H1211" t="s">
        <v>5</v>
      </c>
      <c r="I1211">
        <v>7</v>
      </c>
      <c r="J1211" t="s">
        <v>17</v>
      </c>
      <c r="K1211">
        <v>5</v>
      </c>
      <c r="L1211" s="1">
        <f>IF(reservas_hotel[[#This Row],[mantenimiento_por_noche]]="","20",reservas_hotel[[#This Row],[mantenimiento_por_noche]])</f>
        <v>5</v>
      </c>
      <c r="M1211">
        <f>reservas_hotel[[#This Row],[Precio Noche]]*reservas_hotel[[#This Row],[noches]]</f>
        <v>490</v>
      </c>
      <c r="N1211">
        <f>reservas_hotel[[#This Row],[noches]]*reservas_hotel[[#This Row],[Mantenimiento por noche]]</f>
        <v>35</v>
      </c>
      <c r="O1211">
        <f>reservas_hotel[[#This Row],[Gasto total por reserva]]-reservas_hotel[[#This Row],[Gasto mantenimiento total]]</f>
        <v>455</v>
      </c>
    </row>
    <row r="1212" spans="1:15" x14ac:dyDescent="0.3">
      <c r="A1212">
        <v>1211</v>
      </c>
      <c r="B1212">
        <v>60</v>
      </c>
      <c r="C1212" t="s">
        <v>13</v>
      </c>
      <c r="D1212" t="s">
        <v>7</v>
      </c>
      <c r="E1212" t="s">
        <v>8</v>
      </c>
      <c r="G1212" s="1" t="str">
        <f>IF(reservas_hotel[[#This Row],[precio noche 1]]="","100",reservas_hotel[[#This Row],[precio noche 1]])</f>
        <v>100</v>
      </c>
      <c r="H1212" t="s">
        <v>5</v>
      </c>
      <c r="I1212">
        <v>3</v>
      </c>
      <c r="J1212" t="s">
        <v>17</v>
      </c>
      <c r="L1212" s="1" t="str">
        <f>IF(reservas_hotel[[#This Row],[mantenimiento_por_noche]]="","20",reservas_hotel[[#This Row],[mantenimiento_por_noche]])</f>
        <v>20</v>
      </c>
      <c r="M1212">
        <f>reservas_hotel[[#This Row],[Precio Noche]]*reservas_hotel[[#This Row],[noches]]</f>
        <v>300</v>
      </c>
      <c r="N1212">
        <f>reservas_hotel[[#This Row],[noches]]*reservas_hotel[[#This Row],[Mantenimiento por noche]]</f>
        <v>60</v>
      </c>
      <c r="O1212">
        <f>reservas_hotel[[#This Row],[Gasto total por reserva]]-reservas_hotel[[#This Row],[Gasto mantenimiento total]]</f>
        <v>240</v>
      </c>
    </row>
    <row r="1213" spans="1:15" x14ac:dyDescent="0.3">
      <c r="A1213">
        <v>1212</v>
      </c>
      <c r="B1213">
        <v>56</v>
      </c>
      <c r="C1213" t="s">
        <v>2</v>
      </c>
      <c r="D1213" t="s">
        <v>18</v>
      </c>
      <c r="E1213" t="s">
        <v>11</v>
      </c>
      <c r="F1213">
        <v>150</v>
      </c>
      <c r="G1213" s="1">
        <f>IF(reservas_hotel[[#This Row],[precio noche 1]]="","100",reservas_hotel[[#This Row],[precio noche 1]])</f>
        <v>150</v>
      </c>
      <c r="H1213" t="s">
        <v>9</v>
      </c>
      <c r="I1213">
        <v>2</v>
      </c>
      <c r="J1213" t="s">
        <v>17</v>
      </c>
      <c r="L1213" s="1" t="str">
        <f>IF(reservas_hotel[[#This Row],[mantenimiento_por_noche]]="","20",reservas_hotel[[#This Row],[mantenimiento_por_noche]])</f>
        <v>20</v>
      </c>
      <c r="M1213">
        <f>reservas_hotel[[#This Row],[Precio Noche]]*reservas_hotel[[#This Row],[noches]]</f>
        <v>300</v>
      </c>
      <c r="N1213">
        <f>reservas_hotel[[#This Row],[noches]]*reservas_hotel[[#This Row],[Mantenimiento por noche]]</f>
        <v>40</v>
      </c>
      <c r="O1213">
        <f>reservas_hotel[[#This Row],[Gasto total por reserva]]-reservas_hotel[[#This Row],[Gasto mantenimiento total]]</f>
        <v>260</v>
      </c>
    </row>
    <row r="1214" spans="1:15" x14ac:dyDescent="0.3">
      <c r="A1214">
        <v>1213</v>
      </c>
      <c r="B1214">
        <v>65</v>
      </c>
      <c r="C1214" t="s">
        <v>2</v>
      </c>
      <c r="D1214" t="s">
        <v>20</v>
      </c>
      <c r="E1214" t="s">
        <v>15</v>
      </c>
      <c r="F1214">
        <v>90</v>
      </c>
      <c r="G1214" s="1">
        <f>IF(reservas_hotel[[#This Row],[precio noche 1]]="","100",reservas_hotel[[#This Row],[precio noche 1]])</f>
        <v>90</v>
      </c>
      <c r="H1214" t="s">
        <v>21</v>
      </c>
      <c r="I1214">
        <v>8</v>
      </c>
      <c r="J1214" t="s">
        <v>6</v>
      </c>
      <c r="L1214" s="1" t="str">
        <f>IF(reservas_hotel[[#This Row],[mantenimiento_por_noche]]="","20",reservas_hotel[[#This Row],[mantenimiento_por_noche]])</f>
        <v>20</v>
      </c>
      <c r="M1214">
        <f>reservas_hotel[[#This Row],[Precio Noche]]*reservas_hotel[[#This Row],[noches]]</f>
        <v>720</v>
      </c>
      <c r="N1214">
        <f>reservas_hotel[[#This Row],[noches]]*reservas_hotel[[#This Row],[Mantenimiento por noche]]</f>
        <v>160</v>
      </c>
      <c r="O1214">
        <f>reservas_hotel[[#This Row],[Gasto total por reserva]]-reservas_hotel[[#This Row],[Gasto mantenimiento total]]</f>
        <v>560</v>
      </c>
    </row>
    <row r="1215" spans="1:15" x14ac:dyDescent="0.3">
      <c r="A1215">
        <v>1214</v>
      </c>
      <c r="B1215">
        <v>33</v>
      </c>
      <c r="C1215" t="s">
        <v>2</v>
      </c>
      <c r="D1215" t="s">
        <v>10</v>
      </c>
      <c r="E1215" t="s">
        <v>8</v>
      </c>
      <c r="F1215">
        <v>200</v>
      </c>
      <c r="G1215" s="1">
        <f>IF(reservas_hotel[[#This Row],[precio noche 1]]="","100",reservas_hotel[[#This Row],[precio noche 1]])</f>
        <v>200</v>
      </c>
      <c r="H1215" t="s">
        <v>12</v>
      </c>
      <c r="I1215">
        <v>8</v>
      </c>
      <c r="J1215" t="s">
        <v>6</v>
      </c>
      <c r="K1215">
        <v>5</v>
      </c>
      <c r="L1215" s="1">
        <f>IF(reservas_hotel[[#This Row],[mantenimiento_por_noche]]="","20",reservas_hotel[[#This Row],[mantenimiento_por_noche]])</f>
        <v>5</v>
      </c>
      <c r="M1215">
        <f>reservas_hotel[[#This Row],[Precio Noche]]*reservas_hotel[[#This Row],[noches]]</f>
        <v>1600</v>
      </c>
      <c r="N1215">
        <f>reservas_hotel[[#This Row],[noches]]*reservas_hotel[[#This Row],[Mantenimiento por noche]]</f>
        <v>40</v>
      </c>
      <c r="O1215">
        <f>reservas_hotel[[#This Row],[Gasto total por reserva]]-reservas_hotel[[#This Row],[Gasto mantenimiento total]]</f>
        <v>1560</v>
      </c>
    </row>
    <row r="1216" spans="1:15" x14ac:dyDescent="0.3">
      <c r="A1216">
        <v>1215</v>
      </c>
      <c r="B1216">
        <v>24</v>
      </c>
      <c r="C1216" t="s">
        <v>2</v>
      </c>
      <c r="D1216" t="s">
        <v>20</v>
      </c>
      <c r="E1216" t="s">
        <v>4</v>
      </c>
      <c r="F1216">
        <v>200</v>
      </c>
      <c r="G1216" s="1">
        <f>IF(reservas_hotel[[#This Row],[precio noche 1]]="","100",reservas_hotel[[#This Row],[precio noche 1]])</f>
        <v>200</v>
      </c>
      <c r="H1216" t="s">
        <v>21</v>
      </c>
      <c r="I1216">
        <v>3</v>
      </c>
      <c r="J1216" t="s">
        <v>17</v>
      </c>
      <c r="K1216">
        <v>5</v>
      </c>
      <c r="L1216" s="1">
        <f>IF(reservas_hotel[[#This Row],[mantenimiento_por_noche]]="","20",reservas_hotel[[#This Row],[mantenimiento_por_noche]])</f>
        <v>5</v>
      </c>
      <c r="M1216">
        <f>reservas_hotel[[#This Row],[Precio Noche]]*reservas_hotel[[#This Row],[noches]]</f>
        <v>600</v>
      </c>
      <c r="N1216">
        <f>reservas_hotel[[#This Row],[noches]]*reservas_hotel[[#This Row],[Mantenimiento por noche]]</f>
        <v>15</v>
      </c>
      <c r="O1216">
        <f>reservas_hotel[[#This Row],[Gasto total por reserva]]-reservas_hotel[[#This Row],[Gasto mantenimiento total]]</f>
        <v>585</v>
      </c>
    </row>
    <row r="1217" spans="1:15" x14ac:dyDescent="0.3">
      <c r="A1217">
        <v>1216</v>
      </c>
      <c r="B1217">
        <v>41</v>
      </c>
      <c r="C1217" t="s">
        <v>2</v>
      </c>
      <c r="D1217" t="s">
        <v>3</v>
      </c>
      <c r="E1217" t="s">
        <v>8</v>
      </c>
      <c r="F1217">
        <v>120</v>
      </c>
      <c r="G1217" s="1">
        <f>IF(reservas_hotel[[#This Row],[precio noche 1]]="","100",reservas_hotel[[#This Row],[precio noche 1]])</f>
        <v>120</v>
      </c>
      <c r="H1217" t="s">
        <v>21</v>
      </c>
      <c r="I1217">
        <v>5</v>
      </c>
      <c r="J1217" t="s">
        <v>6</v>
      </c>
      <c r="K1217">
        <v>20</v>
      </c>
      <c r="L1217" s="1">
        <f>IF(reservas_hotel[[#This Row],[mantenimiento_por_noche]]="","20",reservas_hotel[[#This Row],[mantenimiento_por_noche]])</f>
        <v>20</v>
      </c>
      <c r="M1217">
        <f>reservas_hotel[[#This Row],[Precio Noche]]*reservas_hotel[[#This Row],[noches]]</f>
        <v>600</v>
      </c>
      <c r="N1217">
        <f>reservas_hotel[[#This Row],[noches]]*reservas_hotel[[#This Row],[Mantenimiento por noche]]</f>
        <v>100</v>
      </c>
      <c r="O1217">
        <f>reservas_hotel[[#This Row],[Gasto total por reserva]]-reservas_hotel[[#This Row],[Gasto mantenimiento total]]</f>
        <v>500</v>
      </c>
    </row>
    <row r="1218" spans="1:15" x14ac:dyDescent="0.3">
      <c r="A1218">
        <v>1217</v>
      </c>
      <c r="B1218">
        <v>88</v>
      </c>
      <c r="C1218" t="s">
        <v>2</v>
      </c>
      <c r="D1218" t="s">
        <v>14</v>
      </c>
      <c r="E1218" t="s">
        <v>11</v>
      </c>
      <c r="F1218">
        <v>90</v>
      </c>
      <c r="G1218" s="1">
        <f>IF(reservas_hotel[[#This Row],[precio noche 1]]="","100",reservas_hotel[[#This Row],[precio noche 1]])</f>
        <v>90</v>
      </c>
      <c r="H1218" t="s">
        <v>5</v>
      </c>
      <c r="I1218">
        <v>10</v>
      </c>
      <c r="J1218" t="s">
        <v>17</v>
      </c>
      <c r="K1218">
        <v>15</v>
      </c>
      <c r="L1218" s="1">
        <f>IF(reservas_hotel[[#This Row],[mantenimiento_por_noche]]="","20",reservas_hotel[[#This Row],[mantenimiento_por_noche]])</f>
        <v>15</v>
      </c>
      <c r="M1218">
        <f>reservas_hotel[[#This Row],[Precio Noche]]*reservas_hotel[[#This Row],[noches]]</f>
        <v>900</v>
      </c>
      <c r="N1218">
        <f>reservas_hotel[[#This Row],[noches]]*reservas_hotel[[#This Row],[Mantenimiento por noche]]</f>
        <v>150</v>
      </c>
      <c r="O1218">
        <f>reservas_hotel[[#This Row],[Gasto total por reserva]]-reservas_hotel[[#This Row],[Gasto mantenimiento total]]</f>
        <v>750</v>
      </c>
    </row>
    <row r="1219" spans="1:15" x14ac:dyDescent="0.3">
      <c r="A1219">
        <v>1218</v>
      </c>
      <c r="B1219">
        <v>53</v>
      </c>
      <c r="C1219" t="s">
        <v>13</v>
      </c>
      <c r="D1219" t="s">
        <v>3</v>
      </c>
      <c r="E1219" t="s">
        <v>4</v>
      </c>
      <c r="F1219">
        <v>90</v>
      </c>
      <c r="G1219" s="1">
        <f>IF(reservas_hotel[[#This Row],[precio noche 1]]="","100",reservas_hotel[[#This Row],[precio noche 1]])</f>
        <v>90</v>
      </c>
      <c r="H1219" t="s">
        <v>21</v>
      </c>
      <c r="I1219">
        <v>9</v>
      </c>
      <c r="J1219" t="s">
        <v>17</v>
      </c>
      <c r="K1219">
        <v>10</v>
      </c>
      <c r="L1219" s="1">
        <f>IF(reservas_hotel[[#This Row],[mantenimiento_por_noche]]="","20",reservas_hotel[[#This Row],[mantenimiento_por_noche]])</f>
        <v>10</v>
      </c>
      <c r="M1219">
        <f>reservas_hotel[[#This Row],[Precio Noche]]*reservas_hotel[[#This Row],[noches]]</f>
        <v>810</v>
      </c>
      <c r="N1219">
        <f>reservas_hotel[[#This Row],[noches]]*reservas_hotel[[#This Row],[Mantenimiento por noche]]</f>
        <v>90</v>
      </c>
      <c r="O1219">
        <f>reservas_hotel[[#This Row],[Gasto total por reserva]]-reservas_hotel[[#This Row],[Gasto mantenimiento total]]</f>
        <v>720</v>
      </c>
    </row>
    <row r="1220" spans="1:15" x14ac:dyDescent="0.3">
      <c r="A1220">
        <v>1219</v>
      </c>
      <c r="B1220">
        <v>43</v>
      </c>
      <c r="C1220" t="s">
        <v>13</v>
      </c>
      <c r="D1220" t="s">
        <v>18</v>
      </c>
      <c r="E1220" t="s">
        <v>15</v>
      </c>
      <c r="F1220">
        <v>90</v>
      </c>
      <c r="G1220" s="1">
        <f>IF(reservas_hotel[[#This Row],[precio noche 1]]="","100",reservas_hotel[[#This Row],[precio noche 1]])</f>
        <v>90</v>
      </c>
      <c r="H1220" t="s">
        <v>21</v>
      </c>
      <c r="I1220">
        <v>2</v>
      </c>
      <c r="J1220" t="s">
        <v>6</v>
      </c>
      <c r="K1220">
        <v>5</v>
      </c>
      <c r="L1220" s="1">
        <f>IF(reservas_hotel[[#This Row],[mantenimiento_por_noche]]="","20",reservas_hotel[[#This Row],[mantenimiento_por_noche]])</f>
        <v>5</v>
      </c>
      <c r="M1220">
        <f>reservas_hotel[[#This Row],[Precio Noche]]*reservas_hotel[[#This Row],[noches]]</f>
        <v>180</v>
      </c>
      <c r="N1220">
        <f>reservas_hotel[[#This Row],[noches]]*reservas_hotel[[#This Row],[Mantenimiento por noche]]</f>
        <v>10</v>
      </c>
      <c r="O1220">
        <f>reservas_hotel[[#This Row],[Gasto total por reserva]]-reservas_hotel[[#This Row],[Gasto mantenimiento total]]</f>
        <v>170</v>
      </c>
    </row>
    <row r="1221" spans="1:15" x14ac:dyDescent="0.3">
      <c r="A1221">
        <v>1220</v>
      </c>
      <c r="B1221">
        <v>45</v>
      </c>
      <c r="C1221" t="s">
        <v>13</v>
      </c>
      <c r="D1221" t="s">
        <v>16</v>
      </c>
      <c r="E1221" t="s">
        <v>15</v>
      </c>
      <c r="F1221">
        <v>90</v>
      </c>
      <c r="G1221" s="1">
        <f>IF(reservas_hotel[[#This Row],[precio noche 1]]="","100",reservas_hotel[[#This Row],[precio noche 1]])</f>
        <v>90</v>
      </c>
      <c r="H1221" t="s">
        <v>12</v>
      </c>
      <c r="I1221">
        <v>7</v>
      </c>
      <c r="J1221" t="s">
        <v>6</v>
      </c>
      <c r="K1221">
        <v>15</v>
      </c>
      <c r="L1221" s="1">
        <f>IF(reservas_hotel[[#This Row],[mantenimiento_por_noche]]="","20",reservas_hotel[[#This Row],[mantenimiento_por_noche]])</f>
        <v>15</v>
      </c>
      <c r="M1221">
        <f>reservas_hotel[[#This Row],[Precio Noche]]*reservas_hotel[[#This Row],[noches]]</f>
        <v>630</v>
      </c>
      <c r="N1221">
        <f>reservas_hotel[[#This Row],[noches]]*reservas_hotel[[#This Row],[Mantenimiento por noche]]</f>
        <v>105</v>
      </c>
      <c r="O1221">
        <f>reservas_hotel[[#This Row],[Gasto total por reserva]]-reservas_hotel[[#This Row],[Gasto mantenimiento total]]</f>
        <v>525</v>
      </c>
    </row>
    <row r="1222" spans="1:15" x14ac:dyDescent="0.3">
      <c r="A1222">
        <v>1221</v>
      </c>
      <c r="B1222">
        <v>44</v>
      </c>
      <c r="C1222" t="s">
        <v>13</v>
      </c>
      <c r="D1222" t="s">
        <v>18</v>
      </c>
      <c r="E1222" t="s">
        <v>11</v>
      </c>
      <c r="F1222">
        <v>70</v>
      </c>
      <c r="G1222" s="1">
        <f>IF(reservas_hotel[[#This Row],[precio noche 1]]="","100",reservas_hotel[[#This Row],[precio noche 1]])</f>
        <v>70</v>
      </c>
      <c r="H1222" t="s">
        <v>21</v>
      </c>
      <c r="I1222">
        <v>7</v>
      </c>
      <c r="J1222" t="s">
        <v>17</v>
      </c>
      <c r="K1222">
        <v>5</v>
      </c>
      <c r="L1222" s="1">
        <f>IF(reservas_hotel[[#This Row],[mantenimiento_por_noche]]="","20",reservas_hotel[[#This Row],[mantenimiento_por_noche]])</f>
        <v>5</v>
      </c>
      <c r="M1222">
        <f>reservas_hotel[[#This Row],[Precio Noche]]*reservas_hotel[[#This Row],[noches]]</f>
        <v>490</v>
      </c>
      <c r="N1222">
        <f>reservas_hotel[[#This Row],[noches]]*reservas_hotel[[#This Row],[Mantenimiento por noche]]</f>
        <v>35</v>
      </c>
      <c r="O1222">
        <f>reservas_hotel[[#This Row],[Gasto total por reserva]]-reservas_hotel[[#This Row],[Gasto mantenimiento total]]</f>
        <v>455</v>
      </c>
    </row>
    <row r="1223" spans="1:15" x14ac:dyDescent="0.3">
      <c r="A1223">
        <v>1222</v>
      </c>
      <c r="B1223">
        <v>39</v>
      </c>
      <c r="C1223" t="s">
        <v>13</v>
      </c>
      <c r="D1223" t="s">
        <v>14</v>
      </c>
      <c r="E1223" t="s">
        <v>8</v>
      </c>
      <c r="F1223">
        <v>200</v>
      </c>
      <c r="G1223" s="1">
        <f>IF(reservas_hotel[[#This Row],[precio noche 1]]="","100",reservas_hotel[[#This Row],[precio noche 1]])</f>
        <v>200</v>
      </c>
      <c r="H1223" t="s">
        <v>5</v>
      </c>
      <c r="I1223">
        <v>10</v>
      </c>
      <c r="J1223" t="s">
        <v>17</v>
      </c>
      <c r="K1223">
        <v>10</v>
      </c>
      <c r="L1223" s="1">
        <f>IF(reservas_hotel[[#This Row],[mantenimiento_por_noche]]="","20",reservas_hotel[[#This Row],[mantenimiento_por_noche]])</f>
        <v>10</v>
      </c>
      <c r="M1223">
        <f>reservas_hotel[[#This Row],[Precio Noche]]*reservas_hotel[[#This Row],[noches]]</f>
        <v>2000</v>
      </c>
      <c r="N1223">
        <f>reservas_hotel[[#This Row],[noches]]*reservas_hotel[[#This Row],[Mantenimiento por noche]]</f>
        <v>100</v>
      </c>
      <c r="O1223">
        <f>reservas_hotel[[#This Row],[Gasto total por reserva]]-reservas_hotel[[#This Row],[Gasto mantenimiento total]]</f>
        <v>1900</v>
      </c>
    </row>
    <row r="1224" spans="1:15" x14ac:dyDescent="0.3">
      <c r="A1224">
        <v>1223</v>
      </c>
      <c r="B1224">
        <v>58</v>
      </c>
      <c r="C1224" t="s">
        <v>2</v>
      </c>
      <c r="D1224" t="s">
        <v>16</v>
      </c>
      <c r="E1224" t="s">
        <v>4</v>
      </c>
      <c r="F1224">
        <v>120</v>
      </c>
      <c r="G1224" s="1">
        <f>IF(reservas_hotel[[#This Row],[precio noche 1]]="","100",reservas_hotel[[#This Row],[precio noche 1]])</f>
        <v>120</v>
      </c>
      <c r="H1224" t="s">
        <v>9</v>
      </c>
      <c r="I1224">
        <v>2</v>
      </c>
      <c r="J1224" t="s">
        <v>17</v>
      </c>
      <c r="L1224" s="1" t="str">
        <f>IF(reservas_hotel[[#This Row],[mantenimiento_por_noche]]="","20",reservas_hotel[[#This Row],[mantenimiento_por_noche]])</f>
        <v>20</v>
      </c>
      <c r="M1224">
        <f>reservas_hotel[[#This Row],[Precio Noche]]*reservas_hotel[[#This Row],[noches]]</f>
        <v>240</v>
      </c>
      <c r="N1224">
        <f>reservas_hotel[[#This Row],[noches]]*reservas_hotel[[#This Row],[Mantenimiento por noche]]</f>
        <v>40</v>
      </c>
      <c r="O1224">
        <f>reservas_hotel[[#This Row],[Gasto total por reserva]]-reservas_hotel[[#This Row],[Gasto mantenimiento total]]</f>
        <v>200</v>
      </c>
    </row>
    <row r="1225" spans="1:15" x14ac:dyDescent="0.3">
      <c r="A1225">
        <v>1224</v>
      </c>
      <c r="B1225">
        <v>51</v>
      </c>
      <c r="C1225" t="s">
        <v>13</v>
      </c>
      <c r="D1225" t="s">
        <v>3</v>
      </c>
      <c r="E1225" t="s">
        <v>15</v>
      </c>
      <c r="F1225">
        <v>200</v>
      </c>
      <c r="G1225" s="1">
        <f>IF(reservas_hotel[[#This Row],[precio noche 1]]="","100",reservas_hotel[[#This Row],[precio noche 1]])</f>
        <v>200</v>
      </c>
      <c r="H1225" t="s">
        <v>5</v>
      </c>
      <c r="I1225">
        <v>9</v>
      </c>
      <c r="J1225" t="s">
        <v>17</v>
      </c>
      <c r="L1225" s="1" t="str">
        <f>IF(reservas_hotel[[#This Row],[mantenimiento_por_noche]]="","20",reservas_hotel[[#This Row],[mantenimiento_por_noche]])</f>
        <v>20</v>
      </c>
      <c r="M1225">
        <f>reservas_hotel[[#This Row],[Precio Noche]]*reservas_hotel[[#This Row],[noches]]</f>
        <v>1800</v>
      </c>
      <c r="N1225">
        <f>reservas_hotel[[#This Row],[noches]]*reservas_hotel[[#This Row],[Mantenimiento por noche]]</f>
        <v>180</v>
      </c>
      <c r="O1225">
        <f>reservas_hotel[[#This Row],[Gasto total por reserva]]-reservas_hotel[[#This Row],[Gasto mantenimiento total]]</f>
        <v>1620</v>
      </c>
    </row>
    <row r="1226" spans="1:15" x14ac:dyDescent="0.3">
      <c r="A1226">
        <v>1225</v>
      </c>
      <c r="B1226">
        <v>41</v>
      </c>
      <c r="C1226" t="s">
        <v>2</v>
      </c>
      <c r="D1226" t="s">
        <v>19</v>
      </c>
      <c r="E1226" t="s">
        <v>15</v>
      </c>
      <c r="F1226">
        <v>200</v>
      </c>
      <c r="G1226" s="1">
        <f>IF(reservas_hotel[[#This Row],[precio noche 1]]="","100",reservas_hotel[[#This Row],[precio noche 1]])</f>
        <v>200</v>
      </c>
      <c r="H1226" t="s">
        <v>21</v>
      </c>
      <c r="I1226">
        <v>9</v>
      </c>
      <c r="J1226" t="s">
        <v>17</v>
      </c>
      <c r="K1226">
        <v>5</v>
      </c>
      <c r="L1226" s="1">
        <f>IF(reservas_hotel[[#This Row],[mantenimiento_por_noche]]="","20",reservas_hotel[[#This Row],[mantenimiento_por_noche]])</f>
        <v>5</v>
      </c>
      <c r="M1226">
        <f>reservas_hotel[[#This Row],[Precio Noche]]*reservas_hotel[[#This Row],[noches]]</f>
        <v>1800</v>
      </c>
      <c r="N1226">
        <f>reservas_hotel[[#This Row],[noches]]*reservas_hotel[[#This Row],[Mantenimiento por noche]]</f>
        <v>45</v>
      </c>
      <c r="O1226">
        <f>reservas_hotel[[#This Row],[Gasto total por reserva]]-reservas_hotel[[#This Row],[Gasto mantenimiento total]]</f>
        <v>1755</v>
      </c>
    </row>
    <row r="1227" spans="1:15" x14ac:dyDescent="0.3">
      <c r="A1227">
        <v>1226</v>
      </c>
      <c r="B1227">
        <v>36</v>
      </c>
      <c r="C1227" t="s">
        <v>13</v>
      </c>
      <c r="D1227" t="s">
        <v>3</v>
      </c>
      <c r="E1227" t="s">
        <v>15</v>
      </c>
      <c r="G1227" s="1" t="str">
        <f>IF(reservas_hotel[[#This Row],[precio noche 1]]="","100",reservas_hotel[[#This Row],[precio noche 1]])</f>
        <v>100</v>
      </c>
      <c r="H1227" t="s">
        <v>21</v>
      </c>
      <c r="I1227">
        <v>3</v>
      </c>
      <c r="J1227" t="s">
        <v>6</v>
      </c>
      <c r="K1227">
        <v>20</v>
      </c>
      <c r="L1227" s="1">
        <f>IF(reservas_hotel[[#This Row],[mantenimiento_por_noche]]="","20",reservas_hotel[[#This Row],[mantenimiento_por_noche]])</f>
        <v>20</v>
      </c>
      <c r="M1227">
        <f>reservas_hotel[[#This Row],[Precio Noche]]*reservas_hotel[[#This Row],[noches]]</f>
        <v>300</v>
      </c>
      <c r="N1227">
        <f>reservas_hotel[[#This Row],[noches]]*reservas_hotel[[#This Row],[Mantenimiento por noche]]</f>
        <v>60</v>
      </c>
      <c r="O1227">
        <f>reservas_hotel[[#This Row],[Gasto total por reserva]]-reservas_hotel[[#This Row],[Gasto mantenimiento total]]</f>
        <v>240</v>
      </c>
    </row>
    <row r="1228" spans="1:15" x14ac:dyDescent="0.3">
      <c r="A1228">
        <v>1227</v>
      </c>
      <c r="B1228">
        <v>50</v>
      </c>
      <c r="C1228" t="s">
        <v>2</v>
      </c>
      <c r="D1228" t="s">
        <v>18</v>
      </c>
      <c r="E1228" t="s">
        <v>4</v>
      </c>
      <c r="F1228">
        <v>200</v>
      </c>
      <c r="G1228" s="1">
        <f>IF(reservas_hotel[[#This Row],[precio noche 1]]="","100",reservas_hotel[[#This Row],[precio noche 1]])</f>
        <v>200</v>
      </c>
      <c r="H1228" t="s">
        <v>5</v>
      </c>
      <c r="I1228">
        <v>2</v>
      </c>
      <c r="J1228" t="s">
        <v>6</v>
      </c>
      <c r="L1228" s="1" t="str">
        <f>IF(reservas_hotel[[#This Row],[mantenimiento_por_noche]]="","20",reservas_hotel[[#This Row],[mantenimiento_por_noche]])</f>
        <v>20</v>
      </c>
      <c r="M1228">
        <f>reservas_hotel[[#This Row],[Precio Noche]]*reservas_hotel[[#This Row],[noches]]</f>
        <v>400</v>
      </c>
      <c r="N1228">
        <f>reservas_hotel[[#This Row],[noches]]*reservas_hotel[[#This Row],[Mantenimiento por noche]]</f>
        <v>40</v>
      </c>
      <c r="O1228">
        <f>reservas_hotel[[#This Row],[Gasto total por reserva]]-reservas_hotel[[#This Row],[Gasto mantenimiento total]]</f>
        <v>360</v>
      </c>
    </row>
    <row r="1229" spans="1:15" x14ac:dyDescent="0.3">
      <c r="A1229">
        <v>1228</v>
      </c>
      <c r="B1229">
        <v>74</v>
      </c>
      <c r="C1229" t="s">
        <v>2</v>
      </c>
      <c r="D1229" t="s">
        <v>14</v>
      </c>
      <c r="E1229" t="s">
        <v>15</v>
      </c>
      <c r="F1229">
        <v>70</v>
      </c>
      <c r="G1229" s="1">
        <f>IF(reservas_hotel[[#This Row],[precio noche 1]]="","100",reservas_hotel[[#This Row],[precio noche 1]])</f>
        <v>70</v>
      </c>
      <c r="H1229" t="s">
        <v>12</v>
      </c>
      <c r="I1229">
        <v>8</v>
      </c>
      <c r="J1229" t="s">
        <v>17</v>
      </c>
      <c r="L1229" s="1" t="str">
        <f>IF(reservas_hotel[[#This Row],[mantenimiento_por_noche]]="","20",reservas_hotel[[#This Row],[mantenimiento_por_noche]])</f>
        <v>20</v>
      </c>
      <c r="M1229">
        <f>reservas_hotel[[#This Row],[Precio Noche]]*reservas_hotel[[#This Row],[noches]]</f>
        <v>560</v>
      </c>
      <c r="N1229">
        <f>reservas_hotel[[#This Row],[noches]]*reservas_hotel[[#This Row],[Mantenimiento por noche]]</f>
        <v>160</v>
      </c>
      <c r="O1229">
        <f>reservas_hotel[[#This Row],[Gasto total por reserva]]-reservas_hotel[[#This Row],[Gasto mantenimiento total]]</f>
        <v>400</v>
      </c>
    </row>
    <row r="1230" spans="1:15" x14ac:dyDescent="0.3">
      <c r="A1230">
        <v>1229</v>
      </c>
      <c r="B1230">
        <v>72</v>
      </c>
      <c r="C1230" t="s">
        <v>13</v>
      </c>
      <c r="D1230" t="s">
        <v>18</v>
      </c>
      <c r="E1230" t="s">
        <v>8</v>
      </c>
      <c r="G1230" s="1" t="str">
        <f>IF(reservas_hotel[[#This Row],[precio noche 1]]="","100",reservas_hotel[[#This Row],[precio noche 1]])</f>
        <v>100</v>
      </c>
      <c r="H1230" t="s">
        <v>9</v>
      </c>
      <c r="I1230">
        <v>5</v>
      </c>
      <c r="J1230" t="s">
        <v>17</v>
      </c>
      <c r="K1230">
        <v>20</v>
      </c>
      <c r="L1230" s="1">
        <f>IF(reservas_hotel[[#This Row],[mantenimiento_por_noche]]="","20",reservas_hotel[[#This Row],[mantenimiento_por_noche]])</f>
        <v>20</v>
      </c>
      <c r="M1230">
        <f>reservas_hotel[[#This Row],[Precio Noche]]*reservas_hotel[[#This Row],[noches]]</f>
        <v>500</v>
      </c>
      <c r="N1230">
        <f>reservas_hotel[[#This Row],[noches]]*reservas_hotel[[#This Row],[Mantenimiento por noche]]</f>
        <v>100</v>
      </c>
      <c r="O1230">
        <f>reservas_hotel[[#This Row],[Gasto total por reserva]]-reservas_hotel[[#This Row],[Gasto mantenimiento total]]</f>
        <v>400</v>
      </c>
    </row>
    <row r="1231" spans="1:15" x14ac:dyDescent="0.3">
      <c r="A1231">
        <v>1230</v>
      </c>
      <c r="B1231">
        <v>63</v>
      </c>
      <c r="C1231" t="s">
        <v>13</v>
      </c>
      <c r="D1231" t="s">
        <v>19</v>
      </c>
      <c r="E1231" t="s">
        <v>8</v>
      </c>
      <c r="F1231">
        <v>120</v>
      </c>
      <c r="G1231" s="1">
        <f>IF(reservas_hotel[[#This Row],[precio noche 1]]="","100",reservas_hotel[[#This Row],[precio noche 1]])</f>
        <v>120</v>
      </c>
      <c r="H1231" t="s">
        <v>5</v>
      </c>
      <c r="I1231">
        <v>10</v>
      </c>
      <c r="J1231" t="s">
        <v>6</v>
      </c>
      <c r="K1231">
        <v>5</v>
      </c>
      <c r="L1231" s="1">
        <f>IF(reservas_hotel[[#This Row],[mantenimiento_por_noche]]="","20",reservas_hotel[[#This Row],[mantenimiento_por_noche]])</f>
        <v>5</v>
      </c>
      <c r="M1231">
        <f>reservas_hotel[[#This Row],[Precio Noche]]*reservas_hotel[[#This Row],[noches]]</f>
        <v>1200</v>
      </c>
      <c r="N1231">
        <f>reservas_hotel[[#This Row],[noches]]*reservas_hotel[[#This Row],[Mantenimiento por noche]]</f>
        <v>50</v>
      </c>
      <c r="O1231">
        <f>reservas_hotel[[#This Row],[Gasto total por reserva]]-reservas_hotel[[#This Row],[Gasto mantenimiento total]]</f>
        <v>1150</v>
      </c>
    </row>
    <row r="1232" spans="1:15" x14ac:dyDescent="0.3">
      <c r="A1232">
        <v>1231</v>
      </c>
      <c r="B1232">
        <v>41</v>
      </c>
      <c r="C1232" t="s">
        <v>2</v>
      </c>
      <c r="D1232" t="s">
        <v>3</v>
      </c>
      <c r="E1232" t="s">
        <v>4</v>
      </c>
      <c r="F1232">
        <v>120</v>
      </c>
      <c r="G1232" s="1">
        <f>IF(reservas_hotel[[#This Row],[precio noche 1]]="","100",reservas_hotel[[#This Row],[precio noche 1]])</f>
        <v>120</v>
      </c>
      <c r="H1232" t="s">
        <v>12</v>
      </c>
      <c r="I1232">
        <v>1</v>
      </c>
      <c r="J1232" t="s">
        <v>17</v>
      </c>
      <c r="K1232">
        <v>20</v>
      </c>
      <c r="L1232" s="1">
        <f>IF(reservas_hotel[[#This Row],[mantenimiento_por_noche]]="","20",reservas_hotel[[#This Row],[mantenimiento_por_noche]])</f>
        <v>20</v>
      </c>
      <c r="M1232">
        <f>reservas_hotel[[#This Row],[Precio Noche]]*reservas_hotel[[#This Row],[noches]]</f>
        <v>120</v>
      </c>
      <c r="N1232">
        <f>reservas_hotel[[#This Row],[noches]]*reservas_hotel[[#This Row],[Mantenimiento por noche]]</f>
        <v>20</v>
      </c>
      <c r="O1232">
        <f>reservas_hotel[[#This Row],[Gasto total por reserva]]-reservas_hotel[[#This Row],[Gasto mantenimiento total]]</f>
        <v>100</v>
      </c>
    </row>
    <row r="1233" spans="1:15" x14ac:dyDescent="0.3">
      <c r="A1233">
        <v>1232</v>
      </c>
      <c r="B1233">
        <v>74</v>
      </c>
      <c r="C1233" t="s">
        <v>13</v>
      </c>
      <c r="D1233" t="s">
        <v>22</v>
      </c>
      <c r="E1233" t="s">
        <v>11</v>
      </c>
      <c r="F1233">
        <v>120</v>
      </c>
      <c r="G1233" s="1">
        <f>IF(reservas_hotel[[#This Row],[precio noche 1]]="","100",reservas_hotel[[#This Row],[precio noche 1]])</f>
        <v>120</v>
      </c>
      <c r="H1233" t="s">
        <v>9</v>
      </c>
      <c r="I1233">
        <v>5</v>
      </c>
      <c r="J1233" t="s">
        <v>6</v>
      </c>
      <c r="K1233">
        <v>5</v>
      </c>
      <c r="L1233" s="1">
        <f>IF(reservas_hotel[[#This Row],[mantenimiento_por_noche]]="","20",reservas_hotel[[#This Row],[mantenimiento_por_noche]])</f>
        <v>5</v>
      </c>
      <c r="M1233">
        <f>reservas_hotel[[#This Row],[Precio Noche]]*reservas_hotel[[#This Row],[noches]]</f>
        <v>600</v>
      </c>
      <c r="N1233">
        <f>reservas_hotel[[#This Row],[noches]]*reservas_hotel[[#This Row],[Mantenimiento por noche]]</f>
        <v>25</v>
      </c>
      <c r="O1233">
        <f>reservas_hotel[[#This Row],[Gasto total por reserva]]-reservas_hotel[[#This Row],[Gasto mantenimiento total]]</f>
        <v>575</v>
      </c>
    </row>
    <row r="1234" spans="1:15" x14ac:dyDescent="0.3">
      <c r="A1234">
        <v>1233</v>
      </c>
      <c r="B1234">
        <v>87</v>
      </c>
      <c r="C1234" t="s">
        <v>2</v>
      </c>
      <c r="D1234" t="s">
        <v>10</v>
      </c>
      <c r="E1234" t="s">
        <v>15</v>
      </c>
      <c r="F1234">
        <v>150</v>
      </c>
      <c r="G1234" s="1">
        <f>IF(reservas_hotel[[#This Row],[precio noche 1]]="","100",reservas_hotel[[#This Row],[precio noche 1]])</f>
        <v>150</v>
      </c>
      <c r="H1234" t="s">
        <v>21</v>
      </c>
      <c r="I1234">
        <v>9</v>
      </c>
      <c r="J1234" t="s">
        <v>17</v>
      </c>
      <c r="K1234">
        <v>5</v>
      </c>
      <c r="L1234" s="1">
        <f>IF(reservas_hotel[[#This Row],[mantenimiento_por_noche]]="","20",reservas_hotel[[#This Row],[mantenimiento_por_noche]])</f>
        <v>5</v>
      </c>
      <c r="M1234">
        <f>reservas_hotel[[#This Row],[Precio Noche]]*reservas_hotel[[#This Row],[noches]]</f>
        <v>1350</v>
      </c>
      <c r="N1234">
        <f>reservas_hotel[[#This Row],[noches]]*reservas_hotel[[#This Row],[Mantenimiento por noche]]</f>
        <v>45</v>
      </c>
      <c r="O1234">
        <f>reservas_hotel[[#This Row],[Gasto total por reserva]]-reservas_hotel[[#This Row],[Gasto mantenimiento total]]</f>
        <v>1305</v>
      </c>
    </row>
    <row r="1235" spans="1:15" x14ac:dyDescent="0.3">
      <c r="A1235">
        <v>1234</v>
      </c>
      <c r="B1235">
        <v>24</v>
      </c>
      <c r="C1235" t="s">
        <v>13</v>
      </c>
      <c r="D1235" t="s">
        <v>16</v>
      </c>
      <c r="E1235" t="s">
        <v>11</v>
      </c>
      <c r="F1235">
        <v>150</v>
      </c>
      <c r="G1235" s="1">
        <f>IF(reservas_hotel[[#This Row],[precio noche 1]]="","100",reservas_hotel[[#This Row],[precio noche 1]])</f>
        <v>150</v>
      </c>
      <c r="H1235" t="s">
        <v>12</v>
      </c>
      <c r="I1235">
        <v>8</v>
      </c>
      <c r="J1235" t="s">
        <v>6</v>
      </c>
      <c r="K1235">
        <v>15</v>
      </c>
      <c r="L1235" s="1">
        <f>IF(reservas_hotel[[#This Row],[mantenimiento_por_noche]]="","20",reservas_hotel[[#This Row],[mantenimiento_por_noche]])</f>
        <v>15</v>
      </c>
      <c r="M1235">
        <f>reservas_hotel[[#This Row],[Precio Noche]]*reservas_hotel[[#This Row],[noches]]</f>
        <v>1200</v>
      </c>
      <c r="N1235">
        <f>reservas_hotel[[#This Row],[noches]]*reservas_hotel[[#This Row],[Mantenimiento por noche]]</f>
        <v>120</v>
      </c>
      <c r="O1235">
        <f>reservas_hotel[[#This Row],[Gasto total por reserva]]-reservas_hotel[[#This Row],[Gasto mantenimiento total]]</f>
        <v>1080</v>
      </c>
    </row>
    <row r="1236" spans="1:15" x14ac:dyDescent="0.3">
      <c r="A1236">
        <v>1235</v>
      </c>
      <c r="B1236">
        <v>54</v>
      </c>
      <c r="C1236" t="s">
        <v>2</v>
      </c>
      <c r="D1236" t="s">
        <v>16</v>
      </c>
      <c r="E1236" t="s">
        <v>15</v>
      </c>
      <c r="F1236">
        <v>50</v>
      </c>
      <c r="G1236" s="1">
        <f>IF(reservas_hotel[[#This Row],[precio noche 1]]="","100",reservas_hotel[[#This Row],[precio noche 1]])</f>
        <v>50</v>
      </c>
      <c r="H1236" t="s">
        <v>21</v>
      </c>
      <c r="I1236">
        <v>10</v>
      </c>
      <c r="J1236" t="s">
        <v>17</v>
      </c>
      <c r="L1236" s="1" t="str">
        <f>IF(reservas_hotel[[#This Row],[mantenimiento_por_noche]]="","20",reservas_hotel[[#This Row],[mantenimiento_por_noche]])</f>
        <v>20</v>
      </c>
      <c r="M1236">
        <f>reservas_hotel[[#This Row],[Precio Noche]]*reservas_hotel[[#This Row],[noches]]</f>
        <v>500</v>
      </c>
      <c r="N1236">
        <f>reservas_hotel[[#This Row],[noches]]*reservas_hotel[[#This Row],[Mantenimiento por noche]]</f>
        <v>200</v>
      </c>
      <c r="O1236">
        <f>reservas_hotel[[#This Row],[Gasto total por reserva]]-reservas_hotel[[#This Row],[Gasto mantenimiento total]]</f>
        <v>300</v>
      </c>
    </row>
    <row r="1237" spans="1:15" x14ac:dyDescent="0.3">
      <c r="A1237">
        <v>1236</v>
      </c>
      <c r="B1237">
        <v>49</v>
      </c>
      <c r="C1237" t="s">
        <v>13</v>
      </c>
      <c r="D1237" t="s">
        <v>14</v>
      </c>
      <c r="E1237" t="s">
        <v>11</v>
      </c>
      <c r="F1237">
        <v>50</v>
      </c>
      <c r="G1237" s="1">
        <f>IF(reservas_hotel[[#This Row],[precio noche 1]]="","100",reservas_hotel[[#This Row],[precio noche 1]])</f>
        <v>50</v>
      </c>
      <c r="H1237" t="s">
        <v>12</v>
      </c>
      <c r="I1237">
        <v>6</v>
      </c>
      <c r="J1237" t="s">
        <v>6</v>
      </c>
      <c r="K1237">
        <v>20</v>
      </c>
      <c r="L1237" s="1">
        <f>IF(reservas_hotel[[#This Row],[mantenimiento_por_noche]]="","20",reservas_hotel[[#This Row],[mantenimiento_por_noche]])</f>
        <v>20</v>
      </c>
      <c r="M1237">
        <f>reservas_hotel[[#This Row],[Precio Noche]]*reservas_hotel[[#This Row],[noches]]</f>
        <v>300</v>
      </c>
      <c r="N1237">
        <f>reservas_hotel[[#This Row],[noches]]*reservas_hotel[[#This Row],[Mantenimiento por noche]]</f>
        <v>120</v>
      </c>
      <c r="O1237">
        <f>reservas_hotel[[#This Row],[Gasto total por reserva]]-reservas_hotel[[#This Row],[Gasto mantenimiento total]]</f>
        <v>180</v>
      </c>
    </row>
    <row r="1238" spans="1:15" x14ac:dyDescent="0.3">
      <c r="A1238">
        <v>1237</v>
      </c>
      <c r="B1238">
        <v>24</v>
      </c>
      <c r="C1238" t="s">
        <v>13</v>
      </c>
      <c r="D1238" t="s">
        <v>3</v>
      </c>
      <c r="E1238" t="s">
        <v>4</v>
      </c>
      <c r="G1238" s="1" t="str">
        <f>IF(reservas_hotel[[#This Row],[precio noche 1]]="","100",reservas_hotel[[#This Row],[precio noche 1]])</f>
        <v>100</v>
      </c>
      <c r="H1238" t="s">
        <v>12</v>
      </c>
      <c r="I1238">
        <v>4</v>
      </c>
      <c r="J1238" t="s">
        <v>17</v>
      </c>
      <c r="K1238">
        <v>15</v>
      </c>
      <c r="L1238" s="1">
        <f>IF(reservas_hotel[[#This Row],[mantenimiento_por_noche]]="","20",reservas_hotel[[#This Row],[mantenimiento_por_noche]])</f>
        <v>15</v>
      </c>
      <c r="M1238">
        <f>reservas_hotel[[#This Row],[Precio Noche]]*reservas_hotel[[#This Row],[noches]]</f>
        <v>400</v>
      </c>
      <c r="N1238">
        <f>reservas_hotel[[#This Row],[noches]]*reservas_hotel[[#This Row],[Mantenimiento por noche]]</f>
        <v>60</v>
      </c>
      <c r="O1238">
        <f>reservas_hotel[[#This Row],[Gasto total por reserva]]-reservas_hotel[[#This Row],[Gasto mantenimiento total]]</f>
        <v>340</v>
      </c>
    </row>
    <row r="1239" spans="1:15" x14ac:dyDescent="0.3">
      <c r="A1239">
        <v>1238</v>
      </c>
      <c r="B1239">
        <v>31</v>
      </c>
      <c r="C1239" t="s">
        <v>2</v>
      </c>
      <c r="D1239" t="s">
        <v>19</v>
      </c>
      <c r="E1239" t="s">
        <v>4</v>
      </c>
      <c r="G1239" s="1" t="str">
        <f>IF(reservas_hotel[[#This Row],[precio noche 1]]="","100",reservas_hotel[[#This Row],[precio noche 1]])</f>
        <v>100</v>
      </c>
      <c r="H1239" t="s">
        <v>5</v>
      </c>
      <c r="I1239">
        <v>6</v>
      </c>
      <c r="J1239" t="s">
        <v>17</v>
      </c>
      <c r="K1239">
        <v>5</v>
      </c>
      <c r="L1239" s="1">
        <f>IF(reservas_hotel[[#This Row],[mantenimiento_por_noche]]="","20",reservas_hotel[[#This Row],[mantenimiento_por_noche]])</f>
        <v>5</v>
      </c>
      <c r="M1239">
        <f>reservas_hotel[[#This Row],[Precio Noche]]*reservas_hotel[[#This Row],[noches]]</f>
        <v>600</v>
      </c>
      <c r="N1239">
        <f>reservas_hotel[[#This Row],[noches]]*reservas_hotel[[#This Row],[Mantenimiento por noche]]</f>
        <v>30</v>
      </c>
      <c r="O1239">
        <f>reservas_hotel[[#This Row],[Gasto total por reserva]]-reservas_hotel[[#This Row],[Gasto mantenimiento total]]</f>
        <v>570</v>
      </c>
    </row>
    <row r="1240" spans="1:15" x14ac:dyDescent="0.3">
      <c r="A1240">
        <v>1239</v>
      </c>
      <c r="B1240">
        <v>32</v>
      </c>
      <c r="C1240" t="s">
        <v>2</v>
      </c>
      <c r="D1240" t="s">
        <v>14</v>
      </c>
      <c r="E1240" t="s">
        <v>15</v>
      </c>
      <c r="F1240">
        <v>200</v>
      </c>
      <c r="G1240" s="1">
        <f>IF(reservas_hotel[[#This Row],[precio noche 1]]="","100",reservas_hotel[[#This Row],[precio noche 1]])</f>
        <v>200</v>
      </c>
      <c r="H1240" t="s">
        <v>12</v>
      </c>
      <c r="I1240">
        <v>6</v>
      </c>
      <c r="J1240" t="s">
        <v>6</v>
      </c>
      <c r="L1240" s="1" t="str">
        <f>IF(reservas_hotel[[#This Row],[mantenimiento_por_noche]]="","20",reservas_hotel[[#This Row],[mantenimiento_por_noche]])</f>
        <v>20</v>
      </c>
      <c r="M1240">
        <f>reservas_hotel[[#This Row],[Precio Noche]]*reservas_hotel[[#This Row],[noches]]</f>
        <v>1200</v>
      </c>
      <c r="N1240">
        <f>reservas_hotel[[#This Row],[noches]]*reservas_hotel[[#This Row],[Mantenimiento por noche]]</f>
        <v>120</v>
      </c>
      <c r="O1240">
        <f>reservas_hotel[[#This Row],[Gasto total por reserva]]-reservas_hotel[[#This Row],[Gasto mantenimiento total]]</f>
        <v>1080</v>
      </c>
    </row>
    <row r="1241" spans="1:15" x14ac:dyDescent="0.3">
      <c r="A1241">
        <v>1240</v>
      </c>
      <c r="B1241">
        <v>85</v>
      </c>
      <c r="C1241" t="s">
        <v>2</v>
      </c>
      <c r="D1241" t="s">
        <v>20</v>
      </c>
      <c r="E1241" t="s">
        <v>11</v>
      </c>
      <c r="F1241">
        <v>70</v>
      </c>
      <c r="G1241" s="1">
        <f>IF(reservas_hotel[[#This Row],[precio noche 1]]="","100",reservas_hotel[[#This Row],[precio noche 1]])</f>
        <v>70</v>
      </c>
      <c r="H1241" t="s">
        <v>5</v>
      </c>
      <c r="I1241">
        <v>1</v>
      </c>
      <c r="J1241" t="s">
        <v>6</v>
      </c>
      <c r="K1241">
        <v>15</v>
      </c>
      <c r="L1241" s="1">
        <f>IF(reservas_hotel[[#This Row],[mantenimiento_por_noche]]="","20",reservas_hotel[[#This Row],[mantenimiento_por_noche]])</f>
        <v>15</v>
      </c>
      <c r="M1241">
        <f>reservas_hotel[[#This Row],[Precio Noche]]*reservas_hotel[[#This Row],[noches]]</f>
        <v>70</v>
      </c>
      <c r="N1241">
        <f>reservas_hotel[[#This Row],[noches]]*reservas_hotel[[#This Row],[Mantenimiento por noche]]</f>
        <v>15</v>
      </c>
      <c r="O1241">
        <f>reservas_hotel[[#This Row],[Gasto total por reserva]]-reservas_hotel[[#This Row],[Gasto mantenimiento total]]</f>
        <v>55</v>
      </c>
    </row>
    <row r="1242" spans="1:15" x14ac:dyDescent="0.3">
      <c r="A1242">
        <v>1241</v>
      </c>
      <c r="B1242">
        <v>22</v>
      </c>
      <c r="C1242" t="s">
        <v>13</v>
      </c>
      <c r="D1242" t="s">
        <v>20</v>
      </c>
      <c r="E1242" t="s">
        <v>8</v>
      </c>
      <c r="F1242">
        <v>90</v>
      </c>
      <c r="G1242" s="1">
        <f>IF(reservas_hotel[[#This Row],[precio noche 1]]="","100",reservas_hotel[[#This Row],[precio noche 1]])</f>
        <v>90</v>
      </c>
      <c r="H1242" t="s">
        <v>21</v>
      </c>
      <c r="I1242">
        <v>9</v>
      </c>
      <c r="J1242" t="s">
        <v>17</v>
      </c>
      <c r="K1242">
        <v>15</v>
      </c>
      <c r="L1242" s="1">
        <f>IF(reservas_hotel[[#This Row],[mantenimiento_por_noche]]="","20",reservas_hotel[[#This Row],[mantenimiento_por_noche]])</f>
        <v>15</v>
      </c>
      <c r="M1242">
        <f>reservas_hotel[[#This Row],[Precio Noche]]*reservas_hotel[[#This Row],[noches]]</f>
        <v>810</v>
      </c>
      <c r="N1242">
        <f>reservas_hotel[[#This Row],[noches]]*reservas_hotel[[#This Row],[Mantenimiento por noche]]</f>
        <v>135</v>
      </c>
      <c r="O1242">
        <f>reservas_hotel[[#This Row],[Gasto total por reserva]]-reservas_hotel[[#This Row],[Gasto mantenimiento total]]</f>
        <v>675</v>
      </c>
    </row>
    <row r="1243" spans="1:15" x14ac:dyDescent="0.3">
      <c r="A1243">
        <v>1242</v>
      </c>
      <c r="B1243">
        <v>62</v>
      </c>
      <c r="C1243" t="s">
        <v>2</v>
      </c>
      <c r="D1243" t="s">
        <v>19</v>
      </c>
      <c r="E1243" t="s">
        <v>11</v>
      </c>
      <c r="F1243">
        <v>150</v>
      </c>
      <c r="G1243" s="1">
        <f>IF(reservas_hotel[[#This Row],[precio noche 1]]="","100",reservas_hotel[[#This Row],[precio noche 1]])</f>
        <v>150</v>
      </c>
      <c r="H1243" t="s">
        <v>12</v>
      </c>
      <c r="I1243">
        <v>9</v>
      </c>
      <c r="J1243" t="s">
        <v>6</v>
      </c>
      <c r="K1243">
        <v>20</v>
      </c>
      <c r="L1243" s="1">
        <f>IF(reservas_hotel[[#This Row],[mantenimiento_por_noche]]="","20",reservas_hotel[[#This Row],[mantenimiento_por_noche]])</f>
        <v>20</v>
      </c>
      <c r="M1243">
        <f>reservas_hotel[[#This Row],[Precio Noche]]*reservas_hotel[[#This Row],[noches]]</f>
        <v>1350</v>
      </c>
      <c r="N1243">
        <f>reservas_hotel[[#This Row],[noches]]*reservas_hotel[[#This Row],[Mantenimiento por noche]]</f>
        <v>180</v>
      </c>
      <c r="O1243">
        <f>reservas_hotel[[#This Row],[Gasto total por reserva]]-reservas_hotel[[#This Row],[Gasto mantenimiento total]]</f>
        <v>1170</v>
      </c>
    </row>
    <row r="1244" spans="1:15" x14ac:dyDescent="0.3">
      <c r="A1244">
        <v>1243</v>
      </c>
      <c r="B1244">
        <v>60</v>
      </c>
      <c r="C1244" t="s">
        <v>2</v>
      </c>
      <c r="D1244" t="s">
        <v>18</v>
      </c>
      <c r="E1244" t="s">
        <v>8</v>
      </c>
      <c r="F1244">
        <v>90</v>
      </c>
      <c r="G1244" s="1">
        <f>IF(reservas_hotel[[#This Row],[precio noche 1]]="","100",reservas_hotel[[#This Row],[precio noche 1]])</f>
        <v>90</v>
      </c>
      <c r="H1244" t="s">
        <v>5</v>
      </c>
      <c r="I1244">
        <v>5</v>
      </c>
      <c r="J1244" t="s">
        <v>17</v>
      </c>
      <c r="K1244">
        <v>20</v>
      </c>
      <c r="L1244" s="1">
        <f>IF(reservas_hotel[[#This Row],[mantenimiento_por_noche]]="","20",reservas_hotel[[#This Row],[mantenimiento_por_noche]])</f>
        <v>20</v>
      </c>
      <c r="M1244">
        <f>reservas_hotel[[#This Row],[Precio Noche]]*reservas_hotel[[#This Row],[noches]]</f>
        <v>450</v>
      </c>
      <c r="N1244">
        <f>reservas_hotel[[#This Row],[noches]]*reservas_hotel[[#This Row],[Mantenimiento por noche]]</f>
        <v>100</v>
      </c>
      <c r="O1244">
        <f>reservas_hotel[[#This Row],[Gasto total por reserva]]-reservas_hotel[[#This Row],[Gasto mantenimiento total]]</f>
        <v>350</v>
      </c>
    </row>
    <row r="1245" spans="1:15" x14ac:dyDescent="0.3">
      <c r="A1245">
        <v>1244</v>
      </c>
      <c r="B1245">
        <v>26</v>
      </c>
      <c r="C1245" t="s">
        <v>2</v>
      </c>
      <c r="D1245" t="s">
        <v>7</v>
      </c>
      <c r="E1245" t="s">
        <v>11</v>
      </c>
      <c r="G1245" s="1" t="str">
        <f>IF(reservas_hotel[[#This Row],[precio noche 1]]="","100",reservas_hotel[[#This Row],[precio noche 1]])</f>
        <v>100</v>
      </c>
      <c r="H1245" t="s">
        <v>9</v>
      </c>
      <c r="I1245">
        <v>3</v>
      </c>
      <c r="J1245" t="s">
        <v>6</v>
      </c>
      <c r="K1245">
        <v>20</v>
      </c>
      <c r="L1245" s="1">
        <f>IF(reservas_hotel[[#This Row],[mantenimiento_por_noche]]="","20",reservas_hotel[[#This Row],[mantenimiento_por_noche]])</f>
        <v>20</v>
      </c>
      <c r="M1245">
        <f>reservas_hotel[[#This Row],[Precio Noche]]*reservas_hotel[[#This Row],[noches]]</f>
        <v>300</v>
      </c>
      <c r="N1245">
        <f>reservas_hotel[[#This Row],[noches]]*reservas_hotel[[#This Row],[Mantenimiento por noche]]</f>
        <v>60</v>
      </c>
      <c r="O1245">
        <f>reservas_hotel[[#This Row],[Gasto total por reserva]]-reservas_hotel[[#This Row],[Gasto mantenimiento total]]</f>
        <v>240</v>
      </c>
    </row>
    <row r="1246" spans="1:15" x14ac:dyDescent="0.3">
      <c r="A1246">
        <v>1245</v>
      </c>
      <c r="B1246">
        <v>78</v>
      </c>
      <c r="C1246" t="s">
        <v>13</v>
      </c>
      <c r="D1246" t="s">
        <v>3</v>
      </c>
      <c r="E1246" t="s">
        <v>15</v>
      </c>
      <c r="F1246">
        <v>200</v>
      </c>
      <c r="G1246" s="1">
        <f>IF(reservas_hotel[[#This Row],[precio noche 1]]="","100",reservas_hotel[[#This Row],[precio noche 1]])</f>
        <v>200</v>
      </c>
      <c r="H1246" t="s">
        <v>12</v>
      </c>
      <c r="I1246">
        <v>7</v>
      </c>
      <c r="J1246" t="s">
        <v>6</v>
      </c>
      <c r="K1246">
        <v>20</v>
      </c>
      <c r="L1246" s="1">
        <f>IF(reservas_hotel[[#This Row],[mantenimiento_por_noche]]="","20",reservas_hotel[[#This Row],[mantenimiento_por_noche]])</f>
        <v>20</v>
      </c>
      <c r="M1246">
        <f>reservas_hotel[[#This Row],[Precio Noche]]*reservas_hotel[[#This Row],[noches]]</f>
        <v>1400</v>
      </c>
      <c r="N1246">
        <f>reservas_hotel[[#This Row],[noches]]*reservas_hotel[[#This Row],[Mantenimiento por noche]]</f>
        <v>140</v>
      </c>
      <c r="O1246">
        <f>reservas_hotel[[#This Row],[Gasto total por reserva]]-reservas_hotel[[#This Row],[Gasto mantenimiento total]]</f>
        <v>1260</v>
      </c>
    </row>
    <row r="1247" spans="1:15" x14ac:dyDescent="0.3">
      <c r="A1247">
        <v>1246</v>
      </c>
      <c r="B1247">
        <v>37</v>
      </c>
      <c r="C1247" t="s">
        <v>2</v>
      </c>
      <c r="D1247" t="s">
        <v>14</v>
      </c>
      <c r="E1247" t="s">
        <v>4</v>
      </c>
      <c r="F1247">
        <v>90</v>
      </c>
      <c r="G1247" s="1">
        <f>IF(reservas_hotel[[#This Row],[precio noche 1]]="","100",reservas_hotel[[#This Row],[precio noche 1]])</f>
        <v>90</v>
      </c>
      <c r="H1247" t="s">
        <v>9</v>
      </c>
      <c r="I1247">
        <v>2</v>
      </c>
      <c r="J1247" t="s">
        <v>17</v>
      </c>
      <c r="K1247">
        <v>15</v>
      </c>
      <c r="L1247" s="1">
        <f>IF(reservas_hotel[[#This Row],[mantenimiento_por_noche]]="","20",reservas_hotel[[#This Row],[mantenimiento_por_noche]])</f>
        <v>15</v>
      </c>
      <c r="M1247">
        <f>reservas_hotel[[#This Row],[Precio Noche]]*reservas_hotel[[#This Row],[noches]]</f>
        <v>180</v>
      </c>
      <c r="N1247">
        <f>reservas_hotel[[#This Row],[noches]]*reservas_hotel[[#This Row],[Mantenimiento por noche]]</f>
        <v>30</v>
      </c>
      <c r="O1247">
        <f>reservas_hotel[[#This Row],[Gasto total por reserva]]-reservas_hotel[[#This Row],[Gasto mantenimiento total]]</f>
        <v>150</v>
      </c>
    </row>
    <row r="1248" spans="1:15" x14ac:dyDescent="0.3">
      <c r="A1248">
        <v>1247</v>
      </c>
      <c r="B1248">
        <v>65</v>
      </c>
      <c r="C1248" t="s">
        <v>2</v>
      </c>
      <c r="D1248" t="s">
        <v>16</v>
      </c>
      <c r="E1248" t="s">
        <v>4</v>
      </c>
      <c r="F1248">
        <v>120</v>
      </c>
      <c r="G1248" s="1">
        <f>IF(reservas_hotel[[#This Row],[precio noche 1]]="","100",reservas_hotel[[#This Row],[precio noche 1]])</f>
        <v>120</v>
      </c>
      <c r="H1248" t="s">
        <v>12</v>
      </c>
      <c r="I1248">
        <v>7</v>
      </c>
      <c r="J1248" t="s">
        <v>17</v>
      </c>
      <c r="K1248">
        <v>15</v>
      </c>
      <c r="L1248" s="1">
        <f>IF(reservas_hotel[[#This Row],[mantenimiento_por_noche]]="","20",reservas_hotel[[#This Row],[mantenimiento_por_noche]])</f>
        <v>15</v>
      </c>
      <c r="M1248">
        <f>reservas_hotel[[#This Row],[Precio Noche]]*reservas_hotel[[#This Row],[noches]]</f>
        <v>840</v>
      </c>
      <c r="N1248">
        <f>reservas_hotel[[#This Row],[noches]]*reservas_hotel[[#This Row],[Mantenimiento por noche]]</f>
        <v>105</v>
      </c>
      <c r="O1248">
        <f>reservas_hotel[[#This Row],[Gasto total por reserva]]-reservas_hotel[[#This Row],[Gasto mantenimiento total]]</f>
        <v>735</v>
      </c>
    </row>
    <row r="1249" spans="1:15" x14ac:dyDescent="0.3">
      <c r="A1249">
        <v>1248</v>
      </c>
      <c r="B1249">
        <v>70</v>
      </c>
      <c r="C1249" t="s">
        <v>13</v>
      </c>
      <c r="D1249" t="s">
        <v>22</v>
      </c>
      <c r="E1249" t="s">
        <v>8</v>
      </c>
      <c r="F1249">
        <v>70</v>
      </c>
      <c r="G1249" s="1">
        <f>IF(reservas_hotel[[#This Row],[precio noche 1]]="","100",reservas_hotel[[#This Row],[precio noche 1]])</f>
        <v>70</v>
      </c>
      <c r="H1249" t="s">
        <v>21</v>
      </c>
      <c r="I1249">
        <v>10</v>
      </c>
      <c r="J1249" t="s">
        <v>17</v>
      </c>
      <c r="K1249">
        <v>5</v>
      </c>
      <c r="L1249" s="1">
        <f>IF(reservas_hotel[[#This Row],[mantenimiento_por_noche]]="","20",reservas_hotel[[#This Row],[mantenimiento_por_noche]])</f>
        <v>5</v>
      </c>
      <c r="M1249">
        <f>reservas_hotel[[#This Row],[Precio Noche]]*reservas_hotel[[#This Row],[noches]]</f>
        <v>700</v>
      </c>
      <c r="N1249">
        <f>reservas_hotel[[#This Row],[noches]]*reservas_hotel[[#This Row],[Mantenimiento por noche]]</f>
        <v>50</v>
      </c>
      <c r="O1249">
        <f>reservas_hotel[[#This Row],[Gasto total por reserva]]-reservas_hotel[[#This Row],[Gasto mantenimiento total]]</f>
        <v>650</v>
      </c>
    </row>
    <row r="1250" spans="1:15" x14ac:dyDescent="0.3">
      <c r="A1250">
        <v>1249</v>
      </c>
      <c r="B1250">
        <v>73</v>
      </c>
      <c r="C1250" t="s">
        <v>13</v>
      </c>
      <c r="D1250" t="s">
        <v>16</v>
      </c>
      <c r="E1250" t="s">
        <v>8</v>
      </c>
      <c r="G1250" s="1" t="str">
        <f>IF(reservas_hotel[[#This Row],[precio noche 1]]="","100",reservas_hotel[[#This Row],[precio noche 1]])</f>
        <v>100</v>
      </c>
      <c r="H1250" t="s">
        <v>5</v>
      </c>
      <c r="I1250">
        <v>4</v>
      </c>
      <c r="J1250" t="s">
        <v>17</v>
      </c>
      <c r="K1250">
        <v>10</v>
      </c>
      <c r="L1250" s="1">
        <f>IF(reservas_hotel[[#This Row],[mantenimiento_por_noche]]="","20",reservas_hotel[[#This Row],[mantenimiento_por_noche]])</f>
        <v>10</v>
      </c>
      <c r="M1250">
        <f>reservas_hotel[[#This Row],[Precio Noche]]*reservas_hotel[[#This Row],[noches]]</f>
        <v>400</v>
      </c>
      <c r="N1250">
        <f>reservas_hotel[[#This Row],[noches]]*reservas_hotel[[#This Row],[Mantenimiento por noche]]</f>
        <v>40</v>
      </c>
      <c r="O1250">
        <f>reservas_hotel[[#This Row],[Gasto total por reserva]]-reservas_hotel[[#This Row],[Gasto mantenimiento total]]</f>
        <v>360</v>
      </c>
    </row>
    <row r="1251" spans="1:15" x14ac:dyDescent="0.3">
      <c r="A1251">
        <v>1250</v>
      </c>
      <c r="B1251">
        <v>39</v>
      </c>
      <c r="C1251" t="s">
        <v>2</v>
      </c>
      <c r="D1251" t="s">
        <v>14</v>
      </c>
      <c r="E1251" t="s">
        <v>11</v>
      </c>
      <c r="F1251">
        <v>90</v>
      </c>
      <c r="G1251" s="1">
        <f>IF(reservas_hotel[[#This Row],[precio noche 1]]="","100",reservas_hotel[[#This Row],[precio noche 1]])</f>
        <v>90</v>
      </c>
      <c r="H1251" t="s">
        <v>5</v>
      </c>
      <c r="I1251">
        <v>7</v>
      </c>
      <c r="J1251" t="s">
        <v>17</v>
      </c>
      <c r="K1251">
        <v>15</v>
      </c>
      <c r="L1251" s="1">
        <f>IF(reservas_hotel[[#This Row],[mantenimiento_por_noche]]="","20",reservas_hotel[[#This Row],[mantenimiento_por_noche]])</f>
        <v>15</v>
      </c>
      <c r="M1251">
        <f>reservas_hotel[[#This Row],[Precio Noche]]*reservas_hotel[[#This Row],[noches]]</f>
        <v>630</v>
      </c>
      <c r="N1251">
        <f>reservas_hotel[[#This Row],[noches]]*reservas_hotel[[#This Row],[Mantenimiento por noche]]</f>
        <v>105</v>
      </c>
      <c r="O1251">
        <f>reservas_hotel[[#This Row],[Gasto total por reserva]]-reservas_hotel[[#This Row],[Gasto mantenimiento total]]</f>
        <v>525</v>
      </c>
    </row>
    <row r="1252" spans="1:15" x14ac:dyDescent="0.3">
      <c r="A1252">
        <v>1251</v>
      </c>
      <c r="B1252">
        <v>35</v>
      </c>
      <c r="C1252" t="s">
        <v>13</v>
      </c>
      <c r="D1252" t="s">
        <v>14</v>
      </c>
      <c r="E1252" t="s">
        <v>15</v>
      </c>
      <c r="G1252" s="1" t="str">
        <f>IF(reservas_hotel[[#This Row],[precio noche 1]]="","100",reservas_hotel[[#This Row],[precio noche 1]])</f>
        <v>100</v>
      </c>
      <c r="H1252" t="s">
        <v>21</v>
      </c>
      <c r="I1252">
        <v>4</v>
      </c>
      <c r="J1252" t="s">
        <v>6</v>
      </c>
      <c r="L1252" s="1" t="str">
        <f>IF(reservas_hotel[[#This Row],[mantenimiento_por_noche]]="","20",reservas_hotel[[#This Row],[mantenimiento_por_noche]])</f>
        <v>20</v>
      </c>
      <c r="M1252">
        <f>reservas_hotel[[#This Row],[Precio Noche]]*reservas_hotel[[#This Row],[noches]]</f>
        <v>400</v>
      </c>
      <c r="N1252">
        <f>reservas_hotel[[#This Row],[noches]]*reservas_hotel[[#This Row],[Mantenimiento por noche]]</f>
        <v>80</v>
      </c>
      <c r="O1252">
        <f>reservas_hotel[[#This Row],[Gasto total por reserva]]-reservas_hotel[[#This Row],[Gasto mantenimiento total]]</f>
        <v>320</v>
      </c>
    </row>
    <row r="1253" spans="1:15" x14ac:dyDescent="0.3">
      <c r="A1253">
        <v>1252</v>
      </c>
      <c r="B1253">
        <v>89</v>
      </c>
      <c r="C1253" t="s">
        <v>13</v>
      </c>
      <c r="D1253" t="s">
        <v>3</v>
      </c>
      <c r="E1253" t="s">
        <v>4</v>
      </c>
      <c r="F1253">
        <v>200</v>
      </c>
      <c r="G1253" s="1">
        <f>IF(reservas_hotel[[#This Row],[precio noche 1]]="","100",reservas_hotel[[#This Row],[precio noche 1]])</f>
        <v>200</v>
      </c>
      <c r="H1253" t="s">
        <v>12</v>
      </c>
      <c r="I1253">
        <v>5</v>
      </c>
      <c r="J1253" t="s">
        <v>17</v>
      </c>
      <c r="K1253">
        <v>10</v>
      </c>
      <c r="L1253" s="1">
        <f>IF(reservas_hotel[[#This Row],[mantenimiento_por_noche]]="","20",reservas_hotel[[#This Row],[mantenimiento_por_noche]])</f>
        <v>10</v>
      </c>
      <c r="M1253">
        <f>reservas_hotel[[#This Row],[Precio Noche]]*reservas_hotel[[#This Row],[noches]]</f>
        <v>1000</v>
      </c>
      <c r="N1253">
        <f>reservas_hotel[[#This Row],[noches]]*reservas_hotel[[#This Row],[Mantenimiento por noche]]</f>
        <v>50</v>
      </c>
      <c r="O1253">
        <f>reservas_hotel[[#This Row],[Gasto total por reserva]]-reservas_hotel[[#This Row],[Gasto mantenimiento total]]</f>
        <v>950</v>
      </c>
    </row>
    <row r="1254" spans="1:15" x14ac:dyDescent="0.3">
      <c r="A1254">
        <v>1253</v>
      </c>
      <c r="B1254">
        <v>33</v>
      </c>
      <c r="C1254" t="s">
        <v>13</v>
      </c>
      <c r="D1254" t="s">
        <v>10</v>
      </c>
      <c r="E1254" t="s">
        <v>11</v>
      </c>
      <c r="G1254" s="1" t="str">
        <f>IF(reservas_hotel[[#This Row],[precio noche 1]]="","100",reservas_hotel[[#This Row],[precio noche 1]])</f>
        <v>100</v>
      </c>
      <c r="H1254" t="s">
        <v>21</v>
      </c>
      <c r="I1254">
        <v>5</v>
      </c>
      <c r="J1254" t="s">
        <v>6</v>
      </c>
      <c r="K1254">
        <v>10</v>
      </c>
      <c r="L1254" s="1">
        <f>IF(reservas_hotel[[#This Row],[mantenimiento_por_noche]]="","20",reservas_hotel[[#This Row],[mantenimiento_por_noche]])</f>
        <v>10</v>
      </c>
      <c r="M1254">
        <f>reservas_hotel[[#This Row],[Precio Noche]]*reservas_hotel[[#This Row],[noches]]</f>
        <v>500</v>
      </c>
      <c r="N1254">
        <f>reservas_hotel[[#This Row],[noches]]*reservas_hotel[[#This Row],[Mantenimiento por noche]]</f>
        <v>50</v>
      </c>
      <c r="O1254">
        <f>reservas_hotel[[#This Row],[Gasto total por reserva]]-reservas_hotel[[#This Row],[Gasto mantenimiento total]]</f>
        <v>450</v>
      </c>
    </row>
    <row r="1255" spans="1:15" x14ac:dyDescent="0.3">
      <c r="A1255">
        <v>1254</v>
      </c>
      <c r="B1255">
        <v>44</v>
      </c>
      <c r="C1255" t="s">
        <v>13</v>
      </c>
      <c r="D1255" t="s">
        <v>19</v>
      </c>
      <c r="E1255" t="s">
        <v>4</v>
      </c>
      <c r="F1255">
        <v>70</v>
      </c>
      <c r="G1255" s="1">
        <f>IF(reservas_hotel[[#This Row],[precio noche 1]]="","100",reservas_hotel[[#This Row],[precio noche 1]])</f>
        <v>70</v>
      </c>
      <c r="H1255" t="s">
        <v>9</v>
      </c>
      <c r="I1255">
        <v>3</v>
      </c>
      <c r="J1255" t="s">
        <v>6</v>
      </c>
      <c r="K1255">
        <v>15</v>
      </c>
      <c r="L1255" s="1">
        <f>IF(reservas_hotel[[#This Row],[mantenimiento_por_noche]]="","20",reservas_hotel[[#This Row],[mantenimiento_por_noche]])</f>
        <v>15</v>
      </c>
      <c r="M1255">
        <f>reservas_hotel[[#This Row],[Precio Noche]]*reservas_hotel[[#This Row],[noches]]</f>
        <v>210</v>
      </c>
      <c r="N1255">
        <f>reservas_hotel[[#This Row],[noches]]*reservas_hotel[[#This Row],[Mantenimiento por noche]]</f>
        <v>45</v>
      </c>
      <c r="O1255">
        <f>reservas_hotel[[#This Row],[Gasto total por reserva]]-reservas_hotel[[#This Row],[Gasto mantenimiento total]]</f>
        <v>165</v>
      </c>
    </row>
    <row r="1256" spans="1:15" x14ac:dyDescent="0.3">
      <c r="A1256">
        <v>1255</v>
      </c>
      <c r="B1256">
        <v>64</v>
      </c>
      <c r="C1256" t="s">
        <v>2</v>
      </c>
      <c r="D1256" t="s">
        <v>22</v>
      </c>
      <c r="E1256" t="s">
        <v>15</v>
      </c>
      <c r="F1256">
        <v>200</v>
      </c>
      <c r="G1256" s="1">
        <f>IF(reservas_hotel[[#This Row],[precio noche 1]]="","100",reservas_hotel[[#This Row],[precio noche 1]])</f>
        <v>200</v>
      </c>
      <c r="H1256" t="s">
        <v>5</v>
      </c>
      <c r="I1256">
        <v>7</v>
      </c>
      <c r="J1256" t="s">
        <v>17</v>
      </c>
      <c r="L1256" s="1" t="str">
        <f>IF(reservas_hotel[[#This Row],[mantenimiento_por_noche]]="","20",reservas_hotel[[#This Row],[mantenimiento_por_noche]])</f>
        <v>20</v>
      </c>
      <c r="M1256">
        <f>reservas_hotel[[#This Row],[Precio Noche]]*reservas_hotel[[#This Row],[noches]]</f>
        <v>1400</v>
      </c>
      <c r="N1256">
        <f>reservas_hotel[[#This Row],[noches]]*reservas_hotel[[#This Row],[Mantenimiento por noche]]</f>
        <v>140</v>
      </c>
      <c r="O1256">
        <f>reservas_hotel[[#This Row],[Gasto total por reserva]]-reservas_hotel[[#This Row],[Gasto mantenimiento total]]</f>
        <v>1260</v>
      </c>
    </row>
    <row r="1257" spans="1:15" x14ac:dyDescent="0.3">
      <c r="A1257">
        <v>1256</v>
      </c>
      <c r="B1257">
        <v>63</v>
      </c>
      <c r="C1257" t="s">
        <v>13</v>
      </c>
      <c r="D1257" t="s">
        <v>19</v>
      </c>
      <c r="E1257" t="s">
        <v>4</v>
      </c>
      <c r="F1257">
        <v>50</v>
      </c>
      <c r="G1257" s="1">
        <f>IF(reservas_hotel[[#This Row],[precio noche 1]]="","100",reservas_hotel[[#This Row],[precio noche 1]])</f>
        <v>50</v>
      </c>
      <c r="H1257" t="s">
        <v>9</v>
      </c>
      <c r="I1257">
        <v>2</v>
      </c>
      <c r="J1257" t="s">
        <v>17</v>
      </c>
      <c r="K1257">
        <v>15</v>
      </c>
      <c r="L1257" s="1">
        <f>IF(reservas_hotel[[#This Row],[mantenimiento_por_noche]]="","20",reservas_hotel[[#This Row],[mantenimiento_por_noche]])</f>
        <v>15</v>
      </c>
      <c r="M1257">
        <f>reservas_hotel[[#This Row],[Precio Noche]]*reservas_hotel[[#This Row],[noches]]</f>
        <v>100</v>
      </c>
      <c r="N1257">
        <f>reservas_hotel[[#This Row],[noches]]*reservas_hotel[[#This Row],[Mantenimiento por noche]]</f>
        <v>30</v>
      </c>
      <c r="O1257">
        <f>reservas_hotel[[#This Row],[Gasto total por reserva]]-reservas_hotel[[#This Row],[Gasto mantenimiento total]]</f>
        <v>70</v>
      </c>
    </row>
    <row r="1258" spans="1:15" x14ac:dyDescent="0.3">
      <c r="A1258">
        <v>1257</v>
      </c>
      <c r="B1258">
        <v>49</v>
      </c>
      <c r="C1258" t="s">
        <v>13</v>
      </c>
      <c r="D1258" t="s">
        <v>10</v>
      </c>
      <c r="E1258" t="s">
        <v>8</v>
      </c>
      <c r="F1258">
        <v>70</v>
      </c>
      <c r="G1258" s="1">
        <f>IF(reservas_hotel[[#This Row],[precio noche 1]]="","100",reservas_hotel[[#This Row],[precio noche 1]])</f>
        <v>70</v>
      </c>
      <c r="H1258" t="s">
        <v>9</v>
      </c>
      <c r="I1258">
        <v>4</v>
      </c>
      <c r="J1258" t="s">
        <v>17</v>
      </c>
      <c r="K1258">
        <v>20</v>
      </c>
      <c r="L1258" s="1">
        <f>IF(reservas_hotel[[#This Row],[mantenimiento_por_noche]]="","20",reservas_hotel[[#This Row],[mantenimiento_por_noche]])</f>
        <v>20</v>
      </c>
      <c r="M1258">
        <f>reservas_hotel[[#This Row],[Precio Noche]]*reservas_hotel[[#This Row],[noches]]</f>
        <v>280</v>
      </c>
      <c r="N1258">
        <f>reservas_hotel[[#This Row],[noches]]*reservas_hotel[[#This Row],[Mantenimiento por noche]]</f>
        <v>80</v>
      </c>
      <c r="O1258">
        <f>reservas_hotel[[#This Row],[Gasto total por reserva]]-reservas_hotel[[#This Row],[Gasto mantenimiento total]]</f>
        <v>200</v>
      </c>
    </row>
    <row r="1259" spans="1:15" x14ac:dyDescent="0.3">
      <c r="A1259">
        <v>1258</v>
      </c>
      <c r="B1259">
        <v>47</v>
      </c>
      <c r="C1259" t="s">
        <v>2</v>
      </c>
      <c r="D1259" t="s">
        <v>19</v>
      </c>
      <c r="E1259" t="s">
        <v>11</v>
      </c>
      <c r="F1259">
        <v>90</v>
      </c>
      <c r="G1259" s="1">
        <f>IF(reservas_hotel[[#This Row],[precio noche 1]]="","100",reservas_hotel[[#This Row],[precio noche 1]])</f>
        <v>90</v>
      </c>
      <c r="H1259" t="s">
        <v>9</v>
      </c>
      <c r="I1259">
        <v>4</v>
      </c>
      <c r="J1259" t="s">
        <v>6</v>
      </c>
      <c r="L1259" s="1" t="str">
        <f>IF(reservas_hotel[[#This Row],[mantenimiento_por_noche]]="","20",reservas_hotel[[#This Row],[mantenimiento_por_noche]])</f>
        <v>20</v>
      </c>
      <c r="M1259">
        <f>reservas_hotel[[#This Row],[Precio Noche]]*reservas_hotel[[#This Row],[noches]]</f>
        <v>360</v>
      </c>
      <c r="N1259">
        <f>reservas_hotel[[#This Row],[noches]]*reservas_hotel[[#This Row],[Mantenimiento por noche]]</f>
        <v>80</v>
      </c>
      <c r="O1259">
        <f>reservas_hotel[[#This Row],[Gasto total por reserva]]-reservas_hotel[[#This Row],[Gasto mantenimiento total]]</f>
        <v>280</v>
      </c>
    </row>
    <row r="1260" spans="1:15" x14ac:dyDescent="0.3">
      <c r="A1260">
        <v>1259</v>
      </c>
      <c r="B1260">
        <v>46</v>
      </c>
      <c r="C1260" t="s">
        <v>13</v>
      </c>
      <c r="D1260" t="s">
        <v>16</v>
      </c>
      <c r="E1260" t="s">
        <v>11</v>
      </c>
      <c r="F1260">
        <v>200</v>
      </c>
      <c r="G1260" s="1">
        <f>IF(reservas_hotel[[#This Row],[precio noche 1]]="","100",reservas_hotel[[#This Row],[precio noche 1]])</f>
        <v>200</v>
      </c>
      <c r="H1260" t="s">
        <v>5</v>
      </c>
      <c r="I1260">
        <v>8</v>
      </c>
      <c r="J1260" t="s">
        <v>17</v>
      </c>
      <c r="L1260" s="1" t="str">
        <f>IF(reservas_hotel[[#This Row],[mantenimiento_por_noche]]="","20",reservas_hotel[[#This Row],[mantenimiento_por_noche]])</f>
        <v>20</v>
      </c>
      <c r="M1260">
        <f>reservas_hotel[[#This Row],[Precio Noche]]*reservas_hotel[[#This Row],[noches]]</f>
        <v>1600</v>
      </c>
      <c r="N1260">
        <f>reservas_hotel[[#This Row],[noches]]*reservas_hotel[[#This Row],[Mantenimiento por noche]]</f>
        <v>160</v>
      </c>
      <c r="O1260">
        <f>reservas_hotel[[#This Row],[Gasto total por reserva]]-reservas_hotel[[#This Row],[Gasto mantenimiento total]]</f>
        <v>1440</v>
      </c>
    </row>
    <row r="1261" spans="1:15" x14ac:dyDescent="0.3">
      <c r="A1261">
        <v>1260</v>
      </c>
      <c r="B1261">
        <v>68</v>
      </c>
      <c r="C1261" t="s">
        <v>2</v>
      </c>
      <c r="D1261" t="s">
        <v>3</v>
      </c>
      <c r="E1261" t="s">
        <v>4</v>
      </c>
      <c r="F1261">
        <v>120</v>
      </c>
      <c r="G1261" s="1">
        <f>IF(reservas_hotel[[#This Row],[precio noche 1]]="","100",reservas_hotel[[#This Row],[precio noche 1]])</f>
        <v>120</v>
      </c>
      <c r="H1261" t="s">
        <v>5</v>
      </c>
      <c r="I1261">
        <v>5</v>
      </c>
      <c r="J1261" t="s">
        <v>6</v>
      </c>
      <c r="K1261">
        <v>15</v>
      </c>
      <c r="L1261" s="1">
        <f>IF(reservas_hotel[[#This Row],[mantenimiento_por_noche]]="","20",reservas_hotel[[#This Row],[mantenimiento_por_noche]])</f>
        <v>15</v>
      </c>
      <c r="M1261">
        <f>reservas_hotel[[#This Row],[Precio Noche]]*reservas_hotel[[#This Row],[noches]]</f>
        <v>600</v>
      </c>
      <c r="N1261">
        <f>reservas_hotel[[#This Row],[noches]]*reservas_hotel[[#This Row],[Mantenimiento por noche]]</f>
        <v>75</v>
      </c>
      <c r="O1261">
        <f>reservas_hotel[[#This Row],[Gasto total por reserva]]-reservas_hotel[[#This Row],[Gasto mantenimiento total]]</f>
        <v>525</v>
      </c>
    </row>
    <row r="1262" spans="1:15" x14ac:dyDescent="0.3">
      <c r="A1262">
        <v>1261</v>
      </c>
      <c r="B1262">
        <v>50</v>
      </c>
      <c r="C1262" t="s">
        <v>13</v>
      </c>
      <c r="D1262" t="s">
        <v>7</v>
      </c>
      <c r="E1262" t="s">
        <v>11</v>
      </c>
      <c r="G1262" s="1" t="str">
        <f>IF(reservas_hotel[[#This Row],[precio noche 1]]="","100",reservas_hotel[[#This Row],[precio noche 1]])</f>
        <v>100</v>
      </c>
      <c r="H1262" t="s">
        <v>12</v>
      </c>
      <c r="I1262">
        <v>3</v>
      </c>
      <c r="J1262" t="s">
        <v>17</v>
      </c>
      <c r="L1262" s="1" t="str">
        <f>IF(reservas_hotel[[#This Row],[mantenimiento_por_noche]]="","20",reservas_hotel[[#This Row],[mantenimiento_por_noche]])</f>
        <v>20</v>
      </c>
      <c r="M1262">
        <f>reservas_hotel[[#This Row],[Precio Noche]]*reservas_hotel[[#This Row],[noches]]</f>
        <v>300</v>
      </c>
      <c r="N1262">
        <f>reservas_hotel[[#This Row],[noches]]*reservas_hotel[[#This Row],[Mantenimiento por noche]]</f>
        <v>60</v>
      </c>
      <c r="O1262">
        <f>reservas_hotel[[#This Row],[Gasto total por reserva]]-reservas_hotel[[#This Row],[Gasto mantenimiento total]]</f>
        <v>240</v>
      </c>
    </row>
    <row r="1263" spans="1:15" x14ac:dyDescent="0.3">
      <c r="A1263">
        <v>1262</v>
      </c>
      <c r="B1263">
        <v>49</v>
      </c>
      <c r="C1263" t="s">
        <v>2</v>
      </c>
      <c r="D1263" t="s">
        <v>16</v>
      </c>
      <c r="E1263" t="s">
        <v>15</v>
      </c>
      <c r="F1263">
        <v>120</v>
      </c>
      <c r="G1263" s="1">
        <f>IF(reservas_hotel[[#This Row],[precio noche 1]]="","100",reservas_hotel[[#This Row],[precio noche 1]])</f>
        <v>120</v>
      </c>
      <c r="H1263" t="s">
        <v>5</v>
      </c>
      <c r="I1263">
        <v>10</v>
      </c>
      <c r="J1263" t="s">
        <v>17</v>
      </c>
      <c r="K1263">
        <v>10</v>
      </c>
      <c r="L1263" s="1">
        <f>IF(reservas_hotel[[#This Row],[mantenimiento_por_noche]]="","20",reservas_hotel[[#This Row],[mantenimiento_por_noche]])</f>
        <v>10</v>
      </c>
      <c r="M1263">
        <f>reservas_hotel[[#This Row],[Precio Noche]]*reservas_hotel[[#This Row],[noches]]</f>
        <v>1200</v>
      </c>
      <c r="N1263">
        <f>reservas_hotel[[#This Row],[noches]]*reservas_hotel[[#This Row],[Mantenimiento por noche]]</f>
        <v>100</v>
      </c>
      <c r="O1263">
        <f>reservas_hotel[[#This Row],[Gasto total por reserva]]-reservas_hotel[[#This Row],[Gasto mantenimiento total]]</f>
        <v>1100</v>
      </c>
    </row>
    <row r="1264" spans="1:15" x14ac:dyDescent="0.3">
      <c r="A1264">
        <v>1263</v>
      </c>
      <c r="B1264">
        <v>67</v>
      </c>
      <c r="C1264" t="s">
        <v>2</v>
      </c>
      <c r="D1264" t="s">
        <v>14</v>
      </c>
      <c r="E1264" t="s">
        <v>8</v>
      </c>
      <c r="F1264">
        <v>150</v>
      </c>
      <c r="G1264" s="1">
        <f>IF(reservas_hotel[[#This Row],[precio noche 1]]="","100",reservas_hotel[[#This Row],[precio noche 1]])</f>
        <v>150</v>
      </c>
      <c r="H1264" t="s">
        <v>9</v>
      </c>
      <c r="I1264">
        <v>2</v>
      </c>
      <c r="J1264" t="s">
        <v>6</v>
      </c>
      <c r="K1264">
        <v>20</v>
      </c>
      <c r="L1264" s="1">
        <f>IF(reservas_hotel[[#This Row],[mantenimiento_por_noche]]="","20",reservas_hotel[[#This Row],[mantenimiento_por_noche]])</f>
        <v>20</v>
      </c>
      <c r="M1264">
        <f>reservas_hotel[[#This Row],[Precio Noche]]*reservas_hotel[[#This Row],[noches]]</f>
        <v>300</v>
      </c>
      <c r="N1264">
        <f>reservas_hotel[[#This Row],[noches]]*reservas_hotel[[#This Row],[Mantenimiento por noche]]</f>
        <v>40</v>
      </c>
      <c r="O1264">
        <f>reservas_hotel[[#This Row],[Gasto total por reserva]]-reservas_hotel[[#This Row],[Gasto mantenimiento total]]</f>
        <v>260</v>
      </c>
    </row>
    <row r="1265" spans="1:15" x14ac:dyDescent="0.3">
      <c r="A1265">
        <v>1264</v>
      </c>
      <c r="B1265">
        <v>45</v>
      </c>
      <c r="C1265" t="s">
        <v>2</v>
      </c>
      <c r="D1265" t="s">
        <v>3</v>
      </c>
      <c r="E1265" t="s">
        <v>8</v>
      </c>
      <c r="F1265">
        <v>70</v>
      </c>
      <c r="G1265" s="1">
        <f>IF(reservas_hotel[[#This Row],[precio noche 1]]="","100",reservas_hotel[[#This Row],[precio noche 1]])</f>
        <v>70</v>
      </c>
      <c r="H1265" t="s">
        <v>21</v>
      </c>
      <c r="I1265">
        <v>8</v>
      </c>
      <c r="J1265" t="s">
        <v>6</v>
      </c>
      <c r="K1265">
        <v>10</v>
      </c>
      <c r="L1265" s="1">
        <f>IF(reservas_hotel[[#This Row],[mantenimiento_por_noche]]="","20",reservas_hotel[[#This Row],[mantenimiento_por_noche]])</f>
        <v>10</v>
      </c>
      <c r="M1265">
        <f>reservas_hotel[[#This Row],[Precio Noche]]*reservas_hotel[[#This Row],[noches]]</f>
        <v>560</v>
      </c>
      <c r="N1265">
        <f>reservas_hotel[[#This Row],[noches]]*reservas_hotel[[#This Row],[Mantenimiento por noche]]</f>
        <v>80</v>
      </c>
      <c r="O1265">
        <f>reservas_hotel[[#This Row],[Gasto total por reserva]]-reservas_hotel[[#This Row],[Gasto mantenimiento total]]</f>
        <v>480</v>
      </c>
    </row>
    <row r="1266" spans="1:15" x14ac:dyDescent="0.3">
      <c r="A1266">
        <v>1265</v>
      </c>
      <c r="B1266">
        <v>38</v>
      </c>
      <c r="C1266" t="s">
        <v>2</v>
      </c>
      <c r="D1266" t="s">
        <v>22</v>
      </c>
      <c r="E1266" t="s">
        <v>11</v>
      </c>
      <c r="F1266">
        <v>120</v>
      </c>
      <c r="G1266" s="1">
        <f>IF(reservas_hotel[[#This Row],[precio noche 1]]="","100",reservas_hotel[[#This Row],[precio noche 1]])</f>
        <v>120</v>
      </c>
      <c r="H1266" t="s">
        <v>5</v>
      </c>
      <c r="I1266">
        <v>10</v>
      </c>
      <c r="J1266" t="s">
        <v>6</v>
      </c>
      <c r="K1266">
        <v>20</v>
      </c>
      <c r="L1266" s="1">
        <f>IF(reservas_hotel[[#This Row],[mantenimiento_por_noche]]="","20",reservas_hotel[[#This Row],[mantenimiento_por_noche]])</f>
        <v>20</v>
      </c>
      <c r="M1266">
        <f>reservas_hotel[[#This Row],[Precio Noche]]*reservas_hotel[[#This Row],[noches]]</f>
        <v>1200</v>
      </c>
      <c r="N1266">
        <f>reservas_hotel[[#This Row],[noches]]*reservas_hotel[[#This Row],[Mantenimiento por noche]]</f>
        <v>200</v>
      </c>
      <c r="O1266">
        <f>reservas_hotel[[#This Row],[Gasto total por reserva]]-reservas_hotel[[#This Row],[Gasto mantenimiento total]]</f>
        <v>1000</v>
      </c>
    </row>
    <row r="1267" spans="1:15" x14ac:dyDescent="0.3">
      <c r="A1267">
        <v>1266</v>
      </c>
      <c r="B1267">
        <v>34</v>
      </c>
      <c r="C1267" t="s">
        <v>2</v>
      </c>
      <c r="D1267" t="s">
        <v>10</v>
      </c>
      <c r="E1267" t="s">
        <v>4</v>
      </c>
      <c r="F1267">
        <v>70</v>
      </c>
      <c r="G1267" s="1">
        <f>IF(reservas_hotel[[#This Row],[precio noche 1]]="","100",reservas_hotel[[#This Row],[precio noche 1]])</f>
        <v>70</v>
      </c>
      <c r="H1267" t="s">
        <v>9</v>
      </c>
      <c r="I1267">
        <v>3</v>
      </c>
      <c r="J1267" t="s">
        <v>6</v>
      </c>
      <c r="K1267">
        <v>15</v>
      </c>
      <c r="L1267" s="1">
        <f>IF(reservas_hotel[[#This Row],[mantenimiento_por_noche]]="","20",reservas_hotel[[#This Row],[mantenimiento_por_noche]])</f>
        <v>15</v>
      </c>
      <c r="M1267">
        <f>reservas_hotel[[#This Row],[Precio Noche]]*reservas_hotel[[#This Row],[noches]]</f>
        <v>210</v>
      </c>
      <c r="N1267">
        <f>reservas_hotel[[#This Row],[noches]]*reservas_hotel[[#This Row],[Mantenimiento por noche]]</f>
        <v>45</v>
      </c>
      <c r="O1267">
        <f>reservas_hotel[[#This Row],[Gasto total por reserva]]-reservas_hotel[[#This Row],[Gasto mantenimiento total]]</f>
        <v>165</v>
      </c>
    </row>
    <row r="1268" spans="1:15" x14ac:dyDescent="0.3">
      <c r="A1268">
        <v>1267</v>
      </c>
      <c r="B1268">
        <v>28</v>
      </c>
      <c r="C1268" t="s">
        <v>13</v>
      </c>
      <c r="D1268" t="s">
        <v>3</v>
      </c>
      <c r="E1268" t="s">
        <v>4</v>
      </c>
      <c r="F1268">
        <v>70</v>
      </c>
      <c r="G1268" s="1">
        <f>IF(reservas_hotel[[#This Row],[precio noche 1]]="","100",reservas_hotel[[#This Row],[precio noche 1]])</f>
        <v>70</v>
      </c>
      <c r="H1268" t="s">
        <v>12</v>
      </c>
      <c r="I1268">
        <v>8</v>
      </c>
      <c r="J1268" t="s">
        <v>6</v>
      </c>
      <c r="K1268">
        <v>10</v>
      </c>
      <c r="L1268" s="1">
        <f>IF(reservas_hotel[[#This Row],[mantenimiento_por_noche]]="","20",reservas_hotel[[#This Row],[mantenimiento_por_noche]])</f>
        <v>10</v>
      </c>
      <c r="M1268">
        <f>reservas_hotel[[#This Row],[Precio Noche]]*reservas_hotel[[#This Row],[noches]]</f>
        <v>560</v>
      </c>
      <c r="N1268">
        <f>reservas_hotel[[#This Row],[noches]]*reservas_hotel[[#This Row],[Mantenimiento por noche]]</f>
        <v>80</v>
      </c>
      <c r="O1268">
        <f>reservas_hotel[[#This Row],[Gasto total por reserva]]-reservas_hotel[[#This Row],[Gasto mantenimiento total]]</f>
        <v>480</v>
      </c>
    </row>
    <row r="1269" spans="1:15" x14ac:dyDescent="0.3">
      <c r="A1269">
        <v>1268</v>
      </c>
      <c r="B1269">
        <v>40</v>
      </c>
      <c r="C1269" t="s">
        <v>2</v>
      </c>
      <c r="D1269" t="s">
        <v>10</v>
      </c>
      <c r="E1269" t="s">
        <v>4</v>
      </c>
      <c r="F1269">
        <v>150</v>
      </c>
      <c r="G1269" s="1">
        <f>IF(reservas_hotel[[#This Row],[precio noche 1]]="","100",reservas_hotel[[#This Row],[precio noche 1]])</f>
        <v>150</v>
      </c>
      <c r="H1269" t="s">
        <v>9</v>
      </c>
      <c r="I1269">
        <v>3</v>
      </c>
      <c r="J1269" t="s">
        <v>17</v>
      </c>
      <c r="K1269">
        <v>5</v>
      </c>
      <c r="L1269" s="1">
        <f>IF(reservas_hotel[[#This Row],[mantenimiento_por_noche]]="","20",reservas_hotel[[#This Row],[mantenimiento_por_noche]])</f>
        <v>5</v>
      </c>
      <c r="M1269">
        <f>reservas_hotel[[#This Row],[Precio Noche]]*reservas_hotel[[#This Row],[noches]]</f>
        <v>450</v>
      </c>
      <c r="N1269">
        <f>reservas_hotel[[#This Row],[noches]]*reservas_hotel[[#This Row],[Mantenimiento por noche]]</f>
        <v>15</v>
      </c>
      <c r="O1269">
        <f>reservas_hotel[[#This Row],[Gasto total por reserva]]-reservas_hotel[[#This Row],[Gasto mantenimiento total]]</f>
        <v>435</v>
      </c>
    </row>
    <row r="1270" spans="1:15" x14ac:dyDescent="0.3">
      <c r="A1270">
        <v>1269</v>
      </c>
      <c r="B1270">
        <v>66</v>
      </c>
      <c r="C1270" t="s">
        <v>2</v>
      </c>
      <c r="D1270" t="s">
        <v>19</v>
      </c>
      <c r="E1270" t="s">
        <v>11</v>
      </c>
      <c r="F1270">
        <v>150</v>
      </c>
      <c r="G1270" s="1">
        <f>IF(reservas_hotel[[#This Row],[precio noche 1]]="","100",reservas_hotel[[#This Row],[precio noche 1]])</f>
        <v>150</v>
      </c>
      <c r="H1270" t="s">
        <v>9</v>
      </c>
      <c r="I1270">
        <v>9</v>
      </c>
      <c r="J1270" t="s">
        <v>6</v>
      </c>
      <c r="K1270">
        <v>20</v>
      </c>
      <c r="L1270" s="1">
        <f>IF(reservas_hotel[[#This Row],[mantenimiento_por_noche]]="","20",reservas_hotel[[#This Row],[mantenimiento_por_noche]])</f>
        <v>20</v>
      </c>
      <c r="M1270">
        <f>reservas_hotel[[#This Row],[Precio Noche]]*reservas_hotel[[#This Row],[noches]]</f>
        <v>1350</v>
      </c>
      <c r="N1270">
        <f>reservas_hotel[[#This Row],[noches]]*reservas_hotel[[#This Row],[Mantenimiento por noche]]</f>
        <v>180</v>
      </c>
      <c r="O1270">
        <f>reservas_hotel[[#This Row],[Gasto total por reserva]]-reservas_hotel[[#This Row],[Gasto mantenimiento total]]</f>
        <v>1170</v>
      </c>
    </row>
    <row r="1271" spans="1:15" x14ac:dyDescent="0.3">
      <c r="A1271">
        <v>1270</v>
      </c>
      <c r="B1271">
        <v>83</v>
      </c>
      <c r="C1271" t="s">
        <v>2</v>
      </c>
      <c r="D1271" t="s">
        <v>22</v>
      </c>
      <c r="E1271" t="s">
        <v>8</v>
      </c>
      <c r="F1271">
        <v>50</v>
      </c>
      <c r="G1271" s="1">
        <f>IF(reservas_hotel[[#This Row],[precio noche 1]]="","100",reservas_hotel[[#This Row],[precio noche 1]])</f>
        <v>50</v>
      </c>
      <c r="H1271" t="s">
        <v>9</v>
      </c>
      <c r="I1271">
        <v>2</v>
      </c>
      <c r="J1271" t="s">
        <v>17</v>
      </c>
      <c r="K1271">
        <v>15</v>
      </c>
      <c r="L1271" s="1">
        <f>IF(reservas_hotel[[#This Row],[mantenimiento_por_noche]]="","20",reservas_hotel[[#This Row],[mantenimiento_por_noche]])</f>
        <v>15</v>
      </c>
      <c r="M1271">
        <f>reservas_hotel[[#This Row],[Precio Noche]]*reservas_hotel[[#This Row],[noches]]</f>
        <v>100</v>
      </c>
      <c r="N1271">
        <f>reservas_hotel[[#This Row],[noches]]*reservas_hotel[[#This Row],[Mantenimiento por noche]]</f>
        <v>30</v>
      </c>
      <c r="O1271">
        <f>reservas_hotel[[#This Row],[Gasto total por reserva]]-reservas_hotel[[#This Row],[Gasto mantenimiento total]]</f>
        <v>70</v>
      </c>
    </row>
    <row r="1272" spans="1:15" x14ac:dyDescent="0.3">
      <c r="A1272">
        <v>1271</v>
      </c>
      <c r="B1272">
        <v>85</v>
      </c>
      <c r="C1272" t="s">
        <v>2</v>
      </c>
      <c r="D1272" t="s">
        <v>16</v>
      </c>
      <c r="E1272" t="s">
        <v>15</v>
      </c>
      <c r="F1272">
        <v>50</v>
      </c>
      <c r="G1272" s="1">
        <f>IF(reservas_hotel[[#This Row],[precio noche 1]]="","100",reservas_hotel[[#This Row],[precio noche 1]])</f>
        <v>50</v>
      </c>
      <c r="H1272" t="s">
        <v>21</v>
      </c>
      <c r="I1272">
        <v>8</v>
      </c>
      <c r="J1272" t="s">
        <v>17</v>
      </c>
      <c r="K1272">
        <v>5</v>
      </c>
      <c r="L1272" s="1">
        <f>IF(reservas_hotel[[#This Row],[mantenimiento_por_noche]]="","20",reservas_hotel[[#This Row],[mantenimiento_por_noche]])</f>
        <v>5</v>
      </c>
      <c r="M1272">
        <f>reservas_hotel[[#This Row],[Precio Noche]]*reservas_hotel[[#This Row],[noches]]</f>
        <v>400</v>
      </c>
      <c r="N1272">
        <f>reservas_hotel[[#This Row],[noches]]*reservas_hotel[[#This Row],[Mantenimiento por noche]]</f>
        <v>40</v>
      </c>
      <c r="O1272">
        <f>reservas_hotel[[#This Row],[Gasto total por reserva]]-reservas_hotel[[#This Row],[Gasto mantenimiento total]]</f>
        <v>360</v>
      </c>
    </row>
    <row r="1273" spans="1:15" x14ac:dyDescent="0.3">
      <c r="A1273">
        <v>1272</v>
      </c>
      <c r="B1273">
        <v>41</v>
      </c>
      <c r="C1273" t="s">
        <v>13</v>
      </c>
      <c r="D1273" t="s">
        <v>19</v>
      </c>
      <c r="E1273" t="s">
        <v>11</v>
      </c>
      <c r="F1273">
        <v>200</v>
      </c>
      <c r="G1273" s="1">
        <f>IF(reservas_hotel[[#This Row],[precio noche 1]]="","100",reservas_hotel[[#This Row],[precio noche 1]])</f>
        <v>200</v>
      </c>
      <c r="H1273" t="s">
        <v>12</v>
      </c>
      <c r="I1273">
        <v>5</v>
      </c>
      <c r="J1273" t="s">
        <v>6</v>
      </c>
      <c r="K1273">
        <v>15</v>
      </c>
      <c r="L1273" s="1">
        <f>IF(reservas_hotel[[#This Row],[mantenimiento_por_noche]]="","20",reservas_hotel[[#This Row],[mantenimiento_por_noche]])</f>
        <v>15</v>
      </c>
      <c r="M1273">
        <f>reservas_hotel[[#This Row],[Precio Noche]]*reservas_hotel[[#This Row],[noches]]</f>
        <v>1000</v>
      </c>
      <c r="N1273">
        <f>reservas_hotel[[#This Row],[noches]]*reservas_hotel[[#This Row],[Mantenimiento por noche]]</f>
        <v>75</v>
      </c>
      <c r="O1273">
        <f>reservas_hotel[[#This Row],[Gasto total por reserva]]-reservas_hotel[[#This Row],[Gasto mantenimiento total]]</f>
        <v>925</v>
      </c>
    </row>
    <row r="1274" spans="1:15" x14ac:dyDescent="0.3">
      <c r="A1274">
        <v>1273</v>
      </c>
      <c r="B1274">
        <v>47</v>
      </c>
      <c r="C1274" t="s">
        <v>2</v>
      </c>
      <c r="D1274" t="s">
        <v>7</v>
      </c>
      <c r="E1274" t="s">
        <v>15</v>
      </c>
      <c r="F1274">
        <v>120</v>
      </c>
      <c r="G1274" s="1">
        <f>IF(reservas_hotel[[#This Row],[precio noche 1]]="","100",reservas_hotel[[#This Row],[precio noche 1]])</f>
        <v>120</v>
      </c>
      <c r="H1274" t="s">
        <v>5</v>
      </c>
      <c r="I1274">
        <v>3</v>
      </c>
      <c r="J1274" t="s">
        <v>6</v>
      </c>
      <c r="K1274">
        <v>15</v>
      </c>
      <c r="L1274" s="1">
        <f>IF(reservas_hotel[[#This Row],[mantenimiento_por_noche]]="","20",reservas_hotel[[#This Row],[mantenimiento_por_noche]])</f>
        <v>15</v>
      </c>
      <c r="M1274">
        <f>reservas_hotel[[#This Row],[Precio Noche]]*reservas_hotel[[#This Row],[noches]]</f>
        <v>360</v>
      </c>
      <c r="N1274">
        <f>reservas_hotel[[#This Row],[noches]]*reservas_hotel[[#This Row],[Mantenimiento por noche]]</f>
        <v>45</v>
      </c>
      <c r="O1274">
        <f>reservas_hotel[[#This Row],[Gasto total por reserva]]-reservas_hotel[[#This Row],[Gasto mantenimiento total]]</f>
        <v>315</v>
      </c>
    </row>
    <row r="1275" spans="1:15" x14ac:dyDescent="0.3">
      <c r="A1275">
        <v>1274</v>
      </c>
      <c r="B1275">
        <v>54</v>
      </c>
      <c r="C1275" t="s">
        <v>2</v>
      </c>
      <c r="D1275" t="s">
        <v>16</v>
      </c>
      <c r="E1275" t="s">
        <v>15</v>
      </c>
      <c r="G1275" s="1" t="str">
        <f>IF(reservas_hotel[[#This Row],[precio noche 1]]="","100",reservas_hotel[[#This Row],[precio noche 1]])</f>
        <v>100</v>
      </c>
      <c r="H1275" t="s">
        <v>12</v>
      </c>
      <c r="I1275">
        <v>1</v>
      </c>
      <c r="J1275" t="s">
        <v>17</v>
      </c>
      <c r="K1275">
        <v>15</v>
      </c>
      <c r="L1275" s="1">
        <f>IF(reservas_hotel[[#This Row],[mantenimiento_por_noche]]="","20",reservas_hotel[[#This Row],[mantenimiento_por_noche]])</f>
        <v>15</v>
      </c>
      <c r="M1275">
        <f>reservas_hotel[[#This Row],[Precio Noche]]*reservas_hotel[[#This Row],[noches]]</f>
        <v>100</v>
      </c>
      <c r="N1275">
        <f>reservas_hotel[[#This Row],[noches]]*reservas_hotel[[#This Row],[Mantenimiento por noche]]</f>
        <v>15</v>
      </c>
      <c r="O1275">
        <f>reservas_hotel[[#This Row],[Gasto total por reserva]]-reservas_hotel[[#This Row],[Gasto mantenimiento total]]</f>
        <v>85</v>
      </c>
    </row>
    <row r="1276" spans="1:15" x14ac:dyDescent="0.3">
      <c r="A1276">
        <v>1275</v>
      </c>
      <c r="B1276">
        <v>77</v>
      </c>
      <c r="C1276" t="s">
        <v>13</v>
      </c>
      <c r="D1276" t="s">
        <v>7</v>
      </c>
      <c r="E1276" t="s">
        <v>15</v>
      </c>
      <c r="F1276">
        <v>120</v>
      </c>
      <c r="G1276" s="1">
        <f>IF(reservas_hotel[[#This Row],[precio noche 1]]="","100",reservas_hotel[[#This Row],[precio noche 1]])</f>
        <v>120</v>
      </c>
      <c r="H1276" t="s">
        <v>12</v>
      </c>
      <c r="I1276">
        <v>10</v>
      </c>
      <c r="J1276" t="s">
        <v>6</v>
      </c>
      <c r="K1276">
        <v>20</v>
      </c>
      <c r="L1276" s="1">
        <f>IF(reservas_hotel[[#This Row],[mantenimiento_por_noche]]="","20",reservas_hotel[[#This Row],[mantenimiento_por_noche]])</f>
        <v>20</v>
      </c>
      <c r="M1276">
        <f>reservas_hotel[[#This Row],[Precio Noche]]*reservas_hotel[[#This Row],[noches]]</f>
        <v>1200</v>
      </c>
      <c r="N1276">
        <f>reservas_hotel[[#This Row],[noches]]*reservas_hotel[[#This Row],[Mantenimiento por noche]]</f>
        <v>200</v>
      </c>
      <c r="O1276">
        <f>reservas_hotel[[#This Row],[Gasto total por reserva]]-reservas_hotel[[#This Row],[Gasto mantenimiento total]]</f>
        <v>1000</v>
      </c>
    </row>
    <row r="1277" spans="1:15" x14ac:dyDescent="0.3">
      <c r="A1277">
        <v>1276</v>
      </c>
      <c r="B1277">
        <v>18</v>
      </c>
      <c r="C1277" t="s">
        <v>2</v>
      </c>
      <c r="D1277" t="s">
        <v>22</v>
      </c>
      <c r="E1277" t="s">
        <v>4</v>
      </c>
      <c r="F1277">
        <v>90</v>
      </c>
      <c r="G1277" s="1">
        <f>IF(reservas_hotel[[#This Row],[precio noche 1]]="","100",reservas_hotel[[#This Row],[precio noche 1]])</f>
        <v>90</v>
      </c>
      <c r="H1277" t="s">
        <v>5</v>
      </c>
      <c r="I1277">
        <v>3</v>
      </c>
      <c r="J1277" t="s">
        <v>17</v>
      </c>
      <c r="L1277" s="1" t="str">
        <f>IF(reservas_hotel[[#This Row],[mantenimiento_por_noche]]="","20",reservas_hotel[[#This Row],[mantenimiento_por_noche]])</f>
        <v>20</v>
      </c>
      <c r="M1277">
        <f>reservas_hotel[[#This Row],[Precio Noche]]*reservas_hotel[[#This Row],[noches]]</f>
        <v>270</v>
      </c>
      <c r="N1277">
        <f>reservas_hotel[[#This Row],[noches]]*reservas_hotel[[#This Row],[Mantenimiento por noche]]</f>
        <v>60</v>
      </c>
      <c r="O1277">
        <f>reservas_hotel[[#This Row],[Gasto total por reserva]]-reservas_hotel[[#This Row],[Gasto mantenimiento total]]</f>
        <v>210</v>
      </c>
    </row>
    <row r="1278" spans="1:15" x14ac:dyDescent="0.3">
      <c r="A1278">
        <v>1277</v>
      </c>
      <c r="B1278">
        <v>67</v>
      </c>
      <c r="C1278" t="s">
        <v>2</v>
      </c>
      <c r="D1278" t="s">
        <v>19</v>
      </c>
      <c r="E1278" t="s">
        <v>8</v>
      </c>
      <c r="F1278">
        <v>200</v>
      </c>
      <c r="G1278" s="1">
        <f>IF(reservas_hotel[[#This Row],[precio noche 1]]="","100",reservas_hotel[[#This Row],[precio noche 1]])</f>
        <v>200</v>
      </c>
      <c r="H1278" t="s">
        <v>21</v>
      </c>
      <c r="I1278">
        <v>9</v>
      </c>
      <c r="J1278" t="s">
        <v>17</v>
      </c>
      <c r="L1278" s="1" t="str">
        <f>IF(reservas_hotel[[#This Row],[mantenimiento_por_noche]]="","20",reservas_hotel[[#This Row],[mantenimiento_por_noche]])</f>
        <v>20</v>
      </c>
      <c r="M1278">
        <f>reservas_hotel[[#This Row],[Precio Noche]]*reservas_hotel[[#This Row],[noches]]</f>
        <v>1800</v>
      </c>
      <c r="N1278">
        <f>reservas_hotel[[#This Row],[noches]]*reservas_hotel[[#This Row],[Mantenimiento por noche]]</f>
        <v>180</v>
      </c>
      <c r="O1278">
        <f>reservas_hotel[[#This Row],[Gasto total por reserva]]-reservas_hotel[[#This Row],[Gasto mantenimiento total]]</f>
        <v>1620</v>
      </c>
    </row>
    <row r="1279" spans="1:15" x14ac:dyDescent="0.3">
      <c r="A1279">
        <v>1278</v>
      </c>
      <c r="B1279">
        <v>48</v>
      </c>
      <c r="C1279" t="s">
        <v>13</v>
      </c>
      <c r="D1279" t="s">
        <v>7</v>
      </c>
      <c r="E1279" t="s">
        <v>4</v>
      </c>
      <c r="F1279">
        <v>200</v>
      </c>
      <c r="G1279" s="1">
        <f>IF(reservas_hotel[[#This Row],[precio noche 1]]="","100",reservas_hotel[[#This Row],[precio noche 1]])</f>
        <v>200</v>
      </c>
      <c r="H1279" t="s">
        <v>12</v>
      </c>
      <c r="I1279">
        <v>8</v>
      </c>
      <c r="J1279" t="s">
        <v>6</v>
      </c>
      <c r="K1279">
        <v>5</v>
      </c>
      <c r="L1279" s="1">
        <f>IF(reservas_hotel[[#This Row],[mantenimiento_por_noche]]="","20",reservas_hotel[[#This Row],[mantenimiento_por_noche]])</f>
        <v>5</v>
      </c>
      <c r="M1279">
        <f>reservas_hotel[[#This Row],[Precio Noche]]*reservas_hotel[[#This Row],[noches]]</f>
        <v>1600</v>
      </c>
      <c r="N1279">
        <f>reservas_hotel[[#This Row],[noches]]*reservas_hotel[[#This Row],[Mantenimiento por noche]]</f>
        <v>40</v>
      </c>
      <c r="O1279">
        <f>reservas_hotel[[#This Row],[Gasto total por reserva]]-reservas_hotel[[#This Row],[Gasto mantenimiento total]]</f>
        <v>1560</v>
      </c>
    </row>
    <row r="1280" spans="1:15" x14ac:dyDescent="0.3">
      <c r="A1280">
        <v>1279</v>
      </c>
      <c r="B1280">
        <v>24</v>
      </c>
      <c r="C1280" t="s">
        <v>13</v>
      </c>
      <c r="D1280" t="s">
        <v>16</v>
      </c>
      <c r="E1280" t="s">
        <v>8</v>
      </c>
      <c r="F1280">
        <v>200</v>
      </c>
      <c r="G1280" s="1">
        <f>IF(reservas_hotel[[#This Row],[precio noche 1]]="","100",reservas_hotel[[#This Row],[precio noche 1]])</f>
        <v>200</v>
      </c>
      <c r="H1280" t="s">
        <v>5</v>
      </c>
      <c r="I1280">
        <v>5</v>
      </c>
      <c r="J1280" t="s">
        <v>17</v>
      </c>
      <c r="L1280" s="1" t="str">
        <f>IF(reservas_hotel[[#This Row],[mantenimiento_por_noche]]="","20",reservas_hotel[[#This Row],[mantenimiento_por_noche]])</f>
        <v>20</v>
      </c>
      <c r="M1280">
        <f>reservas_hotel[[#This Row],[Precio Noche]]*reservas_hotel[[#This Row],[noches]]</f>
        <v>1000</v>
      </c>
      <c r="N1280">
        <f>reservas_hotel[[#This Row],[noches]]*reservas_hotel[[#This Row],[Mantenimiento por noche]]</f>
        <v>100</v>
      </c>
      <c r="O1280">
        <f>reservas_hotel[[#This Row],[Gasto total por reserva]]-reservas_hotel[[#This Row],[Gasto mantenimiento total]]</f>
        <v>900</v>
      </c>
    </row>
    <row r="1281" spans="1:15" x14ac:dyDescent="0.3">
      <c r="A1281">
        <v>1280</v>
      </c>
      <c r="B1281">
        <v>28</v>
      </c>
      <c r="C1281" t="s">
        <v>13</v>
      </c>
      <c r="D1281" t="s">
        <v>18</v>
      </c>
      <c r="E1281" t="s">
        <v>15</v>
      </c>
      <c r="F1281">
        <v>50</v>
      </c>
      <c r="G1281" s="1">
        <f>IF(reservas_hotel[[#This Row],[precio noche 1]]="","100",reservas_hotel[[#This Row],[precio noche 1]])</f>
        <v>50</v>
      </c>
      <c r="H1281" t="s">
        <v>9</v>
      </c>
      <c r="I1281">
        <v>5</v>
      </c>
      <c r="J1281" t="s">
        <v>6</v>
      </c>
      <c r="L1281" s="1" t="str">
        <f>IF(reservas_hotel[[#This Row],[mantenimiento_por_noche]]="","20",reservas_hotel[[#This Row],[mantenimiento_por_noche]])</f>
        <v>20</v>
      </c>
      <c r="M1281">
        <f>reservas_hotel[[#This Row],[Precio Noche]]*reservas_hotel[[#This Row],[noches]]</f>
        <v>250</v>
      </c>
      <c r="N1281">
        <f>reservas_hotel[[#This Row],[noches]]*reservas_hotel[[#This Row],[Mantenimiento por noche]]</f>
        <v>100</v>
      </c>
      <c r="O1281">
        <f>reservas_hotel[[#This Row],[Gasto total por reserva]]-reservas_hotel[[#This Row],[Gasto mantenimiento total]]</f>
        <v>150</v>
      </c>
    </row>
    <row r="1282" spans="1:15" x14ac:dyDescent="0.3">
      <c r="A1282">
        <v>1281</v>
      </c>
      <c r="B1282">
        <v>71</v>
      </c>
      <c r="C1282" t="s">
        <v>13</v>
      </c>
      <c r="D1282" t="s">
        <v>20</v>
      </c>
      <c r="E1282" t="s">
        <v>8</v>
      </c>
      <c r="F1282">
        <v>50</v>
      </c>
      <c r="G1282" s="1">
        <f>IF(reservas_hotel[[#This Row],[precio noche 1]]="","100",reservas_hotel[[#This Row],[precio noche 1]])</f>
        <v>50</v>
      </c>
      <c r="H1282" t="s">
        <v>5</v>
      </c>
      <c r="I1282">
        <v>5</v>
      </c>
      <c r="J1282" t="s">
        <v>17</v>
      </c>
      <c r="L1282" s="1" t="str">
        <f>IF(reservas_hotel[[#This Row],[mantenimiento_por_noche]]="","20",reservas_hotel[[#This Row],[mantenimiento_por_noche]])</f>
        <v>20</v>
      </c>
      <c r="M1282">
        <f>reservas_hotel[[#This Row],[Precio Noche]]*reservas_hotel[[#This Row],[noches]]</f>
        <v>250</v>
      </c>
      <c r="N1282">
        <f>reservas_hotel[[#This Row],[noches]]*reservas_hotel[[#This Row],[Mantenimiento por noche]]</f>
        <v>100</v>
      </c>
      <c r="O1282">
        <f>reservas_hotel[[#This Row],[Gasto total por reserva]]-reservas_hotel[[#This Row],[Gasto mantenimiento total]]</f>
        <v>150</v>
      </c>
    </row>
    <row r="1283" spans="1:15" x14ac:dyDescent="0.3">
      <c r="A1283">
        <v>1282</v>
      </c>
      <c r="B1283">
        <v>32</v>
      </c>
      <c r="C1283" t="s">
        <v>13</v>
      </c>
      <c r="D1283" t="s">
        <v>3</v>
      </c>
      <c r="E1283" t="s">
        <v>11</v>
      </c>
      <c r="F1283">
        <v>50</v>
      </c>
      <c r="G1283" s="1">
        <f>IF(reservas_hotel[[#This Row],[precio noche 1]]="","100",reservas_hotel[[#This Row],[precio noche 1]])</f>
        <v>50</v>
      </c>
      <c r="H1283" t="s">
        <v>9</v>
      </c>
      <c r="I1283">
        <v>4</v>
      </c>
      <c r="J1283" t="s">
        <v>17</v>
      </c>
      <c r="K1283">
        <v>15</v>
      </c>
      <c r="L1283" s="1">
        <f>IF(reservas_hotel[[#This Row],[mantenimiento_por_noche]]="","20",reservas_hotel[[#This Row],[mantenimiento_por_noche]])</f>
        <v>15</v>
      </c>
      <c r="M1283">
        <f>reservas_hotel[[#This Row],[Precio Noche]]*reservas_hotel[[#This Row],[noches]]</f>
        <v>200</v>
      </c>
      <c r="N1283">
        <f>reservas_hotel[[#This Row],[noches]]*reservas_hotel[[#This Row],[Mantenimiento por noche]]</f>
        <v>60</v>
      </c>
      <c r="O1283">
        <f>reservas_hotel[[#This Row],[Gasto total por reserva]]-reservas_hotel[[#This Row],[Gasto mantenimiento total]]</f>
        <v>140</v>
      </c>
    </row>
    <row r="1284" spans="1:15" x14ac:dyDescent="0.3">
      <c r="A1284">
        <v>1283</v>
      </c>
      <c r="B1284">
        <v>69</v>
      </c>
      <c r="C1284" t="s">
        <v>2</v>
      </c>
      <c r="D1284" t="s">
        <v>10</v>
      </c>
      <c r="E1284" t="s">
        <v>4</v>
      </c>
      <c r="F1284">
        <v>90</v>
      </c>
      <c r="G1284" s="1">
        <f>IF(reservas_hotel[[#This Row],[precio noche 1]]="","100",reservas_hotel[[#This Row],[precio noche 1]])</f>
        <v>90</v>
      </c>
      <c r="H1284" t="s">
        <v>9</v>
      </c>
      <c r="I1284">
        <v>4</v>
      </c>
      <c r="J1284" t="s">
        <v>6</v>
      </c>
      <c r="K1284">
        <v>10</v>
      </c>
      <c r="L1284" s="1">
        <f>IF(reservas_hotel[[#This Row],[mantenimiento_por_noche]]="","20",reservas_hotel[[#This Row],[mantenimiento_por_noche]])</f>
        <v>10</v>
      </c>
      <c r="M1284">
        <f>reservas_hotel[[#This Row],[Precio Noche]]*reservas_hotel[[#This Row],[noches]]</f>
        <v>360</v>
      </c>
      <c r="N1284">
        <f>reservas_hotel[[#This Row],[noches]]*reservas_hotel[[#This Row],[Mantenimiento por noche]]</f>
        <v>40</v>
      </c>
      <c r="O1284">
        <f>reservas_hotel[[#This Row],[Gasto total por reserva]]-reservas_hotel[[#This Row],[Gasto mantenimiento total]]</f>
        <v>320</v>
      </c>
    </row>
    <row r="1285" spans="1:15" x14ac:dyDescent="0.3">
      <c r="A1285">
        <v>1284</v>
      </c>
      <c r="B1285">
        <v>86</v>
      </c>
      <c r="C1285" t="s">
        <v>2</v>
      </c>
      <c r="D1285" t="s">
        <v>7</v>
      </c>
      <c r="E1285" t="s">
        <v>8</v>
      </c>
      <c r="G1285" s="1" t="str">
        <f>IF(reservas_hotel[[#This Row],[precio noche 1]]="","100",reservas_hotel[[#This Row],[precio noche 1]])</f>
        <v>100</v>
      </c>
      <c r="H1285" t="s">
        <v>21</v>
      </c>
      <c r="I1285">
        <v>9</v>
      </c>
      <c r="J1285" t="s">
        <v>17</v>
      </c>
      <c r="K1285">
        <v>15</v>
      </c>
      <c r="L1285" s="1">
        <f>IF(reservas_hotel[[#This Row],[mantenimiento_por_noche]]="","20",reservas_hotel[[#This Row],[mantenimiento_por_noche]])</f>
        <v>15</v>
      </c>
      <c r="M1285">
        <f>reservas_hotel[[#This Row],[Precio Noche]]*reservas_hotel[[#This Row],[noches]]</f>
        <v>900</v>
      </c>
      <c r="N1285">
        <f>reservas_hotel[[#This Row],[noches]]*reservas_hotel[[#This Row],[Mantenimiento por noche]]</f>
        <v>135</v>
      </c>
      <c r="O1285">
        <f>reservas_hotel[[#This Row],[Gasto total por reserva]]-reservas_hotel[[#This Row],[Gasto mantenimiento total]]</f>
        <v>765</v>
      </c>
    </row>
    <row r="1286" spans="1:15" x14ac:dyDescent="0.3">
      <c r="A1286">
        <v>1285</v>
      </c>
      <c r="B1286">
        <v>46</v>
      </c>
      <c r="C1286" t="s">
        <v>2</v>
      </c>
      <c r="D1286" t="s">
        <v>14</v>
      </c>
      <c r="E1286" t="s">
        <v>15</v>
      </c>
      <c r="G1286" s="1" t="str">
        <f>IF(reservas_hotel[[#This Row],[precio noche 1]]="","100",reservas_hotel[[#This Row],[precio noche 1]])</f>
        <v>100</v>
      </c>
      <c r="H1286" t="s">
        <v>5</v>
      </c>
      <c r="I1286">
        <v>2</v>
      </c>
      <c r="J1286" t="s">
        <v>6</v>
      </c>
      <c r="K1286">
        <v>5</v>
      </c>
      <c r="L1286" s="1">
        <f>IF(reservas_hotel[[#This Row],[mantenimiento_por_noche]]="","20",reservas_hotel[[#This Row],[mantenimiento_por_noche]])</f>
        <v>5</v>
      </c>
      <c r="M1286">
        <f>reservas_hotel[[#This Row],[Precio Noche]]*reservas_hotel[[#This Row],[noches]]</f>
        <v>200</v>
      </c>
      <c r="N1286">
        <f>reservas_hotel[[#This Row],[noches]]*reservas_hotel[[#This Row],[Mantenimiento por noche]]</f>
        <v>10</v>
      </c>
      <c r="O1286">
        <f>reservas_hotel[[#This Row],[Gasto total por reserva]]-reservas_hotel[[#This Row],[Gasto mantenimiento total]]</f>
        <v>190</v>
      </c>
    </row>
    <row r="1287" spans="1:15" x14ac:dyDescent="0.3">
      <c r="A1287">
        <v>1286</v>
      </c>
      <c r="B1287">
        <v>40</v>
      </c>
      <c r="C1287" t="s">
        <v>13</v>
      </c>
      <c r="D1287" t="s">
        <v>16</v>
      </c>
      <c r="E1287" t="s">
        <v>4</v>
      </c>
      <c r="F1287">
        <v>90</v>
      </c>
      <c r="G1287" s="1">
        <f>IF(reservas_hotel[[#This Row],[precio noche 1]]="","100",reservas_hotel[[#This Row],[precio noche 1]])</f>
        <v>90</v>
      </c>
      <c r="H1287" t="s">
        <v>21</v>
      </c>
      <c r="I1287">
        <v>3</v>
      </c>
      <c r="J1287" t="s">
        <v>17</v>
      </c>
      <c r="K1287">
        <v>20</v>
      </c>
      <c r="L1287" s="1">
        <f>IF(reservas_hotel[[#This Row],[mantenimiento_por_noche]]="","20",reservas_hotel[[#This Row],[mantenimiento_por_noche]])</f>
        <v>20</v>
      </c>
      <c r="M1287">
        <f>reservas_hotel[[#This Row],[Precio Noche]]*reservas_hotel[[#This Row],[noches]]</f>
        <v>270</v>
      </c>
      <c r="N1287">
        <f>reservas_hotel[[#This Row],[noches]]*reservas_hotel[[#This Row],[Mantenimiento por noche]]</f>
        <v>60</v>
      </c>
      <c r="O1287">
        <f>reservas_hotel[[#This Row],[Gasto total por reserva]]-reservas_hotel[[#This Row],[Gasto mantenimiento total]]</f>
        <v>210</v>
      </c>
    </row>
    <row r="1288" spans="1:15" x14ac:dyDescent="0.3">
      <c r="A1288">
        <v>1287</v>
      </c>
      <c r="B1288">
        <v>81</v>
      </c>
      <c r="C1288" t="s">
        <v>13</v>
      </c>
      <c r="D1288" t="s">
        <v>18</v>
      </c>
      <c r="E1288" t="s">
        <v>8</v>
      </c>
      <c r="F1288">
        <v>200</v>
      </c>
      <c r="G1288" s="1">
        <f>IF(reservas_hotel[[#This Row],[precio noche 1]]="","100",reservas_hotel[[#This Row],[precio noche 1]])</f>
        <v>200</v>
      </c>
      <c r="H1288" t="s">
        <v>5</v>
      </c>
      <c r="I1288">
        <v>5</v>
      </c>
      <c r="J1288" t="s">
        <v>17</v>
      </c>
      <c r="K1288">
        <v>20</v>
      </c>
      <c r="L1288" s="1">
        <f>IF(reservas_hotel[[#This Row],[mantenimiento_por_noche]]="","20",reservas_hotel[[#This Row],[mantenimiento_por_noche]])</f>
        <v>20</v>
      </c>
      <c r="M1288">
        <f>reservas_hotel[[#This Row],[Precio Noche]]*reservas_hotel[[#This Row],[noches]]</f>
        <v>1000</v>
      </c>
      <c r="N1288">
        <f>reservas_hotel[[#This Row],[noches]]*reservas_hotel[[#This Row],[Mantenimiento por noche]]</f>
        <v>100</v>
      </c>
      <c r="O1288">
        <f>reservas_hotel[[#This Row],[Gasto total por reserva]]-reservas_hotel[[#This Row],[Gasto mantenimiento total]]</f>
        <v>900</v>
      </c>
    </row>
    <row r="1289" spans="1:15" x14ac:dyDescent="0.3">
      <c r="A1289">
        <v>1288</v>
      </c>
      <c r="B1289">
        <v>40</v>
      </c>
      <c r="C1289" t="s">
        <v>2</v>
      </c>
      <c r="D1289" t="s">
        <v>14</v>
      </c>
      <c r="E1289" t="s">
        <v>8</v>
      </c>
      <c r="F1289">
        <v>200</v>
      </c>
      <c r="G1289" s="1">
        <f>IF(reservas_hotel[[#This Row],[precio noche 1]]="","100",reservas_hotel[[#This Row],[precio noche 1]])</f>
        <v>200</v>
      </c>
      <c r="H1289" t="s">
        <v>12</v>
      </c>
      <c r="I1289">
        <v>2</v>
      </c>
      <c r="J1289" t="s">
        <v>6</v>
      </c>
      <c r="K1289">
        <v>5</v>
      </c>
      <c r="L1289" s="1">
        <f>IF(reservas_hotel[[#This Row],[mantenimiento_por_noche]]="","20",reservas_hotel[[#This Row],[mantenimiento_por_noche]])</f>
        <v>5</v>
      </c>
      <c r="M1289">
        <f>reservas_hotel[[#This Row],[Precio Noche]]*reservas_hotel[[#This Row],[noches]]</f>
        <v>400</v>
      </c>
      <c r="N1289">
        <f>reservas_hotel[[#This Row],[noches]]*reservas_hotel[[#This Row],[Mantenimiento por noche]]</f>
        <v>10</v>
      </c>
      <c r="O1289">
        <f>reservas_hotel[[#This Row],[Gasto total por reserva]]-reservas_hotel[[#This Row],[Gasto mantenimiento total]]</f>
        <v>390</v>
      </c>
    </row>
    <row r="1290" spans="1:15" x14ac:dyDescent="0.3">
      <c r="A1290">
        <v>1289</v>
      </c>
      <c r="B1290">
        <v>89</v>
      </c>
      <c r="C1290" t="s">
        <v>2</v>
      </c>
      <c r="D1290" t="s">
        <v>22</v>
      </c>
      <c r="E1290" t="s">
        <v>11</v>
      </c>
      <c r="F1290">
        <v>70</v>
      </c>
      <c r="G1290" s="1">
        <f>IF(reservas_hotel[[#This Row],[precio noche 1]]="","100",reservas_hotel[[#This Row],[precio noche 1]])</f>
        <v>70</v>
      </c>
      <c r="H1290" t="s">
        <v>12</v>
      </c>
      <c r="I1290">
        <v>1</v>
      </c>
      <c r="J1290" t="s">
        <v>6</v>
      </c>
      <c r="K1290">
        <v>15</v>
      </c>
      <c r="L1290" s="1">
        <f>IF(reservas_hotel[[#This Row],[mantenimiento_por_noche]]="","20",reservas_hotel[[#This Row],[mantenimiento_por_noche]])</f>
        <v>15</v>
      </c>
      <c r="M1290">
        <f>reservas_hotel[[#This Row],[Precio Noche]]*reservas_hotel[[#This Row],[noches]]</f>
        <v>70</v>
      </c>
      <c r="N1290">
        <f>reservas_hotel[[#This Row],[noches]]*reservas_hotel[[#This Row],[Mantenimiento por noche]]</f>
        <v>15</v>
      </c>
      <c r="O1290">
        <f>reservas_hotel[[#This Row],[Gasto total por reserva]]-reservas_hotel[[#This Row],[Gasto mantenimiento total]]</f>
        <v>55</v>
      </c>
    </row>
    <row r="1291" spans="1:15" x14ac:dyDescent="0.3">
      <c r="A1291">
        <v>1290</v>
      </c>
      <c r="B1291">
        <v>79</v>
      </c>
      <c r="C1291" t="s">
        <v>13</v>
      </c>
      <c r="D1291" t="s">
        <v>10</v>
      </c>
      <c r="E1291" t="s">
        <v>15</v>
      </c>
      <c r="F1291">
        <v>150</v>
      </c>
      <c r="G1291" s="1">
        <f>IF(reservas_hotel[[#This Row],[precio noche 1]]="","100",reservas_hotel[[#This Row],[precio noche 1]])</f>
        <v>150</v>
      </c>
      <c r="H1291" t="s">
        <v>9</v>
      </c>
      <c r="I1291">
        <v>7</v>
      </c>
      <c r="J1291" t="s">
        <v>17</v>
      </c>
      <c r="L1291" s="1" t="str">
        <f>IF(reservas_hotel[[#This Row],[mantenimiento_por_noche]]="","20",reservas_hotel[[#This Row],[mantenimiento_por_noche]])</f>
        <v>20</v>
      </c>
      <c r="M1291">
        <f>reservas_hotel[[#This Row],[Precio Noche]]*reservas_hotel[[#This Row],[noches]]</f>
        <v>1050</v>
      </c>
      <c r="N1291">
        <f>reservas_hotel[[#This Row],[noches]]*reservas_hotel[[#This Row],[Mantenimiento por noche]]</f>
        <v>140</v>
      </c>
      <c r="O1291">
        <f>reservas_hotel[[#This Row],[Gasto total por reserva]]-reservas_hotel[[#This Row],[Gasto mantenimiento total]]</f>
        <v>910</v>
      </c>
    </row>
    <row r="1292" spans="1:15" x14ac:dyDescent="0.3">
      <c r="A1292">
        <v>1291</v>
      </c>
      <c r="B1292">
        <v>32</v>
      </c>
      <c r="C1292" t="s">
        <v>13</v>
      </c>
      <c r="D1292" t="s">
        <v>19</v>
      </c>
      <c r="E1292" t="s">
        <v>4</v>
      </c>
      <c r="F1292">
        <v>90</v>
      </c>
      <c r="G1292" s="1">
        <f>IF(reservas_hotel[[#This Row],[precio noche 1]]="","100",reservas_hotel[[#This Row],[precio noche 1]])</f>
        <v>90</v>
      </c>
      <c r="H1292" t="s">
        <v>21</v>
      </c>
      <c r="I1292">
        <v>2</v>
      </c>
      <c r="J1292" t="s">
        <v>6</v>
      </c>
      <c r="K1292">
        <v>20</v>
      </c>
      <c r="L1292" s="1">
        <f>IF(reservas_hotel[[#This Row],[mantenimiento_por_noche]]="","20",reservas_hotel[[#This Row],[mantenimiento_por_noche]])</f>
        <v>20</v>
      </c>
      <c r="M1292">
        <f>reservas_hotel[[#This Row],[Precio Noche]]*reservas_hotel[[#This Row],[noches]]</f>
        <v>180</v>
      </c>
      <c r="N1292">
        <f>reservas_hotel[[#This Row],[noches]]*reservas_hotel[[#This Row],[Mantenimiento por noche]]</f>
        <v>40</v>
      </c>
      <c r="O1292">
        <f>reservas_hotel[[#This Row],[Gasto total por reserva]]-reservas_hotel[[#This Row],[Gasto mantenimiento total]]</f>
        <v>140</v>
      </c>
    </row>
    <row r="1293" spans="1:15" x14ac:dyDescent="0.3">
      <c r="A1293">
        <v>1292</v>
      </c>
      <c r="B1293">
        <v>75</v>
      </c>
      <c r="C1293" t="s">
        <v>13</v>
      </c>
      <c r="D1293" t="s">
        <v>7</v>
      </c>
      <c r="E1293" t="s">
        <v>11</v>
      </c>
      <c r="F1293">
        <v>150</v>
      </c>
      <c r="G1293" s="1">
        <f>IF(reservas_hotel[[#This Row],[precio noche 1]]="","100",reservas_hotel[[#This Row],[precio noche 1]])</f>
        <v>150</v>
      </c>
      <c r="H1293" t="s">
        <v>21</v>
      </c>
      <c r="I1293">
        <v>5</v>
      </c>
      <c r="J1293" t="s">
        <v>17</v>
      </c>
      <c r="K1293">
        <v>20</v>
      </c>
      <c r="L1293" s="1">
        <f>IF(reservas_hotel[[#This Row],[mantenimiento_por_noche]]="","20",reservas_hotel[[#This Row],[mantenimiento_por_noche]])</f>
        <v>20</v>
      </c>
      <c r="M1293">
        <f>reservas_hotel[[#This Row],[Precio Noche]]*reservas_hotel[[#This Row],[noches]]</f>
        <v>750</v>
      </c>
      <c r="N1293">
        <f>reservas_hotel[[#This Row],[noches]]*reservas_hotel[[#This Row],[Mantenimiento por noche]]</f>
        <v>100</v>
      </c>
      <c r="O1293">
        <f>reservas_hotel[[#This Row],[Gasto total por reserva]]-reservas_hotel[[#This Row],[Gasto mantenimiento total]]</f>
        <v>650</v>
      </c>
    </row>
    <row r="1294" spans="1:15" x14ac:dyDescent="0.3">
      <c r="A1294">
        <v>1293</v>
      </c>
      <c r="B1294">
        <v>67</v>
      </c>
      <c r="C1294" t="s">
        <v>13</v>
      </c>
      <c r="D1294" t="s">
        <v>18</v>
      </c>
      <c r="E1294" t="s">
        <v>8</v>
      </c>
      <c r="G1294" s="1" t="str">
        <f>IF(reservas_hotel[[#This Row],[precio noche 1]]="","100",reservas_hotel[[#This Row],[precio noche 1]])</f>
        <v>100</v>
      </c>
      <c r="H1294" t="s">
        <v>9</v>
      </c>
      <c r="I1294">
        <v>3</v>
      </c>
      <c r="J1294" t="s">
        <v>17</v>
      </c>
      <c r="K1294">
        <v>5</v>
      </c>
      <c r="L1294" s="1">
        <f>IF(reservas_hotel[[#This Row],[mantenimiento_por_noche]]="","20",reservas_hotel[[#This Row],[mantenimiento_por_noche]])</f>
        <v>5</v>
      </c>
      <c r="M1294">
        <f>reservas_hotel[[#This Row],[Precio Noche]]*reservas_hotel[[#This Row],[noches]]</f>
        <v>300</v>
      </c>
      <c r="N1294">
        <f>reservas_hotel[[#This Row],[noches]]*reservas_hotel[[#This Row],[Mantenimiento por noche]]</f>
        <v>15</v>
      </c>
      <c r="O1294">
        <f>reservas_hotel[[#This Row],[Gasto total por reserva]]-reservas_hotel[[#This Row],[Gasto mantenimiento total]]</f>
        <v>285</v>
      </c>
    </row>
    <row r="1295" spans="1:15" x14ac:dyDescent="0.3">
      <c r="A1295">
        <v>1294</v>
      </c>
      <c r="B1295">
        <v>68</v>
      </c>
      <c r="C1295" t="s">
        <v>13</v>
      </c>
      <c r="D1295" t="s">
        <v>20</v>
      </c>
      <c r="E1295" t="s">
        <v>4</v>
      </c>
      <c r="F1295">
        <v>150</v>
      </c>
      <c r="G1295" s="1">
        <f>IF(reservas_hotel[[#This Row],[precio noche 1]]="","100",reservas_hotel[[#This Row],[precio noche 1]])</f>
        <v>150</v>
      </c>
      <c r="H1295" t="s">
        <v>9</v>
      </c>
      <c r="I1295">
        <v>10</v>
      </c>
      <c r="J1295" t="s">
        <v>6</v>
      </c>
      <c r="K1295">
        <v>15</v>
      </c>
      <c r="L1295" s="1">
        <f>IF(reservas_hotel[[#This Row],[mantenimiento_por_noche]]="","20",reservas_hotel[[#This Row],[mantenimiento_por_noche]])</f>
        <v>15</v>
      </c>
      <c r="M1295">
        <f>reservas_hotel[[#This Row],[Precio Noche]]*reservas_hotel[[#This Row],[noches]]</f>
        <v>1500</v>
      </c>
      <c r="N1295">
        <f>reservas_hotel[[#This Row],[noches]]*reservas_hotel[[#This Row],[Mantenimiento por noche]]</f>
        <v>150</v>
      </c>
      <c r="O1295">
        <f>reservas_hotel[[#This Row],[Gasto total por reserva]]-reservas_hotel[[#This Row],[Gasto mantenimiento total]]</f>
        <v>1350</v>
      </c>
    </row>
    <row r="1296" spans="1:15" x14ac:dyDescent="0.3">
      <c r="A1296">
        <v>1295</v>
      </c>
      <c r="B1296">
        <v>45</v>
      </c>
      <c r="C1296" t="s">
        <v>2</v>
      </c>
      <c r="D1296" t="s">
        <v>7</v>
      </c>
      <c r="E1296" t="s">
        <v>8</v>
      </c>
      <c r="F1296">
        <v>200</v>
      </c>
      <c r="G1296" s="1">
        <f>IF(reservas_hotel[[#This Row],[precio noche 1]]="","100",reservas_hotel[[#This Row],[precio noche 1]])</f>
        <v>200</v>
      </c>
      <c r="H1296" t="s">
        <v>9</v>
      </c>
      <c r="I1296">
        <v>1</v>
      </c>
      <c r="J1296" t="s">
        <v>17</v>
      </c>
      <c r="K1296">
        <v>10</v>
      </c>
      <c r="L1296" s="1">
        <f>IF(reservas_hotel[[#This Row],[mantenimiento_por_noche]]="","20",reservas_hotel[[#This Row],[mantenimiento_por_noche]])</f>
        <v>10</v>
      </c>
      <c r="M1296">
        <f>reservas_hotel[[#This Row],[Precio Noche]]*reservas_hotel[[#This Row],[noches]]</f>
        <v>200</v>
      </c>
      <c r="N1296">
        <f>reservas_hotel[[#This Row],[noches]]*reservas_hotel[[#This Row],[Mantenimiento por noche]]</f>
        <v>10</v>
      </c>
      <c r="O1296">
        <f>reservas_hotel[[#This Row],[Gasto total por reserva]]-reservas_hotel[[#This Row],[Gasto mantenimiento total]]</f>
        <v>190</v>
      </c>
    </row>
    <row r="1297" spans="1:15" x14ac:dyDescent="0.3">
      <c r="A1297">
        <v>1296</v>
      </c>
      <c r="B1297">
        <v>70</v>
      </c>
      <c r="C1297" t="s">
        <v>2</v>
      </c>
      <c r="D1297" t="s">
        <v>10</v>
      </c>
      <c r="E1297" t="s">
        <v>11</v>
      </c>
      <c r="F1297">
        <v>50</v>
      </c>
      <c r="G1297" s="1">
        <f>IF(reservas_hotel[[#This Row],[precio noche 1]]="","100",reservas_hotel[[#This Row],[precio noche 1]])</f>
        <v>50</v>
      </c>
      <c r="H1297" t="s">
        <v>9</v>
      </c>
      <c r="I1297">
        <v>4</v>
      </c>
      <c r="J1297" t="s">
        <v>6</v>
      </c>
      <c r="K1297">
        <v>20</v>
      </c>
      <c r="L1297" s="1">
        <f>IF(reservas_hotel[[#This Row],[mantenimiento_por_noche]]="","20",reservas_hotel[[#This Row],[mantenimiento_por_noche]])</f>
        <v>20</v>
      </c>
      <c r="M1297">
        <f>reservas_hotel[[#This Row],[Precio Noche]]*reservas_hotel[[#This Row],[noches]]</f>
        <v>200</v>
      </c>
      <c r="N1297">
        <f>reservas_hotel[[#This Row],[noches]]*reservas_hotel[[#This Row],[Mantenimiento por noche]]</f>
        <v>80</v>
      </c>
      <c r="O1297">
        <f>reservas_hotel[[#This Row],[Gasto total por reserva]]-reservas_hotel[[#This Row],[Gasto mantenimiento total]]</f>
        <v>120</v>
      </c>
    </row>
    <row r="1298" spans="1:15" x14ac:dyDescent="0.3">
      <c r="A1298">
        <v>1297</v>
      </c>
      <c r="B1298">
        <v>71</v>
      </c>
      <c r="C1298" t="s">
        <v>13</v>
      </c>
      <c r="D1298" t="s">
        <v>10</v>
      </c>
      <c r="E1298" t="s">
        <v>11</v>
      </c>
      <c r="G1298" s="1" t="str">
        <f>IF(reservas_hotel[[#This Row],[precio noche 1]]="","100",reservas_hotel[[#This Row],[precio noche 1]])</f>
        <v>100</v>
      </c>
      <c r="H1298" t="s">
        <v>21</v>
      </c>
      <c r="I1298">
        <v>4</v>
      </c>
      <c r="J1298" t="s">
        <v>17</v>
      </c>
      <c r="K1298">
        <v>15</v>
      </c>
      <c r="L1298" s="1">
        <f>IF(reservas_hotel[[#This Row],[mantenimiento_por_noche]]="","20",reservas_hotel[[#This Row],[mantenimiento_por_noche]])</f>
        <v>15</v>
      </c>
      <c r="M1298">
        <f>reservas_hotel[[#This Row],[Precio Noche]]*reservas_hotel[[#This Row],[noches]]</f>
        <v>400</v>
      </c>
      <c r="N1298">
        <f>reservas_hotel[[#This Row],[noches]]*reservas_hotel[[#This Row],[Mantenimiento por noche]]</f>
        <v>60</v>
      </c>
      <c r="O1298">
        <f>reservas_hotel[[#This Row],[Gasto total por reserva]]-reservas_hotel[[#This Row],[Gasto mantenimiento total]]</f>
        <v>340</v>
      </c>
    </row>
    <row r="1299" spans="1:15" x14ac:dyDescent="0.3">
      <c r="A1299">
        <v>1298</v>
      </c>
      <c r="B1299">
        <v>48</v>
      </c>
      <c r="C1299" t="s">
        <v>2</v>
      </c>
      <c r="D1299" t="s">
        <v>22</v>
      </c>
      <c r="E1299" t="s">
        <v>11</v>
      </c>
      <c r="F1299">
        <v>70</v>
      </c>
      <c r="G1299" s="1">
        <f>IF(reservas_hotel[[#This Row],[precio noche 1]]="","100",reservas_hotel[[#This Row],[precio noche 1]])</f>
        <v>70</v>
      </c>
      <c r="H1299" t="s">
        <v>21</v>
      </c>
      <c r="I1299">
        <v>5</v>
      </c>
      <c r="J1299" t="s">
        <v>17</v>
      </c>
      <c r="K1299">
        <v>10</v>
      </c>
      <c r="L1299" s="1">
        <f>IF(reservas_hotel[[#This Row],[mantenimiento_por_noche]]="","20",reservas_hotel[[#This Row],[mantenimiento_por_noche]])</f>
        <v>10</v>
      </c>
      <c r="M1299">
        <f>reservas_hotel[[#This Row],[Precio Noche]]*reservas_hotel[[#This Row],[noches]]</f>
        <v>350</v>
      </c>
      <c r="N1299">
        <f>reservas_hotel[[#This Row],[noches]]*reservas_hotel[[#This Row],[Mantenimiento por noche]]</f>
        <v>50</v>
      </c>
      <c r="O1299">
        <f>reservas_hotel[[#This Row],[Gasto total por reserva]]-reservas_hotel[[#This Row],[Gasto mantenimiento total]]</f>
        <v>300</v>
      </c>
    </row>
    <row r="1300" spans="1:15" x14ac:dyDescent="0.3">
      <c r="A1300">
        <v>1299</v>
      </c>
      <c r="B1300">
        <v>70</v>
      </c>
      <c r="C1300" t="s">
        <v>2</v>
      </c>
      <c r="D1300" t="s">
        <v>10</v>
      </c>
      <c r="E1300" t="s">
        <v>11</v>
      </c>
      <c r="F1300">
        <v>70</v>
      </c>
      <c r="G1300" s="1">
        <f>IF(reservas_hotel[[#This Row],[precio noche 1]]="","100",reservas_hotel[[#This Row],[precio noche 1]])</f>
        <v>70</v>
      </c>
      <c r="H1300" t="s">
        <v>12</v>
      </c>
      <c r="I1300">
        <v>4</v>
      </c>
      <c r="J1300" t="s">
        <v>6</v>
      </c>
      <c r="K1300">
        <v>10</v>
      </c>
      <c r="L1300" s="1">
        <f>IF(reservas_hotel[[#This Row],[mantenimiento_por_noche]]="","20",reservas_hotel[[#This Row],[mantenimiento_por_noche]])</f>
        <v>10</v>
      </c>
      <c r="M1300">
        <f>reservas_hotel[[#This Row],[Precio Noche]]*reservas_hotel[[#This Row],[noches]]</f>
        <v>280</v>
      </c>
      <c r="N1300">
        <f>reservas_hotel[[#This Row],[noches]]*reservas_hotel[[#This Row],[Mantenimiento por noche]]</f>
        <v>40</v>
      </c>
      <c r="O1300">
        <f>reservas_hotel[[#This Row],[Gasto total por reserva]]-reservas_hotel[[#This Row],[Gasto mantenimiento total]]</f>
        <v>240</v>
      </c>
    </row>
    <row r="1301" spans="1:15" x14ac:dyDescent="0.3">
      <c r="A1301">
        <v>1300</v>
      </c>
      <c r="B1301">
        <v>71</v>
      </c>
      <c r="C1301" t="s">
        <v>2</v>
      </c>
      <c r="D1301" t="s">
        <v>10</v>
      </c>
      <c r="E1301" t="s">
        <v>8</v>
      </c>
      <c r="F1301">
        <v>50</v>
      </c>
      <c r="G1301" s="1">
        <f>IF(reservas_hotel[[#This Row],[precio noche 1]]="","100",reservas_hotel[[#This Row],[precio noche 1]])</f>
        <v>50</v>
      </c>
      <c r="H1301" t="s">
        <v>9</v>
      </c>
      <c r="I1301">
        <v>7</v>
      </c>
      <c r="J1301" t="s">
        <v>17</v>
      </c>
      <c r="L1301" s="1" t="str">
        <f>IF(reservas_hotel[[#This Row],[mantenimiento_por_noche]]="","20",reservas_hotel[[#This Row],[mantenimiento_por_noche]])</f>
        <v>20</v>
      </c>
      <c r="M1301">
        <f>reservas_hotel[[#This Row],[Precio Noche]]*reservas_hotel[[#This Row],[noches]]</f>
        <v>350</v>
      </c>
      <c r="N1301">
        <f>reservas_hotel[[#This Row],[noches]]*reservas_hotel[[#This Row],[Mantenimiento por noche]]</f>
        <v>140</v>
      </c>
      <c r="O1301">
        <f>reservas_hotel[[#This Row],[Gasto total por reserva]]-reservas_hotel[[#This Row],[Gasto mantenimiento total]]</f>
        <v>210</v>
      </c>
    </row>
    <row r="1302" spans="1:15" x14ac:dyDescent="0.3">
      <c r="A1302">
        <v>1301</v>
      </c>
      <c r="B1302">
        <v>37</v>
      </c>
      <c r="C1302" t="s">
        <v>2</v>
      </c>
      <c r="D1302" t="s">
        <v>22</v>
      </c>
      <c r="E1302" t="s">
        <v>4</v>
      </c>
      <c r="F1302">
        <v>120</v>
      </c>
      <c r="G1302" s="1">
        <f>IF(reservas_hotel[[#This Row],[precio noche 1]]="","100",reservas_hotel[[#This Row],[precio noche 1]])</f>
        <v>120</v>
      </c>
      <c r="H1302" t="s">
        <v>9</v>
      </c>
      <c r="I1302">
        <v>3</v>
      </c>
      <c r="J1302" t="s">
        <v>17</v>
      </c>
      <c r="K1302">
        <v>15</v>
      </c>
      <c r="L1302" s="1">
        <f>IF(reservas_hotel[[#This Row],[mantenimiento_por_noche]]="","20",reservas_hotel[[#This Row],[mantenimiento_por_noche]])</f>
        <v>15</v>
      </c>
      <c r="M1302">
        <f>reservas_hotel[[#This Row],[Precio Noche]]*reservas_hotel[[#This Row],[noches]]</f>
        <v>360</v>
      </c>
      <c r="N1302">
        <f>reservas_hotel[[#This Row],[noches]]*reservas_hotel[[#This Row],[Mantenimiento por noche]]</f>
        <v>45</v>
      </c>
      <c r="O1302">
        <f>reservas_hotel[[#This Row],[Gasto total por reserva]]-reservas_hotel[[#This Row],[Gasto mantenimiento total]]</f>
        <v>315</v>
      </c>
    </row>
    <row r="1303" spans="1:15" x14ac:dyDescent="0.3">
      <c r="A1303">
        <v>1302</v>
      </c>
      <c r="B1303">
        <v>45</v>
      </c>
      <c r="C1303" t="s">
        <v>2</v>
      </c>
      <c r="D1303" t="s">
        <v>22</v>
      </c>
      <c r="E1303" t="s">
        <v>8</v>
      </c>
      <c r="F1303">
        <v>200</v>
      </c>
      <c r="G1303" s="1">
        <f>IF(reservas_hotel[[#This Row],[precio noche 1]]="","100",reservas_hotel[[#This Row],[precio noche 1]])</f>
        <v>200</v>
      </c>
      <c r="H1303" t="s">
        <v>5</v>
      </c>
      <c r="I1303">
        <v>4</v>
      </c>
      <c r="J1303" t="s">
        <v>17</v>
      </c>
      <c r="K1303">
        <v>10</v>
      </c>
      <c r="L1303" s="1">
        <f>IF(reservas_hotel[[#This Row],[mantenimiento_por_noche]]="","20",reservas_hotel[[#This Row],[mantenimiento_por_noche]])</f>
        <v>10</v>
      </c>
      <c r="M1303">
        <f>reservas_hotel[[#This Row],[Precio Noche]]*reservas_hotel[[#This Row],[noches]]</f>
        <v>800</v>
      </c>
      <c r="N1303">
        <f>reservas_hotel[[#This Row],[noches]]*reservas_hotel[[#This Row],[Mantenimiento por noche]]</f>
        <v>40</v>
      </c>
      <c r="O1303">
        <f>reservas_hotel[[#This Row],[Gasto total por reserva]]-reservas_hotel[[#This Row],[Gasto mantenimiento total]]</f>
        <v>760</v>
      </c>
    </row>
    <row r="1304" spans="1:15" x14ac:dyDescent="0.3">
      <c r="A1304">
        <v>1303</v>
      </c>
      <c r="B1304">
        <v>83</v>
      </c>
      <c r="C1304" t="s">
        <v>13</v>
      </c>
      <c r="D1304" t="s">
        <v>14</v>
      </c>
      <c r="E1304" t="s">
        <v>11</v>
      </c>
      <c r="F1304">
        <v>90</v>
      </c>
      <c r="G1304" s="1">
        <f>IF(reservas_hotel[[#This Row],[precio noche 1]]="","100",reservas_hotel[[#This Row],[precio noche 1]])</f>
        <v>90</v>
      </c>
      <c r="H1304" t="s">
        <v>12</v>
      </c>
      <c r="I1304">
        <v>8</v>
      </c>
      <c r="J1304" t="s">
        <v>17</v>
      </c>
      <c r="K1304">
        <v>10</v>
      </c>
      <c r="L1304" s="1">
        <f>IF(reservas_hotel[[#This Row],[mantenimiento_por_noche]]="","20",reservas_hotel[[#This Row],[mantenimiento_por_noche]])</f>
        <v>10</v>
      </c>
      <c r="M1304">
        <f>reservas_hotel[[#This Row],[Precio Noche]]*reservas_hotel[[#This Row],[noches]]</f>
        <v>720</v>
      </c>
      <c r="N1304">
        <f>reservas_hotel[[#This Row],[noches]]*reservas_hotel[[#This Row],[Mantenimiento por noche]]</f>
        <v>80</v>
      </c>
      <c r="O1304">
        <f>reservas_hotel[[#This Row],[Gasto total por reserva]]-reservas_hotel[[#This Row],[Gasto mantenimiento total]]</f>
        <v>640</v>
      </c>
    </row>
    <row r="1305" spans="1:15" x14ac:dyDescent="0.3">
      <c r="A1305">
        <v>1304</v>
      </c>
      <c r="B1305">
        <v>79</v>
      </c>
      <c r="C1305" t="s">
        <v>13</v>
      </c>
      <c r="D1305" t="s">
        <v>7</v>
      </c>
      <c r="E1305" t="s">
        <v>15</v>
      </c>
      <c r="F1305">
        <v>70</v>
      </c>
      <c r="G1305" s="1">
        <f>IF(reservas_hotel[[#This Row],[precio noche 1]]="","100",reservas_hotel[[#This Row],[precio noche 1]])</f>
        <v>70</v>
      </c>
      <c r="H1305" t="s">
        <v>5</v>
      </c>
      <c r="I1305">
        <v>4</v>
      </c>
      <c r="J1305" t="s">
        <v>6</v>
      </c>
      <c r="K1305">
        <v>10</v>
      </c>
      <c r="L1305" s="1">
        <f>IF(reservas_hotel[[#This Row],[mantenimiento_por_noche]]="","20",reservas_hotel[[#This Row],[mantenimiento_por_noche]])</f>
        <v>10</v>
      </c>
      <c r="M1305">
        <f>reservas_hotel[[#This Row],[Precio Noche]]*reservas_hotel[[#This Row],[noches]]</f>
        <v>280</v>
      </c>
      <c r="N1305">
        <f>reservas_hotel[[#This Row],[noches]]*reservas_hotel[[#This Row],[Mantenimiento por noche]]</f>
        <v>40</v>
      </c>
      <c r="O1305">
        <f>reservas_hotel[[#This Row],[Gasto total por reserva]]-reservas_hotel[[#This Row],[Gasto mantenimiento total]]</f>
        <v>240</v>
      </c>
    </row>
    <row r="1306" spans="1:15" x14ac:dyDescent="0.3">
      <c r="A1306">
        <v>1305</v>
      </c>
      <c r="B1306">
        <v>49</v>
      </c>
      <c r="C1306" t="s">
        <v>13</v>
      </c>
      <c r="D1306" t="s">
        <v>22</v>
      </c>
      <c r="E1306" t="s">
        <v>4</v>
      </c>
      <c r="F1306">
        <v>90</v>
      </c>
      <c r="G1306" s="1">
        <f>IF(reservas_hotel[[#This Row],[precio noche 1]]="","100",reservas_hotel[[#This Row],[precio noche 1]])</f>
        <v>90</v>
      </c>
      <c r="H1306" t="s">
        <v>9</v>
      </c>
      <c r="I1306">
        <v>4</v>
      </c>
      <c r="J1306" t="s">
        <v>6</v>
      </c>
      <c r="K1306">
        <v>5</v>
      </c>
      <c r="L1306" s="1">
        <f>IF(reservas_hotel[[#This Row],[mantenimiento_por_noche]]="","20",reservas_hotel[[#This Row],[mantenimiento_por_noche]])</f>
        <v>5</v>
      </c>
      <c r="M1306">
        <f>reservas_hotel[[#This Row],[Precio Noche]]*reservas_hotel[[#This Row],[noches]]</f>
        <v>360</v>
      </c>
      <c r="N1306">
        <f>reservas_hotel[[#This Row],[noches]]*reservas_hotel[[#This Row],[Mantenimiento por noche]]</f>
        <v>20</v>
      </c>
      <c r="O1306">
        <f>reservas_hotel[[#This Row],[Gasto total por reserva]]-reservas_hotel[[#This Row],[Gasto mantenimiento total]]</f>
        <v>340</v>
      </c>
    </row>
    <row r="1307" spans="1:15" x14ac:dyDescent="0.3">
      <c r="A1307">
        <v>1306</v>
      </c>
      <c r="B1307">
        <v>26</v>
      </c>
      <c r="C1307" t="s">
        <v>13</v>
      </c>
      <c r="D1307" t="s">
        <v>20</v>
      </c>
      <c r="E1307" t="s">
        <v>15</v>
      </c>
      <c r="F1307">
        <v>200</v>
      </c>
      <c r="G1307" s="1">
        <f>IF(reservas_hotel[[#This Row],[precio noche 1]]="","100",reservas_hotel[[#This Row],[precio noche 1]])</f>
        <v>200</v>
      </c>
      <c r="H1307" t="s">
        <v>9</v>
      </c>
      <c r="I1307">
        <v>2</v>
      </c>
      <c r="J1307" t="s">
        <v>17</v>
      </c>
      <c r="K1307">
        <v>5</v>
      </c>
      <c r="L1307" s="1">
        <f>IF(reservas_hotel[[#This Row],[mantenimiento_por_noche]]="","20",reservas_hotel[[#This Row],[mantenimiento_por_noche]])</f>
        <v>5</v>
      </c>
      <c r="M1307">
        <f>reservas_hotel[[#This Row],[Precio Noche]]*reservas_hotel[[#This Row],[noches]]</f>
        <v>400</v>
      </c>
      <c r="N1307">
        <f>reservas_hotel[[#This Row],[noches]]*reservas_hotel[[#This Row],[Mantenimiento por noche]]</f>
        <v>10</v>
      </c>
      <c r="O1307">
        <f>reservas_hotel[[#This Row],[Gasto total por reserva]]-reservas_hotel[[#This Row],[Gasto mantenimiento total]]</f>
        <v>390</v>
      </c>
    </row>
    <row r="1308" spans="1:15" x14ac:dyDescent="0.3">
      <c r="A1308">
        <v>1307</v>
      </c>
      <c r="B1308">
        <v>65</v>
      </c>
      <c r="C1308" t="s">
        <v>13</v>
      </c>
      <c r="D1308" t="s">
        <v>22</v>
      </c>
      <c r="E1308" t="s">
        <v>11</v>
      </c>
      <c r="F1308">
        <v>70</v>
      </c>
      <c r="G1308" s="1">
        <f>IF(reservas_hotel[[#This Row],[precio noche 1]]="","100",reservas_hotel[[#This Row],[precio noche 1]])</f>
        <v>70</v>
      </c>
      <c r="H1308" t="s">
        <v>9</v>
      </c>
      <c r="I1308">
        <v>7</v>
      </c>
      <c r="J1308" t="s">
        <v>6</v>
      </c>
      <c r="L1308" s="1" t="str">
        <f>IF(reservas_hotel[[#This Row],[mantenimiento_por_noche]]="","20",reservas_hotel[[#This Row],[mantenimiento_por_noche]])</f>
        <v>20</v>
      </c>
      <c r="M1308">
        <f>reservas_hotel[[#This Row],[Precio Noche]]*reservas_hotel[[#This Row],[noches]]</f>
        <v>490</v>
      </c>
      <c r="N1308">
        <f>reservas_hotel[[#This Row],[noches]]*reservas_hotel[[#This Row],[Mantenimiento por noche]]</f>
        <v>140</v>
      </c>
      <c r="O1308">
        <f>reservas_hotel[[#This Row],[Gasto total por reserva]]-reservas_hotel[[#This Row],[Gasto mantenimiento total]]</f>
        <v>350</v>
      </c>
    </row>
    <row r="1309" spans="1:15" x14ac:dyDescent="0.3">
      <c r="A1309">
        <v>1308</v>
      </c>
      <c r="B1309">
        <v>48</v>
      </c>
      <c r="C1309" t="s">
        <v>2</v>
      </c>
      <c r="D1309" t="s">
        <v>14</v>
      </c>
      <c r="E1309" t="s">
        <v>15</v>
      </c>
      <c r="F1309">
        <v>90</v>
      </c>
      <c r="G1309" s="1">
        <f>IF(reservas_hotel[[#This Row],[precio noche 1]]="","100",reservas_hotel[[#This Row],[precio noche 1]])</f>
        <v>90</v>
      </c>
      <c r="H1309" t="s">
        <v>12</v>
      </c>
      <c r="I1309">
        <v>4</v>
      </c>
      <c r="J1309" t="s">
        <v>6</v>
      </c>
      <c r="K1309">
        <v>15</v>
      </c>
      <c r="L1309" s="1">
        <f>IF(reservas_hotel[[#This Row],[mantenimiento_por_noche]]="","20",reservas_hotel[[#This Row],[mantenimiento_por_noche]])</f>
        <v>15</v>
      </c>
      <c r="M1309">
        <f>reservas_hotel[[#This Row],[Precio Noche]]*reservas_hotel[[#This Row],[noches]]</f>
        <v>360</v>
      </c>
      <c r="N1309">
        <f>reservas_hotel[[#This Row],[noches]]*reservas_hotel[[#This Row],[Mantenimiento por noche]]</f>
        <v>60</v>
      </c>
      <c r="O1309">
        <f>reservas_hotel[[#This Row],[Gasto total por reserva]]-reservas_hotel[[#This Row],[Gasto mantenimiento total]]</f>
        <v>300</v>
      </c>
    </row>
    <row r="1310" spans="1:15" x14ac:dyDescent="0.3">
      <c r="A1310">
        <v>1309</v>
      </c>
      <c r="B1310">
        <v>78</v>
      </c>
      <c r="C1310" t="s">
        <v>2</v>
      </c>
      <c r="D1310" t="s">
        <v>16</v>
      </c>
      <c r="E1310" t="s">
        <v>4</v>
      </c>
      <c r="F1310">
        <v>90</v>
      </c>
      <c r="G1310" s="1">
        <f>IF(reservas_hotel[[#This Row],[precio noche 1]]="","100",reservas_hotel[[#This Row],[precio noche 1]])</f>
        <v>90</v>
      </c>
      <c r="H1310" t="s">
        <v>9</v>
      </c>
      <c r="I1310">
        <v>7</v>
      </c>
      <c r="J1310" t="s">
        <v>6</v>
      </c>
      <c r="K1310">
        <v>20</v>
      </c>
      <c r="L1310" s="1">
        <f>IF(reservas_hotel[[#This Row],[mantenimiento_por_noche]]="","20",reservas_hotel[[#This Row],[mantenimiento_por_noche]])</f>
        <v>20</v>
      </c>
      <c r="M1310">
        <f>reservas_hotel[[#This Row],[Precio Noche]]*reservas_hotel[[#This Row],[noches]]</f>
        <v>630</v>
      </c>
      <c r="N1310">
        <f>reservas_hotel[[#This Row],[noches]]*reservas_hotel[[#This Row],[Mantenimiento por noche]]</f>
        <v>140</v>
      </c>
      <c r="O1310">
        <f>reservas_hotel[[#This Row],[Gasto total por reserva]]-reservas_hotel[[#This Row],[Gasto mantenimiento total]]</f>
        <v>490</v>
      </c>
    </row>
    <row r="1311" spans="1:15" x14ac:dyDescent="0.3">
      <c r="A1311">
        <v>1310</v>
      </c>
      <c r="B1311">
        <v>29</v>
      </c>
      <c r="C1311" t="s">
        <v>2</v>
      </c>
      <c r="D1311" t="s">
        <v>22</v>
      </c>
      <c r="E1311" t="s">
        <v>11</v>
      </c>
      <c r="F1311">
        <v>90</v>
      </c>
      <c r="G1311" s="1">
        <f>IF(reservas_hotel[[#This Row],[precio noche 1]]="","100",reservas_hotel[[#This Row],[precio noche 1]])</f>
        <v>90</v>
      </c>
      <c r="H1311" t="s">
        <v>12</v>
      </c>
      <c r="I1311">
        <v>10</v>
      </c>
      <c r="J1311" t="s">
        <v>6</v>
      </c>
      <c r="K1311">
        <v>20</v>
      </c>
      <c r="L1311" s="1">
        <f>IF(reservas_hotel[[#This Row],[mantenimiento_por_noche]]="","20",reservas_hotel[[#This Row],[mantenimiento_por_noche]])</f>
        <v>20</v>
      </c>
      <c r="M1311">
        <f>reservas_hotel[[#This Row],[Precio Noche]]*reservas_hotel[[#This Row],[noches]]</f>
        <v>900</v>
      </c>
      <c r="N1311">
        <f>reservas_hotel[[#This Row],[noches]]*reservas_hotel[[#This Row],[Mantenimiento por noche]]</f>
        <v>200</v>
      </c>
      <c r="O1311">
        <f>reservas_hotel[[#This Row],[Gasto total por reserva]]-reservas_hotel[[#This Row],[Gasto mantenimiento total]]</f>
        <v>700</v>
      </c>
    </row>
    <row r="1312" spans="1:15" x14ac:dyDescent="0.3">
      <c r="A1312">
        <v>1311</v>
      </c>
      <c r="B1312">
        <v>60</v>
      </c>
      <c r="C1312" t="s">
        <v>2</v>
      </c>
      <c r="D1312" t="s">
        <v>20</v>
      </c>
      <c r="E1312" t="s">
        <v>4</v>
      </c>
      <c r="F1312">
        <v>150</v>
      </c>
      <c r="G1312" s="1">
        <f>IF(reservas_hotel[[#This Row],[precio noche 1]]="","100",reservas_hotel[[#This Row],[precio noche 1]])</f>
        <v>150</v>
      </c>
      <c r="H1312" t="s">
        <v>5</v>
      </c>
      <c r="I1312">
        <v>8</v>
      </c>
      <c r="J1312" t="s">
        <v>17</v>
      </c>
      <c r="L1312" s="1" t="str">
        <f>IF(reservas_hotel[[#This Row],[mantenimiento_por_noche]]="","20",reservas_hotel[[#This Row],[mantenimiento_por_noche]])</f>
        <v>20</v>
      </c>
      <c r="M1312">
        <f>reservas_hotel[[#This Row],[Precio Noche]]*reservas_hotel[[#This Row],[noches]]</f>
        <v>1200</v>
      </c>
      <c r="N1312">
        <f>reservas_hotel[[#This Row],[noches]]*reservas_hotel[[#This Row],[Mantenimiento por noche]]</f>
        <v>160</v>
      </c>
      <c r="O1312">
        <f>reservas_hotel[[#This Row],[Gasto total por reserva]]-reservas_hotel[[#This Row],[Gasto mantenimiento total]]</f>
        <v>1040</v>
      </c>
    </row>
    <row r="1313" spans="1:15" x14ac:dyDescent="0.3">
      <c r="A1313">
        <v>1312</v>
      </c>
      <c r="B1313">
        <v>81</v>
      </c>
      <c r="C1313" t="s">
        <v>2</v>
      </c>
      <c r="D1313" t="s">
        <v>10</v>
      </c>
      <c r="E1313" t="s">
        <v>4</v>
      </c>
      <c r="F1313">
        <v>50</v>
      </c>
      <c r="G1313" s="1">
        <f>IF(reservas_hotel[[#This Row],[precio noche 1]]="","100",reservas_hotel[[#This Row],[precio noche 1]])</f>
        <v>50</v>
      </c>
      <c r="H1313" t="s">
        <v>9</v>
      </c>
      <c r="I1313">
        <v>4</v>
      </c>
      <c r="J1313" t="s">
        <v>17</v>
      </c>
      <c r="K1313">
        <v>5</v>
      </c>
      <c r="L1313" s="1">
        <f>IF(reservas_hotel[[#This Row],[mantenimiento_por_noche]]="","20",reservas_hotel[[#This Row],[mantenimiento_por_noche]])</f>
        <v>5</v>
      </c>
      <c r="M1313">
        <f>reservas_hotel[[#This Row],[Precio Noche]]*reservas_hotel[[#This Row],[noches]]</f>
        <v>200</v>
      </c>
      <c r="N1313">
        <f>reservas_hotel[[#This Row],[noches]]*reservas_hotel[[#This Row],[Mantenimiento por noche]]</f>
        <v>20</v>
      </c>
      <c r="O1313">
        <f>reservas_hotel[[#This Row],[Gasto total por reserva]]-reservas_hotel[[#This Row],[Gasto mantenimiento total]]</f>
        <v>180</v>
      </c>
    </row>
    <row r="1314" spans="1:15" x14ac:dyDescent="0.3">
      <c r="A1314">
        <v>1313</v>
      </c>
      <c r="B1314">
        <v>79</v>
      </c>
      <c r="C1314" t="s">
        <v>2</v>
      </c>
      <c r="D1314" t="s">
        <v>3</v>
      </c>
      <c r="E1314" t="s">
        <v>15</v>
      </c>
      <c r="F1314">
        <v>120</v>
      </c>
      <c r="G1314" s="1">
        <f>IF(reservas_hotel[[#This Row],[precio noche 1]]="","100",reservas_hotel[[#This Row],[precio noche 1]])</f>
        <v>120</v>
      </c>
      <c r="H1314" t="s">
        <v>9</v>
      </c>
      <c r="I1314">
        <v>6</v>
      </c>
      <c r="J1314" t="s">
        <v>6</v>
      </c>
      <c r="K1314">
        <v>15</v>
      </c>
      <c r="L1314" s="1">
        <f>IF(reservas_hotel[[#This Row],[mantenimiento_por_noche]]="","20",reservas_hotel[[#This Row],[mantenimiento_por_noche]])</f>
        <v>15</v>
      </c>
      <c r="M1314">
        <f>reservas_hotel[[#This Row],[Precio Noche]]*reservas_hotel[[#This Row],[noches]]</f>
        <v>720</v>
      </c>
      <c r="N1314">
        <f>reservas_hotel[[#This Row],[noches]]*reservas_hotel[[#This Row],[Mantenimiento por noche]]</f>
        <v>90</v>
      </c>
      <c r="O1314">
        <f>reservas_hotel[[#This Row],[Gasto total por reserva]]-reservas_hotel[[#This Row],[Gasto mantenimiento total]]</f>
        <v>630</v>
      </c>
    </row>
    <row r="1315" spans="1:15" x14ac:dyDescent="0.3">
      <c r="A1315">
        <v>1314</v>
      </c>
      <c r="B1315">
        <v>56</v>
      </c>
      <c r="C1315" t="s">
        <v>13</v>
      </c>
      <c r="D1315" t="s">
        <v>19</v>
      </c>
      <c r="E1315" t="s">
        <v>11</v>
      </c>
      <c r="G1315" s="1" t="str">
        <f>IF(reservas_hotel[[#This Row],[precio noche 1]]="","100",reservas_hotel[[#This Row],[precio noche 1]])</f>
        <v>100</v>
      </c>
      <c r="H1315" t="s">
        <v>12</v>
      </c>
      <c r="I1315">
        <v>3</v>
      </c>
      <c r="J1315" t="s">
        <v>6</v>
      </c>
      <c r="K1315">
        <v>15</v>
      </c>
      <c r="L1315" s="1">
        <f>IF(reservas_hotel[[#This Row],[mantenimiento_por_noche]]="","20",reservas_hotel[[#This Row],[mantenimiento_por_noche]])</f>
        <v>15</v>
      </c>
      <c r="M1315">
        <f>reservas_hotel[[#This Row],[Precio Noche]]*reservas_hotel[[#This Row],[noches]]</f>
        <v>300</v>
      </c>
      <c r="N1315">
        <f>reservas_hotel[[#This Row],[noches]]*reservas_hotel[[#This Row],[Mantenimiento por noche]]</f>
        <v>45</v>
      </c>
      <c r="O1315">
        <f>reservas_hotel[[#This Row],[Gasto total por reserva]]-reservas_hotel[[#This Row],[Gasto mantenimiento total]]</f>
        <v>255</v>
      </c>
    </row>
    <row r="1316" spans="1:15" x14ac:dyDescent="0.3">
      <c r="A1316">
        <v>1315</v>
      </c>
      <c r="B1316">
        <v>65</v>
      </c>
      <c r="C1316" t="s">
        <v>13</v>
      </c>
      <c r="D1316" t="s">
        <v>20</v>
      </c>
      <c r="E1316" t="s">
        <v>11</v>
      </c>
      <c r="F1316">
        <v>150</v>
      </c>
      <c r="G1316" s="1">
        <f>IF(reservas_hotel[[#This Row],[precio noche 1]]="","100",reservas_hotel[[#This Row],[precio noche 1]])</f>
        <v>150</v>
      </c>
      <c r="H1316" t="s">
        <v>12</v>
      </c>
      <c r="I1316">
        <v>7</v>
      </c>
      <c r="J1316" t="s">
        <v>6</v>
      </c>
      <c r="K1316">
        <v>5</v>
      </c>
      <c r="L1316" s="1">
        <f>IF(reservas_hotel[[#This Row],[mantenimiento_por_noche]]="","20",reservas_hotel[[#This Row],[mantenimiento_por_noche]])</f>
        <v>5</v>
      </c>
      <c r="M1316">
        <f>reservas_hotel[[#This Row],[Precio Noche]]*reservas_hotel[[#This Row],[noches]]</f>
        <v>1050</v>
      </c>
      <c r="N1316">
        <f>reservas_hotel[[#This Row],[noches]]*reservas_hotel[[#This Row],[Mantenimiento por noche]]</f>
        <v>35</v>
      </c>
      <c r="O1316">
        <f>reservas_hotel[[#This Row],[Gasto total por reserva]]-reservas_hotel[[#This Row],[Gasto mantenimiento total]]</f>
        <v>1015</v>
      </c>
    </row>
    <row r="1317" spans="1:15" x14ac:dyDescent="0.3">
      <c r="A1317">
        <v>1316</v>
      </c>
      <c r="B1317">
        <v>28</v>
      </c>
      <c r="C1317" t="s">
        <v>2</v>
      </c>
      <c r="D1317" t="s">
        <v>16</v>
      </c>
      <c r="E1317" t="s">
        <v>4</v>
      </c>
      <c r="F1317">
        <v>70</v>
      </c>
      <c r="G1317" s="1">
        <f>IF(reservas_hotel[[#This Row],[precio noche 1]]="","100",reservas_hotel[[#This Row],[precio noche 1]])</f>
        <v>70</v>
      </c>
      <c r="H1317" t="s">
        <v>12</v>
      </c>
      <c r="I1317">
        <v>8</v>
      </c>
      <c r="J1317" t="s">
        <v>6</v>
      </c>
      <c r="L1317" s="1" t="str">
        <f>IF(reservas_hotel[[#This Row],[mantenimiento_por_noche]]="","20",reservas_hotel[[#This Row],[mantenimiento_por_noche]])</f>
        <v>20</v>
      </c>
      <c r="M1317">
        <f>reservas_hotel[[#This Row],[Precio Noche]]*reservas_hotel[[#This Row],[noches]]</f>
        <v>560</v>
      </c>
      <c r="N1317">
        <f>reservas_hotel[[#This Row],[noches]]*reservas_hotel[[#This Row],[Mantenimiento por noche]]</f>
        <v>160</v>
      </c>
      <c r="O1317">
        <f>reservas_hotel[[#This Row],[Gasto total por reserva]]-reservas_hotel[[#This Row],[Gasto mantenimiento total]]</f>
        <v>400</v>
      </c>
    </row>
    <row r="1318" spans="1:15" x14ac:dyDescent="0.3">
      <c r="A1318">
        <v>1317</v>
      </c>
      <c r="B1318">
        <v>38</v>
      </c>
      <c r="C1318" t="s">
        <v>13</v>
      </c>
      <c r="D1318" t="s">
        <v>3</v>
      </c>
      <c r="E1318" t="s">
        <v>8</v>
      </c>
      <c r="G1318" s="1" t="str">
        <f>IF(reservas_hotel[[#This Row],[precio noche 1]]="","100",reservas_hotel[[#This Row],[precio noche 1]])</f>
        <v>100</v>
      </c>
      <c r="H1318" t="s">
        <v>21</v>
      </c>
      <c r="I1318">
        <v>5</v>
      </c>
      <c r="J1318" t="s">
        <v>17</v>
      </c>
      <c r="L1318" s="1" t="str">
        <f>IF(reservas_hotel[[#This Row],[mantenimiento_por_noche]]="","20",reservas_hotel[[#This Row],[mantenimiento_por_noche]])</f>
        <v>20</v>
      </c>
      <c r="M1318">
        <f>reservas_hotel[[#This Row],[Precio Noche]]*reservas_hotel[[#This Row],[noches]]</f>
        <v>500</v>
      </c>
      <c r="N1318">
        <f>reservas_hotel[[#This Row],[noches]]*reservas_hotel[[#This Row],[Mantenimiento por noche]]</f>
        <v>100</v>
      </c>
      <c r="O1318">
        <f>reservas_hotel[[#This Row],[Gasto total por reserva]]-reservas_hotel[[#This Row],[Gasto mantenimiento total]]</f>
        <v>400</v>
      </c>
    </row>
    <row r="1319" spans="1:15" x14ac:dyDescent="0.3">
      <c r="A1319">
        <v>1318</v>
      </c>
      <c r="B1319">
        <v>33</v>
      </c>
      <c r="C1319" t="s">
        <v>13</v>
      </c>
      <c r="D1319" t="s">
        <v>19</v>
      </c>
      <c r="E1319" t="s">
        <v>15</v>
      </c>
      <c r="F1319">
        <v>120</v>
      </c>
      <c r="G1319" s="1">
        <f>IF(reservas_hotel[[#This Row],[precio noche 1]]="","100",reservas_hotel[[#This Row],[precio noche 1]])</f>
        <v>120</v>
      </c>
      <c r="H1319" t="s">
        <v>21</v>
      </c>
      <c r="I1319">
        <v>8</v>
      </c>
      <c r="J1319" t="s">
        <v>6</v>
      </c>
      <c r="K1319">
        <v>10</v>
      </c>
      <c r="L1319" s="1">
        <f>IF(reservas_hotel[[#This Row],[mantenimiento_por_noche]]="","20",reservas_hotel[[#This Row],[mantenimiento_por_noche]])</f>
        <v>10</v>
      </c>
      <c r="M1319">
        <f>reservas_hotel[[#This Row],[Precio Noche]]*reservas_hotel[[#This Row],[noches]]</f>
        <v>960</v>
      </c>
      <c r="N1319">
        <f>reservas_hotel[[#This Row],[noches]]*reservas_hotel[[#This Row],[Mantenimiento por noche]]</f>
        <v>80</v>
      </c>
      <c r="O1319">
        <f>reservas_hotel[[#This Row],[Gasto total por reserva]]-reservas_hotel[[#This Row],[Gasto mantenimiento total]]</f>
        <v>880</v>
      </c>
    </row>
    <row r="1320" spans="1:15" x14ac:dyDescent="0.3">
      <c r="A1320">
        <v>1319</v>
      </c>
      <c r="B1320">
        <v>63</v>
      </c>
      <c r="C1320" t="s">
        <v>13</v>
      </c>
      <c r="D1320" t="s">
        <v>7</v>
      </c>
      <c r="E1320" t="s">
        <v>8</v>
      </c>
      <c r="F1320">
        <v>70</v>
      </c>
      <c r="G1320" s="1">
        <f>IF(reservas_hotel[[#This Row],[precio noche 1]]="","100",reservas_hotel[[#This Row],[precio noche 1]])</f>
        <v>70</v>
      </c>
      <c r="H1320" t="s">
        <v>12</v>
      </c>
      <c r="I1320">
        <v>1</v>
      </c>
      <c r="J1320" t="s">
        <v>6</v>
      </c>
      <c r="K1320">
        <v>20</v>
      </c>
      <c r="L1320" s="1">
        <f>IF(reservas_hotel[[#This Row],[mantenimiento_por_noche]]="","20",reservas_hotel[[#This Row],[mantenimiento_por_noche]])</f>
        <v>20</v>
      </c>
      <c r="M1320">
        <f>reservas_hotel[[#This Row],[Precio Noche]]*reservas_hotel[[#This Row],[noches]]</f>
        <v>70</v>
      </c>
      <c r="N1320">
        <f>reservas_hotel[[#This Row],[noches]]*reservas_hotel[[#This Row],[Mantenimiento por noche]]</f>
        <v>20</v>
      </c>
      <c r="O1320">
        <f>reservas_hotel[[#This Row],[Gasto total por reserva]]-reservas_hotel[[#This Row],[Gasto mantenimiento total]]</f>
        <v>50</v>
      </c>
    </row>
    <row r="1321" spans="1:15" x14ac:dyDescent="0.3">
      <c r="A1321">
        <v>1320</v>
      </c>
      <c r="B1321">
        <v>76</v>
      </c>
      <c r="C1321" t="s">
        <v>13</v>
      </c>
      <c r="D1321" t="s">
        <v>3</v>
      </c>
      <c r="E1321" t="s">
        <v>11</v>
      </c>
      <c r="F1321">
        <v>90</v>
      </c>
      <c r="G1321" s="1">
        <f>IF(reservas_hotel[[#This Row],[precio noche 1]]="","100",reservas_hotel[[#This Row],[precio noche 1]])</f>
        <v>90</v>
      </c>
      <c r="H1321" t="s">
        <v>12</v>
      </c>
      <c r="I1321">
        <v>4</v>
      </c>
      <c r="J1321" t="s">
        <v>6</v>
      </c>
      <c r="L1321" s="1" t="str">
        <f>IF(reservas_hotel[[#This Row],[mantenimiento_por_noche]]="","20",reservas_hotel[[#This Row],[mantenimiento_por_noche]])</f>
        <v>20</v>
      </c>
      <c r="M1321">
        <f>reservas_hotel[[#This Row],[Precio Noche]]*reservas_hotel[[#This Row],[noches]]</f>
        <v>360</v>
      </c>
      <c r="N1321">
        <f>reservas_hotel[[#This Row],[noches]]*reservas_hotel[[#This Row],[Mantenimiento por noche]]</f>
        <v>80</v>
      </c>
      <c r="O1321">
        <f>reservas_hotel[[#This Row],[Gasto total por reserva]]-reservas_hotel[[#This Row],[Gasto mantenimiento total]]</f>
        <v>280</v>
      </c>
    </row>
    <row r="1322" spans="1:15" x14ac:dyDescent="0.3">
      <c r="A1322">
        <v>1321</v>
      </c>
      <c r="B1322">
        <v>58</v>
      </c>
      <c r="C1322" t="s">
        <v>2</v>
      </c>
      <c r="D1322" t="s">
        <v>16</v>
      </c>
      <c r="E1322" t="s">
        <v>15</v>
      </c>
      <c r="F1322">
        <v>50</v>
      </c>
      <c r="G1322" s="1">
        <f>IF(reservas_hotel[[#This Row],[precio noche 1]]="","100",reservas_hotel[[#This Row],[precio noche 1]])</f>
        <v>50</v>
      </c>
      <c r="H1322" t="s">
        <v>21</v>
      </c>
      <c r="I1322">
        <v>7</v>
      </c>
      <c r="J1322" t="s">
        <v>17</v>
      </c>
      <c r="K1322">
        <v>10</v>
      </c>
      <c r="L1322" s="1">
        <f>IF(reservas_hotel[[#This Row],[mantenimiento_por_noche]]="","20",reservas_hotel[[#This Row],[mantenimiento_por_noche]])</f>
        <v>10</v>
      </c>
      <c r="M1322">
        <f>reservas_hotel[[#This Row],[Precio Noche]]*reservas_hotel[[#This Row],[noches]]</f>
        <v>350</v>
      </c>
      <c r="N1322">
        <f>reservas_hotel[[#This Row],[noches]]*reservas_hotel[[#This Row],[Mantenimiento por noche]]</f>
        <v>70</v>
      </c>
      <c r="O1322">
        <f>reservas_hotel[[#This Row],[Gasto total por reserva]]-reservas_hotel[[#This Row],[Gasto mantenimiento total]]</f>
        <v>280</v>
      </c>
    </row>
    <row r="1323" spans="1:15" x14ac:dyDescent="0.3">
      <c r="A1323">
        <v>1322</v>
      </c>
      <c r="B1323">
        <v>29</v>
      </c>
      <c r="C1323" t="s">
        <v>2</v>
      </c>
      <c r="D1323" t="s">
        <v>10</v>
      </c>
      <c r="E1323" t="s">
        <v>15</v>
      </c>
      <c r="F1323">
        <v>120</v>
      </c>
      <c r="G1323" s="1">
        <f>IF(reservas_hotel[[#This Row],[precio noche 1]]="","100",reservas_hotel[[#This Row],[precio noche 1]])</f>
        <v>120</v>
      </c>
      <c r="H1323" t="s">
        <v>21</v>
      </c>
      <c r="I1323">
        <v>8</v>
      </c>
      <c r="J1323" t="s">
        <v>6</v>
      </c>
      <c r="K1323">
        <v>5</v>
      </c>
      <c r="L1323" s="1">
        <f>IF(reservas_hotel[[#This Row],[mantenimiento_por_noche]]="","20",reservas_hotel[[#This Row],[mantenimiento_por_noche]])</f>
        <v>5</v>
      </c>
      <c r="M1323">
        <f>reservas_hotel[[#This Row],[Precio Noche]]*reservas_hotel[[#This Row],[noches]]</f>
        <v>960</v>
      </c>
      <c r="N1323">
        <f>reservas_hotel[[#This Row],[noches]]*reservas_hotel[[#This Row],[Mantenimiento por noche]]</f>
        <v>40</v>
      </c>
      <c r="O1323">
        <f>reservas_hotel[[#This Row],[Gasto total por reserva]]-reservas_hotel[[#This Row],[Gasto mantenimiento total]]</f>
        <v>920</v>
      </c>
    </row>
    <row r="1324" spans="1:15" x14ac:dyDescent="0.3">
      <c r="A1324">
        <v>1323</v>
      </c>
      <c r="B1324">
        <v>89</v>
      </c>
      <c r="C1324" t="s">
        <v>13</v>
      </c>
      <c r="D1324" t="s">
        <v>10</v>
      </c>
      <c r="E1324" t="s">
        <v>11</v>
      </c>
      <c r="F1324">
        <v>90</v>
      </c>
      <c r="G1324" s="1">
        <f>IF(reservas_hotel[[#This Row],[precio noche 1]]="","100",reservas_hotel[[#This Row],[precio noche 1]])</f>
        <v>90</v>
      </c>
      <c r="H1324" t="s">
        <v>5</v>
      </c>
      <c r="I1324">
        <v>4</v>
      </c>
      <c r="J1324" t="s">
        <v>6</v>
      </c>
      <c r="K1324">
        <v>20</v>
      </c>
      <c r="L1324" s="1">
        <f>IF(reservas_hotel[[#This Row],[mantenimiento_por_noche]]="","20",reservas_hotel[[#This Row],[mantenimiento_por_noche]])</f>
        <v>20</v>
      </c>
      <c r="M1324">
        <f>reservas_hotel[[#This Row],[Precio Noche]]*reservas_hotel[[#This Row],[noches]]</f>
        <v>360</v>
      </c>
      <c r="N1324">
        <f>reservas_hotel[[#This Row],[noches]]*reservas_hotel[[#This Row],[Mantenimiento por noche]]</f>
        <v>80</v>
      </c>
      <c r="O1324">
        <f>reservas_hotel[[#This Row],[Gasto total por reserva]]-reservas_hotel[[#This Row],[Gasto mantenimiento total]]</f>
        <v>280</v>
      </c>
    </row>
    <row r="1325" spans="1:15" x14ac:dyDescent="0.3">
      <c r="A1325">
        <v>1324</v>
      </c>
      <c r="B1325">
        <v>78</v>
      </c>
      <c r="C1325" t="s">
        <v>13</v>
      </c>
      <c r="D1325" t="s">
        <v>20</v>
      </c>
      <c r="E1325" t="s">
        <v>11</v>
      </c>
      <c r="F1325">
        <v>70</v>
      </c>
      <c r="G1325" s="1">
        <f>IF(reservas_hotel[[#This Row],[precio noche 1]]="","100",reservas_hotel[[#This Row],[precio noche 1]])</f>
        <v>70</v>
      </c>
      <c r="H1325" t="s">
        <v>12</v>
      </c>
      <c r="I1325">
        <v>3</v>
      </c>
      <c r="J1325" t="s">
        <v>17</v>
      </c>
      <c r="L1325" s="1" t="str">
        <f>IF(reservas_hotel[[#This Row],[mantenimiento_por_noche]]="","20",reservas_hotel[[#This Row],[mantenimiento_por_noche]])</f>
        <v>20</v>
      </c>
      <c r="M1325">
        <f>reservas_hotel[[#This Row],[Precio Noche]]*reservas_hotel[[#This Row],[noches]]</f>
        <v>210</v>
      </c>
      <c r="N1325">
        <f>reservas_hotel[[#This Row],[noches]]*reservas_hotel[[#This Row],[Mantenimiento por noche]]</f>
        <v>60</v>
      </c>
      <c r="O1325">
        <f>reservas_hotel[[#This Row],[Gasto total por reserva]]-reservas_hotel[[#This Row],[Gasto mantenimiento total]]</f>
        <v>150</v>
      </c>
    </row>
    <row r="1326" spans="1:15" x14ac:dyDescent="0.3">
      <c r="A1326">
        <v>1325</v>
      </c>
      <c r="B1326">
        <v>35</v>
      </c>
      <c r="C1326" t="s">
        <v>2</v>
      </c>
      <c r="D1326" t="s">
        <v>20</v>
      </c>
      <c r="E1326" t="s">
        <v>8</v>
      </c>
      <c r="F1326">
        <v>50</v>
      </c>
      <c r="G1326" s="1">
        <f>IF(reservas_hotel[[#This Row],[precio noche 1]]="","100",reservas_hotel[[#This Row],[precio noche 1]])</f>
        <v>50</v>
      </c>
      <c r="H1326" t="s">
        <v>12</v>
      </c>
      <c r="I1326">
        <v>6</v>
      </c>
      <c r="J1326" t="s">
        <v>6</v>
      </c>
      <c r="K1326">
        <v>10</v>
      </c>
      <c r="L1326" s="1">
        <f>IF(reservas_hotel[[#This Row],[mantenimiento_por_noche]]="","20",reservas_hotel[[#This Row],[mantenimiento_por_noche]])</f>
        <v>10</v>
      </c>
      <c r="M1326">
        <f>reservas_hotel[[#This Row],[Precio Noche]]*reservas_hotel[[#This Row],[noches]]</f>
        <v>300</v>
      </c>
      <c r="N1326">
        <f>reservas_hotel[[#This Row],[noches]]*reservas_hotel[[#This Row],[Mantenimiento por noche]]</f>
        <v>60</v>
      </c>
      <c r="O1326">
        <f>reservas_hotel[[#This Row],[Gasto total por reserva]]-reservas_hotel[[#This Row],[Gasto mantenimiento total]]</f>
        <v>240</v>
      </c>
    </row>
    <row r="1327" spans="1:15" x14ac:dyDescent="0.3">
      <c r="A1327">
        <v>1326</v>
      </c>
      <c r="B1327">
        <v>63</v>
      </c>
      <c r="C1327" t="s">
        <v>2</v>
      </c>
      <c r="D1327" t="s">
        <v>10</v>
      </c>
      <c r="E1327" t="s">
        <v>8</v>
      </c>
      <c r="F1327">
        <v>50</v>
      </c>
      <c r="G1327" s="1">
        <f>IF(reservas_hotel[[#This Row],[precio noche 1]]="","100",reservas_hotel[[#This Row],[precio noche 1]])</f>
        <v>50</v>
      </c>
      <c r="H1327" t="s">
        <v>21</v>
      </c>
      <c r="I1327">
        <v>7</v>
      </c>
      <c r="J1327" t="s">
        <v>6</v>
      </c>
      <c r="L1327" s="1" t="str">
        <f>IF(reservas_hotel[[#This Row],[mantenimiento_por_noche]]="","20",reservas_hotel[[#This Row],[mantenimiento_por_noche]])</f>
        <v>20</v>
      </c>
      <c r="M1327">
        <f>reservas_hotel[[#This Row],[Precio Noche]]*reservas_hotel[[#This Row],[noches]]</f>
        <v>350</v>
      </c>
      <c r="N1327">
        <f>reservas_hotel[[#This Row],[noches]]*reservas_hotel[[#This Row],[Mantenimiento por noche]]</f>
        <v>140</v>
      </c>
      <c r="O1327">
        <f>reservas_hotel[[#This Row],[Gasto total por reserva]]-reservas_hotel[[#This Row],[Gasto mantenimiento total]]</f>
        <v>210</v>
      </c>
    </row>
    <row r="1328" spans="1:15" x14ac:dyDescent="0.3">
      <c r="A1328">
        <v>1327</v>
      </c>
      <c r="B1328">
        <v>71</v>
      </c>
      <c r="C1328" t="s">
        <v>13</v>
      </c>
      <c r="D1328" t="s">
        <v>19</v>
      </c>
      <c r="E1328" t="s">
        <v>15</v>
      </c>
      <c r="G1328" s="1" t="str">
        <f>IF(reservas_hotel[[#This Row],[precio noche 1]]="","100",reservas_hotel[[#This Row],[precio noche 1]])</f>
        <v>100</v>
      </c>
      <c r="H1328" t="s">
        <v>9</v>
      </c>
      <c r="I1328">
        <v>8</v>
      </c>
      <c r="J1328" t="s">
        <v>17</v>
      </c>
      <c r="K1328">
        <v>15</v>
      </c>
      <c r="L1328" s="1">
        <f>IF(reservas_hotel[[#This Row],[mantenimiento_por_noche]]="","20",reservas_hotel[[#This Row],[mantenimiento_por_noche]])</f>
        <v>15</v>
      </c>
      <c r="M1328">
        <f>reservas_hotel[[#This Row],[Precio Noche]]*reservas_hotel[[#This Row],[noches]]</f>
        <v>800</v>
      </c>
      <c r="N1328">
        <f>reservas_hotel[[#This Row],[noches]]*reservas_hotel[[#This Row],[Mantenimiento por noche]]</f>
        <v>120</v>
      </c>
      <c r="O1328">
        <f>reservas_hotel[[#This Row],[Gasto total por reserva]]-reservas_hotel[[#This Row],[Gasto mantenimiento total]]</f>
        <v>680</v>
      </c>
    </row>
    <row r="1329" spans="1:15" x14ac:dyDescent="0.3">
      <c r="A1329">
        <v>1328</v>
      </c>
      <c r="B1329">
        <v>90</v>
      </c>
      <c r="C1329" t="s">
        <v>2</v>
      </c>
      <c r="D1329" t="s">
        <v>22</v>
      </c>
      <c r="E1329" t="s">
        <v>4</v>
      </c>
      <c r="F1329">
        <v>150</v>
      </c>
      <c r="G1329" s="1">
        <f>IF(reservas_hotel[[#This Row],[precio noche 1]]="","100",reservas_hotel[[#This Row],[precio noche 1]])</f>
        <v>150</v>
      </c>
      <c r="H1329" t="s">
        <v>5</v>
      </c>
      <c r="I1329">
        <v>6</v>
      </c>
      <c r="J1329" t="s">
        <v>6</v>
      </c>
      <c r="K1329">
        <v>20</v>
      </c>
      <c r="L1329" s="1">
        <f>IF(reservas_hotel[[#This Row],[mantenimiento_por_noche]]="","20",reservas_hotel[[#This Row],[mantenimiento_por_noche]])</f>
        <v>20</v>
      </c>
      <c r="M1329">
        <f>reservas_hotel[[#This Row],[Precio Noche]]*reservas_hotel[[#This Row],[noches]]</f>
        <v>900</v>
      </c>
      <c r="N1329">
        <f>reservas_hotel[[#This Row],[noches]]*reservas_hotel[[#This Row],[Mantenimiento por noche]]</f>
        <v>120</v>
      </c>
      <c r="O1329">
        <f>reservas_hotel[[#This Row],[Gasto total por reserva]]-reservas_hotel[[#This Row],[Gasto mantenimiento total]]</f>
        <v>780</v>
      </c>
    </row>
    <row r="1330" spans="1:15" x14ac:dyDescent="0.3">
      <c r="A1330">
        <v>1329</v>
      </c>
      <c r="B1330">
        <v>38</v>
      </c>
      <c r="C1330" t="s">
        <v>13</v>
      </c>
      <c r="D1330" t="s">
        <v>3</v>
      </c>
      <c r="E1330" t="s">
        <v>4</v>
      </c>
      <c r="F1330">
        <v>70</v>
      </c>
      <c r="G1330" s="1">
        <f>IF(reservas_hotel[[#This Row],[precio noche 1]]="","100",reservas_hotel[[#This Row],[precio noche 1]])</f>
        <v>70</v>
      </c>
      <c r="H1330" t="s">
        <v>5</v>
      </c>
      <c r="I1330">
        <v>1</v>
      </c>
      <c r="J1330" t="s">
        <v>6</v>
      </c>
      <c r="K1330">
        <v>10</v>
      </c>
      <c r="L1330" s="1">
        <f>IF(reservas_hotel[[#This Row],[mantenimiento_por_noche]]="","20",reservas_hotel[[#This Row],[mantenimiento_por_noche]])</f>
        <v>10</v>
      </c>
      <c r="M1330">
        <f>reservas_hotel[[#This Row],[Precio Noche]]*reservas_hotel[[#This Row],[noches]]</f>
        <v>70</v>
      </c>
      <c r="N1330">
        <f>reservas_hotel[[#This Row],[noches]]*reservas_hotel[[#This Row],[Mantenimiento por noche]]</f>
        <v>10</v>
      </c>
      <c r="O1330">
        <f>reservas_hotel[[#This Row],[Gasto total por reserva]]-reservas_hotel[[#This Row],[Gasto mantenimiento total]]</f>
        <v>60</v>
      </c>
    </row>
    <row r="1331" spans="1:15" x14ac:dyDescent="0.3">
      <c r="A1331">
        <v>1330</v>
      </c>
      <c r="B1331">
        <v>33</v>
      </c>
      <c r="C1331" t="s">
        <v>13</v>
      </c>
      <c r="D1331" t="s">
        <v>18</v>
      </c>
      <c r="E1331" t="s">
        <v>4</v>
      </c>
      <c r="G1331" s="1" t="str">
        <f>IF(reservas_hotel[[#This Row],[precio noche 1]]="","100",reservas_hotel[[#This Row],[precio noche 1]])</f>
        <v>100</v>
      </c>
      <c r="H1331" t="s">
        <v>5</v>
      </c>
      <c r="I1331">
        <v>1</v>
      </c>
      <c r="J1331" t="s">
        <v>6</v>
      </c>
      <c r="K1331">
        <v>15</v>
      </c>
      <c r="L1331" s="1">
        <f>IF(reservas_hotel[[#This Row],[mantenimiento_por_noche]]="","20",reservas_hotel[[#This Row],[mantenimiento_por_noche]])</f>
        <v>15</v>
      </c>
      <c r="M1331">
        <f>reservas_hotel[[#This Row],[Precio Noche]]*reservas_hotel[[#This Row],[noches]]</f>
        <v>100</v>
      </c>
      <c r="N1331">
        <f>reservas_hotel[[#This Row],[noches]]*reservas_hotel[[#This Row],[Mantenimiento por noche]]</f>
        <v>15</v>
      </c>
      <c r="O1331">
        <f>reservas_hotel[[#This Row],[Gasto total por reserva]]-reservas_hotel[[#This Row],[Gasto mantenimiento total]]</f>
        <v>85</v>
      </c>
    </row>
    <row r="1332" spans="1:15" x14ac:dyDescent="0.3">
      <c r="A1332">
        <v>1331</v>
      </c>
      <c r="B1332">
        <v>42</v>
      </c>
      <c r="C1332" t="s">
        <v>2</v>
      </c>
      <c r="D1332" t="s">
        <v>10</v>
      </c>
      <c r="E1332" t="s">
        <v>4</v>
      </c>
      <c r="F1332">
        <v>200</v>
      </c>
      <c r="G1332" s="1">
        <f>IF(reservas_hotel[[#This Row],[precio noche 1]]="","100",reservas_hotel[[#This Row],[precio noche 1]])</f>
        <v>200</v>
      </c>
      <c r="H1332" t="s">
        <v>9</v>
      </c>
      <c r="I1332">
        <v>8</v>
      </c>
      <c r="J1332" t="s">
        <v>17</v>
      </c>
      <c r="K1332">
        <v>15</v>
      </c>
      <c r="L1332" s="1">
        <f>IF(reservas_hotel[[#This Row],[mantenimiento_por_noche]]="","20",reservas_hotel[[#This Row],[mantenimiento_por_noche]])</f>
        <v>15</v>
      </c>
      <c r="M1332">
        <f>reservas_hotel[[#This Row],[Precio Noche]]*reservas_hotel[[#This Row],[noches]]</f>
        <v>1600</v>
      </c>
      <c r="N1332">
        <f>reservas_hotel[[#This Row],[noches]]*reservas_hotel[[#This Row],[Mantenimiento por noche]]</f>
        <v>120</v>
      </c>
      <c r="O1332">
        <f>reservas_hotel[[#This Row],[Gasto total por reserva]]-reservas_hotel[[#This Row],[Gasto mantenimiento total]]</f>
        <v>1480</v>
      </c>
    </row>
    <row r="1333" spans="1:15" x14ac:dyDescent="0.3">
      <c r="A1333">
        <v>1332</v>
      </c>
      <c r="B1333">
        <v>63</v>
      </c>
      <c r="C1333" t="s">
        <v>13</v>
      </c>
      <c r="D1333" t="s">
        <v>19</v>
      </c>
      <c r="E1333" t="s">
        <v>15</v>
      </c>
      <c r="F1333">
        <v>150</v>
      </c>
      <c r="G1333" s="1">
        <f>IF(reservas_hotel[[#This Row],[precio noche 1]]="","100",reservas_hotel[[#This Row],[precio noche 1]])</f>
        <v>150</v>
      </c>
      <c r="H1333" t="s">
        <v>9</v>
      </c>
      <c r="I1333">
        <v>10</v>
      </c>
      <c r="J1333" t="s">
        <v>17</v>
      </c>
      <c r="K1333">
        <v>20</v>
      </c>
      <c r="L1333" s="1">
        <f>IF(reservas_hotel[[#This Row],[mantenimiento_por_noche]]="","20",reservas_hotel[[#This Row],[mantenimiento_por_noche]])</f>
        <v>20</v>
      </c>
      <c r="M1333">
        <f>reservas_hotel[[#This Row],[Precio Noche]]*reservas_hotel[[#This Row],[noches]]</f>
        <v>1500</v>
      </c>
      <c r="N1333">
        <f>reservas_hotel[[#This Row],[noches]]*reservas_hotel[[#This Row],[Mantenimiento por noche]]</f>
        <v>200</v>
      </c>
      <c r="O1333">
        <f>reservas_hotel[[#This Row],[Gasto total por reserva]]-reservas_hotel[[#This Row],[Gasto mantenimiento total]]</f>
        <v>1300</v>
      </c>
    </row>
    <row r="1334" spans="1:15" x14ac:dyDescent="0.3">
      <c r="A1334">
        <v>1333</v>
      </c>
      <c r="B1334">
        <v>29</v>
      </c>
      <c r="C1334" t="s">
        <v>13</v>
      </c>
      <c r="D1334" t="s">
        <v>19</v>
      </c>
      <c r="E1334" t="s">
        <v>8</v>
      </c>
      <c r="F1334">
        <v>120</v>
      </c>
      <c r="G1334" s="1">
        <f>IF(reservas_hotel[[#This Row],[precio noche 1]]="","100",reservas_hotel[[#This Row],[precio noche 1]])</f>
        <v>120</v>
      </c>
      <c r="H1334" t="s">
        <v>5</v>
      </c>
      <c r="I1334">
        <v>10</v>
      </c>
      <c r="J1334" t="s">
        <v>17</v>
      </c>
      <c r="K1334">
        <v>10</v>
      </c>
      <c r="L1334" s="1">
        <f>IF(reservas_hotel[[#This Row],[mantenimiento_por_noche]]="","20",reservas_hotel[[#This Row],[mantenimiento_por_noche]])</f>
        <v>10</v>
      </c>
      <c r="M1334">
        <f>reservas_hotel[[#This Row],[Precio Noche]]*reservas_hotel[[#This Row],[noches]]</f>
        <v>1200</v>
      </c>
      <c r="N1334">
        <f>reservas_hotel[[#This Row],[noches]]*reservas_hotel[[#This Row],[Mantenimiento por noche]]</f>
        <v>100</v>
      </c>
      <c r="O1334">
        <f>reservas_hotel[[#This Row],[Gasto total por reserva]]-reservas_hotel[[#This Row],[Gasto mantenimiento total]]</f>
        <v>1100</v>
      </c>
    </row>
    <row r="1335" spans="1:15" x14ac:dyDescent="0.3">
      <c r="A1335">
        <v>1334</v>
      </c>
      <c r="B1335">
        <v>90</v>
      </c>
      <c r="C1335" t="s">
        <v>2</v>
      </c>
      <c r="D1335" t="s">
        <v>16</v>
      </c>
      <c r="E1335" t="s">
        <v>11</v>
      </c>
      <c r="F1335">
        <v>150</v>
      </c>
      <c r="G1335" s="1">
        <f>IF(reservas_hotel[[#This Row],[precio noche 1]]="","100",reservas_hotel[[#This Row],[precio noche 1]])</f>
        <v>150</v>
      </c>
      <c r="H1335" t="s">
        <v>9</v>
      </c>
      <c r="I1335">
        <v>2</v>
      </c>
      <c r="J1335" t="s">
        <v>17</v>
      </c>
      <c r="K1335">
        <v>5</v>
      </c>
      <c r="L1335" s="1">
        <f>IF(reservas_hotel[[#This Row],[mantenimiento_por_noche]]="","20",reservas_hotel[[#This Row],[mantenimiento_por_noche]])</f>
        <v>5</v>
      </c>
      <c r="M1335">
        <f>reservas_hotel[[#This Row],[Precio Noche]]*reservas_hotel[[#This Row],[noches]]</f>
        <v>300</v>
      </c>
      <c r="N1335">
        <f>reservas_hotel[[#This Row],[noches]]*reservas_hotel[[#This Row],[Mantenimiento por noche]]</f>
        <v>10</v>
      </c>
      <c r="O1335">
        <f>reservas_hotel[[#This Row],[Gasto total por reserva]]-reservas_hotel[[#This Row],[Gasto mantenimiento total]]</f>
        <v>290</v>
      </c>
    </row>
    <row r="1336" spans="1:15" x14ac:dyDescent="0.3">
      <c r="A1336">
        <v>1335</v>
      </c>
      <c r="B1336">
        <v>68</v>
      </c>
      <c r="C1336" t="s">
        <v>2</v>
      </c>
      <c r="D1336" t="s">
        <v>3</v>
      </c>
      <c r="E1336" t="s">
        <v>15</v>
      </c>
      <c r="F1336">
        <v>90</v>
      </c>
      <c r="G1336" s="1">
        <f>IF(reservas_hotel[[#This Row],[precio noche 1]]="","100",reservas_hotel[[#This Row],[precio noche 1]])</f>
        <v>90</v>
      </c>
      <c r="H1336" t="s">
        <v>9</v>
      </c>
      <c r="I1336">
        <v>3</v>
      </c>
      <c r="J1336" t="s">
        <v>17</v>
      </c>
      <c r="K1336">
        <v>5</v>
      </c>
      <c r="L1336" s="1">
        <f>IF(reservas_hotel[[#This Row],[mantenimiento_por_noche]]="","20",reservas_hotel[[#This Row],[mantenimiento_por_noche]])</f>
        <v>5</v>
      </c>
      <c r="M1336">
        <f>reservas_hotel[[#This Row],[Precio Noche]]*reservas_hotel[[#This Row],[noches]]</f>
        <v>270</v>
      </c>
      <c r="N1336">
        <f>reservas_hotel[[#This Row],[noches]]*reservas_hotel[[#This Row],[Mantenimiento por noche]]</f>
        <v>15</v>
      </c>
      <c r="O1336">
        <f>reservas_hotel[[#This Row],[Gasto total por reserva]]-reservas_hotel[[#This Row],[Gasto mantenimiento total]]</f>
        <v>255</v>
      </c>
    </row>
    <row r="1337" spans="1:15" x14ac:dyDescent="0.3">
      <c r="A1337">
        <v>1336</v>
      </c>
      <c r="B1337">
        <v>42</v>
      </c>
      <c r="C1337" t="s">
        <v>13</v>
      </c>
      <c r="D1337" t="s">
        <v>10</v>
      </c>
      <c r="E1337" t="s">
        <v>8</v>
      </c>
      <c r="F1337">
        <v>120</v>
      </c>
      <c r="G1337" s="1">
        <f>IF(reservas_hotel[[#This Row],[precio noche 1]]="","100",reservas_hotel[[#This Row],[precio noche 1]])</f>
        <v>120</v>
      </c>
      <c r="H1337" t="s">
        <v>12</v>
      </c>
      <c r="I1337">
        <v>1</v>
      </c>
      <c r="J1337" t="s">
        <v>6</v>
      </c>
      <c r="K1337">
        <v>10</v>
      </c>
      <c r="L1337" s="1">
        <f>IF(reservas_hotel[[#This Row],[mantenimiento_por_noche]]="","20",reservas_hotel[[#This Row],[mantenimiento_por_noche]])</f>
        <v>10</v>
      </c>
      <c r="M1337">
        <f>reservas_hotel[[#This Row],[Precio Noche]]*reservas_hotel[[#This Row],[noches]]</f>
        <v>120</v>
      </c>
      <c r="N1337">
        <f>reservas_hotel[[#This Row],[noches]]*reservas_hotel[[#This Row],[Mantenimiento por noche]]</f>
        <v>10</v>
      </c>
      <c r="O1337">
        <f>reservas_hotel[[#This Row],[Gasto total por reserva]]-reservas_hotel[[#This Row],[Gasto mantenimiento total]]</f>
        <v>110</v>
      </c>
    </row>
    <row r="1338" spans="1:15" x14ac:dyDescent="0.3">
      <c r="A1338">
        <v>1337</v>
      </c>
      <c r="B1338">
        <v>46</v>
      </c>
      <c r="C1338" t="s">
        <v>2</v>
      </c>
      <c r="D1338" t="s">
        <v>22</v>
      </c>
      <c r="E1338" t="s">
        <v>15</v>
      </c>
      <c r="F1338">
        <v>50</v>
      </c>
      <c r="G1338" s="1">
        <f>IF(reservas_hotel[[#This Row],[precio noche 1]]="","100",reservas_hotel[[#This Row],[precio noche 1]])</f>
        <v>50</v>
      </c>
      <c r="H1338" t="s">
        <v>9</v>
      </c>
      <c r="I1338">
        <v>3</v>
      </c>
      <c r="J1338" t="s">
        <v>6</v>
      </c>
      <c r="K1338">
        <v>10</v>
      </c>
      <c r="L1338" s="1">
        <f>IF(reservas_hotel[[#This Row],[mantenimiento_por_noche]]="","20",reservas_hotel[[#This Row],[mantenimiento_por_noche]])</f>
        <v>10</v>
      </c>
      <c r="M1338">
        <f>reservas_hotel[[#This Row],[Precio Noche]]*reservas_hotel[[#This Row],[noches]]</f>
        <v>150</v>
      </c>
      <c r="N1338">
        <f>reservas_hotel[[#This Row],[noches]]*reservas_hotel[[#This Row],[Mantenimiento por noche]]</f>
        <v>30</v>
      </c>
      <c r="O1338">
        <f>reservas_hotel[[#This Row],[Gasto total por reserva]]-reservas_hotel[[#This Row],[Gasto mantenimiento total]]</f>
        <v>120</v>
      </c>
    </row>
    <row r="1339" spans="1:15" x14ac:dyDescent="0.3">
      <c r="A1339">
        <v>1338</v>
      </c>
      <c r="B1339">
        <v>45</v>
      </c>
      <c r="C1339" t="s">
        <v>2</v>
      </c>
      <c r="D1339" t="s">
        <v>7</v>
      </c>
      <c r="E1339" t="s">
        <v>11</v>
      </c>
      <c r="G1339" s="1" t="str">
        <f>IF(reservas_hotel[[#This Row],[precio noche 1]]="","100",reservas_hotel[[#This Row],[precio noche 1]])</f>
        <v>100</v>
      </c>
      <c r="H1339" t="s">
        <v>9</v>
      </c>
      <c r="I1339">
        <v>1</v>
      </c>
      <c r="J1339" t="s">
        <v>6</v>
      </c>
      <c r="K1339">
        <v>15</v>
      </c>
      <c r="L1339" s="1">
        <f>IF(reservas_hotel[[#This Row],[mantenimiento_por_noche]]="","20",reservas_hotel[[#This Row],[mantenimiento_por_noche]])</f>
        <v>15</v>
      </c>
      <c r="M1339">
        <f>reservas_hotel[[#This Row],[Precio Noche]]*reservas_hotel[[#This Row],[noches]]</f>
        <v>100</v>
      </c>
      <c r="N1339">
        <f>reservas_hotel[[#This Row],[noches]]*reservas_hotel[[#This Row],[Mantenimiento por noche]]</f>
        <v>15</v>
      </c>
      <c r="O1339">
        <f>reservas_hotel[[#This Row],[Gasto total por reserva]]-reservas_hotel[[#This Row],[Gasto mantenimiento total]]</f>
        <v>85</v>
      </c>
    </row>
    <row r="1340" spans="1:15" x14ac:dyDescent="0.3">
      <c r="A1340">
        <v>1339</v>
      </c>
      <c r="B1340">
        <v>20</v>
      </c>
      <c r="C1340" t="s">
        <v>13</v>
      </c>
      <c r="D1340" t="s">
        <v>20</v>
      </c>
      <c r="E1340" t="s">
        <v>15</v>
      </c>
      <c r="F1340">
        <v>200</v>
      </c>
      <c r="G1340" s="1">
        <f>IF(reservas_hotel[[#This Row],[precio noche 1]]="","100",reservas_hotel[[#This Row],[precio noche 1]])</f>
        <v>200</v>
      </c>
      <c r="H1340" t="s">
        <v>9</v>
      </c>
      <c r="I1340">
        <v>6</v>
      </c>
      <c r="J1340" t="s">
        <v>17</v>
      </c>
      <c r="K1340">
        <v>5</v>
      </c>
      <c r="L1340" s="1">
        <f>IF(reservas_hotel[[#This Row],[mantenimiento_por_noche]]="","20",reservas_hotel[[#This Row],[mantenimiento_por_noche]])</f>
        <v>5</v>
      </c>
      <c r="M1340">
        <f>reservas_hotel[[#This Row],[Precio Noche]]*reservas_hotel[[#This Row],[noches]]</f>
        <v>1200</v>
      </c>
      <c r="N1340">
        <f>reservas_hotel[[#This Row],[noches]]*reservas_hotel[[#This Row],[Mantenimiento por noche]]</f>
        <v>30</v>
      </c>
      <c r="O1340">
        <f>reservas_hotel[[#This Row],[Gasto total por reserva]]-reservas_hotel[[#This Row],[Gasto mantenimiento total]]</f>
        <v>1170</v>
      </c>
    </row>
    <row r="1341" spans="1:15" x14ac:dyDescent="0.3">
      <c r="A1341">
        <v>1340</v>
      </c>
      <c r="B1341">
        <v>37</v>
      </c>
      <c r="C1341" t="s">
        <v>2</v>
      </c>
      <c r="D1341" t="s">
        <v>10</v>
      </c>
      <c r="E1341" t="s">
        <v>4</v>
      </c>
      <c r="F1341">
        <v>50</v>
      </c>
      <c r="G1341" s="1">
        <f>IF(reservas_hotel[[#This Row],[precio noche 1]]="","100",reservas_hotel[[#This Row],[precio noche 1]])</f>
        <v>50</v>
      </c>
      <c r="H1341" t="s">
        <v>12</v>
      </c>
      <c r="I1341">
        <v>6</v>
      </c>
      <c r="J1341" t="s">
        <v>6</v>
      </c>
      <c r="L1341" s="1" t="str">
        <f>IF(reservas_hotel[[#This Row],[mantenimiento_por_noche]]="","20",reservas_hotel[[#This Row],[mantenimiento_por_noche]])</f>
        <v>20</v>
      </c>
      <c r="M1341">
        <f>reservas_hotel[[#This Row],[Precio Noche]]*reservas_hotel[[#This Row],[noches]]</f>
        <v>300</v>
      </c>
      <c r="N1341">
        <f>reservas_hotel[[#This Row],[noches]]*reservas_hotel[[#This Row],[Mantenimiento por noche]]</f>
        <v>120</v>
      </c>
      <c r="O1341">
        <f>reservas_hotel[[#This Row],[Gasto total por reserva]]-reservas_hotel[[#This Row],[Gasto mantenimiento total]]</f>
        <v>180</v>
      </c>
    </row>
    <row r="1342" spans="1:15" x14ac:dyDescent="0.3">
      <c r="A1342">
        <v>1341</v>
      </c>
      <c r="B1342">
        <v>51</v>
      </c>
      <c r="C1342" t="s">
        <v>13</v>
      </c>
      <c r="D1342" t="s">
        <v>19</v>
      </c>
      <c r="E1342" t="s">
        <v>11</v>
      </c>
      <c r="G1342" s="1" t="str">
        <f>IF(reservas_hotel[[#This Row],[precio noche 1]]="","100",reservas_hotel[[#This Row],[precio noche 1]])</f>
        <v>100</v>
      </c>
      <c r="H1342" t="s">
        <v>5</v>
      </c>
      <c r="I1342">
        <v>9</v>
      </c>
      <c r="J1342" t="s">
        <v>6</v>
      </c>
      <c r="L1342" s="1" t="str">
        <f>IF(reservas_hotel[[#This Row],[mantenimiento_por_noche]]="","20",reservas_hotel[[#This Row],[mantenimiento_por_noche]])</f>
        <v>20</v>
      </c>
      <c r="M1342">
        <f>reservas_hotel[[#This Row],[Precio Noche]]*reservas_hotel[[#This Row],[noches]]</f>
        <v>900</v>
      </c>
      <c r="N1342">
        <f>reservas_hotel[[#This Row],[noches]]*reservas_hotel[[#This Row],[Mantenimiento por noche]]</f>
        <v>180</v>
      </c>
      <c r="O1342">
        <f>reservas_hotel[[#This Row],[Gasto total por reserva]]-reservas_hotel[[#This Row],[Gasto mantenimiento total]]</f>
        <v>720</v>
      </c>
    </row>
    <row r="1343" spans="1:15" x14ac:dyDescent="0.3">
      <c r="A1343">
        <v>1342</v>
      </c>
      <c r="B1343">
        <v>63</v>
      </c>
      <c r="C1343" t="s">
        <v>2</v>
      </c>
      <c r="D1343" t="s">
        <v>19</v>
      </c>
      <c r="E1343" t="s">
        <v>11</v>
      </c>
      <c r="F1343">
        <v>150</v>
      </c>
      <c r="G1343" s="1">
        <f>IF(reservas_hotel[[#This Row],[precio noche 1]]="","100",reservas_hotel[[#This Row],[precio noche 1]])</f>
        <v>150</v>
      </c>
      <c r="H1343" t="s">
        <v>5</v>
      </c>
      <c r="I1343">
        <v>1</v>
      </c>
      <c r="J1343" t="s">
        <v>17</v>
      </c>
      <c r="K1343">
        <v>5</v>
      </c>
      <c r="L1343" s="1">
        <f>IF(reservas_hotel[[#This Row],[mantenimiento_por_noche]]="","20",reservas_hotel[[#This Row],[mantenimiento_por_noche]])</f>
        <v>5</v>
      </c>
      <c r="M1343">
        <f>reservas_hotel[[#This Row],[Precio Noche]]*reservas_hotel[[#This Row],[noches]]</f>
        <v>150</v>
      </c>
      <c r="N1343">
        <f>reservas_hotel[[#This Row],[noches]]*reservas_hotel[[#This Row],[Mantenimiento por noche]]</f>
        <v>5</v>
      </c>
      <c r="O1343">
        <f>reservas_hotel[[#This Row],[Gasto total por reserva]]-reservas_hotel[[#This Row],[Gasto mantenimiento total]]</f>
        <v>145</v>
      </c>
    </row>
    <row r="1344" spans="1:15" x14ac:dyDescent="0.3">
      <c r="A1344">
        <v>1343</v>
      </c>
      <c r="B1344">
        <v>56</v>
      </c>
      <c r="C1344" t="s">
        <v>2</v>
      </c>
      <c r="D1344" t="s">
        <v>3</v>
      </c>
      <c r="E1344" t="s">
        <v>15</v>
      </c>
      <c r="F1344">
        <v>50</v>
      </c>
      <c r="G1344" s="1">
        <f>IF(reservas_hotel[[#This Row],[precio noche 1]]="","100",reservas_hotel[[#This Row],[precio noche 1]])</f>
        <v>50</v>
      </c>
      <c r="H1344" t="s">
        <v>9</v>
      </c>
      <c r="I1344">
        <v>3</v>
      </c>
      <c r="J1344" t="s">
        <v>6</v>
      </c>
      <c r="K1344">
        <v>20</v>
      </c>
      <c r="L1344" s="1">
        <f>IF(reservas_hotel[[#This Row],[mantenimiento_por_noche]]="","20",reservas_hotel[[#This Row],[mantenimiento_por_noche]])</f>
        <v>20</v>
      </c>
      <c r="M1344">
        <f>reservas_hotel[[#This Row],[Precio Noche]]*reservas_hotel[[#This Row],[noches]]</f>
        <v>150</v>
      </c>
      <c r="N1344">
        <f>reservas_hotel[[#This Row],[noches]]*reservas_hotel[[#This Row],[Mantenimiento por noche]]</f>
        <v>60</v>
      </c>
      <c r="O1344">
        <f>reservas_hotel[[#This Row],[Gasto total por reserva]]-reservas_hotel[[#This Row],[Gasto mantenimiento total]]</f>
        <v>90</v>
      </c>
    </row>
    <row r="1345" spans="1:15" x14ac:dyDescent="0.3">
      <c r="A1345">
        <v>1344</v>
      </c>
      <c r="B1345">
        <v>85</v>
      </c>
      <c r="C1345" t="s">
        <v>2</v>
      </c>
      <c r="D1345" t="s">
        <v>7</v>
      </c>
      <c r="E1345" t="s">
        <v>15</v>
      </c>
      <c r="G1345" s="1" t="str">
        <f>IF(reservas_hotel[[#This Row],[precio noche 1]]="","100",reservas_hotel[[#This Row],[precio noche 1]])</f>
        <v>100</v>
      </c>
      <c r="H1345" t="s">
        <v>21</v>
      </c>
      <c r="I1345">
        <v>8</v>
      </c>
      <c r="J1345" t="s">
        <v>17</v>
      </c>
      <c r="K1345">
        <v>5</v>
      </c>
      <c r="L1345" s="1">
        <f>IF(reservas_hotel[[#This Row],[mantenimiento_por_noche]]="","20",reservas_hotel[[#This Row],[mantenimiento_por_noche]])</f>
        <v>5</v>
      </c>
      <c r="M1345">
        <f>reservas_hotel[[#This Row],[Precio Noche]]*reservas_hotel[[#This Row],[noches]]</f>
        <v>800</v>
      </c>
      <c r="N1345">
        <f>reservas_hotel[[#This Row],[noches]]*reservas_hotel[[#This Row],[Mantenimiento por noche]]</f>
        <v>40</v>
      </c>
      <c r="O1345">
        <f>reservas_hotel[[#This Row],[Gasto total por reserva]]-reservas_hotel[[#This Row],[Gasto mantenimiento total]]</f>
        <v>760</v>
      </c>
    </row>
    <row r="1346" spans="1:15" x14ac:dyDescent="0.3">
      <c r="A1346">
        <v>1345</v>
      </c>
      <c r="B1346">
        <v>25</v>
      </c>
      <c r="C1346" t="s">
        <v>2</v>
      </c>
      <c r="D1346" t="s">
        <v>14</v>
      </c>
      <c r="E1346" t="s">
        <v>15</v>
      </c>
      <c r="F1346">
        <v>90</v>
      </c>
      <c r="G1346" s="1">
        <f>IF(reservas_hotel[[#This Row],[precio noche 1]]="","100",reservas_hotel[[#This Row],[precio noche 1]])</f>
        <v>90</v>
      </c>
      <c r="H1346" t="s">
        <v>21</v>
      </c>
      <c r="I1346">
        <v>7</v>
      </c>
      <c r="J1346" t="s">
        <v>6</v>
      </c>
      <c r="K1346">
        <v>10</v>
      </c>
      <c r="L1346" s="1">
        <f>IF(reservas_hotel[[#This Row],[mantenimiento_por_noche]]="","20",reservas_hotel[[#This Row],[mantenimiento_por_noche]])</f>
        <v>10</v>
      </c>
      <c r="M1346">
        <f>reservas_hotel[[#This Row],[Precio Noche]]*reservas_hotel[[#This Row],[noches]]</f>
        <v>630</v>
      </c>
      <c r="N1346">
        <f>reservas_hotel[[#This Row],[noches]]*reservas_hotel[[#This Row],[Mantenimiento por noche]]</f>
        <v>70</v>
      </c>
      <c r="O1346">
        <f>reservas_hotel[[#This Row],[Gasto total por reserva]]-reservas_hotel[[#This Row],[Gasto mantenimiento total]]</f>
        <v>560</v>
      </c>
    </row>
    <row r="1347" spans="1:15" x14ac:dyDescent="0.3">
      <c r="A1347">
        <v>1346</v>
      </c>
      <c r="B1347">
        <v>36</v>
      </c>
      <c r="C1347" t="s">
        <v>13</v>
      </c>
      <c r="D1347" t="s">
        <v>19</v>
      </c>
      <c r="E1347" t="s">
        <v>8</v>
      </c>
      <c r="F1347">
        <v>90</v>
      </c>
      <c r="G1347" s="1">
        <f>IF(reservas_hotel[[#This Row],[precio noche 1]]="","100",reservas_hotel[[#This Row],[precio noche 1]])</f>
        <v>90</v>
      </c>
      <c r="H1347" t="s">
        <v>9</v>
      </c>
      <c r="I1347">
        <v>9</v>
      </c>
      <c r="J1347" t="s">
        <v>17</v>
      </c>
      <c r="K1347">
        <v>10</v>
      </c>
      <c r="L1347" s="1">
        <f>IF(reservas_hotel[[#This Row],[mantenimiento_por_noche]]="","20",reservas_hotel[[#This Row],[mantenimiento_por_noche]])</f>
        <v>10</v>
      </c>
      <c r="M1347">
        <f>reservas_hotel[[#This Row],[Precio Noche]]*reservas_hotel[[#This Row],[noches]]</f>
        <v>810</v>
      </c>
      <c r="N1347">
        <f>reservas_hotel[[#This Row],[noches]]*reservas_hotel[[#This Row],[Mantenimiento por noche]]</f>
        <v>90</v>
      </c>
      <c r="O1347">
        <f>reservas_hotel[[#This Row],[Gasto total por reserva]]-reservas_hotel[[#This Row],[Gasto mantenimiento total]]</f>
        <v>720</v>
      </c>
    </row>
    <row r="1348" spans="1:15" x14ac:dyDescent="0.3">
      <c r="A1348">
        <v>1347</v>
      </c>
      <c r="B1348">
        <v>43</v>
      </c>
      <c r="C1348" t="s">
        <v>13</v>
      </c>
      <c r="D1348" t="s">
        <v>20</v>
      </c>
      <c r="E1348" t="s">
        <v>11</v>
      </c>
      <c r="F1348">
        <v>50</v>
      </c>
      <c r="G1348" s="1">
        <f>IF(reservas_hotel[[#This Row],[precio noche 1]]="","100",reservas_hotel[[#This Row],[precio noche 1]])</f>
        <v>50</v>
      </c>
      <c r="H1348" t="s">
        <v>21</v>
      </c>
      <c r="I1348">
        <v>1</v>
      </c>
      <c r="J1348" t="s">
        <v>17</v>
      </c>
      <c r="K1348">
        <v>5</v>
      </c>
      <c r="L1348" s="1">
        <f>IF(reservas_hotel[[#This Row],[mantenimiento_por_noche]]="","20",reservas_hotel[[#This Row],[mantenimiento_por_noche]])</f>
        <v>5</v>
      </c>
      <c r="M1348">
        <f>reservas_hotel[[#This Row],[Precio Noche]]*reservas_hotel[[#This Row],[noches]]</f>
        <v>50</v>
      </c>
      <c r="N1348">
        <f>reservas_hotel[[#This Row],[noches]]*reservas_hotel[[#This Row],[Mantenimiento por noche]]</f>
        <v>5</v>
      </c>
      <c r="O1348">
        <f>reservas_hotel[[#This Row],[Gasto total por reserva]]-reservas_hotel[[#This Row],[Gasto mantenimiento total]]</f>
        <v>45</v>
      </c>
    </row>
    <row r="1349" spans="1:15" x14ac:dyDescent="0.3">
      <c r="A1349">
        <v>1348</v>
      </c>
      <c r="B1349">
        <v>69</v>
      </c>
      <c r="C1349" t="s">
        <v>2</v>
      </c>
      <c r="D1349" t="s">
        <v>18</v>
      </c>
      <c r="E1349" t="s">
        <v>4</v>
      </c>
      <c r="F1349">
        <v>120</v>
      </c>
      <c r="G1349" s="1">
        <f>IF(reservas_hotel[[#This Row],[precio noche 1]]="","100",reservas_hotel[[#This Row],[precio noche 1]])</f>
        <v>120</v>
      </c>
      <c r="H1349" t="s">
        <v>21</v>
      </c>
      <c r="I1349">
        <v>6</v>
      </c>
      <c r="J1349" t="s">
        <v>17</v>
      </c>
      <c r="K1349">
        <v>5</v>
      </c>
      <c r="L1349" s="1">
        <f>IF(reservas_hotel[[#This Row],[mantenimiento_por_noche]]="","20",reservas_hotel[[#This Row],[mantenimiento_por_noche]])</f>
        <v>5</v>
      </c>
      <c r="M1349">
        <f>reservas_hotel[[#This Row],[Precio Noche]]*reservas_hotel[[#This Row],[noches]]</f>
        <v>720</v>
      </c>
      <c r="N1349">
        <f>reservas_hotel[[#This Row],[noches]]*reservas_hotel[[#This Row],[Mantenimiento por noche]]</f>
        <v>30</v>
      </c>
      <c r="O1349">
        <f>reservas_hotel[[#This Row],[Gasto total por reserva]]-reservas_hotel[[#This Row],[Gasto mantenimiento total]]</f>
        <v>690</v>
      </c>
    </row>
    <row r="1350" spans="1:15" x14ac:dyDescent="0.3">
      <c r="A1350">
        <v>1349</v>
      </c>
      <c r="B1350">
        <v>90</v>
      </c>
      <c r="C1350" t="s">
        <v>2</v>
      </c>
      <c r="D1350" t="s">
        <v>22</v>
      </c>
      <c r="E1350" t="s">
        <v>15</v>
      </c>
      <c r="F1350">
        <v>70</v>
      </c>
      <c r="G1350" s="1">
        <f>IF(reservas_hotel[[#This Row],[precio noche 1]]="","100",reservas_hotel[[#This Row],[precio noche 1]])</f>
        <v>70</v>
      </c>
      <c r="H1350" t="s">
        <v>5</v>
      </c>
      <c r="I1350">
        <v>6</v>
      </c>
      <c r="J1350" t="s">
        <v>17</v>
      </c>
      <c r="K1350">
        <v>20</v>
      </c>
      <c r="L1350" s="1">
        <f>IF(reservas_hotel[[#This Row],[mantenimiento_por_noche]]="","20",reservas_hotel[[#This Row],[mantenimiento_por_noche]])</f>
        <v>20</v>
      </c>
      <c r="M1350">
        <f>reservas_hotel[[#This Row],[Precio Noche]]*reservas_hotel[[#This Row],[noches]]</f>
        <v>420</v>
      </c>
      <c r="N1350">
        <f>reservas_hotel[[#This Row],[noches]]*reservas_hotel[[#This Row],[Mantenimiento por noche]]</f>
        <v>120</v>
      </c>
      <c r="O1350">
        <f>reservas_hotel[[#This Row],[Gasto total por reserva]]-reservas_hotel[[#This Row],[Gasto mantenimiento total]]</f>
        <v>300</v>
      </c>
    </row>
    <row r="1351" spans="1:15" x14ac:dyDescent="0.3">
      <c r="A1351">
        <v>1350</v>
      </c>
      <c r="B1351">
        <v>87</v>
      </c>
      <c r="C1351" t="s">
        <v>2</v>
      </c>
      <c r="D1351" t="s">
        <v>18</v>
      </c>
      <c r="E1351" t="s">
        <v>11</v>
      </c>
      <c r="F1351">
        <v>120</v>
      </c>
      <c r="G1351" s="1">
        <f>IF(reservas_hotel[[#This Row],[precio noche 1]]="","100",reservas_hotel[[#This Row],[precio noche 1]])</f>
        <v>120</v>
      </c>
      <c r="H1351" t="s">
        <v>12</v>
      </c>
      <c r="I1351">
        <v>7</v>
      </c>
      <c r="J1351" t="s">
        <v>17</v>
      </c>
      <c r="K1351">
        <v>5</v>
      </c>
      <c r="L1351" s="1">
        <f>IF(reservas_hotel[[#This Row],[mantenimiento_por_noche]]="","20",reservas_hotel[[#This Row],[mantenimiento_por_noche]])</f>
        <v>5</v>
      </c>
      <c r="M1351">
        <f>reservas_hotel[[#This Row],[Precio Noche]]*reservas_hotel[[#This Row],[noches]]</f>
        <v>840</v>
      </c>
      <c r="N1351">
        <f>reservas_hotel[[#This Row],[noches]]*reservas_hotel[[#This Row],[Mantenimiento por noche]]</f>
        <v>35</v>
      </c>
      <c r="O1351">
        <f>reservas_hotel[[#This Row],[Gasto total por reserva]]-reservas_hotel[[#This Row],[Gasto mantenimiento total]]</f>
        <v>805</v>
      </c>
    </row>
    <row r="1352" spans="1:15" x14ac:dyDescent="0.3">
      <c r="A1352">
        <v>1351</v>
      </c>
      <c r="B1352">
        <v>48</v>
      </c>
      <c r="C1352" t="s">
        <v>2</v>
      </c>
      <c r="D1352" t="s">
        <v>22</v>
      </c>
      <c r="E1352" t="s">
        <v>4</v>
      </c>
      <c r="F1352">
        <v>120</v>
      </c>
      <c r="G1352" s="1">
        <f>IF(reservas_hotel[[#This Row],[precio noche 1]]="","100",reservas_hotel[[#This Row],[precio noche 1]])</f>
        <v>120</v>
      </c>
      <c r="H1352" t="s">
        <v>9</v>
      </c>
      <c r="I1352">
        <v>7</v>
      </c>
      <c r="J1352" t="s">
        <v>6</v>
      </c>
      <c r="K1352">
        <v>5</v>
      </c>
      <c r="L1352" s="1">
        <f>IF(reservas_hotel[[#This Row],[mantenimiento_por_noche]]="","20",reservas_hotel[[#This Row],[mantenimiento_por_noche]])</f>
        <v>5</v>
      </c>
      <c r="M1352">
        <f>reservas_hotel[[#This Row],[Precio Noche]]*reservas_hotel[[#This Row],[noches]]</f>
        <v>840</v>
      </c>
      <c r="N1352">
        <f>reservas_hotel[[#This Row],[noches]]*reservas_hotel[[#This Row],[Mantenimiento por noche]]</f>
        <v>35</v>
      </c>
      <c r="O1352">
        <f>reservas_hotel[[#This Row],[Gasto total por reserva]]-reservas_hotel[[#This Row],[Gasto mantenimiento total]]</f>
        <v>805</v>
      </c>
    </row>
    <row r="1353" spans="1:15" x14ac:dyDescent="0.3">
      <c r="A1353">
        <v>1352</v>
      </c>
      <c r="B1353">
        <v>78</v>
      </c>
      <c r="C1353" t="s">
        <v>2</v>
      </c>
      <c r="D1353" t="s">
        <v>16</v>
      </c>
      <c r="E1353" t="s">
        <v>8</v>
      </c>
      <c r="F1353">
        <v>200</v>
      </c>
      <c r="G1353" s="1">
        <f>IF(reservas_hotel[[#This Row],[precio noche 1]]="","100",reservas_hotel[[#This Row],[precio noche 1]])</f>
        <v>200</v>
      </c>
      <c r="H1353" t="s">
        <v>12</v>
      </c>
      <c r="I1353">
        <v>7</v>
      </c>
      <c r="J1353" t="s">
        <v>6</v>
      </c>
      <c r="K1353">
        <v>10</v>
      </c>
      <c r="L1353" s="1">
        <f>IF(reservas_hotel[[#This Row],[mantenimiento_por_noche]]="","20",reservas_hotel[[#This Row],[mantenimiento_por_noche]])</f>
        <v>10</v>
      </c>
      <c r="M1353">
        <f>reservas_hotel[[#This Row],[Precio Noche]]*reservas_hotel[[#This Row],[noches]]</f>
        <v>1400</v>
      </c>
      <c r="N1353">
        <f>reservas_hotel[[#This Row],[noches]]*reservas_hotel[[#This Row],[Mantenimiento por noche]]</f>
        <v>70</v>
      </c>
      <c r="O1353">
        <f>reservas_hotel[[#This Row],[Gasto total por reserva]]-reservas_hotel[[#This Row],[Gasto mantenimiento total]]</f>
        <v>1330</v>
      </c>
    </row>
    <row r="1354" spans="1:15" x14ac:dyDescent="0.3">
      <c r="A1354">
        <v>1353</v>
      </c>
      <c r="B1354">
        <v>54</v>
      </c>
      <c r="C1354" t="s">
        <v>2</v>
      </c>
      <c r="D1354" t="s">
        <v>14</v>
      </c>
      <c r="E1354" t="s">
        <v>11</v>
      </c>
      <c r="F1354">
        <v>50</v>
      </c>
      <c r="G1354" s="1">
        <f>IF(reservas_hotel[[#This Row],[precio noche 1]]="","100",reservas_hotel[[#This Row],[precio noche 1]])</f>
        <v>50</v>
      </c>
      <c r="H1354" t="s">
        <v>9</v>
      </c>
      <c r="I1354">
        <v>8</v>
      </c>
      <c r="J1354" t="s">
        <v>6</v>
      </c>
      <c r="K1354">
        <v>15</v>
      </c>
      <c r="L1354" s="1">
        <f>IF(reservas_hotel[[#This Row],[mantenimiento_por_noche]]="","20",reservas_hotel[[#This Row],[mantenimiento_por_noche]])</f>
        <v>15</v>
      </c>
      <c r="M1354">
        <f>reservas_hotel[[#This Row],[Precio Noche]]*reservas_hotel[[#This Row],[noches]]</f>
        <v>400</v>
      </c>
      <c r="N1354">
        <f>reservas_hotel[[#This Row],[noches]]*reservas_hotel[[#This Row],[Mantenimiento por noche]]</f>
        <v>120</v>
      </c>
      <c r="O1354">
        <f>reservas_hotel[[#This Row],[Gasto total por reserva]]-reservas_hotel[[#This Row],[Gasto mantenimiento total]]</f>
        <v>280</v>
      </c>
    </row>
    <row r="1355" spans="1:15" x14ac:dyDescent="0.3">
      <c r="A1355">
        <v>1354</v>
      </c>
      <c r="B1355">
        <v>58</v>
      </c>
      <c r="C1355" t="s">
        <v>2</v>
      </c>
      <c r="D1355" t="s">
        <v>22</v>
      </c>
      <c r="E1355" t="s">
        <v>15</v>
      </c>
      <c r="F1355">
        <v>50</v>
      </c>
      <c r="G1355" s="1">
        <f>IF(reservas_hotel[[#This Row],[precio noche 1]]="","100",reservas_hotel[[#This Row],[precio noche 1]])</f>
        <v>50</v>
      </c>
      <c r="H1355" t="s">
        <v>9</v>
      </c>
      <c r="I1355">
        <v>9</v>
      </c>
      <c r="J1355" t="s">
        <v>6</v>
      </c>
      <c r="K1355">
        <v>20</v>
      </c>
      <c r="L1355" s="1">
        <f>IF(reservas_hotel[[#This Row],[mantenimiento_por_noche]]="","20",reservas_hotel[[#This Row],[mantenimiento_por_noche]])</f>
        <v>20</v>
      </c>
      <c r="M1355">
        <f>reservas_hotel[[#This Row],[Precio Noche]]*reservas_hotel[[#This Row],[noches]]</f>
        <v>450</v>
      </c>
      <c r="N1355">
        <f>reservas_hotel[[#This Row],[noches]]*reservas_hotel[[#This Row],[Mantenimiento por noche]]</f>
        <v>180</v>
      </c>
      <c r="O1355">
        <f>reservas_hotel[[#This Row],[Gasto total por reserva]]-reservas_hotel[[#This Row],[Gasto mantenimiento total]]</f>
        <v>270</v>
      </c>
    </row>
    <row r="1356" spans="1:15" x14ac:dyDescent="0.3">
      <c r="A1356">
        <v>1355</v>
      </c>
      <c r="B1356">
        <v>63</v>
      </c>
      <c r="C1356" t="s">
        <v>13</v>
      </c>
      <c r="D1356" t="s">
        <v>22</v>
      </c>
      <c r="E1356" t="s">
        <v>4</v>
      </c>
      <c r="F1356">
        <v>90</v>
      </c>
      <c r="G1356" s="1">
        <f>IF(reservas_hotel[[#This Row],[precio noche 1]]="","100",reservas_hotel[[#This Row],[precio noche 1]])</f>
        <v>90</v>
      </c>
      <c r="H1356" t="s">
        <v>21</v>
      </c>
      <c r="I1356">
        <v>6</v>
      </c>
      <c r="J1356" t="s">
        <v>17</v>
      </c>
      <c r="K1356">
        <v>15</v>
      </c>
      <c r="L1356" s="1">
        <f>IF(reservas_hotel[[#This Row],[mantenimiento_por_noche]]="","20",reservas_hotel[[#This Row],[mantenimiento_por_noche]])</f>
        <v>15</v>
      </c>
      <c r="M1356">
        <f>reservas_hotel[[#This Row],[Precio Noche]]*reservas_hotel[[#This Row],[noches]]</f>
        <v>540</v>
      </c>
      <c r="N1356">
        <f>reservas_hotel[[#This Row],[noches]]*reservas_hotel[[#This Row],[Mantenimiento por noche]]</f>
        <v>90</v>
      </c>
      <c r="O1356">
        <f>reservas_hotel[[#This Row],[Gasto total por reserva]]-reservas_hotel[[#This Row],[Gasto mantenimiento total]]</f>
        <v>450</v>
      </c>
    </row>
    <row r="1357" spans="1:15" x14ac:dyDescent="0.3">
      <c r="A1357">
        <v>1356</v>
      </c>
      <c r="B1357">
        <v>46</v>
      </c>
      <c r="C1357" t="s">
        <v>13</v>
      </c>
      <c r="D1357" t="s">
        <v>22</v>
      </c>
      <c r="E1357" t="s">
        <v>15</v>
      </c>
      <c r="F1357">
        <v>90</v>
      </c>
      <c r="G1357" s="1">
        <f>IF(reservas_hotel[[#This Row],[precio noche 1]]="","100",reservas_hotel[[#This Row],[precio noche 1]])</f>
        <v>90</v>
      </c>
      <c r="H1357" t="s">
        <v>21</v>
      </c>
      <c r="I1357">
        <v>8</v>
      </c>
      <c r="J1357" t="s">
        <v>6</v>
      </c>
      <c r="K1357">
        <v>20</v>
      </c>
      <c r="L1357" s="1">
        <f>IF(reservas_hotel[[#This Row],[mantenimiento_por_noche]]="","20",reservas_hotel[[#This Row],[mantenimiento_por_noche]])</f>
        <v>20</v>
      </c>
      <c r="M1357">
        <f>reservas_hotel[[#This Row],[Precio Noche]]*reservas_hotel[[#This Row],[noches]]</f>
        <v>720</v>
      </c>
      <c r="N1357">
        <f>reservas_hotel[[#This Row],[noches]]*reservas_hotel[[#This Row],[Mantenimiento por noche]]</f>
        <v>160</v>
      </c>
      <c r="O1357">
        <f>reservas_hotel[[#This Row],[Gasto total por reserva]]-reservas_hotel[[#This Row],[Gasto mantenimiento total]]</f>
        <v>560</v>
      </c>
    </row>
    <row r="1358" spans="1:15" x14ac:dyDescent="0.3">
      <c r="A1358">
        <v>1357</v>
      </c>
      <c r="B1358">
        <v>39</v>
      </c>
      <c r="C1358" t="s">
        <v>2</v>
      </c>
      <c r="D1358" t="s">
        <v>22</v>
      </c>
      <c r="E1358" t="s">
        <v>4</v>
      </c>
      <c r="F1358">
        <v>150</v>
      </c>
      <c r="G1358" s="1">
        <f>IF(reservas_hotel[[#This Row],[precio noche 1]]="","100",reservas_hotel[[#This Row],[precio noche 1]])</f>
        <v>150</v>
      </c>
      <c r="H1358" t="s">
        <v>12</v>
      </c>
      <c r="I1358">
        <v>3</v>
      </c>
      <c r="J1358" t="s">
        <v>17</v>
      </c>
      <c r="K1358">
        <v>10</v>
      </c>
      <c r="L1358" s="1">
        <f>IF(reservas_hotel[[#This Row],[mantenimiento_por_noche]]="","20",reservas_hotel[[#This Row],[mantenimiento_por_noche]])</f>
        <v>10</v>
      </c>
      <c r="M1358">
        <f>reservas_hotel[[#This Row],[Precio Noche]]*reservas_hotel[[#This Row],[noches]]</f>
        <v>450</v>
      </c>
      <c r="N1358">
        <f>reservas_hotel[[#This Row],[noches]]*reservas_hotel[[#This Row],[Mantenimiento por noche]]</f>
        <v>30</v>
      </c>
      <c r="O1358">
        <f>reservas_hotel[[#This Row],[Gasto total por reserva]]-reservas_hotel[[#This Row],[Gasto mantenimiento total]]</f>
        <v>420</v>
      </c>
    </row>
    <row r="1359" spans="1:15" x14ac:dyDescent="0.3">
      <c r="A1359">
        <v>1358</v>
      </c>
      <c r="B1359">
        <v>52</v>
      </c>
      <c r="C1359" t="s">
        <v>13</v>
      </c>
      <c r="D1359" t="s">
        <v>10</v>
      </c>
      <c r="E1359" t="s">
        <v>4</v>
      </c>
      <c r="F1359">
        <v>120</v>
      </c>
      <c r="G1359" s="1">
        <f>IF(reservas_hotel[[#This Row],[precio noche 1]]="","100",reservas_hotel[[#This Row],[precio noche 1]])</f>
        <v>120</v>
      </c>
      <c r="H1359" t="s">
        <v>5</v>
      </c>
      <c r="I1359">
        <v>1</v>
      </c>
      <c r="J1359" t="s">
        <v>17</v>
      </c>
      <c r="K1359">
        <v>15</v>
      </c>
      <c r="L1359" s="1">
        <f>IF(reservas_hotel[[#This Row],[mantenimiento_por_noche]]="","20",reservas_hotel[[#This Row],[mantenimiento_por_noche]])</f>
        <v>15</v>
      </c>
      <c r="M1359">
        <f>reservas_hotel[[#This Row],[Precio Noche]]*reservas_hotel[[#This Row],[noches]]</f>
        <v>120</v>
      </c>
      <c r="N1359">
        <f>reservas_hotel[[#This Row],[noches]]*reservas_hotel[[#This Row],[Mantenimiento por noche]]</f>
        <v>15</v>
      </c>
      <c r="O1359">
        <f>reservas_hotel[[#This Row],[Gasto total por reserva]]-reservas_hotel[[#This Row],[Gasto mantenimiento total]]</f>
        <v>105</v>
      </c>
    </row>
    <row r="1360" spans="1:15" x14ac:dyDescent="0.3">
      <c r="A1360">
        <v>1359</v>
      </c>
      <c r="B1360">
        <v>55</v>
      </c>
      <c r="C1360" t="s">
        <v>2</v>
      </c>
      <c r="D1360" t="s">
        <v>14</v>
      </c>
      <c r="E1360" t="s">
        <v>11</v>
      </c>
      <c r="F1360">
        <v>200</v>
      </c>
      <c r="G1360" s="1">
        <f>IF(reservas_hotel[[#This Row],[precio noche 1]]="","100",reservas_hotel[[#This Row],[precio noche 1]])</f>
        <v>200</v>
      </c>
      <c r="H1360" t="s">
        <v>5</v>
      </c>
      <c r="I1360">
        <v>5</v>
      </c>
      <c r="J1360" t="s">
        <v>17</v>
      </c>
      <c r="K1360">
        <v>20</v>
      </c>
      <c r="L1360" s="1">
        <f>IF(reservas_hotel[[#This Row],[mantenimiento_por_noche]]="","20",reservas_hotel[[#This Row],[mantenimiento_por_noche]])</f>
        <v>20</v>
      </c>
      <c r="M1360">
        <f>reservas_hotel[[#This Row],[Precio Noche]]*reservas_hotel[[#This Row],[noches]]</f>
        <v>1000</v>
      </c>
      <c r="N1360">
        <f>reservas_hotel[[#This Row],[noches]]*reservas_hotel[[#This Row],[Mantenimiento por noche]]</f>
        <v>100</v>
      </c>
      <c r="O1360">
        <f>reservas_hotel[[#This Row],[Gasto total por reserva]]-reservas_hotel[[#This Row],[Gasto mantenimiento total]]</f>
        <v>900</v>
      </c>
    </row>
    <row r="1361" spans="1:15" x14ac:dyDescent="0.3">
      <c r="A1361">
        <v>1360</v>
      </c>
      <c r="B1361">
        <v>33</v>
      </c>
      <c r="C1361" t="s">
        <v>13</v>
      </c>
      <c r="D1361" t="s">
        <v>16</v>
      </c>
      <c r="E1361" t="s">
        <v>8</v>
      </c>
      <c r="F1361">
        <v>150</v>
      </c>
      <c r="G1361" s="1">
        <f>IF(reservas_hotel[[#This Row],[precio noche 1]]="","100",reservas_hotel[[#This Row],[precio noche 1]])</f>
        <v>150</v>
      </c>
      <c r="H1361" t="s">
        <v>21</v>
      </c>
      <c r="I1361">
        <v>3</v>
      </c>
      <c r="J1361" t="s">
        <v>6</v>
      </c>
      <c r="K1361">
        <v>15</v>
      </c>
      <c r="L1361" s="1">
        <f>IF(reservas_hotel[[#This Row],[mantenimiento_por_noche]]="","20",reservas_hotel[[#This Row],[mantenimiento_por_noche]])</f>
        <v>15</v>
      </c>
      <c r="M1361">
        <f>reservas_hotel[[#This Row],[Precio Noche]]*reservas_hotel[[#This Row],[noches]]</f>
        <v>450</v>
      </c>
      <c r="N1361">
        <f>reservas_hotel[[#This Row],[noches]]*reservas_hotel[[#This Row],[Mantenimiento por noche]]</f>
        <v>45</v>
      </c>
      <c r="O1361">
        <f>reservas_hotel[[#This Row],[Gasto total por reserva]]-reservas_hotel[[#This Row],[Gasto mantenimiento total]]</f>
        <v>405</v>
      </c>
    </row>
    <row r="1362" spans="1:15" x14ac:dyDescent="0.3">
      <c r="A1362">
        <v>1361</v>
      </c>
      <c r="B1362">
        <v>68</v>
      </c>
      <c r="C1362" t="s">
        <v>13</v>
      </c>
      <c r="D1362" t="s">
        <v>7</v>
      </c>
      <c r="E1362" t="s">
        <v>4</v>
      </c>
      <c r="F1362">
        <v>70</v>
      </c>
      <c r="G1362" s="1">
        <f>IF(reservas_hotel[[#This Row],[precio noche 1]]="","100",reservas_hotel[[#This Row],[precio noche 1]])</f>
        <v>70</v>
      </c>
      <c r="H1362" t="s">
        <v>5</v>
      </c>
      <c r="I1362">
        <v>1</v>
      </c>
      <c r="J1362" t="s">
        <v>6</v>
      </c>
      <c r="K1362">
        <v>20</v>
      </c>
      <c r="L1362" s="1">
        <f>IF(reservas_hotel[[#This Row],[mantenimiento_por_noche]]="","20",reservas_hotel[[#This Row],[mantenimiento_por_noche]])</f>
        <v>20</v>
      </c>
      <c r="M1362">
        <f>reservas_hotel[[#This Row],[Precio Noche]]*reservas_hotel[[#This Row],[noches]]</f>
        <v>70</v>
      </c>
      <c r="N1362">
        <f>reservas_hotel[[#This Row],[noches]]*reservas_hotel[[#This Row],[Mantenimiento por noche]]</f>
        <v>20</v>
      </c>
      <c r="O1362">
        <f>reservas_hotel[[#This Row],[Gasto total por reserva]]-reservas_hotel[[#This Row],[Gasto mantenimiento total]]</f>
        <v>50</v>
      </c>
    </row>
    <row r="1363" spans="1:15" x14ac:dyDescent="0.3">
      <c r="A1363">
        <v>1362</v>
      </c>
      <c r="B1363">
        <v>59</v>
      </c>
      <c r="C1363" t="s">
        <v>13</v>
      </c>
      <c r="D1363" t="s">
        <v>18</v>
      </c>
      <c r="E1363" t="s">
        <v>4</v>
      </c>
      <c r="G1363" s="1" t="str">
        <f>IF(reservas_hotel[[#This Row],[precio noche 1]]="","100",reservas_hotel[[#This Row],[precio noche 1]])</f>
        <v>100</v>
      </c>
      <c r="H1363" t="s">
        <v>5</v>
      </c>
      <c r="I1363">
        <v>6</v>
      </c>
      <c r="J1363" t="s">
        <v>17</v>
      </c>
      <c r="K1363">
        <v>10</v>
      </c>
      <c r="L1363" s="1">
        <f>IF(reservas_hotel[[#This Row],[mantenimiento_por_noche]]="","20",reservas_hotel[[#This Row],[mantenimiento_por_noche]])</f>
        <v>10</v>
      </c>
      <c r="M1363">
        <f>reservas_hotel[[#This Row],[Precio Noche]]*reservas_hotel[[#This Row],[noches]]</f>
        <v>600</v>
      </c>
      <c r="N1363">
        <f>reservas_hotel[[#This Row],[noches]]*reservas_hotel[[#This Row],[Mantenimiento por noche]]</f>
        <v>60</v>
      </c>
      <c r="O1363">
        <f>reservas_hotel[[#This Row],[Gasto total por reserva]]-reservas_hotel[[#This Row],[Gasto mantenimiento total]]</f>
        <v>540</v>
      </c>
    </row>
    <row r="1364" spans="1:15" x14ac:dyDescent="0.3">
      <c r="A1364">
        <v>1363</v>
      </c>
      <c r="B1364">
        <v>78</v>
      </c>
      <c r="C1364" t="s">
        <v>13</v>
      </c>
      <c r="D1364" t="s">
        <v>3</v>
      </c>
      <c r="E1364" t="s">
        <v>11</v>
      </c>
      <c r="F1364">
        <v>200</v>
      </c>
      <c r="G1364" s="1">
        <f>IF(reservas_hotel[[#This Row],[precio noche 1]]="","100",reservas_hotel[[#This Row],[precio noche 1]])</f>
        <v>200</v>
      </c>
      <c r="H1364" t="s">
        <v>9</v>
      </c>
      <c r="I1364">
        <v>9</v>
      </c>
      <c r="J1364" t="s">
        <v>6</v>
      </c>
      <c r="K1364">
        <v>5</v>
      </c>
      <c r="L1364" s="1">
        <f>IF(reservas_hotel[[#This Row],[mantenimiento_por_noche]]="","20",reservas_hotel[[#This Row],[mantenimiento_por_noche]])</f>
        <v>5</v>
      </c>
      <c r="M1364">
        <f>reservas_hotel[[#This Row],[Precio Noche]]*reservas_hotel[[#This Row],[noches]]</f>
        <v>1800</v>
      </c>
      <c r="N1364">
        <f>reservas_hotel[[#This Row],[noches]]*reservas_hotel[[#This Row],[Mantenimiento por noche]]</f>
        <v>45</v>
      </c>
      <c r="O1364">
        <f>reservas_hotel[[#This Row],[Gasto total por reserva]]-reservas_hotel[[#This Row],[Gasto mantenimiento total]]</f>
        <v>1755</v>
      </c>
    </row>
    <row r="1365" spans="1:15" x14ac:dyDescent="0.3">
      <c r="A1365">
        <v>1364</v>
      </c>
      <c r="B1365">
        <v>59</v>
      </c>
      <c r="C1365" t="s">
        <v>2</v>
      </c>
      <c r="D1365" t="s">
        <v>19</v>
      </c>
      <c r="E1365" t="s">
        <v>4</v>
      </c>
      <c r="G1365" s="1" t="str">
        <f>IF(reservas_hotel[[#This Row],[precio noche 1]]="","100",reservas_hotel[[#This Row],[precio noche 1]])</f>
        <v>100</v>
      </c>
      <c r="H1365" t="s">
        <v>5</v>
      </c>
      <c r="I1365">
        <v>7</v>
      </c>
      <c r="J1365" t="s">
        <v>17</v>
      </c>
      <c r="L1365" s="1" t="str">
        <f>IF(reservas_hotel[[#This Row],[mantenimiento_por_noche]]="","20",reservas_hotel[[#This Row],[mantenimiento_por_noche]])</f>
        <v>20</v>
      </c>
      <c r="M1365">
        <f>reservas_hotel[[#This Row],[Precio Noche]]*reservas_hotel[[#This Row],[noches]]</f>
        <v>700</v>
      </c>
      <c r="N1365">
        <f>reservas_hotel[[#This Row],[noches]]*reservas_hotel[[#This Row],[Mantenimiento por noche]]</f>
        <v>140</v>
      </c>
      <c r="O1365">
        <f>reservas_hotel[[#This Row],[Gasto total por reserva]]-reservas_hotel[[#This Row],[Gasto mantenimiento total]]</f>
        <v>560</v>
      </c>
    </row>
    <row r="1366" spans="1:15" x14ac:dyDescent="0.3">
      <c r="A1366">
        <v>1365</v>
      </c>
      <c r="B1366">
        <v>20</v>
      </c>
      <c r="C1366" t="s">
        <v>2</v>
      </c>
      <c r="D1366" t="s">
        <v>20</v>
      </c>
      <c r="E1366" t="s">
        <v>8</v>
      </c>
      <c r="F1366">
        <v>50</v>
      </c>
      <c r="G1366" s="1">
        <f>IF(reservas_hotel[[#This Row],[precio noche 1]]="","100",reservas_hotel[[#This Row],[precio noche 1]])</f>
        <v>50</v>
      </c>
      <c r="H1366" t="s">
        <v>9</v>
      </c>
      <c r="I1366">
        <v>9</v>
      </c>
      <c r="J1366" t="s">
        <v>6</v>
      </c>
      <c r="K1366">
        <v>20</v>
      </c>
      <c r="L1366" s="1">
        <f>IF(reservas_hotel[[#This Row],[mantenimiento_por_noche]]="","20",reservas_hotel[[#This Row],[mantenimiento_por_noche]])</f>
        <v>20</v>
      </c>
      <c r="M1366">
        <f>reservas_hotel[[#This Row],[Precio Noche]]*reservas_hotel[[#This Row],[noches]]</f>
        <v>450</v>
      </c>
      <c r="N1366">
        <f>reservas_hotel[[#This Row],[noches]]*reservas_hotel[[#This Row],[Mantenimiento por noche]]</f>
        <v>180</v>
      </c>
      <c r="O1366">
        <f>reservas_hotel[[#This Row],[Gasto total por reserva]]-reservas_hotel[[#This Row],[Gasto mantenimiento total]]</f>
        <v>270</v>
      </c>
    </row>
    <row r="1367" spans="1:15" x14ac:dyDescent="0.3">
      <c r="A1367">
        <v>1366</v>
      </c>
      <c r="B1367">
        <v>54</v>
      </c>
      <c r="C1367" t="s">
        <v>13</v>
      </c>
      <c r="D1367" t="s">
        <v>20</v>
      </c>
      <c r="E1367" t="s">
        <v>15</v>
      </c>
      <c r="F1367">
        <v>90</v>
      </c>
      <c r="G1367" s="1">
        <f>IF(reservas_hotel[[#This Row],[precio noche 1]]="","100",reservas_hotel[[#This Row],[precio noche 1]])</f>
        <v>90</v>
      </c>
      <c r="H1367" t="s">
        <v>21</v>
      </c>
      <c r="I1367">
        <v>8</v>
      </c>
      <c r="J1367" t="s">
        <v>6</v>
      </c>
      <c r="K1367">
        <v>5</v>
      </c>
      <c r="L1367" s="1">
        <f>IF(reservas_hotel[[#This Row],[mantenimiento_por_noche]]="","20",reservas_hotel[[#This Row],[mantenimiento_por_noche]])</f>
        <v>5</v>
      </c>
      <c r="M1367">
        <f>reservas_hotel[[#This Row],[Precio Noche]]*reservas_hotel[[#This Row],[noches]]</f>
        <v>720</v>
      </c>
      <c r="N1367">
        <f>reservas_hotel[[#This Row],[noches]]*reservas_hotel[[#This Row],[Mantenimiento por noche]]</f>
        <v>40</v>
      </c>
      <c r="O1367">
        <f>reservas_hotel[[#This Row],[Gasto total por reserva]]-reservas_hotel[[#This Row],[Gasto mantenimiento total]]</f>
        <v>680</v>
      </c>
    </row>
    <row r="1368" spans="1:15" x14ac:dyDescent="0.3">
      <c r="A1368">
        <v>1367</v>
      </c>
      <c r="B1368">
        <v>87</v>
      </c>
      <c r="C1368" t="s">
        <v>2</v>
      </c>
      <c r="D1368" t="s">
        <v>19</v>
      </c>
      <c r="E1368" t="s">
        <v>4</v>
      </c>
      <c r="F1368">
        <v>70</v>
      </c>
      <c r="G1368" s="1">
        <f>IF(reservas_hotel[[#This Row],[precio noche 1]]="","100",reservas_hotel[[#This Row],[precio noche 1]])</f>
        <v>70</v>
      </c>
      <c r="H1368" t="s">
        <v>21</v>
      </c>
      <c r="I1368">
        <v>6</v>
      </c>
      <c r="J1368" t="s">
        <v>6</v>
      </c>
      <c r="K1368">
        <v>5</v>
      </c>
      <c r="L1368" s="1">
        <f>IF(reservas_hotel[[#This Row],[mantenimiento_por_noche]]="","20",reservas_hotel[[#This Row],[mantenimiento_por_noche]])</f>
        <v>5</v>
      </c>
      <c r="M1368">
        <f>reservas_hotel[[#This Row],[Precio Noche]]*reservas_hotel[[#This Row],[noches]]</f>
        <v>420</v>
      </c>
      <c r="N1368">
        <f>reservas_hotel[[#This Row],[noches]]*reservas_hotel[[#This Row],[Mantenimiento por noche]]</f>
        <v>30</v>
      </c>
      <c r="O1368">
        <f>reservas_hotel[[#This Row],[Gasto total por reserva]]-reservas_hotel[[#This Row],[Gasto mantenimiento total]]</f>
        <v>390</v>
      </c>
    </row>
    <row r="1369" spans="1:15" x14ac:dyDescent="0.3">
      <c r="A1369">
        <v>1368</v>
      </c>
      <c r="B1369">
        <v>64</v>
      </c>
      <c r="C1369" t="s">
        <v>13</v>
      </c>
      <c r="D1369" t="s">
        <v>14</v>
      </c>
      <c r="E1369" t="s">
        <v>8</v>
      </c>
      <c r="F1369">
        <v>70</v>
      </c>
      <c r="G1369" s="1">
        <f>IF(reservas_hotel[[#This Row],[precio noche 1]]="","100",reservas_hotel[[#This Row],[precio noche 1]])</f>
        <v>70</v>
      </c>
      <c r="H1369" t="s">
        <v>5</v>
      </c>
      <c r="I1369">
        <v>1</v>
      </c>
      <c r="J1369" t="s">
        <v>6</v>
      </c>
      <c r="K1369">
        <v>5</v>
      </c>
      <c r="L1369" s="1">
        <f>IF(reservas_hotel[[#This Row],[mantenimiento_por_noche]]="","20",reservas_hotel[[#This Row],[mantenimiento_por_noche]])</f>
        <v>5</v>
      </c>
      <c r="M1369">
        <f>reservas_hotel[[#This Row],[Precio Noche]]*reservas_hotel[[#This Row],[noches]]</f>
        <v>70</v>
      </c>
      <c r="N1369">
        <f>reservas_hotel[[#This Row],[noches]]*reservas_hotel[[#This Row],[Mantenimiento por noche]]</f>
        <v>5</v>
      </c>
      <c r="O1369">
        <f>reservas_hotel[[#This Row],[Gasto total por reserva]]-reservas_hotel[[#This Row],[Gasto mantenimiento total]]</f>
        <v>65</v>
      </c>
    </row>
    <row r="1370" spans="1:15" x14ac:dyDescent="0.3">
      <c r="A1370">
        <v>1369</v>
      </c>
      <c r="B1370">
        <v>38</v>
      </c>
      <c r="C1370" t="s">
        <v>2</v>
      </c>
      <c r="D1370" t="s">
        <v>22</v>
      </c>
      <c r="E1370" t="s">
        <v>4</v>
      </c>
      <c r="G1370" s="1" t="str">
        <f>IF(reservas_hotel[[#This Row],[precio noche 1]]="","100",reservas_hotel[[#This Row],[precio noche 1]])</f>
        <v>100</v>
      </c>
      <c r="H1370" t="s">
        <v>9</v>
      </c>
      <c r="I1370">
        <v>2</v>
      </c>
      <c r="J1370" t="s">
        <v>6</v>
      </c>
      <c r="K1370">
        <v>15</v>
      </c>
      <c r="L1370" s="1">
        <f>IF(reservas_hotel[[#This Row],[mantenimiento_por_noche]]="","20",reservas_hotel[[#This Row],[mantenimiento_por_noche]])</f>
        <v>15</v>
      </c>
      <c r="M1370">
        <f>reservas_hotel[[#This Row],[Precio Noche]]*reservas_hotel[[#This Row],[noches]]</f>
        <v>200</v>
      </c>
      <c r="N1370">
        <f>reservas_hotel[[#This Row],[noches]]*reservas_hotel[[#This Row],[Mantenimiento por noche]]</f>
        <v>30</v>
      </c>
      <c r="O1370">
        <f>reservas_hotel[[#This Row],[Gasto total por reserva]]-reservas_hotel[[#This Row],[Gasto mantenimiento total]]</f>
        <v>170</v>
      </c>
    </row>
    <row r="1371" spans="1:15" x14ac:dyDescent="0.3">
      <c r="A1371">
        <v>1370</v>
      </c>
      <c r="B1371">
        <v>50</v>
      </c>
      <c r="C1371" t="s">
        <v>13</v>
      </c>
      <c r="D1371" t="s">
        <v>10</v>
      </c>
      <c r="E1371" t="s">
        <v>11</v>
      </c>
      <c r="F1371">
        <v>70</v>
      </c>
      <c r="G1371" s="1">
        <f>IF(reservas_hotel[[#This Row],[precio noche 1]]="","100",reservas_hotel[[#This Row],[precio noche 1]])</f>
        <v>70</v>
      </c>
      <c r="H1371" t="s">
        <v>5</v>
      </c>
      <c r="I1371">
        <v>3</v>
      </c>
      <c r="J1371" t="s">
        <v>17</v>
      </c>
      <c r="K1371">
        <v>20</v>
      </c>
      <c r="L1371" s="1">
        <f>IF(reservas_hotel[[#This Row],[mantenimiento_por_noche]]="","20",reservas_hotel[[#This Row],[mantenimiento_por_noche]])</f>
        <v>20</v>
      </c>
      <c r="M1371">
        <f>reservas_hotel[[#This Row],[Precio Noche]]*reservas_hotel[[#This Row],[noches]]</f>
        <v>210</v>
      </c>
      <c r="N1371">
        <f>reservas_hotel[[#This Row],[noches]]*reservas_hotel[[#This Row],[Mantenimiento por noche]]</f>
        <v>60</v>
      </c>
      <c r="O1371">
        <f>reservas_hotel[[#This Row],[Gasto total por reserva]]-reservas_hotel[[#This Row],[Gasto mantenimiento total]]</f>
        <v>150</v>
      </c>
    </row>
    <row r="1372" spans="1:15" x14ac:dyDescent="0.3">
      <c r="A1372">
        <v>1371</v>
      </c>
      <c r="B1372">
        <v>84</v>
      </c>
      <c r="C1372" t="s">
        <v>13</v>
      </c>
      <c r="D1372" t="s">
        <v>22</v>
      </c>
      <c r="E1372" t="s">
        <v>4</v>
      </c>
      <c r="F1372">
        <v>50</v>
      </c>
      <c r="G1372" s="1">
        <f>IF(reservas_hotel[[#This Row],[precio noche 1]]="","100",reservas_hotel[[#This Row],[precio noche 1]])</f>
        <v>50</v>
      </c>
      <c r="H1372" t="s">
        <v>9</v>
      </c>
      <c r="I1372">
        <v>7</v>
      </c>
      <c r="J1372" t="s">
        <v>17</v>
      </c>
      <c r="L1372" s="1" t="str">
        <f>IF(reservas_hotel[[#This Row],[mantenimiento_por_noche]]="","20",reservas_hotel[[#This Row],[mantenimiento_por_noche]])</f>
        <v>20</v>
      </c>
      <c r="M1372">
        <f>reservas_hotel[[#This Row],[Precio Noche]]*reservas_hotel[[#This Row],[noches]]</f>
        <v>350</v>
      </c>
      <c r="N1372">
        <f>reservas_hotel[[#This Row],[noches]]*reservas_hotel[[#This Row],[Mantenimiento por noche]]</f>
        <v>140</v>
      </c>
      <c r="O1372">
        <f>reservas_hotel[[#This Row],[Gasto total por reserva]]-reservas_hotel[[#This Row],[Gasto mantenimiento total]]</f>
        <v>210</v>
      </c>
    </row>
    <row r="1373" spans="1:15" x14ac:dyDescent="0.3">
      <c r="A1373">
        <v>1372</v>
      </c>
      <c r="B1373">
        <v>88</v>
      </c>
      <c r="C1373" t="s">
        <v>13</v>
      </c>
      <c r="D1373" t="s">
        <v>3</v>
      </c>
      <c r="E1373" t="s">
        <v>15</v>
      </c>
      <c r="F1373">
        <v>90</v>
      </c>
      <c r="G1373" s="1">
        <f>IF(reservas_hotel[[#This Row],[precio noche 1]]="","100",reservas_hotel[[#This Row],[precio noche 1]])</f>
        <v>90</v>
      </c>
      <c r="H1373" t="s">
        <v>12</v>
      </c>
      <c r="I1373">
        <v>2</v>
      </c>
      <c r="J1373" t="s">
        <v>6</v>
      </c>
      <c r="K1373">
        <v>10</v>
      </c>
      <c r="L1373" s="1">
        <f>IF(reservas_hotel[[#This Row],[mantenimiento_por_noche]]="","20",reservas_hotel[[#This Row],[mantenimiento_por_noche]])</f>
        <v>10</v>
      </c>
      <c r="M1373">
        <f>reservas_hotel[[#This Row],[Precio Noche]]*reservas_hotel[[#This Row],[noches]]</f>
        <v>180</v>
      </c>
      <c r="N1373">
        <f>reservas_hotel[[#This Row],[noches]]*reservas_hotel[[#This Row],[Mantenimiento por noche]]</f>
        <v>20</v>
      </c>
      <c r="O1373">
        <f>reservas_hotel[[#This Row],[Gasto total por reserva]]-reservas_hotel[[#This Row],[Gasto mantenimiento total]]</f>
        <v>160</v>
      </c>
    </row>
    <row r="1374" spans="1:15" x14ac:dyDescent="0.3">
      <c r="A1374">
        <v>1373</v>
      </c>
      <c r="B1374">
        <v>37</v>
      </c>
      <c r="C1374" t="s">
        <v>13</v>
      </c>
      <c r="D1374" t="s">
        <v>22</v>
      </c>
      <c r="E1374" t="s">
        <v>11</v>
      </c>
      <c r="F1374">
        <v>50</v>
      </c>
      <c r="G1374" s="1">
        <f>IF(reservas_hotel[[#This Row],[precio noche 1]]="","100",reservas_hotel[[#This Row],[precio noche 1]])</f>
        <v>50</v>
      </c>
      <c r="H1374" t="s">
        <v>12</v>
      </c>
      <c r="I1374">
        <v>5</v>
      </c>
      <c r="J1374" t="s">
        <v>17</v>
      </c>
      <c r="K1374">
        <v>5</v>
      </c>
      <c r="L1374" s="1">
        <f>IF(reservas_hotel[[#This Row],[mantenimiento_por_noche]]="","20",reservas_hotel[[#This Row],[mantenimiento_por_noche]])</f>
        <v>5</v>
      </c>
      <c r="M1374">
        <f>reservas_hotel[[#This Row],[Precio Noche]]*reservas_hotel[[#This Row],[noches]]</f>
        <v>250</v>
      </c>
      <c r="N1374">
        <f>reservas_hotel[[#This Row],[noches]]*reservas_hotel[[#This Row],[Mantenimiento por noche]]</f>
        <v>25</v>
      </c>
      <c r="O1374">
        <f>reservas_hotel[[#This Row],[Gasto total por reserva]]-reservas_hotel[[#This Row],[Gasto mantenimiento total]]</f>
        <v>225</v>
      </c>
    </row>
    <row r="1375" spans="1:15" x14ac:dyDescent="0.3">
      <c r="A1375">
        <v>1374</v>
      </c>
      <c r="B1375">
        <v>83</v>
      </c>
      <c r="C1375" t="s">
        <v>13</v>
      </c>
      <c r="D1375" t="s">
        <v>18</v>
      </c>
      <c r="E1375" t="s">
        <v>15</v>
      </c>
      <c r="F1375">
        <v>200</v>
      </c>
      <c r="G1375" s="1">
        <f>IF(reservas_hotel[[#This Row],[precio noche 1]]="","100",reservas_hotel[[#This Row],[precio noche 1]])</f>
        <v>200</v>
      </c>
      <c r="H1375" t="s">
        <v>5</v>
      </c>
      <c r="I1375">
        <v>2</v>
      </c>
      <c r="J1375" t="s">
        <v>17</v>
      </c>
      <c r="L1375" s="1" t="str">
        <f>IF(reservas_hotel[[#This Row],[mantenimiento_por_noche]]="","20",reservas_hotel[[#This Row],[mantenimiento_por_noche]])</f>
        <v>20</v>
      </c>
      <c r="M1375">
        <f>reservas_hotel[[#This Row],[Precio Noche]]*reservas_hotel[[#This Row],[noches]]</f>
        <v>400</v>
      </c>
      <c r="N1375">
        <f>reservas_hotel[[#This Row],[noches]]*reservas_hotel[[#This Row],[Mantenimiento por noche]]</f>
        <v>40</v>
      </c>
      <c r="O1375">
        <f>reservas_hotel[[#This Row],[Gasto total por reserva]]-reservas_hotel[[#This Row],[Gasto mantenimiento total]]</f>
        <v>360</v>
      </c>
    </row>
    <row r="1376" spans="1:15" x14ac:dyDescent="0.3">
      <c r="A1376">
        <v>1375</v>
      </c>
      <c r="B1376">
        <v>35</v>
      </c>
      <c r="C1376" t="s">
        <v>2</v>
      </c>
      <c r="D1376" t="s">
        <v>10</v>
      </c>
      <c r="E1376" t="s">
        <v>4</v>
      </c>
      <c r="F1376">
        <v>70</v>
      </c>
      <c r="G1376" s="1">
        <f>IF(reservas_hotel[[#This Row],[precio noche 1]]="","100",reservas_hotel[[#This Row],[precio noche 1]])</f>
        <v>70</v>
      </c>
      <c r="H1376" t="s">
        <v>21</v>
      </c>
      <c r="I1376">
        <v>8</v>
      </c>
      <c r="J1376" t="s">
        <v>6</v>
      </c>
      <c r="L1376" s="1" t="str">
        <f>IF(reservas_hotel[[#This Row],[mantenimiento_por_noche]]="","20",reservas_hotel[[#This Row],[mantenimiento_por_noche]])</f>
        <v>20</v>
      </c>
      <c r="M1376">
        <f>reservas_hotel[[#This Row],[Precio Noche]]*reservas_hotel[[#This Row],[noches]]</f>
        <v>560</v>
      </c>
      <c r="N1376">
        <f>reservas_hotel[[#This Row],[noches]]*reservas_hotel[[#This Row],[Mantenimiento por noche]]</f>
        <v>160</v>
      </c>
      <c r="O1376">
        <f>reservas_hotel[[#This Row],[Gasto total por reserva]]-reservas_hotel[[#This Row],[Gasto mantenimiento total]]</f>
        <v>400</v>
      </c>
    </row>
    <row r="1377" spans="1:15" x14ac:dyDescent="0.3">
      <c r="A1377">
        <v>1376</v>
      </c>
      <c r="B1377">
        <v>80</v>
      </c>
      <c r="C1377" t="s">
        <v>2</v>
      </c>
      <c r="D1377" t="s">
        <v>16</v>
      </c>
      <c r="E1377" t="s">
        <v>8</v>
      </c>
      <c r="G1377" s="1" t="str">
        <f>IF(reservas_hotel[[#This Row],[precio noche 1]]="","100",reservas_hotel[[#This Row],[precio noche 1]])</f>
        <v>100</v>
      </c>
      <c r="H1377" t="s">
        <v>12</v>
      </c>
      <c r="I1377">
        <v>9</v>
      </c>
      <c r="J1377" t="s">
        <v>17</v>
      </c>
      <c r="K1377">
        <v>15</v>
      </c>
      <c r="L1377" s="1">
        <f>IF(reservas_hotel[[#This Row],[mantenimiento_por_noche]]="","20",reservas_hotel[[#This Row],[mantenimiento_por_noche]])</f>
        <v>15</v>
      </c>
      <c r="M1377">
        <f>reservas_hotel[[#This Row],[Precio Noche]]*reservas_hotel[[#This Row],[noches]]</f>
        <v>900</v>
      </c>
      <c r="N1377">
        <f>reservas_hotel[[#This Row],[noches]]*reservas_hotel[[#This Row],[Mantenimiento por noche]]</f>
        <v>135</v>
      </c>
      <c r="O1377">
        <f>reservas_hotel[[#This Row],[Gasto total por reserva]]-reservas_hotel[[#This Row],[Gasto mantenimiento total]]</f>
        <v>765</v>
      </c>
    </row>
    <row r="1378" spans="1:15" x14ac:dyDescent="0.3">
      <c r="A1378">
        <v>1377</v>
      </c>
      <c r="B1378">
        <v>37</v>
      </c>
      <c r="C1378" t="s">
        <v>2</v>
      </c>
      <c r="D1378" t="s">
        <v>10</v>
      </c>
      <c r="E1378" t="s">
        <v>11</v>
      </c>
      <c r="F1378">
        <v>90</v>
      </c>
      <c r="G1378" s="1">
        <f>IF(reservas_hotel[[#This Row],[precio noche 1]]="","100",reservas_hotel[[#This Row],[precio noche 1]])</f>
        <v>90</v>
      </c>
      <c r="H1378" t="s">
        <v>5</v>
      </c>
      <c r="I1378">
        <v>3</v>
      </c>
      <c r="J1378" t="s">
        <v>17</v>
      </c>
      <c r="K1378">
        <v>20</v>
      </c>
      <c r="L1378" s="1">
        <f>IF(reservas_hotel[[#This Row],[mantenimiento_por_noche]]="","20",reservas_hotel[[#This Row],[mantenimiento_por_noche]])</f>
        <v>20</v>
      </c>
      <c r="M1378">
        <f>reservas_hotel[[#This Row],[Precio Noche]]*reservas_hotel[[#This Row],[noches]]</f>
        <v>270</v>
      </c>
      <c r="N1378">
        <f>reservas_hotel[[#This Row],[noches]]*reservas_hotel[[#This Row],[Mantenimiento por noche]]</f>
        <v>60</v>
      </c>
      <c r="O1378">
        <f>reservas_hotel[[#This Row],[Gasto total por reserva]]-reservas_hotel[[#This Row],[Gasto mantenimiento total]]</f>
        <v>210</v>
      </c>
    </row>
    <row r="1379" spans="1:15" x14ac:dyDescent="0.3">
      <c r="A1379">
        <v>1378</v>
      </c>
      <c r="B1379">
        <v>41</v>
      </c>
      <c r="C1379" t="s">
        <v>13</v>
      </c>
      <c r="D1379" t="s">
        <v>7</v>
      </c>
      <c r="E1379" t="s">
        <v>4</v>
      </c>
      <c r="F1379">
        <v>50</v>
      </c>
      <c r="G1379" s="1">
        <f>IF(reservas_hotel[[#This Row],[precio noche 1]]="","100",reservas_hotel[[#This Row],[precio noche 1]])</f>
        <v>50</v>
      </c>
      <c r="H1379" t="s">
        <v>21</v>
      </c>
      <c r="I1379">
        <v>8</v>
      </c>
      <c r="J1379" t="s">
        <v>6</v>
      </c>
      <c r="K1379">
        <v>5</v>
      </c>
      <c r="L1379" s="1">
        <f>IF(reservas_hotel[[#This Row],[mantenimiento_por_noche]]="","20",reservas_hotel[[#This Row],[mantenimiento_por_noche]])</f>
        <v>5</v>
      </c>
      <c r="M1379">
        <f>reservas_hotel[[#This Row],[Precio Noche]]*reservas_hotel[[#This Row],[noches]]</f>
        <v>400</v>
      </c>
      <c r="N1379">
        <f>reservas_hotel[[#This Row],[noches]]*reservas_hotel[[#This Row],[Mantenimiento por noche]]</f>
        <v>40</v>
      </c>
      <c r="O1379">
        <f>reservas_hotel[[#This Row],[Gasto total por reserva]]-reservas_hotel[[#This Row],[Gasto mantenimiento total]]</f>
        <v>360</v>
      </c>
    </row>
    <row r="1380" spans="1:15" x14ac:dyDescent="0.3">
      <c r="A1380">
        <v>1379</v>
      </c>
      <c r="B1380">
        <v>38</v>
      </c>
      <c r="C1380" t="s">
        <v>2</v>
      </c>
      <c r="D1380" t="s">
        <v>16</v>
      </c>
      <c r="E1380" t="s">
        <v>4</v>
      </c>
      <c r="F1380">
        <v>90</v>
      </c>
      <c r="G1380" s="1">
        <f>IF(reservas_hotel[[#This Row],[precio noche 1]]="","100",reservas_hotel[[#This Row],[precio noche 1]])</f>
        <v>90</v>
      </c>
      <c r="H1380" t="s">
        <v>21</v>
      </c>
      <c r="I1380">
        <v>4</v>
      </c>
      <c r="J1380" t="s">
        <v>17</v>
      </c>
      <c r="K1380">
        <v>15</v>
      </c>
      <c r="L1380" s="1">
        <f>IF(reservas_hotel[[#This Row],[mantenimiento_por_noche]]="","20",reservas_hotel[[#This Row],[mantenimiento_por_noche]])</f>
        <v>15</v>
      </c>
      <c r="M1380">
        <f>reservas_hotel[[#This Row],[Precio Noche]]*reservas_hotel[[#This Row],[noches]]</f>
        <v>360</v>
      </c>
      <c r="N1380">
        <f>reservas_hotel[[#This Row],[noches]]*reservas_hotel[[#This Row],[Mantenimiento por noche]]</f>
        <v>60</v>
      </c>
      <c r="O1380">
        <f>reservas_hotel[[#This Row],[Gasto total por reserva]]-reservas_hotel[[#This Row],[Gasto mantenimiento total]]</f>
        <v>300</v>
      </c>
    </row>
    <row r="1381" spans="1:15" x14ac:dyDescent="0.3">
      <c r="A1381">
        <v>1380</v>
      </c>
      <c r="B1381">
        <v>77</v>
      </c>
      <c r="C1381" t="s">
        <v>2</v>
      </c>
      <c r="D1381" t="s">
        <v>22</v>
      </c>
      <c r="E1381" t="s">
        <v>8</v>
      </c>
      <c r="F1381">
        <v>200</v>
      </c>
      <c r="G1381" s="1">
        <f>IF(reservas_hotel[[#This Row],[precio noche 1]]="","100",reservas_hotel[[#This Row],[precio noche 1]])</f>
        <v>200</v>
      </c>
      <c r="H1381" t="s">
        <v>9</v>
      </c>
      <c r="I1381">
        <v>8</v>
      </c>
      <c r="J1381" t="s">
        <v>17</v>
      </c>
      <c r="K1381">
        <v>10</v>
      </c>
      <c r="L1381" s="1">
        <f>IF(reservas_hotel[[#This Row],[mantenimiento_por_noche]]="","20",reservas_hotel[[#This Row],[mantenimiento_por_noche]])</f>
        <v>10</v>
      </c>
      <c r="M1381">
        <f>reservas_hotel[[#This Row],[Precio Noche]]*reservas_hotel[[#This Row],[noches]]</f>
        <v>1600</v>
      </c>
      <c r="N1381">
        <f>reservas_hotel[[#This Row],[noches]]*reservas_hotel[[#This Row],[Mantenimiento por noche]]</f>
        <v>80</v>
      </c>
      <c r="O1381">
        <f>reservas_hotel[[#This Row],[Gasto total por reserva]]-reservas_hotel[[#This Row],[Gasto mantenimiento total]]</f>
        <v>1520</v>
      </c>
    </row>
    <row r="1382" spans="1:15" x14ac:dyDescent="0.3">
      <c r="A1382">
        <v>1381</v>
      </c>
      <c r="B1382">
        <v>76</v>
      </c>
      <c r="C1382" t="s">
        <v>13</v>
      </c>
      <c r="D1382" t="s">
        <v>19</v>
      </c>
      <c r="E1382" t="s">
        <v>8</v>
      </c>
      <c r="F1382">
        <v>120</v>
      </c>
      <c r="G1382" s="1">
        <f>IF(reservas_hotel[[#This Row],[precio noche 1]]="","100",reservas_hotel[[#This Row],[precio noche 1]])</f>
        <v>120</v>
      </c>
      <c r="H1382" t="s">
        <v>21</v>
      </c>
      <c r="I1382">
        <v>4</v>
      </c>
      <c r="J1382" t="s">
        <v>17</v>
      </c>
      <c r="K1382">
        <v>15</v>
      </c>
      <c r="L1382" s="1">
        <f>IF(reservas_hotel[[#This Row],[mantenimiento_por_noche]]="","20",reservas_hotel[[#This Row],[mantenimiento_por_noche]])</f>
        <v>15</v>
      </c>
      <c r="M1382">
        <f>reservas_hotel[[#This Row],[Precio Noche]]*reservas_hotel[[#This Row],[noches]]</f>
        <v>480</v>
      </c>
      <c r="N1382">
        <f>reservas_hotel[[#This Row],[noches]]*reservas_hotel[[#This Row],[Mantenimiento por noche]]</f>
        <v>60</v>
      </c>
      <c r="O1382">
        <f>reservas_hotel[[#This Row],[Gasto total por reserva]]-reservas_hotel[[#This Row],[Gasto mantenimiento total]]</f>
        <v>420</v>
      </c>
    </row>
    <row r="1383" spans="1:15" x14ac:dyDescent="0.3">
      <c r="A1383">
        <v>1382</v>
      </c>
      <c r="B1383">
        <v>63</v>
      </c>
      <c r="C1383" t="s">
        <v>2</v>
      </c>
      <c r="D1383" t="s">
        <v>3</v>
      </c>
      <c r="E1383" t="s">
        <v>15</v>
      </c>
      <c r="F1383">
        <v>70</v>
      </c>
      <c r="G1383" s="1">
        <f>IF(reservas_hotel[[#This Row],[precio noche 1]]="","100",reservas_hotel[[#This Row],[precio noche 1]])</f>
        <v>70</v>
      </c>
      <c r="H1383" t="s">
        <v>5</v>
      </c>
      <c r="I1383">
        <v>8</v>
      </c>
      <c r="J1383" t="s">
        <v>17</v>
      </c>
      <c r="K1383">
        <v>20</v>
      </c>
      <c r="L1383" s="1">
        <f>IF(reservas_hotel[[#This Row],[mantenimiento_por_noche]]="","20",reservas_hotel[[#This Row],[mantenimiento_por_noche]])</f>
        <v>20</v>
      </c>
      <c r="M1383">
        <f>reservas_hotel[[#This Row],[Precio Noche]]*reservas_hotel[[#This Row],[noches]]</f>
        <v>560</v>
      </c>
      <c r="N1383">
        <f>reservas_hotel[[#This Row],[noches]]*reservas_hotel[[#This Row],[Mantenimiento por noche]]</f>
        <v>160</v>
      </c>
      <c r="O1383">
        <f>reservas_hotel[[#This Row],[Gasto total por reserva]]-reservas_hotel[[#This Row],[Gasto mantenimiento total]]</f>
        <v>400</v>
      </c>
    </row>
    <row r="1384" spans="1:15" x14ac:dyDescent="0.3">
      <c r="A1384">
        <v>1383</v>
      </c>
      <c r="B1384">
        <v>35</v>
      </c>
      <c r="C1384" t="s">
        <v>2</v>
      </c>
      <c r="D1384" t="s">
        <v>19</v>
      </c>
      <c r="E1384" t="s">
        <v>11</v>
      </c>
      <c r="F1384">
        <v>150</v>
      </c>
      <c r="G1384" s="1">
        <f>IF(reservas_hotel[[#This Row],[precio noche 1]]="","100",reservas_hotel[[#This Row],[precio noche 1]])</f>
        <v>150</v>
      </c>
      <c r="H1384" t="s">
        <v>12</v>
      </c>
      <c r="I1384">
        <v>9</v>
      </c>
      <c r="J1384" t="s">
        <v>17</v>
      </c>
      <c r="K1384">
        <v>10</v>
      </c>
      <c r="L1384" s="1">
        <f>IF(reservas_hotel[[#This Row],[mantenimiento_por_noche]]="","20",reservas_hotel[[#This Row],[mantenimiento_por_noche]])</f>
        <v>10</v>
      </c>
      <c r="M1384">
        <f>reservas_hotel[[#This Row],[Precio Noche]]*reservas_hotel[[#This Row],[noches]]</f>
        <v>1350</v>
      </c>
      <c r="N1384">
        <f>reservas_hotel[[#This Row],[noches]]*reservas_hotel[[#This Row],[Mantenimiento por noche]]</f>
        <v>90</v>
      </c>
      <c r="O1384">
        <f>reservas_hotel[[#This Row],[Gasto total por reserva]]-reservas_hotel[[#This Row],[Gasto mantenimiento total]]</f>
        <v>1260</v>
      </c>
    </row>
    <row r="1385" spans="1:15" x14ac:dyDescent="0.3">
      <c r="A1385">
        <v>1384</v>
      </c>
      <c r="B1385">
        <v>63</v>
      </c>
      <c r="C1385" t="s">
        <v>2</v>
      </c>
      <c r="D1385" t="s">
        <v>18</v>
      </c>
      <c r="E1385" t="s">
        <v>8</v>
      </c>
      <c r="F1385">
        <v>200</v>
      </c>
      <c r="G1385" s="1">
        <f>IF(reservas_hotel[[#This Row],[precio noche 1]]="","100",reservas_hotel[[#This Row],[precio noche 1]])</f>
        <v>200</v>
      </c>
      <c r="H1385" t="s">
        <v>12</v>
      </c>
      <c r="I1385">
        <v>8</v>
      </c>
      <c r="J1385" t="s">
        <v>6</v>
      </c>
      <c r="L1385" s="1" t="str">
        <f>IF(reservas_hotel[[#This Row],[mantenimiento_por_noche]]="","20",reservas_hotel[[#This Row],[mantenimiento_por_noche]])</f>
        <v>20</v>
      </c>
      <c r="M1385">
        <f>reservas_hotel[[#This Row],[Precio Noche]]*reservas_hotel[[#This Row],[noches]]</f>
        <v>1600</v>
      </c>
      <c r="N1385">
        <f>reservas_hotel[[#This Row],[noches]]*reservas_hotel[[#This Row],[Mantenimiento por noche]]</f>
        <v>160</v>
      </c>
      <c r="O1385">
        <f>reservas_hotel[[#This Row],[Gasto total por reserva]]-reservas_hotel[[#This Row],[Gasto mantenimiento total]]</f>
        <v>1440</v>
      </c>
    </row>
    <row r="1386" spans="1:15" x14ac:dyDescent="0.3">
      <c r="A1386">
        <v>1385</v>
      </c>
      <c r="B1386">
        <v>60</v>
      </c>
      <c r="C1386" t="s">
        <v>2</v>
      </c>
      <c r="D1386" t="s">
        <v>3</v>
      </c>
      <c r="E1386" t="s">
        <v>8</v>
      </c>
      <c r="F1386">
        <v>90</v>
      </c>
      <c r="G1386" s="1">
        <f>IF(reservas_hotel[[#This Row],[precio noche 1]]="","100",reservas_hotel[[#This Row],[precio noche 1]])</f>
        <v>90</v>
      </c>
      <c r="H1386" t="s">
        <v>21</v>
      </c>
      <c r="I1386">
        <v>3</v>
      </c>
      <c r="J1386" t="s">
        <v>6</v>
      </c>
      <c r="K1386">
        <v>5</v>
      </c>
      <c r="L1386" s="1">
        <f>IF(reservas_hotel[[#This Row],[mantenimiento_por_noche]]="","20",reservas_hotel[[#This Row],[mantenimiento_por_noche]])</f>
        <v>5</v>
      </c>
      <c r="M1386">
        <f>reservas_hotel[[#This Row],[Precio Noche]]*reservas_hotel[[#This Row],[noches]]</f>
        <v>270</v>
      </c>
      <c r="N1386">
        <f>reservas_hotel[[#This Row],[noches]]*reservas_hotel[[#This Row],[Mantenimiento por noche]]</f>
        <v>15</v>
      </c>
      <c r="O1386">
        <f>reservas_hotel[[#This Row],[Gasto total por reserva]]-reservas_hotel[[#This Row],[Gasto mantenimiento total]]</f>
        <v>255</v>
      </c>
    </row>
    <row r="1387" spans="1:15" x14ac:dyDescent="0.3">
      <c r="A1387">
        <v>1386</v>
      </c>
      <c r="B1387">
        <v>52</v>
      </c>
      <c r="C1387" t="s">
        <v>2</v>
      </c>
      <c r="D1387" t="s">
        <v>18</v>
      </c>
      <c r="E1387" t="s">
        <v>11</v>
      </c>
      <c r="F1387">
        <v>120</v>
      </c>
      <c r="G1387" s="1">
        <f>IF(reservas_hotel[[#This Row],[precio noche 1]]="","100",reservas_hotel[[#This Row],[precio noche 1]])</f>
        <v>120</v>
      </c>
      <c r="H1387" t="s">
        <v>9</v>
      </c>
      <c r="I1387">
        <v>7</v>
      </c>
      <c r="J1387" t="s">
        <v>6</v>
      </c>
      <c r="K1387">
        <v>20</v>
      </c>
      <c r="L1387" s="1">
        <f>IF(reservas_hotel[[#This Row],[mantenimiento_por_noche]]="","20",reservas_hotel[[#This Row],[mantenimiento_por_noche]])</f>
        <v>20</v>
      </c>
      <c r="M1387">
        <f>reservas_hotel[[#This Row],[Precio Noche]]*reservas_hotel[[#This Row],[noches]]</f>
        <v>840</v>
      </c>
      <c r="N1387">
        <f>reservas_hotel[[#This Row],[noches]]*reservas_hotel[[#This Row],[Mantenimiento por noche]]</f>
        <v>140</v>
      </c>
      <c r="O1387">
        <f>reservas_hotel[[#This Row],[Gasto total por reserva]]-reservas_hotel[[#This Row],[Gasto mantenimiento total]]</f>
        <v>700</v>
      </c>
    </row>
    <row r="1388" spans="1:15" x14ac:dyDescent="0.3">
      <c r="A1388">
        <v>1387</v>
      </c>
      <c r="B1388">
        <v>44</v>
      </c>
      <c r="C1388" t="s">
        <v>2</v>
      </c>
      <c r="D1388" t="s">
        <v>20</v>
      </c>
      <c r="E1388" t="s">
        <v>8</v>
      </c>
      <c r="G1388" s="1" t="str">
        <f>IF(reservas_hotel[[#This Row],[precio noche 1]]="","100",reservas_hotel[[#This Row],[precio noche 1]])</f>
        <v>100</v>
      </c>
      <c r="H1388" t="s">
        <v>12</v>
      </c>
      <c r="I1388">
        <v>1</v>
      </c>
      <c r="J1388" t="s">
        <v>6</v>
      </c>
      <c r="K1388">
        <v>15</v>
      </c>
      <c r="L1388" s="1">
        <f>IF(reservas_hotel[[#This Row],[mantenimiento_por_noche]]="","20",reservas_hotel[[#This Row],[mantenimiento_por_noche]])</f>
        <v>15</v>
      </c>
      <c r="M1388">
        <f>reservas_hotel[[#This Row],[Precio Noche]]*reservas_hotel[[#This Row],[noches]]</f>
        <v>100</v>
      </c>
      <c r="N1388">
        <f>reservas_hotel[[#This Row],[noches]]*reservas_hotel[[#This Row],[Mantenimiento por noche]]</f>
        <v>15</v>
      </c>
      <c r="O1388">
        <f>reservas_hotel[[#This Row],[Gasto total por reserva]]-reservas_hotel[[#This Row],[Gasto mantenimiento total]]</f>
        <v>85</v>
      </c>
    </row>
    <row r="1389" spans="1:15" x14ac:dyDescent="0.3">
      <c r="A1389">
        <v>1388</v>
      </c>
      <c r="B1389">
        <v>22</v>
      </c>
      <c r="C1389" t="s">
        <v>13</v>
      </c>
      <c r="D1389" t="s">
        <v>19</v>
      </c>
      <c r="E1389" t="s">
        <v>8</v>
      </c>
      <c r="F1389">
        <v>200</v>
      </c>
      <c r="G1389" s="1">
        <f>IF(reservas_hotel[[#This Row],[precio noche 1]]="","100",reservas_hotel[[#This Row],[precio noche 1]])</f>
        <v>200</v>
      </c>
      <c r="H1389" t="s">
        <v>21</v>
      </c>
      <c r="I1389">
        <v>8</v>
      </c>
      <c r="J1389" t="s">
        <v>6</v>
      </c>
      <c r="L1389" s="1" t="str">
        <f>IF(reservas_hotel[[#This Row],[mantenimiento_por_noche]]="","20",reservas_hotel[[#This Row],[mantenimiento_por_noche]])</f>
        <v>20</v>
      </c>
      <c r="M1389">
        <f>reservas_hotel[[#This Row],[Precio Noche]]*reservas_hotel[[#This Row],[noches]]</f>
        <v>1600</v>
      </c>
      <c r="N1389">
        <f>reservas_hotel[[#This Row],[noches]]*reservas_hotel[[#This Row],[Mantenimiento por noche]]</f>
        <v>160</v>
      </c>
      <c r="O1389">
        <f>reservas_hotel[[#This Row],[Gasto total por reserva]]-reservas_hotel[[#This Row],[Gasto mantenimiento total]]</f>
        <v>1440</v>
      </c>
    </row>
    <row r="1390" spans="1:15" x14ac:dyDescent="0.3">
      <c r="A1390">
        <v>1389</v>
      </c>
      <c r="B1390">
        <v>27</v>
      </c>
      <c r="C1390" t="s">
        <v>13</v>
      </c>
      <c r="D1390" t="s">
        <v>20</v>
      </c>
      <c r="E1390" t="s">
        <v>11</v>
      </c>
      <c r="F1390">
        <v>150</v>
      </c>
      <c r="G1390" s="1">
        <f>IF(reservas_hotel[[#This Row],[precio noche 1]]="","100",reservas_hotel[[#This Row],[precio noche 1]])</f>
        <v>150</v>
      </c>
      <c r="H1390" t="s">
        <v>5</v>
      </c>
      <c r="I1390">
        <v>6</v>
      </c>
      <c r="J1390" t="s">
        <v>6</v>
      </c>
      <c r="L1390" s="1" t="str">
        <f>IF(reservas_hotel[[#This Row],[mantenimiento_por_noche]]="","20",reservas_hotel[[#This Row],[mantenimiento_por_noche]])</f>
        <v>20</v>
      </c>
      <c r="M1390">
        <f>reservas_hotel[[#This Row],[Precio Noche]]*reservas_hotel[[#This Row],[noches]]</f>
        <v>900</v>
      </c>
      <c r="N1390">
        <f>reservas_hotel[[#This Row],[noches]]*reservas_hotel[[#This Row],[Mantenimiento por noche]]</f>
        <v>120</v>
      </c>
      <c r="O1390">
        <f>reservas_hotel[[#This Row],[Gasto total por reserva]]-reservas_hotel[[#This Row],[Gasto mantenimiento total]]</f>
        <v>780</v>
      </c>
    </row>
    <row r="1391" spans="1:15" x14ac:dyDescent="0.3">
      <c r="A1391">
        <v>1390</v>
      </c>
      <c r="B1391">
        <v>34</v>
      </c>
      <c r="C1391" t="s">
        <v>13</v>
      </c>
      <c r="D1391" t="s">
        <v>7</v>
      </c>
      <c r="E1391" t="s">
        <v>4</v>
      </c>
      <c r="F1391">
        <v>200</v>
      </c>
      <c r="G1391" s="1">
        <f>IF(reservas_hotel[[#This Row],[precio noche 1]]="","100",reservas_hotel[[#This Row],[precio noche 1]])</f>
        <v>200</v>
      </c>
      <c r="H1391" t="s">
        <v>5</v>
      </c>
      <c r="I1391">
        <v>7</v>
      </c>
      <c r="J1391" t="s">
        <v>6</v>
      </c>
      <c r="L1391" s="1" t="str">
        <f>IF(reservas_hotel[[#This Row],[mantenimiento_por_noche]]="","20",reservas_hotel[[#This Row],[mantenimiento_por_noche]])</f>
        <v>20</v>
      </c>
      <c r="M1391">
        <f>reservas_hotel[[#This Row],[Precio Noche]]*reservas_hotel[[#This Row],[noches]]</f>
        <v>1400</v>
      </c>
      <c r="N1391">
        <f>reservas_hotel[[#This Row],[noches]]*reservas_hotel[[#This Row],[Mantenimiento por noche]]</f>
        <v>140</v>
      </c>
      <c r="O1391">
        <f>reservas_hotel[[#This Row],[Gasto total por reserva]]-reservas_hotel[[#This Row],[Gasto mantenimiento total]]</f>
        <v>1260</v>
      </c>
    </row>
    <row r="1392" spans="1:15" x14ac:dyDescent="0.3">
      <c r="A1392">
        <v>1391</v>
      </c>
      <c r="B1392">
        <v>44</v>
      </c>
      <c r="C1392" t="s">
        <v>13</v>
      </c>
      <c r="D1392" t="s">
        <v>10</v>
      </c>
      <c r="E1392" t="s">
        <v>11</v>
      </c>
      <c r="F1392">
        <v>90</v>
      </c>
      <c r="G1392" s="1">
        <f>IF(reservas_hotel[[#This Row],[precio noche 1]]="","100",reservas_hotel[[#This Row],[precio noche 1]])</f>
        <v>90</v>
      </c>
      <c r="H1392" t="s">
        <v>5</v>
      </c>
      <c r="I1392">
        <v>4</v>
      </c>
      <c r="J1392" t="s">
        <v>6</v>
      </c>
      <c r="K1392">
        <v>20</v>
      </c>
      <c r="L1392" s="1">
        <f>IF(reservas_hotel[[#This Row],[mantenimiento_por_noche]]="","20",reservas_hotel[[#This Row],[mantenimiento_por_noche]])</f>
        <v>20</v>
      </c>
      <c r="M1392">
        <f>reservas_hotel[[#This Row],[Precio Noche]]*reservas_hotel[[#This Row],[noches]]</f>
        <v>360</v>
      </c>
      <c r="N1392">
        <f>reservas_hotel[[#This Row],[noches]]*reservas_hotel[[#This Row],[Mantenimiento por noche]]</f>
        <v>80</v>
      </c>
      <c r="O1392">
        <f>reservas_hotel[[#This Row],[Gasto total por reserva]]-reservas_hotel[[#This Row],[Gasto mantenimiento total]]</f>
        <v>280</v>
      </c>
    </row>
    <row r="1393" spans="1:15" x14ac:dyDescent="0.3">
      <c r="A1393">
        <v>1392</v>
      </c>
      <c r="B1393">
        <v>44</v>
      </c>
      <c r="C1393" t="s">
        <v>13</v>
      </c>
      <c r="D1393" t="s">
        <v>10</v>
      </c>
      <c r="E1393" t="s">
        <v>8</v>
      </c>
      <c r="F1393">
        <v>70</v>
      </c>
      <c r="G1393" s="1">
        <f>IF(reservas_hotel[[#This Row],[precio noche 1]]="","100",reservas_hotel[[#This Row],[precio noche 1]])</f>
        <v>70</v>
      </c>
      <c r="H1393" t="s">
        <v>21</v>
      </c>
      <c r="I1393">
        <v>10</v>
      </c>
      <c r="J1393" t="s">
        <v>17</v>
      </c>
      <c r="K1393">
        <v>5</v>
      </c>
      <c r="L1393" s="1">
        <f>IF(reservas_hotel[[#This Row],[mantenimiento_por_noche]]="","20",reservas_hotel[[#This Row],[mantenimiento_por_noche]])</f>
        <v>5</v>
      </c>
      <c r="M1393">
        <f>reservas_hotel[[#This Row],[Precio Noche]]*reservas_hotel[[#This Row],[noches]]</f>
        <v>700</v>
      </c>
      <c r="N1393">
        <f>reservas_hotel[[#This Row],[noches]]*reservas_hotel[[#This Row],[Mantenimiento por noche]]</f>
        <v>50</v>
      </c>
      <c r="O1393">
        <f>reservas_hotel[[#This Row],[Gasto total por reserva]]-reservas_hotel[[#This Row],[Gasto mantenimiento total]]</f>
        <v>650</v>
      </c>
    </row>
    <row r="1394" spans="1:15" x14ac:dyDescent="0.3">
      <c r="A1394">
        <v>1393</v>
      </c>
      <c r="B1394">
        <v>76</v>
      </c>
      <c r="C1394" t="s">
        <v>2</v>
      </c>
      <c r="D1394" t="s">
        <v>16</v>
      </c>
      <c r="E1394" t="s">
        <v>15</v>
      </c>
      <c r="F1394">
        <v>90</v>
      </c>
      <c r="G1394" s="1">
        <f>IF(reservas_hotel[[#This Row],[precio noche 1]]="","100",reservas_hotel[[#This Row],[precio noche 1]])</f>
        <v>90</v>
      </c>
      <c r="H1394" t="s">
        <v>21</v>
      </c>
      <c r="I1394">
        <v>3</v>
      </c>
      <c r="J1394" t="s">
        <v>17</v>
      </c>
      <c r="K1394">
        <v>10</v>
      </c>
      <c r="L1394" s="1">
        <f>IF(reservas_hotel[[#This Row],[mantenimiento_por_noche]]="","20",reservas_hotel[[#This Row],[mantenimiento_por_noche]])</f>
        <v>10</v>
      </c>
      <c r="M1394">
        <f>reservas_hotel[[#This Row],[Precio Noche]]*reservas_hotel[[#This Row],[noches]]</f>
        <v>270</v>
      </c>
      <c r="N1394">
        <f>reservas_hotel[[#This Row],[noches]]*reservas_hotel[[#This Row],[Mantenimiento por noche]]</f>
        <v>30</v>
      </c>
      <c r="O1394">
        <f>reservas_hotel[[#This Row],[Gasto total por reserva]]-reservas_hotel[[#This Row],[Gasto mantenimiento total]]</f>
        <v>240</v>
      </c>
    </row>
    <row r="1395" spans="1:15" x14ac:dyDescent="0.3">
      <c r="A1395">
        <v>1394</v>
      </c>
      <c r="B1395">
        <v>74</v>
      </c>
      <c r="C1395" t="s">
        <v>2</v>
      </c>
      <c r="D1395" t="s">
        <v>14</v>
      </c>
      <c r="E1395" t="s">
        <v>8</v>
      </c>
      <c r="F1395">
        <v>50</v>
      </c>
      <c r="G1395" s="1">
        <f>IF(reservas_hotel[[#This Row],[precio noche 1]]="","100",reservas_hotel[[#This Row],[precio noche 1]])</f>
        <v>50</v>
      </c>
      <c r="H1395" t="s">
        <v>12</v>
      </c>
      <c r="I1395">
        <v>3</v>
      </c>
      <c r="J1395" t="s">
        <v>17</v>
      </c>
      <c r="K1395">
        <v>15</v>
      </c>
      <c r="L1395" s="1">
        <f>IF(reservas_hotel[[#This Row],[mantenimiento_por_noche]]="","20",reservas_hotel[[#This Row],[mantenimiento_por_noche]])</f>
        <v>15</v>
      </c>
      <c r="M1395">
        <f>reservas_hotel[[#This Row],[Precio Noche]]*reservas_hotel[[#This Row],[noches]]</f>
        <v>150</v>
      </c>
      <c r="N1395">
        <f>reservas_hotel[[#This Row],[noches]]*reservas_hotel[[#This Row],[Mantenimiento por noche]]</f>
        <v>45</v>
      </c>
      <c r="O1395">
        <f>reservas_hotel[[#This Row],[Gasto total por reserva]]-reservas_hotel[[#This Row],[Gasto mantenimiento total]]</f>
        <v>105</v>
      </c>
    </row>
    <row r="1396" spans="1:15" x14ac:dyDescent="0.3">
      <c r="A1396">
        <v>1395</v>
      </c>
      <c r="B1396">
        <v>22</v>
      </c>
      <c r="C1396" t="s">
        <v>2</v>
      </c>
      <c r="D1396" t="s">
        <v>16</v>
      </c>
      <c r="E1396" t="s">
        <v>8</v>
      </c>
      <c r="F1396">
        <v>200</v>
      </c>
      <c r="G1396" s="1">
        <f>IF(reservas_hotel[[#This Row],[precio noche 1]]="","100",reservas_hotel[[#This Row],[precio noche 1]])</f>
        <v>200</v>
      </c>
      <c r="H1396" t="s">
        <v>21</v>
      </c>
      <c r="I1396">
        <v>3</v>
      </c>
      <c r="J1396" t="s">
        <v>17</v>
      </c>
      <c r="K1396">
        <v>20</v>
      </c>
      <c r="L1396" s="1">
        <f>IF(reservas_hotel[[#This Row],[mantenimiento_por_noche]]="","20",reservas_hotel[[#This Row],[mantenimiento_por_noche]])</f>
        <v>20</v>
      </c>
      <c r="M1396">
        <f>reservas_hotel[[#This Row],[Precio Noche]]*reservas_hotel[[#This Row],[noches]]</f>
        <v>600</v>
      </c>
      <c r="N1396">
        <f>reservas_hotel[[#This Row],[noches]]*reservas_hotel[[#This Row],[Mantenimiento por noche]]</f>
        <v>60</v>
      </c>
      <c r="O1396">
        <f>reservas_hotel[[#This Row],[Gasto total por reserva]]-reservas_hotel[[#This Row],[Gasto mantenimiento total]]</f>
        <v>540</v>
      </c>
    </row>
    <row r="1397" spans="1:15" x14ac:dyDescent="0.3">
      <c r="A1397">
        <v>1396</v>
      </c>
      <c r="B1397">
        <v>69</v>
      </c>
      <c r="C1397" t="s">
        <v>2</v>
      </c>
      <c r="D1397" t="s">
        <v>3</v>
      </c>
      <c r="E1397" t="s">
        <v>11</v>
      </c>
      <c r="F1397">
        <v>150</v>
      </c>
      <c r="G1397" s="1">
        <f>IF(reservas_hotel[[#This Row],[precio noche 1]]="","100",reservas_hotel[[#This Row],[precio noche 1]])</f>
        <v>150</v>
      </c>
      <c r="H1397" t="s">
        <v>9</v>
      </c>
      <c r="I1397">
        <v>7</v>
      </c>
      <c r="J1397" t="s">
        <v>6</v>
      </c>
      <c r="L1397" s="1" t="str">
        <f>IF(reservas_hotel[[#This Row],[mantenimiento_por_noche]]="","20",reservas_hotel[[#This Row],[mantenimiento_por_noche]])</f>
        <v>20</v>
      </c>
      <c r="M1397">
        <f>reservas_hotel[[#This Row],[Precio Noche]]*reservas_hotel[[#This Row],[noches]]</f>
        <v>1050</v>
      </c>
      <c r="N1397">
        <f>reservas_hotel[[#This Row],[noches]]*reservas_hotel[[#This Row],[Mantenimiento por noche]]</f>
        <v>140</v>
      </c>
      <c r="O1397">
        <f>reservas_hotel[[#This Row],[Gasto total por reserva]]-reservas_hotel[[#This Row],[Gasto mantenimiento total]]</f>
        <v>910</v>
      </c>
    </row>
    <row r="1398" spans="1:15" x14ac:dyDescent="0.3">
      <c r="A1398">
        <v>1397</v>
      </c>
      <c r="B1398">
        <v>80</v>
      </c>
      <c r="C1398" t="s">
        <v>13</v>
      </c>
      <c r="D1398" t="s">
        <v>19</v>
      </c>
      <c r="E1398" t="s">
        <v>4</v>
      </c>
      <c r="F1398">
        <v>200</v>
      </c>
      <c r="G1398" s="1">
        <f>IF(reservas_hotel[[#This Row],[precio noche 1]]="","100",reservas_hotel[[#This Row],[precio noche 1]])</f>
        <v>200</v>
      </c>
      <c r="H1398" t="s">
        <v>21</v>
      </c>
      <c r="I1398">
        <v>3</v>
      </c>
      <c r="J1398" t="s">
        <v>17</v>
      </c>
      <c r="K1398">
        <v>10</v>
      </c>
      <c r="L1398" s="1">
        <f>IF(reservas_hotel[[#This Row],[mantenimiento_por_noche]]="","20",reservas_hotel[[#This Row],[mantenimiento_por_noche]])</f>
        <v>10</v>
      </c>
      <c r="M1398">
        <f>reservas_hotel[[#This Row],[Precio Noche]]*reservas_hotel[[#This Row],[noches]]</f>
        <v>600</v>
      </c>
      <c r="N1398">
        <f>reservas_hotel[[#This Row],[noches]]*reservas_hotel[[#This Row],[Mantenimiento por noche]]</f>
        <v>30</v>
      </c>
      <c r="O1398">
        <f>reservas_hotel[[#This Row],[Gasto total por reserva]]-reservas_hotel[[#This Row],[Gasto mantenimiento total]]</f>
        <v>570</v>
      </c>
    </row>
    <row r="1399" spans="1:15" x14ac:dyDescent="0.3">
      <c r="A1399">
        <v>1398</v>
      </c>
      <c r="B1399">
        <v>45</v>
      </c>
      <c r="C1399" t="s">
        <v>2</v>
      </c>
      <c r="D1399" t="s">
        <v>3</v>
      </c>
      <c r="E1399" t="s">
        <v>15</v>
      </c>
      <c r="F1399">
        <v>120</v>
      </c>
      <c r="G1399" s="1">
        <f>IF(reservas_hotel[[#This Row],[precio noche 1]]="","100",reservas_hotel[[#This Row],[precio noche 1]])</f>
        <v>120</v>
      </c>
      <c r="H1399" t="s">
        <v>5</v>
      </c>
      <c r="I1399">
        <v>9</v>
      </c>
      <c r="J1399" t="s">
        <v>6</v>
      </c>
      <c r="K1399">
        <v>15</v>
      </c>
      <c r="L1399" s="1">
        <f>IF(reservas_hotel[[#This Row],[mantenimiento_por_noche]]="","20",reservas_hotel[[#This Row],[mantenimiento_por_noche]])</f>
        <v>15</v>
      </c>
      <c r="M1399">
        <f>reservas_hotel[[#This Row],[Precio Noche]]*reservas_hotel[[#This Row],[noches]]</f>
        <v>1080</v>
      </c>
      <c r="N1399">
        <f>reservas_hotel[[#This Row],[noches]]*reservas_hotel[[#This Row],[Mantenimiento por noche]]</f>
        <v>135</v>
      </c>
      <c r="O1399">
        <f>reservas_hotel[[#This Row],[Gasto total por reserva]]-reservas_hotel[[#This Row],[Gasto mantenimiento total]]</f>
        <v>945</v>
      </c>
    </row>
    <row r="1400" spans="1:15" x14ac:dyDescent="0.3">
      <c r="A1400">
        <v>1399</v>
      </c>
      <c r="B1400">
        <v>72</v>
      </c>
      <c r="C1400" t="s">
        <v>13</v>
      </c>
      <c r="D1400" t="s">
        <v>14</v>
      </c>
      <c r="E1400" t="s">
        <v>11</v>
      </c>
      <c r="F1400">
        <v>120</v>
      </c>
      <c r="G1400" s="1">
        <f>IF(reservas_hotel[[#This Row],[precio noche 1]]="","100",reservas_hotel[[#This Row],[precio noche 1]])</f>
        <v>120</v>
      </c>
      <c r="H1400" t="s">
        <v>21</v>
      </c>
      <c r="I1400">
        <v>2</v>
      </c>
      <c r="J1400" t="s">
        <v>17</v>
      </c>
      <c r="L1400" s="1" t="str">
        <f>IF(reservas_hotel[[#This Row],[mantenimiento_por_noche]]="","20",reservas_hotel[[#This Row],[mantenimiento_por_noche]])</f>
        <v>20</v>
      </c>
      <c r="M1400">
        <f>reservas_hotel[[#This Row],[Precio Noche]]*reservas_hotel[[#This Row],[noches]]</f>
        <v>240</v>
      </c>
      <c r="N1400">
        <f>reservas_hotel[[#This Row],[noches]]*reservas_hotel[[#This Row],[Mantenimiento por noche]]</f>
        <v>40</v>
      </c>
      <c r="O1400">
        <f>reservas_hotel[[#This Row],[Gasto total por reserva]]-reservas_hotel[[#This Row],[Gasto mantenimiento total]]</f>
        <v>200</v>
      </c>
    </row>
    <row r="1401" spans="1:15" x14ac:dyDescent="0.3">
      <c r="A1401">
        <v>1400</v>
      </c>
      <c r="B1401">
        <v>59</v>
      </c>
      <c r="C1401" t="s">
        <v>2</v>
      </c>
      <c r="D1401" t="s">
        <v>14</v>
      </c>
      <c r="E1401" t="s">
        <v>4</v>
      </c>
      <c r="F1401">
        <v>50</v>
      </c>
      <c r="G1401" s="1">
        <f>IF(reservas_hotel[[#This Row],[precio noche 1]]="","100",reservas_hotel[[#This Row],[precio noche 1]])</f>
        <v>50</v>
      </c>
      <c r="H1401" t="s">
        <v>21</v>
      </c>
      <c r="I1401">
        <v>8</v>
      </c>
      <c r="J1401" t="s">
        <v>17</v>
      </c>
      <c r="L1401" s="1" t="str">
        <f>IF(reservas_hotel[[#This Row],[mantenimiento_por_noche]]="","20",reservas_hotel[[#This Row],[mantenimiento_por_noche]])</f>
        <v>20</v>
      </c>
      <c r="M1401">
        <f>reservas_hotel[[#This Row],[Precio Noche]]*reservas_hotel[[#This Row],[noches]]</f>
        <v>400</v>
      </c>
      <c r="N1401">
        <f>reservas_hotel[[#This Row],[noches]]*reservas_hotel[[#This Row],[Mantenimiento por noche]]</f>
        <v>160</v>
      </c>
      <c r="O1401">
        <f>reservas_hotel[[#This Row],[Gasto total por reserva]]-reservas_hotel[[#This Row],[Gasto mantenimiento total]]</f>
        <v>240</v>
      </c>
    </row>
    <row r="1402" spans="1:15" x14ac:dyDescent="0.3">
      <c r="A1402">
        <v>1401</v>
      </c>
      <c r="B1402">
        <v>86</v>
      </c>
      <c r="C1402" t="s">
        <v>13</v>
      </c>
      <c r="D1402" t="s">
        <v>3</v>
      </c>
      <c r="E1402" t="s">
        <v>8</v>
      </c>
      <c r="G1402" s="1" t="str">
        <f>IF(reservas_hotel[[#This Row],[precio noche 1]]="","100",reservas_hotel[[#This Row],[precio noche 1]])</f>
        <v>100</v>
      </c>
      <c r="H1402" t="s">
        <v>12</v>
      </c>
      <c r="I1402">
        <v>1</v>
      </c>
      <c r="J1402" t="s">
        <v>6</v>
      </c>
      <c r="K1402">
        <v>20</v>
      </c>
      <c r="L1402" s="1">
        <f>IF(reservas_hotel[[#This Row],[mantenimiento_por_noche]]="","20",reservas_hotel[[#This Row],[mantenimiento_por_noche]])</f>
        <v>20</v>
      </c>
      <c r="M1402">
        <f>reservas_hotel[[#This Row],[Precio Noche]]*reservas_hotel[[#This Row],[noches]]</f>
        <v>100</v>
      </c>
      <c r="N1402">
        <f>reservas_hotel[[#This Row],[noches]]*reservas_hotel[[#This Row],[Mantenimiento por noche]]</f>
        <v>20</v>
      </c>
      <c r="O1402">
        <f>reservas_hotel[[#This Row],[Gasto total por reserva]]-reservas_hotel[[#This Row],[Gasto mantenimiento total]]</f>
        <v>80</v>
      </c>
    </row>
    <row r="1403" spans="1:15" x14ac:dyDescent="0.3">
      <c r="A1403">
        <v>1402</v>
      </c>
      <c r="B1403">
        <v>20</v>
      </c>
      <c r="C1403" t="s">
        <v>2</v>
      </c>
      <c r="D1403" t="s">
        <v>22</v>
      </c>
      <c r="E1403" t="s">
        <v>11</v>
      </c>
      <c r="F1403">
        <v>70</v>
      </c>
      <c r="G1403" s="1">
        <f>IF(reservas_hotel[[#This Row],[precio noche 1]]="","100",reservas_hotel[[#This Row],[precio noche 1]])</f>
        <v>70</v>
      </c>
      <c r="H1403" t="s">
        <v>5</v>
      </c>
      <c r="I1403">
        <v>9</v>
      </c>
      <c r="J1403" t="s">
        <v>6</v>
      </c>
      <c r="K1403">
        <v>20</v>
      </c>
      <c r="L1403" s="1">
        <f>IF(reservas_hotel[[#This Row],[mantenimiento_por_noche]]="","20",reservas_hotel[[#This Row],[mantenimiento_por_noche]])</f>
        <v>20</v>
      </c>
      <c r="M1403">
        <f>reservas_hotel[[#This Row],[Precio Noche]]*reservas_hotel[[#This Row],[noches]]</f>
        <v>630</v>
      </c>
      <c r="N1403">
        <f>reservas_hotel[[#This Row],[noches]]*reservas_hotel[[#This Row],[Mantenimiento por noche]]</f>
        <v>180</v>
      </c>
      <c r="O1403">
        <f>reservas_hotel[[#This Row],[Gasto total por reserva]]-reservas_hotel[[#This Row],[Gasto mantenimiento total]]</f>
        <v>450</v>
      </c>
    </row>
    <row r="1404" spans="1:15" x14ac:dyDescent="0.3">
      <c r="A1404">
        <v>1403</v>
      </c>
      <c r="B1404">
        <v>58</v>
      </c>
      <c r="C1404" t="s">
        <v>13</v>
      </c>
      <c r="D1404" t="s">
        <v>20</v>
      </c>
      <c r="E1404" t="s">
        <v>4</v>
      </c>
      <c r="G1404" s="1" t="str">
        <f>IF(reservas_hotel[[#This Row],[precio noche 1]]="","100",reservas_hotel[[#This Row],[precio noche 1]])</f>
        <v>100</v>
      </c>
      <c r="H1404" t="s">
        <v>5</v>
      </c>
      <c r="I1404">
        <v>5</v>
      </c>
      <c r="J1404" t="s">
        <v>17</v>
      </c>
      <c r="K1404">
        <v>10</v>
      </c>
      <c r="L1404" s="1">
        <f>IF(reservas_hotel[[#This Row],[mantenimiento_por_noche]]="","20",reservas_hotel[[#This Row],[mantenimiento_por_noche]])</f>
        <v>10</v>
      </c>
      <c r="M1404">
        <f>reservas_hotel[[#This Row],[Precio Noche]]*reservas_hotel[[#This Row],[noches]]</f>
        <v>500</v>
      </c>
      <c r="N1404">
        <f>reservas_hotel[[#This Row],[noches]]*reservas_hotel[[#This Row],[Mantenimiento por noche]]</f>
        <v>50</v>
      </c>
      <c r="O1404">
        <f>reservas_hotel[[#This Row],[Gasto total por reserva]]-reservas_hotel[[#This Row],[Gasto mantenimiento total]]</f>
        <v>450</v>
      </c>
    </row>
    <row r="1405" spans="1:15" x14ac:dyDescent="0.3">
      <c r="A1405">
        <v>1404</v>
      </c>
      <c r="B1405">
        <v>81</v>
      </c>
      <c r="C1405" t="s">
        <v>2</v>
      </c>
      <c r="D1405" t="s">
        <v>10</v>
      </c>
      <c r="E1405" t="s">
        <v>11</v>
      </c>
      <c r="F1405">
        <v>200</v>
      </c>
      <c r="G1405" s="1">
        <f>IF(reservas_hotel[[#This Row],[precio noche 1]]="","100",reservas_hotel[[#This Row],[precio noche 1]])</f>
        <v>200</v>
      </c>
      <c r="H1405" t="s">
        <v>21</v>
      </c>
      <c r="I1405">
        <v>10</v>
      </c>
      <c r="J1405" t="s">
        <v>6</v>
      </c>
      <c r="K1405">
        <v>5</v>
      </c>
      <c r="L1405" s="1">
        <f>IF(reservas_hotel[[#This Row],[mantenimiento_por_noche]]="","20",reservas_hotel[[#This Row],[mantenimiento_por_noche]])</f>
        <v>5</v>
      </c>
      <c r="M1405">
        <f>reservas_hotel[[#This Row],[Precio Noche]]*reservas_hotel[[#This Row],[noches]]</f>
        <v>2000</v>
      </c>
      <c r="N1405">
        <f>reservas_hotel[[#This Row],[noches]]*reservas_hotel[[#This Row],[Mantenimiento por noche]]</f>
        <v>50</v>
      </c>
      <c r="O1405">
        <f>reservas_hotel[[#This Row],[Gasto total por reserva]]-reservas_hotel[[#This Row],[Gasto mantenimiento total]]</f>
        <v>1950</v>
      </c>
    </row>
    <row r="1406" spans="1:15" x14ac:dyDescent="0.3">
      <c r="A1406">
        <v>1405</v>
      </c>
      <c r="B1406">
        <v>29</v>
      </c>
      <c r="C1406" t="s">
        <v>2</v>
      </c>
      <c r="D1406" t="s">
        <v>7</v>
      </c>
      <c r="E1406" t="s">
        <v>11</v>
      </c>
      <c r="F1406">
        <v>150</v>
      </c>
      <c r="G1406" s="1">
        <f>IF(reservas_hotel[[#This Row],[precio noche 1]]="","100",reservas_hotel[[#This Row],[precio noche 1]])</f>
        <v>150</v>
      </c>
      <c r="H1406" t="s">
        <v>21</v>
      </c>
      <c r="I1406">
        <v>5</v>
      </c>
      <c r="J1406" t="s">
        <v>6</v>
      </c>
      <c r="L1406" s="1" t="str">
        <f>IF(reservas_hotel[[#This Row],[mantenimiento_por_noche]]="","20",reservas_hotel[[#This Row],[mantenimiento_por_noche]])</f>
        <v>20</v>
      </c>
      <c r="M1406">
        <f>reservas_hotel[[#This Row],[Precio Noche]]*reservas_hotel[[#This Row],[noches]]</f>
        <v>750</v>
      </c>
      <c r="N1406">
        <f>reservas_hotel[[#This Row],[noches]]*reservas_hotel[[#This Row],[Mantenimiento por noche]]</f>
        <v>100</v>
      </c>
      <c r="O1406">
        <f>reservas_hotel[[#This Row],[Gasto total por reserva]]-reservas_hotel[[#This Row],[Gasto mantenimiento total]]</f>
        <v>650</v>
      </c>
    </row>
    <row r="1407" spans="1:15" x14ac:dyDescent="0.3">
      <c r="A1407">
        <v>1406</v>
      </c>
      <c r="B1407">
        <v>34</v>
      </c>
      <c r="C1407" t="s">
        <v>2</v>
      </c>
      <c r="D1407" t="s">
        <v>14</v>
      </c>
      <c r="E1407" t="s">
        <v>4</v>
      </c>
      <c r="F1407">
        <v>150</v>
      </c>
      <c r="G1407" s="1">
        <f>IF(reservas_hotel[[#This Row],[precio noche 1]]="","100",reservas_hotel[[#This Row],[precio noche 1]])</f>
        <v>150</v>
      </c>
      <c r="H1407" t="s">
        <v>21</v>
      </c>
      <c r="I1407">
        <v>7</v>
      </c>
      <c r="J1407" t="s">
        <v>17</v>
      </c>
      <c r="L1407" s="1" t="str">
        <f>IF(reservas_hotel[[#This Row],[mantenimiento_por_noche]]="","20",reservas_hotel[[#This Row],[mantenimiento_por_noche]])</f>
        <v>20</v>
      </c>
      <c r="M1407">
        <f>reservas_hotel[[#This Row],[Precio Noche]]*reservas_hotel[[#This Row],[noches]]</f>
        <v>1050</v>
      </c>
      <c r="N1407">
        <f>reservas_hotel[[#This Row],[noches]]*reservas_hotel[[#This Row],[Mantenimiento por noche]]</f>
        <v>140</v>
      </c>
      <c r="O1407">
        <f>reservas_hotel[[#This Row],[Gasto total por reserva]]-reservas_hotel[[#This Row],[Gasto mantenimiento total]]</f>
        <v>910</v>
      </c>
    </row>
    <row r="1408" spans="1:15" x14ac:dyDescent="0.3">
      <c r="A1408">
        <v>1407</v>
      </c>
      <c r="B1408">
        <v>56</v>
      </c>
      <c r="C1408" t="s">
        <v>13</v>
      </c>
      <c r="D1408" t="s">
        <v>14</v>
      </c>
      <c r="E1408" t="s">
        <v>4</v>
      </c>
      <c r="F1408">
        <v>200</v>
      </c>
      <c r="G1408" s="1">
        <f>IF(reservas_hotel[[#This Row],[precio noche 1]]="","100",reservas_hotel[[#This Row],[precio noche 1]])</f>
        <v>200</v>
      </c>
      <c r="H1408" t="s">
        <v>21</v>
      </c>
      <c r="I1408">
        <v>8</v>
      </c>
      <c r="J1408" t="s">
        <v>17</v>
      </c>
      <c r="L1408" s="1" t="str">
        <f>IF(reservas_hotel[[#This Row],[mantenimiento_por_noche]]="","20",reservas_hotel[[#This Row],[mantenimiento_por_noche]])</f>
        <v>20</v>
      </c>
      <c r="M1408">
        <f>reservas_hotel[[#This Row],[Precio Noche]]*reservas_hotel[[#This Row],[noches]]</f>
        <v>1600</v>
      </c>
      <c r="N1408">
        <f>reservas_hotel[[#This Row],[noches]]*reservas_hotel[[#This Row],[Mantenimiento por noche]]</f>
        <v>160</v>
      </c>
      <c r="O1408">
        <f>reservas_hotel[[#This Row],[Gasto total por reserva]]-reservas_hotel[[#This Row],[Gasto mantenimiento total]]</f>
        <v>1440</v>
      </c>
    </row>
    <row r="1409" spans="1:15" x14ac:dyDescent="0.3">
      <c r="A1409">
        <v>1408</v>
      </c>
      <c r="B1409">
        <v>48</v>
      </c>
      <c r="C1409" t="s">
        <v>13</v>
      </c>
      <c r="D1409" t="s">
        <v>19</v>
      </c>
      <c r="E1409" t="s">
        <v>15</v>
      </c>
      <c r="F1409">
        <v>120</v>
      </c>
      <c r="G1409" s="1">
        <f>IF(reservas_hotel[[#This Row],[precio noche 1]]="","100",reservas_hotel[[#This Row],[precio noche 1]])</f>
        <v>120</v>
      </c>
      <c r="H1409" t="s">
        <v>5</v>
      </c>
      <c r="I1409">
        <v>1</v>
      </c>
      <c r="J1409" t="s">
        <v>17</v>
      </c>
      <c r="K1409">
        <v>15</v>
      </c>
      <c r="L1409" s="1">
        <f>IF(reservas_hotel[[#This Row],[mantenimiento_por_noche]]="","20",reservas_hotel[[#This Row],[mantenimiento_por_noche]])</f>
        <v>15</v>
      </c>
      <c r="M1409">
        <f>reservas_hotel[[#This Row],[Precio Noche]]*reservas_hotel[[#This Row],[noches]]</f>
        <v>120</v>
      </c>
      <c r="N1409">
        <f>reservas_hotel[[#This Row],[noches]]*reservas_hotel[[#This Row],[Mantenimiento por noche]]</f>
        <v>15</v>
      </c>
      <c r="O1409">
        <f>reservas_hotel[[#This Row],[Gasto total por reserva]]-reservas_hotel[[#This Row],[Gasto mantenimiento total]]</f>
        <v>105</v>
      </c>
    </row>
    <row r="1410" spans="1:15" x14ac:dyDescent="0.3">
      <c r="A1410">
        <v>1409</v>
      </c>
      <c r="B1410">
        <v>72</v>
      </c>
      <c r="C1410" t="s">
        <v>2</v>
      </c>
      <c r="D1410" t="s">
        <v>7</v>
      </c>
      <c r="E1410" t="s">
        <v>11</v>
      </c>
      <c r="F1410">
        <v>150</v>
      </c>
      <c r="G1410" s="1">
        <f>IF(reservas_hotel[[#This Row],[precio noche 1]]="","100",reservas_hotel[[#This Row],[precio noche 1]])</f>
        <v>150</v>
      </c>
      <c r="H1410" t="s">
        <v>5</v>
      </c>
      <c r="I1410">
        <v>2</v>
      </c>
      <c r="J1410" t="s">
        <v>17</v>
      </c>
      <c r="K1410">
        <v>10</v>
      </c>
      <c r="L1410" s="1">
        <f>IF(reservas_hotel[[#This Row],[mantenimiento_por_noche]]="","20",reservas_hotel[[#This Row],[mantenimiento_por_noche]])</f>
        <v>10</v>
      </c>
      <c r="M1410">
        <f>reservas_hotel[[#This Row],[Precio Noche]]*reservas_hotel[[#This Row],[noches]]</f>
        <v>300</v>
      </c>
      <c r="N1410">
        <f>reservas_hotel[[#This Row],[noches]]*reservas_hotel[[#This Row],[Mantenimiento por noche]]</f>
        <v>20</v>
      </c>
      <c r="O1410">
        <f>reservas_hotel[[#This Row],[Gasto total por reserva]]-reservas_hotel[[#This Row],[Gasto mantenimiento total]]</f>
        <v>280</v>
      </c>
    </row>
    <row r="1411" spans="1:15" x14ac:dyDescent="0.3">
      <c r="A1411">
        <v>1410</v>
      </c>
      <c r="B1411">
        <v>19</v>
      </c>
      <c r="C1411" t="s">
        <v>13</v>
      </c>
      <c r="D1411" t="s">
        <v>18</v>
      </c>
      <c r="E1411" t="s">
        <v>4</v>
      </c>
      <c r="F1411">
        <v>150</v>
      </c>
      <c r="G1411" s="1">
        <f>IF(reservas_hotel[[#This Row],[precio noche 1]]="","100",reservas_hotel[[#This Row],[precio noche 1]])</f>
        <v>150</v>
      </c>
      <c r="H1411" t="s">
        <v>12</v>
      </c>
      <c r="I1411">
        <v>3</v>
      </c>
      <c r="J1411" t="s">
        <v>6</v>
      </c>
      <c r="K1411">
        <v>5</v>
      </c>
      <c r="L1411" s="1">
        <f>IF(reservas_hotel[[#This Row],[mantenimiento_por_noche]]="","20",reservas_hotel[[#This Row],[mantenimiento_por_noche]])</f>
        <v>5</v>
      </c>
      <c r="M1411">
        <f>reservas_hotel[[#This Row],[Precio Noche]]*reservas_hotel[[#This Row],[noches]]</f>
        <v>450</v>
      </c>
      <c r="N1411">
        <f>reservas_hotel[[#This Row],[noches]]*reservas_hotel[[#This Row],[Mantenimiento por noche]]</f>
        <v>15</v>
      </c>
      <c r="O1411">
        <f>reservas_hotel[[#This Row],[Gasto total por reserva]]-reservas_hotel[[#This Row],[Gasto mantenimiento total]]</f>
        <v>435</v>
      </c>
    </row>
    <row r="1412" spans="1:15" x14ac:dyDescent="0.3">
      <c r="A1412">
        <v>1411</v>
      </c>
      <c r="B1412">
        <v>33</v>
      </c>
      <c r="C1412" t="s">
        <v>2</v>
      </c>
      <c r="D1412" t="s">
        <v>18</v>
      </c>
      <c r="E1412" t="s">
        <v>4</v>
      </c>
      <c r="F1412">
        <v>70</v>
      </c>
      <c r="G1412" s="1">
        <f>IF(reservas_hotel[[#This Row],[precio noche 1]]="","100",reservas_hotel[[#This Row],[precio noche 1]])</f>
        <v>70</v>
      </c>
      <c r="H1412" t="s">
        <v>5</v>
      </c>
      <c r="I1412">
        <v>7</v>
      </c>
      <c r="J1412" t="s">
        <v>6</v>
      </c>
      <c r="K1412">
        <v>5</v>
      </c>
      <c r="L1412" s="1">
        <f>IF(reservas_hotel[[#This Row],[mantenimiento_por_noche]]="","20",reservas_hotel[[#This Row],[mantenimiento_por_noche]])</f>
        <v>5</v>
      </c>
      <c r="M1412">
        <f>reservas_hotel[[#This Row],[Precio Noche]]*reservas_hotel[[#This Row],[noches]]</f>
        <v>490</v>
      </c>
      <c r="N1412">
        <f>reservas_hotel[[#This Row],[noches]]*reservas_hotel[[#This Row],[Mantenimiento por noche]]</f>
        <v>35</v>
      </c>
      <c r="O1412">
        <f>reservas_hotel[[#This Row],[Gasto total por reserva]]-reservas_hotel[[#This Row],[Gasto mantenimiento total]]</f>
        <v>455</v>
      </c>
    </row>
    <row r="1413" spans="1:15" x14ac:dyDescent="0.3">
      <c r="A1413">
        <v>1412</v>
      </c>
      <c r="B1413">
        <v>89</v>
      </c>
      <c r="C1413" t="s">
        <v>2</v>
      </c>
      <c r="D1413" t="s">
        <v>14</v>
      </c>
      <c r="E1413" t="s">
        <v>4</v>
      </c>
      <c r="F1413">
        <v>150</v>
      </c>
      <c r="G1413" s="1">
        <f>IF(reservas_hotel[[#This Row],[precio noche 1]]="","100",reservas_hotel[[#This Row],[precio noche 1]])</f>
        <v>150</v>
      </c>
      <c r="H1413" t="s">
        <v>21</v>
      </c>
      <c r="I1413">
        <v>2</v>
      </c>
      <c r="J1413" t="s">
        <v>6</v>
      </c>
      <c r="L1413" s="1" t="str">
        <f>IF(reservas_hotel[[#This Row],[mantenimiento_por_noche]]="","20",reservas_hotel[[#This Row],[mantenimiento_por_noche]])</f>
        <v>20</v>
      </c>
      <c r="M1413">
        <f>reservas_hotel[[#This Row],[Precio Noche]]*reservas_hotel[[#This Row],[noches]]</f>
        <v>300</v>
      </c>
      <c r="N1413">
        <f>reservas_hotel[[#This Row],[noches]]*reservas_hotel[[#This Row],[Mantenimiento por noche]]</f>
        <v>40</v>
      </c>
      <c r="O1413">
        <f>reservas_hotel[[#This Row],[Gasto total por reserva]]-reservas_hotel[[#This Row],[Gasto mantenimiento total]]</f>
        <v>260</v>
      </c>
    </row>
    <row r="1414" spans="1:15" x14ac:dyDescent="0.3">
      <c r="A1414">
        <v>1413</v>
      </c>
      <c r="B1414">
        <v>40</v>
      </c>
      <c r="C1414" t="s">
        <v>2</v>
      </c>
      <c r="D1414" t="s">
        <v>16</v>
      </c>
      <c r="E1414" t="s">
        <v>15</v>
      </c>
      <c r="F1414">
        <v>50</v>
      </c>
      <c r="G1414" s="1">
        <f>IF(reservas_hotel[[#This Row],[precio noche 1]]="","100",reservas_hotel[[#This Row],[precio noche 1]])</f>
        <v>50</v>
      </c>
      <c r="H1414" t="s">
        <v>5</v>
      </c>
      <c r="I1414">
        <v>7</v>
      </c>
      <c r="J1414" t="s">
        <v>17</v>
      </c>
      <c r="K1414">
        <v>20</v>
      </c>
      <c r="L1414" s="1">
        <f>IF(reservas_hotel[[#This Row],[mantenimiento_por_noche]]="","20",reservas_hotel[[#This Row],[mantenimiento_por_noche]])</f>
        <v>20</v>
      </c>
      <c r="M1414">
        <f>reservas_hotel[[#This Row],[Precio Noche]]*reservas_hotel[[#This Row],[noches]]</f>
        <v>350</v>
      </c>
      <c r="N1414">
        <f>reservas_hotel[[#This Row],[noches]]*reservas_hotel[[#This Row],[Mantenimiento por noche]]</f>
        <v>140</v>
      </c>
      <c r="O1414">
        <f>reservas_hotel[[#This Row],[Gasto total por reserva]]-reservas_hotel[[#This Row],[Gasto mantenimiento total]]</f>
        <v>210</v>
      </c>
    </row>
    <row r="1415" spans="1:15" x14ac:dyDescent="0.3">
      <c r="A1415">
        <v>1414</v>
      </c>
      <c r="B1415">
        <v>39</v>
      </c>
      <c r="C1415" t="s">
        <v>2</v>
      </c>
      <c r="D1415" t="s">
        <v>7</v>
      </c>
      <c r="E1415" t="s">
        <v>11</v>
      </c>
      <c r="G1415" s="1" t="str">
        <f>IF(reservas_hotel[[#This Row],[precio noche 1]]="","100",reservas_hotel[[#This Row],[precio noche 1]])</f>
        <v>100</v>
      </c>
      <c r="H1415" t="s">
        <v>9</v>
      </c>
      <c r="I1415">
        <v>4</v>
      </c>
      <c r="J1415" t="s">
        <v>17</v>
      </c>
      <c r="L1415" s="1" t="str">
        <f>IF(reservas_hotel[[#This Row],[mantenimiento_por_noche]]="","20",reservas_hotel[[#This Row],[mantenimiento_por_noche]])</f>
        <v>20</v>
      </c>
      <c r="M1415">
        <f>reservas_hotel[[#This Row],[Precio Noche]]*reservas_hotel[[#This Row],[noches]]</f>
        <v>400</v>
      </c>
      <c r="N1415">
        <f>reservas_hotel[[#This Row],[noches]]*reservas_hotel[[#This Row],[Mantenimiento por noche]]</f>
        <v>80</v>
      </c>
      <c r="O1415">
        <f>reservas_hotel[[#This Row],[Gasto total por reserva]]-reservas_hotel[[#This Row],[Gasto mantenimiento total]]</f>
        <v>320</v>
      </c>
    </row>
    <row r="1416" spans="1:15" x14ac:dyDescent="0.3">
      <c r="A1416">
        <v>1415</v>
      </c>
      <c r="B1416">
        <v>59</v>
      </c>
      <c r="C1416" t="s">
        <v>13</v>
      </c>
      <c r="D1416" t="s">
        <v>10</v>
      </c>
      <c r="E1416" t="s">
        <v>11</v>
      </c>
      <c r="F1416">
        <v>70</v>
      </c>
      <c r="G1416" s="1">
        <f>IF(reservas_hotel[[#This Row],[precio noche 1]]="","100",reservas_hotel[[#This Row],[precio noche 1]])</f>
        <v>70</v>
      </c>
      <c r="H1416" t="s">
        <v>5</v>
      </c>
      <c r="I1416">
        <v>1</v>
      </c>
      <c r="J1416" t="s">
        <v>6</v>
      </c>
      <c r="K1416">
        <v>15</v>
      </c>
      <c r="L1416" s="1">
        <f>IF(reservas_hotel[[#This Row],[mantenimiento_por_noche]]="","20",reservas_hotel[[#This Row],[mantenimiento_por_noche]])</f>
        <v>15</v>
      </c>
      <c r="M1416">
        <f>reservas_hotel[[#This Row],[Precio Noche]]*reservas_hotel[[#This Row],[noches]]</f>
        <v>70</v>
      </c>
      <c r="N1416">
        <f>reservas_hotel[[#This Row],[noches]]*reservas_hotel[[#This Row],[Mantenimiento por noche]]</f>
        <v>15</v>
      </c>
      <c r="O1416">
        <f>reservas_hotel[[#This Row],[Gasto total por reserva]]-reservas_hotel[[#This Row],[Gasto mantenimiento total]]</f>
        <v>55</v>
      </c>
    </row>
    <row r="1417" spans="1:15" x14ac:dyDescent="0.3">
      <c r="A1417">
        <v>1416</v>
      </c>
      <c r="B1417">
        <v>48</v>
      </c>
      <c r="C1417" t="s">
        <v>13</v>
      </c>
      <c r="D1417" t="s">
        <v>20</v>
      </c>
      <c r="E1417" t="s">
        <v>15</v>
      </c>
      <c r="G1417" s="1" t="str">
        <f>IF(reservas_hotel[[#This Row],[precio noche 1]]="","100",reservas_hotel[[#This Row],[precio noche 1]])</f>
        <v>100</v>
      </c>
      <c r="H1417" t="s">
        <v>5</v>
      </c>
      <c r="I1417">
        <v>8</v>
      </c>
      <c r="J1417" t="s">
        <v>17</v>
      </c>
      <c r="K1417">
        <v>10</v>
      </c>
      <c r="L1417" s="1">
        <f>IF(reservas_hotel[[#This Row],[mantenimiento_por_noche]]="","20",reservas_hotel[[#This Row],[mantenimiento_por_noche]])</f>
        <v>10</v>
      </c>
      <c r="M1417">
        <f>reservas_hotel[[#This Row],[Precio Noche]]*reservas_hotel[[#This Row],[noches]]</f>
        <v>800</v>
      </c>
      <c r="N1417">
        <f>reservas_hotel[[#This Row],[noches]]*reservas_hotel[[#This Row],[Mantenimiento por noche]]</f>
        <v>80</v>
      </c>
      <c r="O1417">
        <f>reservas_hotel[[#This Row],[Gasto total por reserva]]-reservas_hotel[[#This Row],[Gasto mantenimiento total]]</f>
        <v>720</v>
      </c>
    </row>
    <row r="1418" spans="1:15" x14ac:dyDescent="0.3">
      <c r="A1418">
        <v>1417</v>
      </c>
      <c r="B1418">
        <v>53</v>
      </c>
      <c r="C1418" t="s">
        <v>2</v>
      </c>
      <c r="D1418" t="s">
        <v>22</v>
      </c>
      <c r="E1418" t="s">
        <v>4</v>
      </c>
      <c r="F1418">
        <v>70</v>
      </c>
      <c r="G1418" s="1">
        <f>IF(reservas_hotel[[#This Row],[precio noche 1]]="","100",reservas_hotel[[#This Row],[precio noche 1]])</f>
        <v>70</v>
      </c>
      <c r="H1418" t="s">
        <v>9</v>
      </c>
      <c r="I1418">
        <v>10</v>
      </c>
      <c r="J1418" t="s">
        <v>17</v>
      </c>
      <c r="K1418">
        <v>10</v>
      </c>
      <c r="L1418" s="1">
        <f>IF(reservas_hotel[[#This Row],[mantenimiento_por_noche]]="","20",reservas_hotel[[#This Row],[mantenimiento_por_noche]])</f>
        <v>10</v>
      </c>
      <c r="M1418">
        <f>reservas_hotel[[#This Row],[Precio Noche]]*reservas_hotel[[#This Row],[noches]]</f>
        <v>700</v>
      </c>
      <c r="N1418">
        <f>reservas_hotel[[#This Row],[noches]]*reservas_hotel[[#This Row],[Mantenimiento por noche]]</f>
        <v>100</v>
      </c>
      <c r="O1418">
        <f>reservas_hotel[[#This Row],[Gasto total por reserva]]-reservas_hotel[[#This Row],[Gasto mantenimiento total]]</f>
        <v>600</v>
      </c>
    </row>
    <row r="1419" spans="1:15" x14ac:dyDescent="0.3">
      <c r="A1419">
        <v>1418</v>
      </c>
      <c r="B1419">
        <v>85</v>
      </c>
      <c r="C1419" t="s">
        <v>13</v>
      </c>
      <c r="D1419" t="s">
        <v>16</v>
      </c>
      <c r="E1419" t="s">
        <v>11</v>
      </c>
      <c r="F1419">
        <v>200</v>
      </c>
      <c r="G1419" s="1">
        <f>IF(reservas_hotel[[#This Row],[precio noche 1]]="","100",reservas_hotel[[#This Row],[precio noche 1]])</f>
        <v>200</v>
      </c>
      <c r="H1419" t="s">
        <v>5</v>
      </c>
      <c r="I1419">
        <v>8</v>
      </c>
      <c r="J1419" t="s">
        <v>6</v>
      </c>
      <c r="K1419">
        <v>15</v>
      </c>
      <c r="L1419" s="1">
        <f>IF(reservas_hotel[[#This Row],[mantenimiento_por_noche]]="","20",reservas_hotel[[#This Row],[mantenimiento_por_noche]])</f>
        <v>15</v>
      </c>
      <c r="M1419">
        <f>reservas_hotel[[#This Row],[Precio Noche]]*reservas_hotel[[#This Row],[noches]]</f>
        <v>1600</v>
      </c>
      <c r="N1419">
        <f>reservas_hotel[[#This Row],[noches]]*reservas_hotel[[#This Row],[Mantenimiento por noche]]</f>
        <v>120</v>
      </c>
      <c r="O1419">
        <f>reservas_hotel[[#This Row],[Gasto total por reserva]]-reservas_hotel[[#This Row],[Gasto mantenimiento total]]</f>
        <v>1480</v>
      </c>
    </row>
    <row r="1420" spans="1:15" x14ac:dyDescent="0.3">
      <c r="A1420">
        <v>1419</v>
      </c>
      <c r="B1420">
        <v>35</v>
      </c>
      <c r="C1420" t="s">
        <v>2</v>
      </c>
      <c r="D1420" t="s">
        <v>20</v>
      </c>
      <c r="E1420" t="s">
        <v>11</v>
      </c>
      <c r="F1420">
        <v>150</v>
      </c>
      <c r="G1420" s="1">
        <f>IF(reservas_hotel[[#This Row],[precio noche 1]]="","100",reservas_hotel[[#This Row],[precio noche 1]])</f>
        <v>150</v>
      </c>
      <c r="H1420" t="s">
        <v>21</v>
      </c>
      <c r="I1420">
        <v>2</v>
      </c>
      <c r="J1420" t="s">
        <v>6</v>
      </c>
      <c r="K1420">
        <v>20</v>
      </c>
      <c r="L1420" s="1">
        <f>IF(reservas_hotel[[#This Row],[mantenimiento_por_noche]]="","20",reservas_hotel[[#This Row],[mantenimiento_por_noche]])</f>
        <v>20</v>
      </c>
      <c r="M1420">
        <f>reservas_hotel[[#This Row],[Precio Noche]]*reservas_hotel[[#This Row],[noches]]</f>
        <v>300</v>
      </c>
      <c r="N1420">
        <f>reservas_hotel[[#This Row],[noches]]*reservas_hotel[[#This Row],[Mantenimiento por noche]]</f>
        <v>40</v>
      </c>
      <c r="O1420">
        <f>reservas_hotel[[#This Row],[Gasto total por reserva]]-reservas_hotel[[#This Row],[Gasto mantenimiento total]]</f>
        <v>260</v>
      </c>
    </row>
    <row r="1421" spans="1:15" x14ac:dyDescent="0.3">
      <c r="A1421">
        <v>1420</v>
      </c>
      <c r="B1421">
        <v>49</v>
      </c>
      <c r="C1421" t="s">
        <v>2</v>
      </c>
      <c r="D1421" t="s">
        <v>22</v>
      </c>
      <c r="E1421" t="s">
        <v>4</v>
      </c>
      <c r="F1421">
        <v>150</v>
      </c>
      <c r="G1421" s="1">
        <f>IF(reservas_hotel[[#This Row],[precio noche 1]]="","100",reservas_hotel[[#This Row],[precio noche 1]])</f>
        <v>150</v>
      </c>
      <c r="H1421" t="s">
        <v>21</v>
      </c>
      <c r="I1421">
        <v>9</v>
      </c>
      <c r="J1421" t="s">
        <v>6</v>
      </c>
      <c r="K1421">
        <v>20</v>
      </c>
      <c r="L1421" s="1">
        <f>IF(reservas_hotel[[#This Row],[mantenimiento_por_noche]]="","20",reservas_hotel[[#This Row],[mantenimiento_por_noche]])</f>
        <v>20</v>
      </c>
      <c r="M1421">
        <f>reservas_hotel[[#This Row],[Precio Noche]]*reservas_hotel[[#This Row],[noches]]</f>
        <v>1350</v>
      </c>
      <c r="N1421">
        <f>reservas_hotel[[#This Row],[noches]]*reservas_hotel[[#This Row],[Mantenimiento por noche]]</f>
        <v>180</v>
      </c>
      <c r="O1421">
        <f>reservas_hotel[[#This Row],[Gasto total por reserva]]-reservas_hotel[[#This Row],[Gasto mantenimiento total]]</f>
        <v>1170</v>
      </c>
    </row>
    <row r="1422" spans="1:15" x14ac:dyDescent="0.3">
      <c r="A1422">
        <v>1421</v>
      </c>
      <c r="B1422">
        <v>73</v>
      </c>
      <c r="C1422" t="s">
        <v>13</v>
      </c>
      <c r="D1422" t="s">
        <v>16</v>
      </c>
      <c r="E1422" t="s">
        <v>15</v>
      </c>
      <c r="F1422">
        <v>150</v>
      </c>
      <c r="G1422" s="1">
        <f>IF(reservas_hotel[[#This Row],[precio noche 1]]="","100",reservas_hotel[[#This Row],[precio noche 1]])</f>
        <v>150</v>
      </c>
      <c r="H1422" t="s">
        <v>21</v>
      </c>
      <c r="I1422">
        <v>9</v>
      </c>
      <c r="J1422" t="s">
        <v>6</v>
      </c>
      <c r="L1422" s="1" t="str">
        <f>IF(reservas_hotel[[#This Row],[mantenimiento_por_noche]]="","20",reservas_hotel[[#This Row],[mantenimiento_por_noche]])</f>
        <v>20</v>
      </c>
      <c r="M1422">
        <f>reservas_hotel[[#This Row],[Precio Noche]]*reservas_hotel[[#This Row],[noches]]</f>
        <v>1350</v>
      </c>
      <c r="N1422">
        <f>reservas_hotel[[#This Row],[noches]]*reservas_hotel[[#This Row],[Mantenimiento por noche]]</f>
        <v>180</v>
      </c>
      <c r="O1422">
        <f>reservas_hotel[[#This Row],[Gasto total por reserva]]-reservas_hotel[[#This Row],[Gasto mantenimiento total]]</f>
        <v>1170</v>
      </c>
    </row>
    <row r="1423" spans="1:15" x14ac:dyDescent="0.3">
      <c r="A1423">
        <v>1422</v>
      </c>
      <c r="B1423">
        <v>86</v>
      </c>
      <c r="C1423" t="s">
        <v>2</v>
      </c>
      <c r="D1423" t="s">
        <v>7</v>
      </c>
      <c r="E1423" t="s">
        <v>8</v>
      </c>
      <c r="G1423" s="1" t="str">
        <f>IF(reservas_hotel[[#This Row],[precio noche 1]]="","100",reservas_hotel[[#This Row],[precio noche 1]])</f>
        <v>100</v>
      </c>
      <c r="H1423" t="s">
        <v>5</v>
      </c>
      <c r="I1423">
        <v>8</v>
      </c>
      <c r="J1423" t="s">
        <v>17</v>
      </c>
      <c r="K1423">
        <v>10</v>
      </c>
      <c r="L1423" s="1">
        <f>IF(reservas_hotel[[#This Row],[mantenimiento_por_noche]]="","20",reservas_hotel[[#This Row],[mantenimiento_por_noche]])</f>
        <v>10</v>
      </c>
      <c r="M1423">
        <f>reservas_hotel[[#This Row],[Precio Noche]]*reservas_hotel[[#This Row],[noches]]</f>
        <v>800</v>
      </c>
      <c r="N1423">
        <f>reservas_hotel[[#This Row],[noches]]*reservas_hotel[[#This Row],[Mantenimiento por noche]]</f>
        <v>80</v>
      </c>
      <c r="O1423">
        <f>reservas_hotel[[#This Row],[Gasto total por reserva]]-reservas_hotel[[#This Row],[Gasto mantenimiento total]]</f>
        <v>720</v>
      </c>
    </row>
    <row r="1424" spans="1:15" x14ac:dyDescent="0.3">
      <c r="A1424">
        <v>1423</v>
      </c>
      <c r="B1424">
        <v>46</v>
      </c>
      <c r="C1424" t="s">
        <v>13</v>
      </c>
      <c r="D1424" t="s">
        <v>10</v>
      </c>
      <c r="E1424" t="s">
        <v>4</v>
      </c>
      <c r="F1424">
        <v>50</v>
      </c>
      <c r="G1424" s="1">
        <f>IF(reservas_hotel[[#This Row],[precio noche 1]]="","100",reservas_hotel[[#This Row],[precio noche 1]])</f>
        <v>50</v>
      </c>
      <c r="H1424" t="s">
        <v>12</v>
      </c>
      <c r="I1424">
        <v>2</v>
      </c>
      <c r="J1424" t="s">
        <v>17</v>
      </c>
      <c r="K1424">
        <v>10</v>
      </c>
      <c r="L1424" s="1">
        <f>IF(reservas_hotel[[#This Row],[mantenimiento_por_noche]]="","20",reservas_hotel[[#This Row],[mantenimiento_por_noche]])</f>
        <v>10</v>
      </c>
      <c r="M1424">
        <f>reservas_hotel[[#This Row],[Precio Noche]]*reservas_hotel[[#This Row],[noches]]</f>
        <v>100</v>
      </c>
      <c r="N1424">
        <f>reservas_hotel[[#This Row],[noches]]*reservas_hotel[[#This Row],[Mantenimiento por noche]]</f>
        <v>20</v>
      </c>
      <c r="O1424">
        <f>reservas_hotel[[#This Row],[Gasto total por reserva]]-reservas_hotel[[#This Row],[Gasto mantenimiento total]]</f>
        <v>80</v>
      </c>
    </row>
    <row r="1425" spans="1:15" x14ac:dyDescent="0.3">
      <c r="A1425">
        <v>1424</v>
      </c>
      <c r="B1425">
        <v>20</v>
      </c>
      <c r="C1425" t="s">
        <v>13</v>
      </c>
      <c r="D1425" t="s">
        <v>10</v>
      </c>
      <c r="E1425" t="s">
        <v>11</v>
      </c>
      <c r="G1425" s="1" t="str">
        <f>IF(reservas_hotel[[#This Row],[precio noche 1]]="","100",reservas_hotel[[#This Row],[precio noche 1]])</f>
        <v>100</v>
      </c>
      <c r="H1425" t="s">
        <v>9</v>
      </c>
      <c r="I1425">
        <v>7</v>
      </c>
      <c r="J1425" t="s">
        <v>6</v>
      </c>
      <c r="K1425">
        <v>5</v>
      </c>
      <c r="L1425" s="1">
        <f>IF(reservas_hotel[[#This Row],[mantenimiento_por_noche]]="","20",reservas_hotel[[#This Row],[mantenimiento_por_noche]])</f>
        <v>5</v>
      </c>
      <c r="M1425">
        <f>reservas_hotel[[#This Row],[Precio Noche]]*reservas_hotel[[#This Row],[noches]]</f>
        <v>700</v>
      </c>
      <c r="N1425">
        <f>reservas_hotel[[#This Row],[noches]]*reservas_hotel[[#This Row],[Mantenimiento por noche]]</f>
        <v>35</v>
      </c>
      <c r="O1425">
        <f>reservas_hotel[[#This Row],[Gasto total por reserva]]-reservas_hotel[[#This Row],[Gasto mantenimiento total]]</f>
        <v>665</v>
      </c>
    </row>
    <row r="1426" spans="1:15" x14ac:dyDescent="0.3">
      <c r="A1426">
        <v>1425</v>
      </c>
      <c r="B1426">
        <v>50</v>
      </c>
      <c r="C1426" t="s">
        <v>13</v>
      </c>
      <c r="D1426" t="s">
        <v>10</v>
      </c>
      <c r="E1426" t="s">
        <v>4</v>
      </c>
      <c r="F1426">
        <v>120</v>
      </c>
      <c r="G1426" s="1">
        <f>IF(reservas_hotel[[#This Row],[precio noche 1]]="","100",reservas_hotel[[#This Row],[precio noche 1]])</f>
        <v>120</v>
      </c>
      <c r="H1426" t="s">
        <v>21</v>
      </c>
      <c r="I1426">
        <v>10</v>
      </c>
      <c r="J1426" t="s">
        <v>17</v>
      </c>
      <c r="K1426">
        <v>15</v>
      </c>
      <c r="L1426" s="1">
        <f>IF(reservas_hotel[[#This Row],[mantenimiento_por_noche]]="","20",reservas_hotel[[#This Row],[mantenimiento_por_noche]])</f>
        <v>15</v>
      </c>
      <c r="M1426">
        <f>reservas_hotel[[#This Row],[Precio Noche]]*reservas_hotel[[#This Row],[noches]]</f>
        <v>1200</v>
      </c>
      <c r="N1426">
        <f>reservas_hotel[[#This Row],[noches]]*reservas_hotel[[#This Row],[Mantenimiento por noche]]</f>
        <v>150</v>
      </c>
      <c r="O1426">
        <f>reservas_hotel[[#This Row],[Gasto total por reserva]]-reservas_hotel[[#This Row],[Gasto mantenimiento total]]</f>
        <v>1050</v>
      </c>
    </row>
    <row r="1427" spans="1:15" x14ac:dyDescent="0.3">
      <c r="A1427">
        <v>1426</v>
      </c>
      <c r="B1427">
        <v>50</v>
      </c>
      <c r="C1427" t="s">
        <v>2</v>
      </c>
      <c r="D1427" t="s">
        <v>14</v>
      </c>
      <c r="E1427" t="s">
        <v>8</v>
      </c>
      <c r="F1427">
        <v>90</v>
      </c>
      <c r="G1427" s="1">
        <f>IF(reservas_hotel[[#This Row],[precio noche 1]]="","100",reservas_hotel[[#This Row],[precio noche 1]])</f>
        <v>90</v>
      </c>
      <c r="H1427" t="s">
        <v>9</v>
      </c>
      <c r="I1427">
        <v>3</v>
      </c>
      <c r="J1427" t="s">
        <v>6</v>
      </c>
      <c r="K1427">
        <v>10</v>
      </c>
      <c r="L1427" s="1">
        <f>IF(reservas_hotel[[#This Row],[mantenimiento_por_noche]]="","20",reservas_hotel[[#This Row],[mantenimiento_por_noche]])</f>
        <v>10</v>
      </c>
      <c r="M1427">
        <f>reservas_hotel[[#This Row],[Precio Noche]]*reservas_hotel[[#This Row],[noches]]</f>
        <v>270</v>
      </c>
      <c r="N1427">
        <f>reservas_hotel[[#This Row],[noches]]*reservas_hotel[[#This Row],[Mantenimiento por noche]]</f>
        <v>30</v>
      </c>
      <c r="O1427">
        <f>reservas_hotel[[#This Row],[Gasto total por reserva]]-reservas_hotel[[#This Row],[Gasto mantenimiento total]]</f>
        <v>240</v>
      </c>
    </row>
    <row r="1428" spans="1:15" x14ac:dyDescent="0.3">
      <c r="A1428">
        <v>1427</v>
      </c>
      <c r="B1428">
        <v>41</v>
      </c>
      <c r="C1428" t="s">
        <v>2</v>
      </c>
      <c r="D1428" t="s">
        <v>10</v>
      </c>
      <c r="E1428" t="s">
        <v>15</v>
      </c>
      <c r="F1428">
        <v>120</v>
      </c>
      <c r="G1428" s="1">
        <f>IF(reservas_hotel[[#This Row],[precio noche 1]]="","100",reservas_hotel[[#This Row],[precio noche 1]])</f>
        <v>120</v>
      </c>
      <c r="H1428" t="s">
        <v>12</v>
      </c>
      <c r="I1428">
        <v>10</v>
      </c>
      <c r="J1428" t="s">
        <v>6</v>
      </c>
      <c r="K1428">
        <v>15</v>
      </c>
      <c r="L1428" s="1">
        <f>IF(reservas_hotel[[#This Row],[mantenimiento_por_noche]]="","20",reservas_hotel[[#This Row],[mantenimiento_por_noche]])</f>
        <v>15</v>
      </c>
      <c r="M1428">
        <f>reservas_hotel[[#This Row],[Precio Noche]]*reservas_hotel[[#This Row],[noches]]</f>
        <v>1200</v>
      </c>
      <c r="N1428">
        <f>reservas_hotel[[#This Row],[noches]]*reservas_hotel[[#This Row],[Mantenimiento por noche]]</f>
        <v>150</v>
      </c>
      <c r="O1428">
        <f>reservas_hotel[[#This Row],[Gasto total por reserva]]-reservas_hotel[[#This Row],[Gasto mantenimiento total]]</f>
        <v>1050</v>
      </c>
    </row>
    <row r="1429" spans="1:15" x14ac:dyDescent="0.3">
      <c r="A1429">
        <v>1428</v>
      </c>
      <c r="B1429">
        <v>44</v>
      </c>
      <c r="C1429" t="s">
        <v>13</v>
      </c>
      <c r="D1429" t="s">
        <v>22</v>
      </c>
      <c r="E1429" t="s">
        <v>4</v>
      </c>
      <c r="F1429">
        <v>150</v>
      </c>
      <c r="G1429" s="1">
        <f>IF(reservas_hotel[[#This Row],[precio noche 1]]="","100",reservas_hotel[[#This Row],[precio noche 1]])</f>
        <v>150</v>
      </c>
      <c r="H1429" t="s">
        <v>9</v>
      </c>
      <c r="I1429">
        <v>3</v>
      </c>
      <c r="J1429" t="s">
        <v>6</v>
      </c>
      <c r="K1429">
        <v>10</v>
      </c>
      <c r="L1429" s="1">
        <f>IF(reservas_hotel[[#This Row],[mantenimiento_por_noche]]="","20",reservas_hotel[[#This Row],[mantenimiento_por_noche]])</f>
        <v>10</v>
      </c>
      <c r="M1429">
        <f>reservas_hotel[[#This Row],[Precio Noche]]*reservas_hotel[[#This Row],[noches]]</f>
        <v>450</v>
      </c>
      <c r="N1429">
        <f>reservas_hotel[[#This Row],[noches]]*reservas_hotel[[#This Row],[Mantenimiento por noche]]</f>
        <v>30</v>
      </c>
      <c r="O1429">
        <f>reservas_hotel[[#This Row],[Gasto total por reserva]]-reservas_hotel[[#This Row],[Gasto mantenimiento total]]</f>
        <v>420</v>
      </c>
    </row>
    <row r="1430" spans="1:15" x14ac:dyDescent="0.3">
      <c r="A1430">
        <v>1429</v>
      </c>
      <c r="B1430">
        <v>79</v>
      </c>
      <c r="C1430" t="s">
        <v>2</v>
      </c>
      <c r="D1430" t="s">
        <v>22</v>
      </c>
      <c r="E1430" t="s">
        <v>15</v>
      </c>
      <c r="F1430">
        <v>200</v>
      </c>
      <c r="G1430" s="1">
        <f>IF(reservas_hotel[[#This Row],[precio noche 1]]="","100",reservas_hotel[[#This Row],[precio noche 1]])</f>
        <v>200</v>
      </c>
      <c r="H1430" t="s">
        <v>9</v>
      </c>
      <c r="I1430">
        <v>10</v>
      </c>
      <c r="J1430" t="s">
        <v>6</v>
      </c>
      <c r="K1430">
        <v>5</v>
      </c>
      <c r="L1430" s="1">
        <f>IF(reservas_hotel[[#This Row],[mantenimiento_por_noche]]="","20",reservas_hotel[[#This Row],[mantenimiento_por_noche]])</f>
        <v>5</v>
      </c>
      <c r="M1430">
        <f>reservas_hotel[[#This Row],[Precio Noche]]*reservas_hotel[[#This Row],[noches]]</f>
        <v>2000</v>
      </c>
      <c r="N1430">
        <f>reservas_hotel[[#This Row],[noches]]*reservas_hotel[[#This Row],[Mantenimiento por noche]]</f>
        <v>50</v>
      </c>
      <c r="O1430">
        <f>reservas_hotel[[#This Row],[Gasto total por reserva]]-reservas_hotel[[#This Row],[Gasto mantenimiento total]]</f>
        <v>1950</v>
      </c>
    </row>
    <row r="1431" spans="1:15" x14ac:dyDescent="0.3">
      <c r="A1431">
        <v>1430</v>
      </c>
      <c r="B1431">
        <v>89</v>
      </c>
      <c r="C1431" t="s">
        <v>13</v>
      </c>
      <c r="D1431" t="s">
        <v>18</v>
      </c>
      <c r="E1431" t="s">
        <v>15</v>
      </c>
      <c r="G1431" s="1" t="str">
        <f>IF(reservas_hotel[[#This Row],[precio noche 1]]="","100",reservas_hotel[[#This Row],[precio noche 1]])</f>
        <v>100</v>
      </c>
      <c r="H1431" t="s">
        <v>5</v>
      </c>
      <c r="I1431">
        <v>6</v>
      </c>
      <c r="J1431" t="s">
        <v>17</v>
      </c>
      <c r="K1431">
        <v>5</v>
      </c>
      <c r="L1431" s="1">
        <f>IF(reservas_hotel[[#This Row],[mantenimiento_por_noche]]="","20",reservas_hotel[[#This Row],[mantenimiento_por_noche]])</f>
        <v>5</v>
      </c>
      <c r="M1431">
        <f>reservas_hotel[[#This Row],[Precio Noche]]*reservas_hotel[[#This Row],[noches]]</f>
        <v>600</v>
      </c>
      <c r="N1431">
        <f>reservas_hotel[[#This Row],[noches]]*reservas_hotel[[#This Row],[Mantenimiento por noche]]</f>
        <v>30</v>
      </c>
      <c r="O1431">
        <f>reservas_hotel[[#This Row],[Gasto total por reserva]]-reservas_hotel[[#This Row],[Gasto mantenimiento total]]</f>
        <v>570</v>
      </c>
    </row>
    <row r="1432" spans="1:15" x14ac:dyDescent="0.3">
      <c r="A1432">
        <v>1431</v>
      </c>
      <c r="B1432">
        <v>69</v>
      </c>
      <c r="C1432" t="s">
        <v>13</v>
      </c>
      <c r="D1432" t="s">
        <v>7</v>
      </c>
      <c r="E1432" t="s">
        <v>8</v>
      </c>
      <c r="F1432">
        <v>200</v>
      </c>
      <c r="G1432" s="1">
        <f>IF(reservas_hotel[[#This Row],[precio noche 1]]="","100",reservas_hotel[[#This Row],[precio noche 1]])</f>
        <v>200</v>
      </c>
      <c r="H1432" t="s">
        <v>12</v>
      </c>
      <c r="I1432">
        <v>8</v>
      </c>
      <c r="J1432" t="s">
        <v>17</v>
      </c>
      <c r="K1432">
        <v>15</v>
      </c>
      <c r="L1432" s="1">
        <f>IF(reservas_hotel[[#This Row],[mantenimiento_por_noche]]="","20",reservas_hotel[[#This Row],[mantenimiento_por_noche]])</f>
        <v>15</v>
      </c>
      <c r="M1432">
        <f>reservas_hotel[[#This Row],[Precio Noche]]*reservas_hotel[[#This Row],[noches]]</f>
        <v>1600</v>
      </c>
      <c r="N1432">
        <f>reservas_hotel[[#This Row],[noches]]*reservas_hotel[[#This Row],[Mantenimiento por noche]]</f>
        <v>120</v>
      </c>
      <c r="O1432">
        <f>reservas_hotel[[#This Row],[Gasto total por reserva]]-reservas_hotel[[#This Row],[Gasto mantenimiento total]]</f>
        <v>1480</v>
      </c>
    </row>
    <row r="1433" spans="1:15" x14ac:dyDescent="0.3">
      <c r="A1433">
        <v>1432</v>
      </c>
      <c r="B1433">
        <v>62</v>
      </c>
      <c r="C1433" t="s">
        <v>13</v>
      </c>
      <c r="D1433" t="s">
        <v>14</v>
      </c>
      <c r="E1433" t="s">
        <v>8</v>
      </c>
      <c r="F1433">
        <v>70</v>
      </c>
      <c r="G1433" s="1">
        <f>IF(reservas_hotel[[#This Row],[precio noche 1]]="","100",reservas_hotel[[#This Row],[precio noche 1]])</f>
        <v>70</v>
      </c>
      <c r="H1433" t="s">
        <v>21</v>
      </c>
      <c r="I1433">
        <v>10</v>
      </c>
      <c r="J1433" t="s">
        <v>6</v>
      </c>
      <c r="K1433">
        <v>5</v>
      </c>
      <c r="L1433" s="1">
        <f>IF(reservas_hotel[[#This Row],[mantenimiento_por_noche]]="","20",reservas_hotel[[#This Row],[mantenimiento_por_noche]])</f>
        <v>5</v>
      </c>
      <c r="M1433">
        <f>reservas_hotel[[#This Row],[Precio Noche]]*reservas_hotel[[#This Row],[noches]]</f>
        <v>700</v>
      </c>
      <c r="N1433">
        <f>reservas_hotel[[#This Row],[noches]]*reservas_hotel[[#This Row],[Mantenimiento por noche]]</f>
        <v>50</v>
      </c>
      <c r="O1433">
        <f>reservas_hotel[[#This Row],[Gasto total por reserva]]-reservas_hotel[[#This Row],[Gasto mantenimiento total]]</f>
        <v>650</v>
      </c>
    </row>
    <row r="1434" spans="1:15" x14ac:dyDescent="0.3">
      <c r="A1434">
        <v>1433</v>
      </c>
      <c r="B1434">
        <v>41</v>
      </c>
      <c r="C1434" t="s">
        <v>2</v>
      </c>
      <c r="D1434" t="s">
        <v>3</v>
      </c>
      <c r="E1434" t="s">
        <v>11</v>
      </c>
      <c r="F1434">
        <v>90</v>
      </c>
      <c r="G1434" s="1">
        <f>IF(reservas_hotel[[#This Row],[precio noche 1]]="","100",reservas_hotel[[#This Row],[precio noche 1]])</f>
        <v>90</v>
      </c>
      <c r="H1434" t="s">
        <v>21</v>
      </c>
      <c r="I1434">
        <v>4</v>
      </c>
      <c r="J1434" t="s">
        <v>17</v>
      </c>
      <c r="L1434" s="1" t="str">
        <f>IF(reservas_hotel[[#This Row],[mantenimiento_por_noche]]="","20",reservas_hotel[[#This Row],[mantenimiento_por_noche]])</f>
        <v>20</v>
      </c>
      <c r="M1434">
        <f>reservas_hotel[[#This Row],[Precio Noche]]*reservas_hotel[[#This Row],[noches]]</f>
        <v>360</v>
      </c>
      <c r="N1434">
        <f>reservas_hotel[[#This Row],[noches]]*reservas_hotel[[#This Row],[Mantenimiento por noche]]</f>
        <v>80</v>
      </c>
      <c r="O1434">
        <f>reservas_hotel[[#This Row],[Gasto total por reserva]]-reservas_hotel[[#This Row],[Gasto mantenimiento total]]</f>
        <v>280</v>
      </c>
    </row>
    <row r="1435" spans="1:15" x14ac:dyDescent="0.3">
      <c r="A1435">
        <v>1434</v>
      </c>
      <c r="B1435">
        <v>26</v>
      </c>
      <c r="C1435" t="s">
        <v>13</v>
      </c>
      <c r="D1435" t="s">
        <v>16</v>
      </c>
      <c r="E1435" t="s">
        <v>11</v>
      </c>
      <c r="F1435">
        <v>50</v>
      </c>
      <c r="G1435" s="1">
        <f>IF(reservas_hotel[[#This Row],[precio noche 1]]="","100",reservas_hotel[[#This Row],[precio noche 1]])</f>
        <v>50</v>
      </c>
      <c r="H1435" t="s">
        <v>21</v>
      </c>
      <c r="I1435">
        <v>4</v>
      </c>
      <c r="J1435" t="s">
        <v>6</v>
      </c>
      <c r="L1435" s="1" t="str">
        <f>IF(reservas_hotel[[#This Row],[mantenimiento_por_noche]]="","20",reservas_hotel[[#This Row],[mantenimiento_por_noche]])</f>
        <v>20</v>
      </c>
      <c r="M1435">
        <f>reservas_hotel[[#This Row],[Precio Noche]]*reservas_hotel[[#This Row],[noches]]</f>
        <v>200</v>
      </c>
      <c r="N1435">
        <f>reservas_hotel[[#This Row],[noches]]*reservas_hotel[[#This Row],[Mantenimiento por noche]]</f>
        <v>80</v>
      </c>
      <c r="O1435">
        <f>reservas_hotel[[#This Row],[Gasto total por reserva]]-reservas_hotel[[#This Row],[Gasto mantenimiento total]]</f>
        <v>120</v>
      </c>
    </row>
    <row r="1436" spans="1:15" x14ac:dyDescent="0.3">
      <c r="A1436">
        <v>1435</v>
      </c>
      <c r="B1436">
        <v>77</v>
      </c>
      <c r="C1436" t="s">
        <v>13</v>
      </c>
      <c r="D1436" t="s">
        <v>16</v>
      </c>
      <c r="E1436" t="s">
        <v>11</v>
      </c>
      <c r="G1436" s="1" t="str">
        <f>IF(reservas_hotel[[#This Row],[precio noche 1]]="","100",reservas_hotel[[#This Row],[precio noche 1]])</f>
        <v>100</v>
      </c>
      <c r="H1436" t="s">
        <v>5</v>
      </c>
      <c r="I1436">
        <v>8</v>
      </c>
      <c r="J1436" t="s">
        <v>6</v>
      </c>
      <c r="K1436">
        <v>10</v>
      </c>
      <c r="L1436" s="1">
        <f>IF(reservas_hotel[[#This Row],[mantenimiento_por_noche]]="","20",reservas_hotel[[#This Row],[mantenimiento_por_noche]])</f>
        <v>10</v>
      </c>
      <c r="M1436">
        <f>reservas_hotel[[#This Row],[Precio Noche]]*reservas_hotel[[#This Row],[noches]]</f>
        <v>800</v>
      </c>
      <c r="N1436">
        <f>reservas_hotel[[#This Row],[noches]]*reservas_hotel[[#This Row],[Mantenimiento por noche]]</f>
        <v>80</v>
      </c>
      <c r="O1436">
        <f>reservas_hotel[[#This Row],[Gasto total por reserva]]-reservas_hotel[[#This Row],[Gasto mantenimiento total]]</f>
        <v>720</v>
      </c>
    </row>
    <row r="1437" spans="1:15" x14ac:dyDescent="0.3">
      <c r="A1437">
        <v>1436</v>
      </c>
      <c r="B1437">
        <v>21</v>
      </c>
      <c r="C1437" t="s">
        <v>13</v>
      </c>
      <c r="D1437" t="s">
        <v>22</v>
      </c>
      <c r="E1437" t="s">
        <v>4</v>
      </c>
      <c r="F1437">
        <v>120</v>
      </c>
      <c r="G1437" s="1">
        <f>IF(reservas_hotel[[#This Row],[precio noche 1]]="","100",reservas_hotel[[#This Row],[precio noche 1]])</f>
        <v>120</v>
      </c>
      <c r="H1437" t="s">
        <v>21</v>
      </c>
      <c r="I1437">
        <v>7</v>
      </c>
      <c r="J1437" t="s">
        <v>17</v>
      </c>
      <c r="L1437" s="1" t="str">
        <f>IF(reservas_hotel[[#This Row],[mantenimiento_por_noche]]="","20",reservas_hotel[[#This Row],[mantenimiento_por_noche]])</f>
        <v>20</v>
      </c>
      <c r="M1437">
        <f>reservas_hotel[[#This Row],[Precio Noche]]*reservas_hotel[[#This Row],[noches]]</f>
        <v>840</v>
      </c>
      <c r="N1437">
        <f>reservas_hotel[[#This Row],[noches]]*reservas_hotel[[#This Row],[Mantenimiento por noche]]</f>
        <v>140</v>
      </c>
      <c r="O1437">
        <f>reservas_hotel[[#This Row],[Gasto total por reserva]]-reservas_hotel[[#This Row],[Gasto mantenimiento total]]</f>
        <v>700</v>
      </c>
    </row>
    <row r="1438" spans="1:15" x14ac:dyDescent="0.3">
      <c r="A1438">
        <v>1437</v>
      </c>
      <c r="B1438">
        <v>53</v>
      </c>
      <c r="C1438" t="s">
        <v>2</v>
      </c>
      <c r="D1438" t="s">
        <v>10</v>
      </c>
      <c r="E1438" t="s">
        <v>4</v>
      </c>
      <c r="F1438">
        <v>90</v>
      </c>
      <c r="G1438" s="1">
        <f>IF(reservas_hotel[[#This Row],[precio noche 1]]="","100",reservas_hotel[[#This Row],[precio noche 1]])</f>
        <v>90</v>
      </c>
      <c r="H1438" t="s">
        <v>5</v>
      </c>
      <c r="I1438">
        <v>5</v>
      </c>
      <c r="J1438" t="s">
        <v>6</v>
      </c>
      <c r="K1438">
        <v>15</v>
      </c>
      <c r="L1438" s="1">
        <f>IF(reservas_hotel[[#This Row],[mantenimiento_por_noche]]="","20",reservas_hotel[[#This Row],[mantenimiento_por_noche]])</f>
        <v>15</v>
      </c>
      <c r="M1438">
        <f>reservas_hotel[[#This Row],[Precio Noche]]*reservas_hotel[[#This Row],[noches]]</f>
        <v>450</v>
      </c>
      <c r="N1438">
        <f>reservas_hotel[[#This Row],[noches]]*reservas_hotel[[#This Row],[Mantenimiento por noche]]</f>
        <v>75</v>
      </c>
      <c r="O1438">
        <f>reservas_hotel[[#This Row],[Gasto total por reserva]]-reservas_hotel[[#This Row],[Gasto mantenimiento total]]</f>
        <v>375</v>
      </c>
    </row>
    <row r="1439" spans="1:15" x14ac:dyDescent="0.3">
      <c r="A1439">
        <v>1438</v>
      </c>
      <c r="B1439">
        <v>22</v>
      </c>
      <c r="C1439" t="s">
        <v>2</v>
      </c>
      <c r="D1439" t="s">
        <v>14</v>
      </c>
      <c r="E1439" t="s">
        <v>11</v>
      </c>
      <c r="F1439">
        <v>50</v>
      </c>
      <c r="G1439" s="1">
        <f>IF(reservas_hotel[[#This Row],[precio noche 1]]="","100",reservas_hotel[[#This Row],[precio noche 1]])</f>
        <v>50</v>
      </c>
      <c r="H1439" t="s">
        <v>5</v>
      </c>
      <c r="I1439">
        <v>9</v>
      </c>
      <c r="J1439" t="s">
        <v>6</v>
      </c>
      <c r="L1439" s="1" t="str">
        <f>IF(reservas_hotel[[#This Row],[mantenimiento_por_noche]]="","20",reservas_hotel[[#This Row],[mantenimiento_por_noche]])</f>
        <v>20</v>
      </c>
      <c r="M1439">
        <f>reservas_hotel[[#This Row],[Precio Noche]]*reservas_hotel[[#This Row],[noches]]</f>
        <v>450</v>
      </c>
      <c r="N1439">
        <f>reservas_hotel[[#This Row],[noches]]*reservas_hotel[[#This Row],[Mantenimiento por noche]]</f>
        <v>180</v>
      </c>
      <c r="O1439">
        <f>reservas_hotel[[#This Row],[Gasto total por reserva]]-reservas_hotel[[#This Row],[Gasto mantenimiento total]]</f>
        <v>270</v>
      </c>
    </row>
    <row r="1440" spans="1:15" x14ac:dyDescent="0.3">
      <c r="A1440">
        <v>1439</v>
      </c>
      <c r="B1440">
        <v>67</v>
      </c>
      <c r="C1440" t="s">
        <v>2</v>
      </c>
      <c r="D1440" t="s">
        <v>7</v>
      </c>
      <c r="E1440" t="s">
        <v>4</v>
      </c>
      <c r="F1440">
        <v>150</v>
      </c>
      <c r="G1440" s="1">
        <f>IF(reservas_hotel[[#This Row],[precio noche 1]]="","100",reservas_hotel[[#This Row],[precio noche 1]])</f>
        <v>150</v>
      </c>
      <c r="H1440" t="s">
        <v>21</v>
      </c>
      <c r="I1440">
        <v>2</v>
      </c>
      <c r="J1440" t="s">
        <v>6</v>
      </c>
      <c r="K1440">
        <v>10</v>
      </c>
      <c r="L1440" s="1">
        <f>IF(reservas_hotel[[#This Row],[mantenimiento_por_noche]]="","20",reservas_hotel[[#This Row],[mantenimiento_por_noche]])</f>
        <v>10</v>
      </c>
      <c r="M1440">
        <f>reservas_hotel[[#This Row],[Precio Noche]]*reservas_hotel[[#This Row],[noches]]</f>
        <v>300</v>
      </c>
      <c r="N1440">
        <f>reservas_hotel[[#This Row],[noches]]*reservas_hotel[[#This Row],[Mantenimiento por noche]]</f>
        <v>20</v>
      </c>
      <c r="O1440">
        <f>reservas_hotel[[#This Row],[Gasto total por reserva]]-reservas_hotel[[#This Row],[Gasto mantenimiento total]]</f>
        <v>280</v>
      </c>
    </row>
    <row r="1441" spans="1:15" x14ac:dyDescent="0.3">
      <c r="A1441">
        <v>1440</v>
      </c>
      <c r="B1441">
        <v>68</v>
      </c>
      <c r="C1441" t="s">
        <v>13</v>
      </c>
      <c r="D1441" t="s">
        <v>20</v>
      </c>
      <c r="E1441" t="s">
        <v>4</v>
      </c>
      <c r="F1441">
        <v>150</v>
      </c>
      <c r="G1441" s="1">
        <f>IF(reservas_hotel[[#This Row],[precio noche 1]]="","100",reservas_hotel[[#This Row],[precio noche 1]])</f>
        <v>150</v>
      </c>
      <c r="H1441" t="s">
        <v>9</v>
      </c>
      <c r="I1441">
        <v>5</v>
      </c>
      <c r="J1441" t="s">
        <v>17</v>
      </c>
      <c r="K1441">
        <v>20</v>
      </c>
      <c r="L1441" s="1">
        <f>IF(reservas_hotel[[#This Row],[mantenimiento_por_noche]]="","20",reservas_hotel[[#This Row],[mantenimiento_por_noche]])</f>
        <v>20</v>
      </c>
      <c r="M1441">
        <f>reservas_hotel[[#This Row],[Precio Noche]]*reservas_hotel[[#This Row],[noches]]</f>
        <v>750</v>
      </c>
      <c r="N1441">
        <f>reservas_hotel[[#This Row],[noches]]*reservas_hotel[[#This Row],[Mantenimiento por noche]]</f>
        <v>100</v>
      </c>
      <c r="O1441">
        <f>reservas_hotel[[#This Row],[Gasto total por reserva]]-reservas_hotel[[#This Row],[Gasto mantenimiento total]]</f>
        <v>650</v>
      </c>
    </row>
    <row r="1442" spans="1:15" x14ac:dyDescent="0.3">
      <c r="A1442">
        <v>1441</v>
      </c>
      <c r="B1442">
        <v>66</v>
      </c>
      <c r="C1442" t="s">
        <v>13</v>
      </c>
      <c r="D1442" t="s">
        <v>16</v>
      </c>
      <c r="E1442" t="s">
        <v>11</v>
      </c>
      <c r="F1442">
        <v>50</v>
      </c>
      <c r="G1442" s="1">
        <f>IF(reservas_hotel[[#This Row],[precio noche 1]]="","100",reservas_hotel[[#This Row],[precio noche 1]])</f>
        <v>50</v>
      </c>
      <c r="H1442" t="s">
        <v>9</v>
      </c>
      <c r="I1442">
        <v>10</v>
      </c>
      <c r="J1442" t="s">
        <v>17</v>
      </c>
      <c r="L1442" s="1" t="str">
        <f>IF(reservas_hotel[[#This Row],[mantenimiento_por_noche]]="","20",reservas_hotel[[#This Row],[mantenimiento_por_noche]])</f>
        <v>20</v>
      </c>
      <c r="M1442">
        <f>reservas_hotel[[#This Row],[Precio Noche]]*reservas_hotel[[#This Row],[noches]]</f>
        <v>500</v>
      </c>
      <c r="N1442">
        <f>reservas_hotel[[#This Row],[noches]]*reservas_hotel[[#This Row],[Mantenimiento por noche]]</f>
        <v>200</v>
      </c>
      <c r="O1442">
        <f>reservas_hotel[[#This Row],[Gasto total por reserva]]-reservas_hotel[[#This Row],[Gasto mantenimiento total]]</f>
        <v>300</v>
      </c>
    </row>
    <row r="1443" spans="1:15" x14ac:dyDescent="0.3">
      <c r="A1443">
        <v>1442</v>
      </c>
      <c r="B1443">
        <v>33</v>
      </c>
      <c r="C1443" t="s">
        <v>2</v>
      </c>
      <c r="D1443" t="s">
        <v>7</v>
      </c>
      <c r="E1443" t="s">
        <v>15</v>
      </c>
      <c r="F1443">
        <v>120</v>
      </c>
      <c r="G1443" s="1">
        <f>IF(reservas_hotel[[#This Row],[precio noche 1]]="","100",reservas_hotel[[#This Row],[precio noche 1]])</f>
        <v>120</v>
      </c>
      <c r="H1443" t="s">
        <v>21</v>
      </c>
      <c r="I1443">
        <v>2</v>
      </c>
      <c r="J1443" t="s">
        <v>6</v>
      </c>
      <c r="K1443">
        <v>20</v>
      </c>
      <c r="L1443" s="1">
        <f>IF(reservas_hotel[[#This Row],[mantenimiento_por_noche]]="","20",reservas_hotel[[#This Row],[mantenimiento_por_noche]])</f>
        <v>20</v>
      </c>
      <c r="M1443">
        <f>reservas_hotel[[#This Row],[Precio Noche]]*reservas_hotel[[#This Row],[noches]]</f>
        <v>240</v>
      </c>
      <c r="N1443">
        <f>reservas_hotel[[#This Row],[noches]]*reservas_hotel[[#This Row],[Mantenimiento por noche]]</f>
        <v>40</v>
      </c>
      <c r="O1443">
        <f>reservas_hotel[[#This Row],[Gasto total por reserva]]-reservas_hotel[[#This Row],[Gasto mantenimiento total]]</f>
        <v>200</v>
      </c>
    </row>
    <row r="1444" spans="1:15" x14ac:dyDescent="0.3">
      <c r="A1444">
        <v>1443</v>
      </c>
      <c r="B1444">
        <v>62</v>
      </c>
      <c r="C1444" t="s">
        <v>13</v>
      </c>
      <c r="D1444" t="s">
        <v>20</v>
      </c>
      <c r="E1444" t="s">
        <v>15</v>
      </c>
      <c r="F1444">
        <v>200</v>
      </c>
      <c r="G1444" s="1">
        <f>IF(reservas_hotel[[#This Row],[precio noche 1]]="","100",reservas_hotel[[#This Row],[precio noche 1]])</f>
        <v>200</v>
      </c>
      <c r="H1444" t="s">
        <v>21</v>
      </c>
      <c r="I1444">
        <v>3</v>
      </c>
      <c r="J1444" t="s">
        <v>17</v>
      </c>
      <c r="K1444">
        <v>10</v>
      </c>
      <c r="L1444" s="1">
        <f>IF(reservas_hotel[[#This Row],[mantenimiento_por_noche]]="","20",reservas_hotel[[#This Row],[mantenimiento_por_noche]])</f>
        <v>10</v>
      </c>
      <c r="M1444">
        <f>reservas_hotel[[#This Row],[Precio Noche]]*reservas_hotel[[#This Row],[noches]]</f>
        <v>600</v>
      </c>
      <c r="N1444">
        <f>reservas_hotel[[#This Row],[noches]]*reservas_hotel[[#This Row],[Mantenimiento por noche]]</f>
        <v>30</v>
      </c>
      <c r="O1444">
        <f>reservas_hotel[[#This Row],[Gasto total por reserva]]-reservas_hotel[[#This Row],[Gasto mantenimiento total]]</f>
        <v>570</v>
      </c>
    </row>
    <row r="1445" spans="1:15" x14ac:dyDescent="0.3">
      <c r="A1445">
        <v>1444</v>
      </c>
      <c r="B1445">
        <v>43</v>
      </c>
      <c r="C1445" t="s">
        <v>13</v>
      </c>
      <c r="D1445" t="s">
        <v>20</v>
      </c>
      <c r="E1445" t="s">
        <v>4</v>
      </c>
      <c r="G1445" s="1" t="str">
        <f>IF(reservas_hotel[[#This Row],[precio noche 1]]="","100",reservas_hotel[[#This Row],[precio noche 1]])</f>
        <v>100</v>
      </c>
      <c r="H1445" t="s">
        <v>9</v>
      </c>
      <c r="I1445">
        <v>6</v>
      </c>
      <c r="J1445" t="s">
        <v>6</v>
      </c>
      <c r="K1445">
        <v>10</v>
      </c>
      <c r="L1445" s="1">
        <f>IF(reservas_hotel[[#This Row],[mantenimiento_por_noche]]="","20",reservas_hotel[[#This Row],[mantenimiento_por_noche]])</f>
        <v>10</v>
      </c>
      <c r="M1445">
        <f>reservas_hotel[[#This Row],[Precio Noche]]*reservas_hotel[[#This Row],[noches]]</f>
        <v>600</v>
      </c>
      <c r="N1445">
        <f>reservas_hotel[[#This Row],[noches]]*reservas_hotel[[#This Row],[Mantenimiento por noche]]</f>
        <v>60</v>
      </c>
      <c r="O1445">
        <f>reservas_hotel[[#This Row],[Gasto total por reserva]]-reservas_hotel[[#This Row],[Gasto mantenimiento total]]</f>
        <v>540</v>
      </c>
    </row>
    <row r="1446" spans="1:15" x14ac:dyDescent="0.3">
      <c r="A1446">
        <v>1445</v>
      </c>
      <c r="B1446">
        <v>82</v>
      </c>
      <c r="C1446" t="s">
        <v>13</v>
      </c>
      <c r="D1446" t="s">
        <v>7</v>
      </c>
      <c r="E1446" t="s">
        <v>11</v>
      </c>
      <c r="F1446">
        <v>90</v>
      </c>
      <c r="G1446" s="1">
        <f>IF(reservas_hotel[[#This Row],[precio noche 1]]="","100",reservas_hotel[[#This Row],[precio noche 1]])</f>
        <v>90</v>
      </c>
      <c r="H1446" t="s">
        <v>12</v>
      </c>
      <c r="I1446">
        <v>6</v>
      </c>
      <c r="J1446" t="s">
        <v>6</v>
      </c>
      <c r="K1446">
        <v>10</v>
      </c>
      <c r="L1446" s="1">
        <f>IF(reservas_hotel[[#This Row],[mantenimiento_por_noche]]="","20",reservas_hotel[[#This Row],[mantenimiento_por_noche]])</f>
        <v>10</v>
      </c>
      <c r="M1446">
        <f>reservas_hotel[[#This Row],[Precio Noche]]*reservas_hotel[[#This Row],[noches]]</f>
        <v>540</v>
      </c>
      <c r="N1446">
        <f>reservas_hotel[[#This Row],[noches]]*reservas_hotel[[#This Row],[Mantenimiento por noche]]</f>
        <v>60</v>
      </c>
      <c r="O1446">
        <f>reservas_hotel[[#This Row],[Gasto total por reserva]]-reservas_hotel[[#This Row],[Gasto mantenimiento total]]</f>
        <v>480</v>
      </c>
    </row>
    <row r="1447" spans="1:15" x14ac:dyDescent="0.3">
      <c r="A1447">
        <v>1446</v>
      </c>
      <c r="B1447">
        <v>56</v>
      </c>
      <c r="C1447" t="s">
        <v>2</v>
      </c>
      <c r="D1447" t="s">
        <v>10</v>
      </c>
      <c r="E1447" t="s">
        <v>11</v>
      </c>
      <c r="G1447" s="1" t="str">
        <f>IF(reservas_hotel[[#This Row],[precio noche 1]]="","100",reservas_hotel[[#This Row],[precio noche 1]])</f>
        <v>100</v>
      </c>
      <c r="H1447" t="s">
        <v>21</v>
      </c>
      <c r="I1447">
        <v>2</v>
      </c>
      <c r="J1447" t="s">
        <v>6</v>
      </c>
      <c r="K1447">
        <v>5</v>
      </c>
      <c r="L1447" s="1">
        <f>IF(reservas_hotel[[#This Row],[mantenimiento_por_noche]]="","20",reservas_hotel[[#This Row],[mantenimiento_por_noche]])</f>
        <v>5</v>
      </c>
      <c r="M1447">
        <f>reservas_hotel[[#This Row],[Precio Noche]]*reservas_hotel[[#This Row],[noches]]</f>
        <v>200</v>
      </c>
      <c r="N1447">
        <f>reservas_hotel[[#This Row],[noches]]*reservas_hotel[[#This Row],[Mantenimiento por noche]]</f>
        <v>10</v>
      </c>
      <c r="O1447">
        <f>reservas_hotel[[#This Row],[Gasto total por reserva]]-reservas_hotel[[#This Row],[Gasto mantenimiento total]]</f>
        <v>190</v>
      </c>
    </row>
    <row r="1448" spans="1:15" x14ac:dyDescent="0.3">
      <c r="A1448">
        <v>1447</v>
      </c>
      <c r="B1448">
        <v>51</v>
      </c>
      <c r="C1448" t="s">
        <v>13</v>
      </c>
      <c r="D1448" t="s">
        <v>16</v>
      </c>
      <c r="E1448" t="s">
        <v>15</v>
      </c>
      <c r="F1448">
        <v>150</v>
      </c>
      <c r="G1448" s="1">
        <f>IF(reservas_hotel[[#This Row],[precio noche 1]]="","100",reservas_hotel[[#This Row],[precio noche 1]])</f>
        <v>150</v>
      </c>
      <c r="H1448" t="s">
        <v>12</v>
      </c>
      <c r="I1448">
        <v>4</v>
      </c>
      <c r="J1448" t="s">
        <v>6</v>
      </c>
      <c r="K1448">
        <v>15</v>
      </c>
      <c r="L1448" s="1">
        <f>IF(reservas_hotel[[#This Row],[mantenimiento_por_noche]]="","20",reservas_hotel[[#This Row],[mantenimiento_por_noche]])</f>
        <v>15</v>
      </c>
      <c r="M1448">
        <f>reservas_hotel[[#This Row],[Precio Noche]]*reservas_hotel[[#This Row],[noches]]</f>
        <v>600</v>
      </c>
      <c r="N1448">
        <f>reservas_hotel[[#This Row],[noches]]*reservas_hotel[[#This Row],[Mantenimiento por noche]]</f>
        <v>60</v>
      </c>
      <c r="O1448">
        <f>reservas_hotel[[#This Row],[Gasto total por reserva]]-reservas_hotel[[#This Row],[Gasto mantenimiento total]]</f>
        <v>540</v>
      </c>
    </row>
    <row r="1449" spans="1:15" x14ac:dyDescent="0.3">
      <c r="A1449">
        <v>1448</v>
      </c>
      <c r="B1449">
        <v>40</v>
      </c>
      <c r="C1449" t="s">
        <v>13</v>
      </c>
      <c r="D1449" t="s">
        <v>20</v>
      </c>
      <c r="E1449" t="s">
        <v>15</v>
      </c>
      <c r="F1449">
        <v>120</v>
      </c>
      <c r="G1449" s="1">
        <f>IF(reservas_hotel[[#This Row],[precio noche 1]]="","100",reservas_hotel[[#This Row],[precio noche 1]])</f>
        <v>120</v>
      </c>
      <c r="H1449" t="s">
        <v>21</v>
      </c>
      <c r="I1449">
        <v>1</v>
      </c>
      <c r="J1449" t="s">
        <v>6</v>
      </c>
      <c r="K1449">
        <v>20</v>
      </c>
      <c r="L1449" s="1">
        <f>IF(reservas_hotel[[#This Row],[mantenimiento_por_noche]]="","20",reservas_hotel[[#This Row],[mantenimiento_por_noche]])</f>
        <v>20</v>
      </c>
      <c r="M1449">
        <f>reservas_hotel[[#This Row],[Precio Noche]]*reservas_hotel[[#This Row],[noches]]</f>
        <v>120</v>
      </c>
      <c r="N1449">
        <f>reservas_hotel[[#This Row],[noches]]*reservas_hotel[[#This Row],[Mantenimiento por noche]]</f>
        <v>20</v>
      </c>
      <c r="O1449">
        <f>reservas_hotel[[#This Row],[Gasto total por reserva]]-reservas_hotel[[#This Row],[Gasto mantenimiento total]]</f>
        <v>100</v>
      </c>
    </row>
    <row r="1450" spans="1:15" x14ac:dyDescent="0.3">
      <c r="A1450">
        <v>1449</v>
      </c>
      <c r="B1450">
        <v>52</v>
      </c>
      <c r="C1450" t="s">
        <v>2</v>
      </c>
      <c r="D1450" t="s">
        <v>18</v>
      </c>
      <c r="E1450" t="s">
        <v>8</v>
      </c>
      <c r="F1450">
        <v>90</v>
      </c>
      <c r="G1450" s="1">
        <f>IF(reservas_hotel[[#This Row],[precio noche 1]]="","100",reservas_hotel[[#This Row],[precio noche 1]])</f>
        <v>90</v>
      </c>
      <c r="H1450" t="s">
        <v>21</v>
      </c>
      <c r="I1450">
        <v>8</v>
      </c>
      <c r="J1450" t="s">
        <v>6</v>
      </c>
      <c r="K1450">
        <v>10</v>
      </c>
      <c r="L1450" s="1">
        <f>IF(reservas_hotel[[#This Row],[mantenimiento_por_noche]]="","20",reservas_hotel[[#This Row],[mantenimiento_por_noche]])</f>
        <v>10</v>
      </c>
      <c r="M1450">
        <f>reservas_hotel[[#This Row],[Precio Noche]]*reservas_hotel[[#This Row],[noches]]</f>
        <v>720</v>
      </c>
      <c r="N1450">
        <f>reservas_hotel[[#This Row],[noches]]*reservas_hotel[[#This Row],[Mantenimiento por noche]]</f>
        <v>80</v>
      </c>
      <c r="O1450">
        <f>reservas_hotel[[#This Row],[Gasto total por reserva]]-reservas_hotel[[#This Row],[Gasto mantenimiento total]]</f>
        <v>640</v>
      </c>
    </row>
    <row r="1451" spans="1:15" x14ac:dyDescent="0.3">
      <c r="A1451">
        <v>1450</v>
      </c>
      <c r="B1451">
        <v>86</v>
      </c>
      <c r="C1451" t="s">
        <v>2</v>
      </c>
      <c r="D1451" t="s">
        <v>3</v>
      </c>
      <c r="E1451" t="s">
        <v>11</v>
      </c>
      <c r="G1451" s="1" t="str">
        <f>IF(reservas_hotel[[#This Row],[precio noche 1]]="","100",reservas_hotel[[#This Row],[precio noche 1]])</f>
        <v>100</v>
      </c>
      <c r="H1451" t="s">
        <v>5</v>
      </c>
      <c r="I1451">
        <v>1</v>
      </c>
      <c r="J1451" t="s">
        <v>17</v>
      </c>
      <c r="K1451">
        <v>20</v>
      </c>
      <c r="L1451" s="1">
        <f>IF(reservas_hotel[[#This Row],[mantenimiento_por_noche]]="","20",reservas_hotel[[#This Row],[mantenimiento_por_noche]])</f>
        <v>20</v>
      </c>
      <c r="M1451">
        <f>reservas_hotel[[#This Row],[Precio Noche]]*reservas_hotel[[#This Row],[noches]]</f>
        <v>100</v>
      </c>
      <c r="N1451">
        <f>reservas_hotel[[#This Row],[noches]]*reservas_hotel[[#This Row],[Mantenimiento por noche]]</f>
        <v>20</v>
      </c>
      <c r="O1451">
        <f>reservas_hotel[[#This Row],[Gasto total por reserva]]-reservas_hotel[[#This Row],[Gasto mantenimiento total]]</f>
        <v>80</v>
      </c>
    </row>
    <row r="1452" spans="1:15" x14ac:dyDescent="0.3">
      <c r="A1452">
        <v>1451</v>
      </c>
      <c r="B1452">
        <v>81</v>
      </c>
      <c r="C1452" t="s">
        <v>2</v>
      </c>
      <c r="D1452" t="s">
        <v>16</v>
      </c>
      <c r="E1452" t="s">
        <v>8</v>
      </c>
      <c r="F1452">
        <v>50</v>
      </c>
      <c r="G1452" s="1">
        <f>IF(reservas_hotel[[#This Row],[precio noche 1]]="","100",reservas_hotel[[#This Row],[precio noche 1]])</f>
        <v>50</v>
      </c>
      <c r="H1452" t="s">
        <v>5</v>
      </c>
      <c r="I1452">
        <v>9</v>
      </c>
      <c r="J1452" t="s">
        <v>6</v>
      </c>
      <c r="K1452">
        <v>5</v>
      </c>
      <c r="L1452" s="1">
        <f>IF(reservas_hotel[[#This Row],[mantenimiento_por_noche]]="","20",reservas_hotel[[#This Row],[mantenimiento_por_noche]])</f>
        <v>5</v>
      </c>
      <c r="M1452">
        <f>reservas_hotel[[#This Row],[Precio Noche]]*reservas_hotel[[#This Row],[noches]]</f>
        <v>450</v>
      </c>
      <c r="N1452">
        <f>reservas_hotel[[#This Row],[noches]]*reservas_hotel[[#This Row],[Mantenimiento por noche]]</f>
        <v>45</v>
      </c>
      <c r="O1452">
        <f>reservas_hotel[[#This Row],[Gasto total por reserva]]-reservas_hotel[[#This Row],[Gasto mantenimiento total]]</f>
        <v>405</v>
      </c>
    </row>
    <row r="1453" spans="1:15" x14ac:dyDescent="0.3">
      <c r="A1453">
        <v>1452</v>
      </c>
      <c r="B1453">
        <v>90</v>
      </c>
      <c r="C1453" t="s">
        <v>13</v>
      </c>
      <c r="D1453" t="s">
        <v>3</v>
      </c>
      <c r="E1453" t="s">
        <v>15</v>
      </c>
      <c r="F1453">
        <v>200</v>
      </c>
      <c r="G1453" s="1">
        <f>IF(reservas_hotel[[#This Row],[precio noche 1]]="","100",reservas_hotel[[#This Row],[precio noche 1]])</f>
        <v>200</v>
      </c>
      <c r="H1453" t="s">
        <v>9</v>
      </c>
      <c r="I1453">
        <v>6</v>
      </c>
      <c r="J1453" t="s">
        <v>17</v>
      </c>
      <c r="L1453" s="1" t="str">
        <f>IF(reservas_hotel[[#This Row],[mantenimiento_por_noche]]="","20",reservas_hotel[[#This Row],[mantenimiento_por_noche]])</f>
        <v>20</v>
      </c>
      <c r="M1453">
        <f>reservas_hotel[[#This Row],[Precio Noche]]*reservas_hotel[[#This Row],[noches]]</f>
        <v>1200</v>
      </c>
      <c r="N1453">
        <f>reservas_hotel[[#This Row],[noches]]*reservas_hotel[[#This Row],[Mantenimiento por noche]]</f>
        <v>120</v>
      </c>
      <c r="O1453">
        <f>reservas_hotel[[#This Row],[Gasto total por reserva]]-reservas_hotel[[#This Row],[Gasto mantenimiento total]]</f>
        <v>1080</v>
      </c>
    </row>
    <row r="1454" spans="1:15" x14ac:dyDescent="0.3">
      <c r="A1454">
        <v>1453</v>
      </c>
      <c r="B1454">
        <v>29</v>
      </c>
      <c r="C1454" t="s">
        <v>13</v>
      </c>
      <c r="D1454" t="s">
        <v>19</v>
      </c>
      <c r="E1454" t="s">
        <v>8</v>
      </c>
      <c r="G1454" s="1" t="str">
        <f>IF(reservas_hotel[[#This Row],[precio noche 1]]="","100",reservas_hotel[[#This Row],[precio noche 1]])</f>
        <v>100</v>
      </c>
      <c r="H1454" t="s">
        <v>9</v>
      </c>
      <c r="I1454">
        <v>5</v>
      </c>
      <c r="J1454" t="s">
        <v>6</v>
      </c>
      <c r="K1454">
        <v>5</v>
      </c>
      <c r="L1454" s="1">
        <f>IF(reservas_hotel[[#This Row],[mantenimiento_por_noche]]="","20",reservas_hotel[[#This Row],[mantenimiento_por_noche]])</f>
        <v>5</v>
      </c>
      <c r="M1454">
        <f>reservas_hotel[[#This Row],[Precio Noche]]*reservas_hotel[[#This Row],[noches]]</f>
        <v>500</v>
      </c>
      <c r="N1454">
        <f>reservas_hotel[[#This Row],[noches]]*reservas_hotel[[#This Row],[Mantenimiento por noche]]</f>
        <v>25</v>
      </c>
      <c r="O1454">
        <f>reservas_hotel[[#This Row],[Gasto total por reserva]]-reservas_hotel[[#This Row],[Gasto mantenimiento total]]</f>
        <v>475</v>
      </c>
    </row>
    <row r="1455" spans="1:15" x14ac:dyDescent="0.3">
      <c r="A1455">
        <v>1454</v>
      </c>
      <c r="B1455">
        <v>55</v>
      </c>
      <c r="C1455" t="s">
        <v>2</v>
      </c>
      <c r="D1455" t="s">
        <v>10</v>
      </c>
      <c r="E1455" t="s">
        <v>4</v>
      </c>
      <c r="G1455" s="1" t="str">
        <f>IF(reservas_hotel[[#This Row],[precio noche 1]]="","100",reservas_hotel[[#This Row],[precio noche 1]])</f>
        <v>100</v>
      </c>
      <c r="H1455" t="s">
        <v>12</v>
      </c>
      <c r="I1455">
        <v>8</v>
      </c>
      <c r="J1455" t="s">
        <v>17</v>
      </c>
      <c r="K1455">
        <v>20</v>
      </c>
      <c r="L1455" s="1">
        <f>IF(reservas_hotel[[#This Row],[mantenimiento_por_noche]]="","20",reservas_hotel[[#This Row],[mantenimiento_por_noche]])</f>
        <v>20</v>
      </c>
      <c r="M1455">
        <f>reservas_hotel[[#This Row],[Precio Noche]]*reservas_hotel[[#This Row],[noches]]</f>
        <v>800</v>
      </c>
      <c r="N1455">
        <f>reservas_hotel[[#This Row],[noches]]*reservas_hotel[[#This Row],[Mantenimiento por noche]]</f>
        <v>160</v>
      </c>
      <c r="O1455">
        <f>reservas_hotel[[#This Row],[Gasto total por reserva]]-reservas_hotel[[#This Row],[Gasto mantenimiento total]]</f>
        <v>640</v>
      </c>
    </row>
    <row r="1456" spans="1:15" x14ac:dyDescent="0.3">
      <c r="A1456">
        <v>1455</v>
      </c>
      <c r="B1456">
        <v>28</v>
      </c>
      <c r="C1456" t="s">
        <v>2</v>
      </c>
      <c r="D1456" t="s">
        <v>20</v>
      </c>
      <c r="E1456" t="s">
        <v>8</v>
      </c>
      <c r="F1456">
        <v>50</v>
      </c>
      <c r="G1456" s="1">
        <f>IF(reservas_hotel[[#This Row],[precio noche 1]]="","100",reservas_hotel[[#This Row],[precio noche 1]])</f>
        <v>50</v>
      </c>
      <c r="H1456" t="s">
        <v>21</v>
      </c>
      <c r="I1456">
        <v>5</v>
      </c>
      <c r="J1456" t="s">
        <v>17</v>
      </c>
      <c r="K1456">
        <v>15</v>
      </c>
      <c r="L1456" s="1">
        <f>IF(reservas_hotel[[#This Row],[mantenimiento_por_noche]]="","20",reservas_hotel[[#This Row],[mantenimiento_por_noche]])</f>
        <v>15</v>
      </c>
      <c r="M1456">
        <f>reservas_hotel[[#This Row],[Precio Noche]]*reservas_hotel[[#This Row],[noches]]</f>
        <v>250</v>
      </c>
      <c r="N1456">
        <f>reservas_hotel[[#This Row],[noches]]*reservas_hotel[[#This Row],[Mantenimiento por noche]]</f>
        <v>75</v>
      </c>
      <c r="O1456">
        <f>reservas_hotel[[#This Row],[Gasto total por reserva]]-reservas_hotel[[#This Row],[Gasto mantenimiento total]]</f>
        <v>175</v>
      </c>
    </row>
    <row r="1457" spans="1:15" x14ac:dyDescent="0.3">
      <c r="A1457">
        <v>1456</v>
      </c>
      <c r="B1457">
        <v>33</v>
      </c>
      <c r="C1457" t="s">
        <v>2</v>
      </c>
      <c r="D1457" t="s">
        <v>3</v>
      </c>
      <c r="E1457" t="s">
        <v>15</v>
      </c>
      <c r="F1457">
        <v>120</v>
      </c>
      <c r="G1457" s="1">
        <f>IF(reservas_hotel[[#This Row],[precio noche 1]]="","100",reservas_hotel[[#This Row],[precio noche 1]])</f>
        <v>120</v>
      </c>
      <c r="H1457" t="s">
        <v>9</v>
      </c>
      <c r="I1457">
        <v>3</v>
      </c>
      <c r="J1457" t="s">
        <v>17</v>
      </c>
      <c r="K1457">
        <v>20</v>
      </c>
      <c r="L1457" s="1">
        <f>IF(reservas_hotel[[#This Row],[mantenimiento_por_noche]]="","20",reservas_hotel[[#This Row],[mantenimiento_por_noche]])</f>
        <v>20</v>
      </c>
      <c r="M1457">
        <f>reservas_hotel[[#This Row],[Precio Noche]]*reservas_hotel[[#This Row],[noches]]</f>
        <v>360</v>
      </c>
      <c r="N1457">
        <f>reservas_hotel[[#This Row],[noches]]*reservas_hotel[[#This Row],[Mantenimiento por noche]]</f>
        <v>60</v>
      </c>
      <c r="O1457">
        <f>reservas_hotel[[#This Row],[Gasto total por reserva]]-reservas_hotel[[#This Row],[Gasto mantenimiento total]]</f>
        <v>300</v>
      </c>
    </row>
    <row r="1458" spans="1:15" x14ac:dyDescent="0.3">
      <c r="A1458">
        <v>1457</v>
      </c>
      <c r="B1458">
        <v>89</v>
      </c>
      <c r="C1458" t="s">
        <v>2</v>
      </c>
      <c r="D1458" t="s">
        <v>14</v>
      </c>
      <c r="E1458" t="s">
        <v>11</v>
      </c>
      <c r="F1458">
        <v>90</v>
      </c>
      <c r="G1458" s="1">
        <f>IF(reservas_hotel[[#This Row],[precio noche 1]]="","100",reservas_hotel[[#This Row],[precio noche 1]])</f>
        <v>90</v>
      </c>
      <c r="H1458" t="s">
        <v>9</v>
      </c>
      <c r="I1458">
        <v>6</v>
      </c>
      <c r="J1458" t="s">
        <v>6</v>
      </c>
      <c r="L1458" s="1" t="str">
        <f>IF(reservas_hotel[[#This Row],[mantenimiento_por_noche]]="","20",reservas_hotel[[#This Row],[mantenimiento_por_noche]])</f>
        <v>20</v>
      </c>
      <c r="M1458">
        <f>reservas_hotel[[#This Row],[Precio Noche]]*reservas_hotel[[#This Row],[noches]]</f>
        <v>540</v>
      </c>
      <c r="N1458">
        <f>reservas_hotel[[#This Row],[noches]]*reservas_hotel[[#This Row],[Mantenimiento por noche]]</f>
        <v>120</v>
      </c>
      <c r="O1458">
        <f>reservas_hotel[[#This Row],[Gasto total por reserva]]-reservas_hotel[[#This Row],[Gasto mantenimiento total]]</f>
        <v>420</v>
      </c>
    </row>
    <row r="1459" spans="1:15" x14ac:dyDescent="0.3">
      <c r="A1459">
        <v>1458</v>
      </c>
      <c r="B1459">
        <v>72</v>
      </c>
      <c r="C1459" t="s">
        <v>2</v>
      </c>
      <c r="D1459" t="s">
        <v>10</v>
      </c>
      <c r="E1459" t="s">
        <v>8</v>
      </c>
      <c r="G1459" s="1" t="str">
        <f>IF(reservas_hotel[[#This Row],[precio noche 1]]="","100",reservas_hotel[[#This Row],[precio noche 1]])</f>
        <v>100</v>
      </c>
      <c r="H1459" t="s">
        <v>21</v>
      </c>
      <c r="I1459">
        <v>3</v>
      </c>
      <c r="J1459" t="s">
        <v>6</v>
      </c>
      <c r="K1459">
        <v>5</v>
      </c>
      <c r="L1459" s="1">
        <f>IF(reservas_hotel[[#This Row],[mantenimiento_por_noche]]="","20",reservas_hotel[[#This Row],[mantenimiento_por_noche]])</f>
        <v>5</v>
      </c>
      <c r="M1459">
        <f>reservas_hotel[[#This Row],[Precio Noche]]*reservas_hotel[[#This Row],[noches]]</f>
        <v>300</v>
      </c>
      <c r="N1459">
        <f>reservas_hotel[[#This Row],[noches]]*reservas_hotel[[#This Row],[Mantenimiento por noche]]</f>
        <v>15</v>
      </c>
      <c r="O1459">
        <f>reservas_hotel[[#This Row],[Gasto total por reserva]]-reservas_hotel[[#This Row],[Gasto mantenimiento total]]</f>
        <v>285</v>
      </c>
    </row>
    <row r="1460" spans="1:15" x14ac:dyDescent="0.3">
      <c r="A1460">
        <v>1459</v>
      </c>
      <c r="B1460">
        <v>44</v>
      </c>
      <c r="C1460" t="s">
        <v>2</v>
      </c>
      <c r="D1460" t="s">
        <v>20</v>
      </c>
      <c r="E1460" t="s">
        <v>11</v>
      </c>
      <c r="F1460">
        <v>50</v>
      </c>
      <c r="G1460" s="1">
        <f>IF(reservas_hotel[[#This Row],[precio noche 1]]="","100",reservas_hotel[[#This Row],[precio noche 1]])</f>
        <v>50</v>
      </c>
      <c r="H1460" t="s">
        <v>9</v>
      </c>
      <c r="I1460">
        <v>1</v>
      </c>
      <c r="J1460" t="s">
        <v>17</v>
      </c>
      <c r="L1460" s="1" t="str">
        <f>IF(reservas_hotel[[#This Row],[mantenimiento_por_noche]]="","20",reservas_hotel[[#This Row],[mantenimiento_por_noche]])</f>
        <v>20</v>
      </c>
      <c r="M1460">
        <f>reservas_hotel[[#This Row],[Precio Noche]]*reservas_hotel[[#This Row],[noches]]</f>
        <v>50</v>
      </c>
      <c r="N1460">
        <f>reservas_hotel[[#This Row],[noches]]*reservas_hotel[[#This Row],[Mantenimiento por noche]]</f>
        <v>20</v>
      </c>
      <c r="O1460">
        <f>reservas_hotel[[#This Row],[Gasto total por reserva]]-reservas_hotel[[#This Row],[Gasto mantenimiento total]]</f>
        <v>30</v>
      </c>
    </row>
    <row r="1461" spans="1:15" x14ac:dyDescent="0.3">
      <c r="A1461">
        <v>1460</v>
      </c>
      <c r="B1461">
        <v>21</v>
      </c>
      <c r="C1461" t="s">
        <v>2</v>
      </c>
      <c r="D1461" t="s">
        <v>16</v>
      </c>
      <c r="E1461" t="s">
        <v>8</v>
      </c>
      <c r="F1461">
        <v>120</v>
      </c>
      <c r="G1461" s="1">
        <f>IF(reservas_hotel[[#This Row],[precio noche 1]]="","100",reservas_hotel[[#This Row],[precio noche 1]])</f>
        <v>120</v>
      </c>
      <c r="H1461" t="s">
        <v>12</v>
      </c>
      <c r="I1461">
        <v>4</v>
      </c>
      <c r="J1461" t="s">
        <v>6</v>
      </c>
      <c r="K1461">
        <v>20</v>
      </c>
      <c r="L1461" s="1">
        <f>IF(reservas_hotel[[#This Row],[mantenimiento_por_noche]]="","20",reservas_hotel[[#This Row],[mantenimiento_por_noche]])</f>
        <v>20</v>
      </c>
      <c r="M1461">
        <f>reservas_hotel[[#This Row],[Precio Noche]]*reservas_hotel[[#This Row],[noches]]</f>
        <v>480</v>
      </c>
      <c r="N1461">
        <f>reservas_hotel[[#This Row],[noches]]*reservas_hotel[[#This Row],[Mantenimiento por noche]]</f>
        <v>80</v>
      </c>
      <c r="O1461">
        <f>reservas_hotel[[#This Row],[Gasto total por reserva]]-reservas_hotel[[#This Row],[Gasto mantenimiento total]]</f>
        <v>400</v>
      </c>
    </row>
    <row r="1462" spans="1:15" x14ac:dyDescent="0.3">
      <c r="A1462">
        <v>1461</v>
      </c>
      <c r="B1462">
        <v>40</v>
      </c>
      <c r="C1462" t="s">
        <v>2</v>
      </c>
      <c r="D1462" t="s">
        <v>16</v>
      </c>
      <c r="E1462" t="s">
        <v>8</v>
      </c>
      <c r="F1462">
        <v>70</v>
      </c>
      <c r="G1462" s="1">
        <f>IF(reservas_hotel[[#This Row],[precio noche 1]]="","100",reservas_hotel[[#This Row],[precio noche 1]])</f>
        <v>70</v>
      </c>
      <c r="H1462" t="s">
        <v>9</v>
      </c>
      <c r="I1462">
        <v>5</v>
      </c>
      <c r="J1462" t="s">
        <v>17</v>
      </c>
      <c r="K1462">
        <v>15</v>
      </c>
      <c r="L1462" s="1">
        <f>IF(reservas_hotel[[#This Row],[mantenimiento_por_noche]]="","20",reservas_hotel[[#This Row],[mantenimiento_por_noche]])</f>
        <v>15</v>
      </c>
      <c r="M1462">
        <f>reservas_hotel[[#This Row],[Precio Noche]]*reservas_hotel[[#This Row],[noches]]</f>
        <v>350</v>
      </c>
      <c r="N1462">
        <f>reservas_hotel[[#This Row],[noches]]*reservas_hotel[[#This Row],[Mantenimiento por noche]]</f>
        <v>75</v>
      </c>
      <c r="O1462">
        <f>reservas_hotel[[#This Row],[Gasto total por reserva]]-reservas_hotel[[#This Row],[Gasto mantenimiento total]]</f>
        <v>275</v>
      </c>
    </row>
    <row r="1463" spans="1:15" x14ac:dyDescent="0.3">
      <c r="A1463">
        <v>1462</v>
      </c>
      <c r="B1463">
        <v>88</v>
      </c>
      <c r="C1463" t="s">
        <v>2</v>
      </c>
      <c r="D1463" t="s">
        <v>3</v>
      </c>
      <c r="E1463" t="s">
        <v>4</v>
      </c>
      <c r="F1463">
        <v>200</v>
      </c>
      <c r="G1463" s="1">
        <f>IF(reservas_hotel[[#This Row],[precio noche 1]]="","100",reservas_hotel[[#This Row],[precio noche 1]])</f>
        <v>200</v>
      </c>
      <c r="H1463" t="s">
        <v>21</v>
      </c>
      <c r="I1463">
        <v>10</v>
      </c>
      <c r="J1463" t="s">
        <v>17</v>
      </c>
      <c r="K1463">
        <v>10</v>
      </c>
      <c r="L1463" s="1">
        <f>IF(reservas_hotel[[#This Row],[mantenimiento_por_noche]]="","20",reservas_hotel[[#This Row],[mantenimiento_por_noche]])</f>
        <v>10</v>
      </c>
      <c r="M1463">
        <f>reservas_hotel[[#This Row],[Precio Noche]]*reservas_hotel[[#This Row],[noches]]</f>
        <v>2000</v>
      </c>
      <c r="N1463">
        <f>reservas_hotel[[#This Row],[noches]]*reservas_hotel[[#This Row],[Mantenimiento por noche]]</f>
        <v>100</v>
      </c>
      <c r="O1463">
        <f>reservas_hotel[[#This Row],[Gasto total por reserva]]-reservas_hotel[[#This Row],[Gasto mantenimiento total]]</f>
        <v>1900</v>
      </c>
    </row>
    <row r="1464" spans="1:15" x14ac:dyDescent="0.3">
      <c r="A1464">
        <v>1463</v>
      </c>
      <c r="B1464">
        <v>37</v>
      </c>
      <c r="C1464" t="s">
        <v>13</v>
      </c>
      <c r="D1464" t="s">
        <v>3</v>
      </c>
      <c r="E1464" t="s">
        <v>4</v>
      </c>
      <c r="F1464">
        <v>120</v>
      </c>
      <c r="G1464" s="1">
        <f>IF(reservas_hotel[[#This Row],[precio noche 1]]="","100",reservas_hotel[[#This Row],[precio noche 1]])</f>
        <v>120</v>
      </c>
      <c r="H1464" t="s">
        <v>9</v>
      </c>
      <c r="I1464">
        <v>5</v>
      </c>
      <c r="J1464" t="s">
        <v>6</v>
      </c>
      <c r="K1464">
        <v>15</v>
      </c>
      <c r="L1464" s="1">
        <f>IF(reservas_hotel[[#This Row],[mantenimiento_por_noche]]="","20",reservas_hotel[[#This Row],[mantenimiento_por_noche]])</f>
        <v>15</v>
      </c>
      <c r="M1464">
        <f>reservas_hotel[[#This Row],[Precio Noche]]*reservas_hotel[[#This Row],[noches]]</f>
        <v>600</v>
      </c>
      <c r="N1464">
        <f>reservas_hotel[[#This Row],[noches]]*reservas_hotel[[#This Row],[Mantenimiento por noche]]</f>
        <v>75</v>
      </c>
      <c r="O1464">
        <f>reservas_hotel[[#This Row],[Gasto total por reserva]]-reservas_hotel[[#This Row],[Gasto mantenimiento total]]</f>
        <v>525</v>
      </c>
    </row>
    <row r="1465" spans="1:15" x14ac:dyDescent="0.3">
      <c r="A1465">
        <v>1464</v>
      </c>
      <c r="B1465">
        <v>68</v>
      </c>
      <c r="C1465" t="s">
        <v>2</v>
      </c>
      <c r="D1465" t="s">
        <v>20</v>
      </c>
      <c r="E1465" t="s">
        <v>11</v>
      </c>
      <c r="F1465">
        <v>70</v>
      </c>
      <c r="G1465" s="1">
        <f>IF(reservas_hotel[[#This Row],[precio noche 1]]="","100",reservas_hotel[[#This Row],[precio noche 1]])</f>
        <v>70</v>
      </c>
      <c r="H1465" t="s">
        <v>9</v>
      </c>
      <c r="I1465">
        <v>3</v>
      </c>
      <c r="J1465" t="s">
        <v>6</v>
      </c>
      <c r="K1465">
        <v>10</v>
      </c>
      <c r="L1465" s="1">
        <f>IF(reservas_hotel[[#This Row],[mantenimiento_por_noche]]="","20",reservas_hotel[[#This Row],[mantenimiento_por_noche]])</f>
        <v>10</v>
      </c>
      <c r="M1465">
        <f>reservas_hotel[[#This Row],[Precio Noche]]*reservas_hotel[[#This Row],[noches]]</f>
        <v>210</v>
      </c>
      <c r="N1465">
        <f>reservas_hotel[[#This Row],[noches]]*reservas_hotel[[#This Row],[Mantenimiento por noche]]</f>
        <v>30</v>
      </c>
      <c r="O1465">
        <f>reservas_hotel[[#This Row],[Gasto total por reserva]]-reservas_hotel[[#This Row],[Gasto mantenimiento total]]</f>
        <v>180</v>
      </c>
    </row>
    <row r="1466" spans="1:15" x14ac:dyDescent="0.3">
      <c r="A1466">
        <v>1465</v>
      </c>
      <c r="B1466">
        <v>24</v>
      </c>
      <c r="C1466" t="s">
        <v>2</v>
      </c>
      <c r="D1466" t="s">
        <v>18</v>
      </c>
      <c r="E1466" t="s">
        <v>8</v>
      </c>
      <c r="F1466">
        <v>150</v>
      </c>
      <c r="G1466" s="1">
        <f>IF(reservas_hotel[[#This Row],[precio noche 1]]="","100",reservas_hotel[[#This Row],[precio noche 1]])</f>
        <v>150</v>
      </c>
      <c r="H1466" t="s">
        <v>21</v>
      </c>
      <c r="I1466">
        <v>7</v>
      </c>
      <c r="J1466" t="s">
        <v>6</v>
      </c>
      <c r="L1466" s="1" t="str">
        <f>IF(reservas_hotel[[#This Row],[mantenimiento_por_noche]]="","20",reservas_hotel[[#This Row],[mantenimiento_por_noche]])</f>
        <v>20</v>
      </c>
      <c r="M1466">
        <f>reservas_hotel[[#This Row],[Precio Noche]]*reservas_hotel[[#This Row],[noches]]</f>
        <v>1050</v>
      </c>
      <c r="N1466">
        <f>reservas_hotel[[#This Row],[noches]]*reservas_hotel[[#This Row],[Mantenimiento por noche]]</f>
        <v>140</v>
      </c>
      <c r="O1466">
        <f>reservas_hotel[[#This Row],[Gasto total por reserva]]-reservas_hotel[[#This Row],[Gasto mantenimiento total]]</f>
        <v>910</v>
      </c>
    </row>
    <row r="1467" spans="1:15" x14ac:dyDescent="0.3">
      <c r="A1467">
        <v>1466</v>
      </c>
      <c r="B1467">
        <v>25</v>
      </c>
      <c r="C1467" t="s">
        <v>13</v>
      </c>
      <c r="D1467" t="s">
        <v>14</v>
      </c>
      <c r="E1467" t="s">
        <v>4</v>
      </c>
      <c r="F1467">
        <v>200</v>
      </c>
      <c r="G1467" s="1">
        <f>IF(reservas_hotel[[#This Row],[precio noche 1]]="","100",reservas_hotel[[#This Row],[precio noche 1]])</f>
        <v>200</v>
      </c>
      <c r="H1467" t="s">
        <v>9</v>
      </c>
      <c r="I1467">
        <v>5</v>
      </c>
      <c r="J1467" t="s">
        <v>17</v>
      </c>
      <c r="K1467">
        <v>15</v>
      </c>
      <c r="L1467" s="1">
        <f>IF(reservas_hotel[[#This Row],[mantenimiento_por_noche]]="","20",reservas_hotel[[#This Row],[mantenimiento_por_noche]])</f>
        <v>15</v>
      </c>
      <c r="M1467">
        <f>reservas_hotel[[#This Row],[Precio Noche]]*reservas_hotel[[#This Row],[noches]]</f>
        <v>1000</v>
      </c>
      <c r="N1467">
        <f>reservas_hotel[[#This Row],[noches]]*reservas_hotel[[#This Row],[Mantenimiento por noche]]</f>
        <v>75</v>
      </c>
      <c r="O1467">
        <f>reservas_hotel[[#This Row],[Gasto total por reserva]]-reservas_hotel[[#This Row],[Gasto mantenimiento total]]</f>
        <v>925</v>
      </c>
    </row>
    <row r="1468" spans="1:15" x14ac:dyDescent="0.3">
      <c r="A1468">
        <v>1467</v>
      </c>
      <c r="B1468">
        <v>64</v>
      </c>
      <c r="C1468" t="s">
        <v>13</v>
      </c>
      <c r="D1468" t="s">
        <v>3</v>
      </c>
      <c r="E1468" t="s">
        <v>8</v>
      </c>
      <c r="F1468">
        <v>200</v>
      </c>
      <c r="G1468" s="1">
        <f>IF(reservas_hotel[[#This Row],[precio noche 1]]="","100",reservas_hotel[[#This Row],[precio noche 1]])</f>
        <v>200</v>
      </c>
      <c r="H1468" t="s">
        <v>12</v>
      </c>
      <c r="I1468">
        <v>5</v>
      </c>
      <c r="J1468" t="s">
        <v>6</v>
      </c>
      <c r="K1468">
        <v>10</v>
      </c>
      <c r="L1468" s="1">
        <f>IF(reservas_hotel[[#This Row],[mantenimiento_por_noche]]="","20",reservas_hotel[[#This Row],[mantenimiento_por_noche]])</f>
        <v>10</v>
      </c>
      <c r="M1468">
        <f>reservas_hotel[[#This Row],[Precio Noche]]*reservas_hotel[[#This Row],[noches]]</f>
        <v>1000</v>
      </c>
      <c r="N1468">
        <f>reservas_hotel[[#This Row],[noches]]*reservas_hotel[[#This Row],[Mantenimiento por noche]]</f>
        <v>50</v>
      </c>
      <c r="O1468">
        <f>reservas_hotel[[#This Row],[Gasto total por reserva]]-reservas_hotel[[#This Row],[Gasto mantenimiento total]]</f>
        <v>950</v>
      </c>
    </row>
    <row r="1469" spans="1:15" x14ac:dyDescent="0.3">
      <c r="A1469">
        <v>1468</v>
      </c>
      <c r="B1469">
        <v>24</v>
      </c>
      <c r="C1469" t="s">
        <v>13</v>
      </c>
      <c r="D1469" t="s">
        <v>19</v>
      </c>
      <c r="E1469" t="s">
        <v>4</v>
      </c>
      <c r="F1469">
        <v>70</v>
      </c>
      <c r="G1469" s="1">
        <f>IF(reservas_hotel[[#This Row],[precio noche 1]]="","100",reservas_hotel[[#This Row],[precio noche 1]])</f>
        <v>70</v>
      </c>
      <c r="H1469" t="s">
        <v>21</v>
      </c>
      <c r="I1469">
        <v>6</v>
      </c>
      <c r="J1469" t="s">
        <v>6</v>
      </c>
      <c r="K1469">
        <v>20</v>
      </c>
      <c r="L1469" s="1">
        <f>IF(reservas_hotel[[#This Row],[mantenimiento_por_noche]]="","20",reservas_hotel[[#This Row],[mantenimiento_por_noche]])</f>
        <v>20</v>
      </c>
      <c r="M1469">
        <f>reservas_hotel[[#This Row],[Precio Noche]]*reservas_hotel[[#This Row],[noches]]</f>
        <v>420</v>
      </c>
      <c r="N1469">
        <f>reservas_hotel[[#This Row],[noches]]*reservas_hotel[[#This Row],[Mantenimiento por noche]]</f>
        <v>120</v>
      </c>
      <c r="O1469">
        <f>reservas_hotel[[#This Row],[Gasto total por reserva]]-reservas_hotel[[#This Row],[Gasto mantenimiento total]]</f>
        <v>300</v>
      </c>
    </row>
    <row r="1470" spans="1:15" x14ac:dyDescent="0.3">
      <c r="A1470">
        <v>1469</v>
      </c>
      <c r="B1470">
        <v>79</v>
      </c>
      <c r="C1470" t="s">
        <v>13</v>
      </c>
      <c r="D1470" t="s">
        <v>3</v>
      </c>
      <c r="E1470" t="s">
        <v>11</v>
      </c>
      <c r="F1470">
        <v>150</v>
      </c>
      <c r="G1470" s="1">
        <f>IF(reservas_hotel[[#This Row],[precio noche 1]]="","100",reservas_hotel[[#This Row],[precio noche 1]])</f>
        <v>150</v>
      </c>
      <c r="H1470" t="s">
        <v>9</v>
      </c>
      <c r="I1470">
        <v>2</v>
      </c>
      <c r="J1470" t="s">
        <v>17</v>
      </c>
      <c r="L1470" s="1" t="str">
        <f>IF(reservas_hotel[[#This Row],[mantenimiento_por_noche]]="","20",reservas_hotel[[#This Row],[mantenimiento_por_noche]])</f>
        <v>20</v>
      </c>
      <c r="M1470">
        <f>reservas_hotel[[#This Row],[Precio Noche]]*reservas_hotel[[#This Row],[noches]]</f>
        <v>300</v>
      </c>
      <c r="N1470">
        <f>reservas_hotel[[#This Row],[noches]]*reservas_hotel[[#This Row],[Mantenimiento por noche]]</f>
        <v>40</v>
      </c>
      <c r="O1470">
        <f>reservas_hotel[[#This Row],[Gasto total por reserva]]-reservas_hotel[[#This Row],[Gasto mantenimiento total]]</f>
        <v>260</v>
      </c>
    </row>
    <row r="1471" spans="1:15" x14ac:dyDescent="0.3">
      <c r="A1471">
        <v>1470</v>
      </c>
      <c r="B1471">
        <v>60</v>
      </c>
      <c r="C1471" t="s">
        <v>13</v>
      </c>
      <c r="D1471" t="s">
        <v>19</v>
      </c>
      <c r="E1471" t="s">
        <v>4</v>
      </c>
      <c r="F1471">
        <v>150</v>
      </c>
      <c r="G1471" s="1">
        <f>IF(reservas_hotel[[#This Row],[precio noche 1]]="","100",reservas_hotel[[#This Row],[precio noche 1]])</f>
        <v>150</v>
      </c>
      <c r="H1471" t="s">
        <v>9</v>
      </c>
      <c r="I1471">
        <v>10</v>
      </c>
      <c r="J1471" t="s">
        <v>6</v>
      </c>
      <c r="K1471">
        <v>10</v>
      </c>
      <c r="L1471" s="1">
        <f>IF(reservas_hotel[[#This Row],[mantenimiento_por_noche]]="","20",reservas_hotel[[#This Row],[mantenimiento_por_noche]])</f>
        <v>10</v>
      </c>
      <c r="M1471">
        <f>reservas_hotel[[#This Row],[Precio Noche]]*reservas_hotel[[#This Row],[noches]]</f>
        <v>1500</v>
      </c>
      <c r="N1471">
        <f>reservas_hotel[[#This Row],[noches]]*reservas_hotel[[#This Row],[Mantenimiento por noche]]</f>
        <v>100</v>
      </c>
      <c r="O1471">
        <f>reservas_hotel[[#This Row],[Gasto total por reserva]]-reservas_hotel[[#This Row],[Gasto mantenimiento total]]</f>
        <v>1400</v>
      </c>
    </row>
    <row r="1472" spans="1:15" x14ac:dyDescent="0.3">
      <c r="A1472">
        <v>1471</v>
      </c>
      <c r="B1472">
        <v>34</v>
      </c>
      <c r="C1472" t="s">
        <v>2</v>
      </c>
      <c r="D1472" t="s">
        <v>20</v>
      </c>
      <c r="E1472" t="s">
        <v>4</v>
      </c>
      <c r="F1472">
        <v>90</v>
      </c>
      <c r="G1472" s="1">
        <f>IF(reservas_hotel[[#This Row],[precio noche 1]]="","100",reservas_hotel[[#This Row],[precio noche 1]])</f>
        <v>90</v>
      </c>
      <c r="H1472" t="s">
        <v>12</v>
      </c>
      <c r="I1472">
        <v>6</v>
      </c>
      <c r="J1472" t="s">
        <v>17</v>
      </c>
      <c r="K1472">
        <v>5</v>
      </c>
      <c r="L1472" s="1">
        <f>IF(reservas_hotel[[#This Row],[mantenimiento_por_noche]]="","20",reservas_hotel[[#This Row],[mantenimiento_por_noche]])</f>
        <v>5</v>
      </c>
      <c r="M1472">
        <f>reservas_hotel[[#This Row],[Precio Noche]]*reservas_hotel[[#This Row],[noches]]</f>
        <v>540</v>
      </c>
      <c r="N1472">
        <f>reservas_hotel[[#This Row],[noches]]*reservas_hotel[[#This Row],[Mantenimiento por noche]]</f>
        <v>30</v>
      </c>
      <c r="O1472">
        <f>reservas_hotel[[#This Row],[Gasto total por reserva]]-reservas_hotel[[#This Row],[Gasto mantenimiento total]]</f>
        <v>510</v>
      </c>
    </row>
    <row r="1473" spans="1:15" x14ac:dyDescent="0.3">
      <c r="A1473">
        <v>1472</v>
      </c>
      <c r="B1473">
        <v>49</v>
      </c>
      <c r="C1473" t="s">
        <v>13</v>
      </c>
      <c r="D1473" t="s">
        <v>22</v>
      </c>
      <c r="E1473" t="s">
        <v>15</v>
      </c>
      <c r="F1473">
        <v>150</v>
      </c>
      <c r="G1473" s="1">
        <f>IF(reservas_hotel[[#This Row],[precio noche 1]]="","100",reservas_hotel[[#This Row],[precio noche 1]])</f>
        <v>150</v>
      </c>
      <c r="H1473" t="s">
        <v>9</v>
      </c>
      <c r="I1473">
        <v>8</v>
      </c>
      <c r="J1473" t="s">
        <v>6</v>
      </c>
      <c r="K1473">
        <v>5</v>
      </c>
      <c r="L1473" s="1">
        <f>IF(reservas_hotel[[#This Row],[mantenimiento_por_noche]]="","20",reservas_hotel[[#This Row],[mantenimiento_por_noche]])</f>
        <v>5</v>
      </c>
      <c r="M1473">
        <f>reservas_hotel[[#This Row],[Precio Noche]]*reservas_hotel[[#This Row],[noches]]</f>
        <v>1200</v>
      </c>
      <c r="N1473">
        <f>reservas_hotel[[#This Row],[noches]]*reservas_hotel[[#This Row],[Mantenimiento por noche]]</f>
        <v>40</v>
      </c>
      <c r="O1473">
        <f>reservas_hotel[[#This Row],[Gasto total por reserva]]-reservas_hotel[[#This Row],[Gasto mantenimiento total]]</f>
        <v>1160</v>
      </c>
    </row>
    <row r="1474" spans="1:15" x14ac:dyDescent="0.3">
      <c r="A1474">
        <v>1473</v>
      </c>
      <c r="B1474">
        <v>25</v>
      </c>
      <c r="C1474" t="s">
        <v>2</v>
      </c>
      <c r="D1474" t="s">
        <v>18</v>
      </c>
      <c r="E1474" t="s">
        <v>4</v>
      </c>
      <c r="G1474" s="1" t="str">
        <f>IF(reservas_hotel[[#This Row],[precio noche 1]]="","100",reservas_hotel[[#This Row],[precio noche 1]])</f>
        <v>100</v>
      </c>
      <c r="H1474" t="s">
        <v>5</v>
      </c>
      <c r="I1474">
        <v>5</v>
      </c>
      <c r="J1474" t="s">
        <v>17</v>
      </c>
      <c r="K1474">
        <v>5</v>
      </c>
      <c r="L1474" s="1">
        <f>IF(reservas_hotel[[#This Row],[mantenimiento_por_noche]]="","20",reservas_hotel[[#This Row],[mantenimiento_por_noche]])</f>
        <v>5</v>
      </c>
      <c r="M1474">
        <f>reservas_hotel[[#This Row],[Precio Noche]]*reservas_hotel[[#This Row],[noches]]</f>
        <v>500</v>
      </c>
      <c r="N1474">
        <f>reservas_hotel[[#This Row],[noches]]*reservas_hotel[[#This Row],[Mantenimiento por noche]]</f>
        <v>25</v>
      </c>
      <c r="O1474">
        <f>reservas_hotel[[#This Row],[Gasto total por reserva]]-reservas_hotel[[#This Row],[Gasto mantenimiento total]]</f>
        <v>475</v>
      </c>
    </row>
    <row r="1475" spans="1:15" x14ac:dyDescent="0.3">
      <c r="A1475">
        <v>1474</v>
      </c>
      <c r="B1475">
        <v>78</v>
      </c>
      <c r="C1475" t="s">
        <v>13</v>
      </c>
      <c r="D1475" t="s">
        <v>22</v>
      </c>
      <c r="E1475" t="s">
        <v>11</v>
      </c>
      <c r="G1475" s="1" t="str">
        <f>IF(reservas_hotel[[#This Row],[precio noche 1]]="","100",reservas_hotel[[#This Row],[precio noche 1]])</f>
        <v>100</v>
      </c>
      <c r="H1475" t="s">
        <v>5</v>
      </c>
      <c r="I1475">
        <v>5</v>
      </c>
      <c r="J1475" t="s">
        <v>17</v>
      </c>
      <c r="K1475">
        <v>10</v>
      </c>
      <c r="L1475" s="1">
        <f>IF(reservas_hotel[[#This Row],[mantenimiento_por_noche]]="","20",reservas_hotel[[#This Row],[mantenimiento_por_noche]])</f>
        <v>10</v>
      </c>
      <c r="M1475">
        <f>reservas_hotel[[#This Row],[Precio Noche]]*reservas_hotel[[#This Row],[noches]]</f>
        <v>500</v>
      </c>
      <c r="N1475">
        <f>reservas_hotel[[#This Row],[noches]]*reservas_hotel[[#This Row],[Mantenimiento por noche]]</f>
        <v>50</v>
      </c>
      <c r="O1475">
        <f>reservas_hotel[[#This Row],[Gasto total por reserva]]-reservas_hotel[[#This Row],[Gasto mantenimiento total]]</f>
        <v>450</v>
      </c>
    </row>
    <row r="1476" spans="1:15" x14ac:dyDescent="0.3">
      <c r="A1476">
        <v>1475</v>
      </c>
      <c r="B1476">
        <v>48</v>
      </c>
      <c r="C1476" t="s">
        <v>13</v>
      </c>
      <c r="D1476" t="s">
        <v>18</v>
      </c>
      <c r="E1476" t="s">
        <v>15</v>
      </c>
      <c r="F1476">
        <v>120</v>
      </c>
      <c r="G1476" s="1">
        <f>IF(reservas_hotel[[#This Row],[precio noche 1]]="","100",reservas_hotel[[#This Row],[precio noche 1]])</f>
        <v>120</v>
      </c>
      <c r="H1476" t="s">
        <v>9</v>
      </c>
      <c r="I1476">
        <v>7</v>
      </c>
      <c r="J1476" t="s">
        <v>6</v>
      </c>
      <c r="L1476" s="1" t="str">
        <f>IF(reservas_hotel[[#This Row],[mantenimiento_por_noche]]="","20",reservas_hotel[[#This Row],[mantenimiento_por_noche]])</f>
        <v>20</v>
      </c>
      <c r="M1476">
        <f>reservas_hotel[[#This Row],[Precio Noche]]*reservas_hotel[[#This Row],[noches]]</f>
        <v>840</v>
      </c>
      <c r="N1476">
        <f>reservas_hotel[[#This Row],[noches]]*reservas_hotel[[#This Row],[Mantenimiento por noche]]</f>
        <v>140</v>
      </c>
      <c r="O1476">
        <f>reservas_hotel[[#This Row],[Gasto total por reserva]]-reservas_hotel[[#This Row],[Gasto mantenimiento total]]</f>
        <v>700</v>
      </c>
    </row>
    <row r="1477" spans="1:15" x14ac:dyDescent="0.3">
      <c r="A1477">
        <v>1476</v>
      </c>
      <c r="B1477">
        <v>76</v>
      </c>
      <c r="C1477" t="s">
        <v>13</v>
      </c>
      <c r="D1477" t="s">
        <v>7</v>
      </c>
      <c r="E1477" t="s">
        <v>4</v>
      </c>
      <c r="G1477" s="1" t="str">
        <f>IF(reservas_hotel[[#This Row],[precio noche 1]]="","100",reservas_hotel[[#This Row],[precio noche 1]])</f>
        <v>100</v>
      </c>
      <c r="H1477" t="s">
        <v>12</v>
      </c>
      <c r="I1477">
        <v>3</v>
      </c>
      <c r="J1477" t="s">
        <v>6</v>
      </c>
      <c r="K1477">
        <v>10</v>
      </c>
      <c r="L1477" s="1">
        <f>IF(reservas_hotel[[#This Row],[mantenimiento_por_noche]]="","20",reservas_hotel[[#This Row],[mantenimiento_por_noche]])</f>
        <v>10</v>
      </c>
      <c r="M1477">
        <f>reservas_hotel[[#This Row],[Precio Noche]]*reservas_hotel[[#This Row],[noches]]</f>
        <v>300</v>
      </c>
      <c r="N1477">
        <f>reservas_hotel[[#This Row],[noches]]*reservas_hotel[[#This Row],[Mantenimiento por noche]]</f>
        <v>30</v>
      </c>
      <c r="O1477">
        <f>reservas_hotel[[#This Row],[Gasto total por reserva]]-reservas_hotel[[#This Row],[Gasto mantenimiento total]]</f>
        <v>270</v>
      </c>
    </row>
    <row r="1478" spans="1:15" x14ac:dyDescent="0.3">
      <c r="A1478">
        <v>1477</v>
      </c>
      <c r="B1478">
        <v>35</v>
      </c>
      <c r="C1478" t="s">
        <v>13</v>
      </c>
      <c r="D1478" t="s">
        <v>18</v>
      </c>
      <c r="E1478" t="s">
        <v>8</v>
      </c>
      <c r="F1478">
        <v>150</v>
      </c>
      <c r="G1478" s="1">
        <f>IF(reservas_hotel[[#This Row],[precio noche 1]]="","100",reservas_hotel[[#This Row],[precio noche 1]])</f>
        <v>150</v>
      </c>
      <c r="H1478" t="s">
        <v>5</v>
      </c>
      <c r="I1478">
        <v>2</v>
      </c>
      <c r="J1478" t="s">
        <v>6</v>
      </c>
      <c r="K1478">
        <v>20</v>
      </c>
      <c r="L1478" s="1">
        <f>IF(reservas_hotel[[#This Row],[mantenimiento_por_noche]]="","20",reservas_hotel[[#This Row],[mantenimiento_por_noche]])</f>
        <v>20</v>
      </c>
      <c r="M1478">
        <f>reservas_hotel[[#This Row],[Precio Noche]]*reservas_hotel[[#This Row],[noches]]</f>
        <v>300</v>
      </c>
      <c r="N1478">
        <f>reservas_hotel[[#This Row],[noches]]*reservas_hotel[[#This Row],[Mantenimiento por noche]]</f>
        <v>40</v>
      </c>
      <c r="O1478">
        <f>reservas_hotel[[#This Row],[Gasto total por reserva]]-reservas_hotel[[#This Row],[Gasto mantenimiento total]]</f>
        <v>260</v>
      </c>
    </row>
    <row r="1479" spans="1:15" x14ac:dyDescent="0.3">
      <c r="A1479">
        <v>1478</v>
      </c>
      <c r="B1479">
        <v>38</v>
      </c>
      <c r="C1479" t="s">
        <v>2</v>
      </c>
      <c r="D1479" t="s">
        <v>20</v>
      </c>
      <c r="E1479" t="s">
        <v>11</v>
      </c>
      <c r="F1479">
        <v>150</v>
      </c>
      <c r="G1479" s="1">
        <f>IF(reservas_hotel[[#This Row],[precio noche 1]]="","100",reservas_hotel[[#This Row],[precio noche 1]])</f>
        <v>150</v>
      </c>
      <c r="H1479" t="s">
        <v>21</v>
      </c>
      <c r="I1479">
        <v>10</v>
      </c>
      <c r="J1479" t="s">
        <v>17</v>
      </c>
      <c r="K1479">
        <v>10</v>
      </c>
      <c r="L1479" s="1">
        <f>IF(reservas_hotel[[#This Row],[mantenimiento_por_noche]]="","20",reservas_hotel[[#This Row],[mantenimiento_por_noche]])</f>
        <v>10</v>
      </c>
      <c r="M1479">
        <f>reservas_hotel[[#This Row],[Precio Noche]]*reservas_hotel[[#This Row],[noches]]</f>
        <v>1500</v>
      </c>
      <c r="N1479">
        <f>reservas_hotel[[#This Row],[noches]]*reservas_hotel[[#This Row],[Mantenimiento por noche]]</f>
        <v>100</v>
      </c>
      <c r="O1479">
        <f>reservas_hotel[[#This Row],[Gasto total por reserva]]-reservas_hotel[[#This Row],[Gasto mantenimiento total]]</f>
        <v>1400</v>
      </c>
    </row>
    <row r="1480" spans="1:15" x14ac:dyDescent="0.3">
      <c r="A1480">
        <v>1479</v>
      </c>
      <c r="B1480">
        <v>58</v>
      </c>
      <c r="C1480" t="s">
        <v>13</v>
      </c>
      <c r="D1480" t="s">
        <v>7</v>
      </c>
      <c r="E1480" t="s">
        <v>4</v>
      </c>
      <c r="F1480">
        <v>50</v>
      </c>
      <c r="G1480" s="1">
        <f>IF(reservas_hotel[[#This Row],[precio noche 1]]="","100",reservas_hotel[[#This Row],[precio noche 1]])</f>
        <v>50</v>
      </c>
      <c r="H1480" t="s">
        <v>5</v>
      </c>
      <c r="I1480">
        <v>10</v>
      </c>
      <c r="J1480" t="s">
        <v>17</v>
      </c>
      <c r="K1480">
        <v>15</v>
      </c>
      <c r="L1480" s="1">
        <f>IF(reservas_hotel[[#This Row],[mantenimiento_por_noche]]="","20",reservas_hotel[[#This Row],[mantenimiento_por_noche]])</f>
        <v>15</v>
      </c>
      <c r="M1480">
        <f>reservas_hotel[[#This Row],[Precio Noche]]*reservas_hotel[[#This Row],[noches]]</f>
        <v>500</v>
      </c>
      <c r="N1480">
        <f>reservas_hotel[[#This Row],[noches]]*reservas_hotel[[#This Row],[Mantenimiento por noche]]</f>
        <v>150</v>
      </c>
      <c r="O1480">
        <f>reservas_hotel[[#This Row],[Gasto total por reserva]]-reservas_hotel[[#This Row],[Gasto mantenimiento total]]</f>
        <v>350</v>
      </c>
    </row>
    <row r="1481" spans="1:15" x14ac:dyDescent="0.3">
      <c r="A1481">
        <v>1480</v>
      </c>
      <c r="B1481">
        <v>56</v>
      </c>
      <c r="C1481" t="s">
        <v>2</v>
      </c>
      <c r="D1481" t="s">
        <v>3</v>
      </c>
      <c r="E1481" t="s">
        <v>8</v>
      </c>
      <c r="F1481">
        <v>90</v>
      </c>
      <c r="G1481" s="1">
        <f>IF(reservas_hotel[[#This Row],[precio noche 1]]="","100",reservas_hotel[[#This Row],[precio noche 1]])</f>
        <v>90</v>
      </c>
      <c r="H1481" t="s">
        <v>12</v>
      </c>
      <c r="I1481">
        <v>10</v>
      </c>
      <c r="J1481" t="s">
        <v>6</v>
      </c>
      <c r="K1481">
        <v>15</v>
      </c>
      <c r="L1481" s="1">
        <f>IF(reservas_hotel[[#This Row],[mantenimiento_por_noche]]="","20",reservas_hotel[[#This Row],[mantenimiento_por_noche]])</f>
        <v>15</v>
      </c>
      <c r="M1481">
        <f>reservas_hotel[[#This Row],[Precio Noche]]*reservas_hotel[[#This Row],[noches]]</f>
        <v>900</v>
      </c>
      <c r="N1481">
        <f>reservas_hotel[[#This Row],[noches]]*reservas_hotel[[#This Row],[Mantenimiento por noche]]</f>
        <v>150</v>
      </c>
      <c r="O1481">
        <f>reservas_hotel[[#This Row],[Gasto total por reserva]]-reservas_hotel[[#This Row],[Gasto mantenimiento total]]</f>
        <v>750</v>
      </c>
    </row>
    <row r="1482" spans="1:15" x14ac:dyDescent="0.3">
      <c r="A1482">
        <v>1481</v>
      </c>
      <c r="B1482">
        <v>39</v>
      </c>
      <c r="C1482" t="s">
        <v>2</v>
      </c>
      <c r="D1482" t="s">
        <v>19</v>
      </c>
      <c r="E1482" t="s">
        <v>8</v>
      </c>
      <c r="G1482" s="1" t="str">
        <f>IF(reservas_hotel[[#This Row],[precio noche 1]]="","100",reservas_hotel[[#This Row],[precio noche 1]])</f>
        <v>100</v>
      </c>
      <c r="H1482" t="s">
        <v>5</v>
      </c>
      <c r="I1482">
        <v>3</v>
      </c>
      <c r="J1482" t="s">
        <v>17</v>
      </c>
      <c r="L1482" s="1" t="str">
        <f>IF(reservas_hotel[[#This Row],[mantenimiento_por_noche]]="","20",reservas_hotel[[#This Row],[mantenimiento_por_noche]])</f>
        <v>20</v>
      </c>
      <c r="M1482">
        <f>reservas_hotel[[#This Row],[Precio Noche]]*reservas_hotel[[#This Row],[noches]]</f>
        <v>300</v>
      </c>
      <c r="N1482">
        <f>reservas_hotel[[#This Row],[noches]]*reservas_hotel[[#This Row],[Mantenimiento por noche]]</f>
        <v>60</v>
      </c>
      <c r="O1482">
        <f>reservas_hotel[[#This Row],[Gasto total por reserva]]-reservas_hotel[[#This Row],[Gasto mantenimiento total]]</f>
        <v>240</v>
      </c>
    </row>
    <row r="1483" spans="1:15" x14ac:dyDescent="0.3">
      <c r="A1483">
        <v>1482</v>
      </c>
      <c r="B1483">
        <v>90</v>
      </c>
      <c r="C1483" t="s">
        <v>2</v>
      </c>
      <c r="D1483" t="s">
        <v>20</v>
      </c>
      <c r="E1483" t="s">
        <v>11</v>
      </c>
      <c r="G1483" s="1" t="str">
        <f>IF(reservas_hotel[[#This Row],[precio noche 1]]="","100",reservas_hotel[[#This Row],[precio noche 1]])</f>
        <v>100</v>
      </c>
      <c r="H1483" t="s">
        <v>9</v>
      </c>
      <c r="I1483">
        <v>3</v>
      </c>
      <c r="J1483" t="s">
        <v>6</v>
      </c>
      <c r="K1483">
        <v>10</v>
      </c>
      <c r="L1483" s="1">
        <f>IF(reservas_hotel[[#This Row],[mantenimiento_por_noche]]="","20",reservas_hotel[[#This Row],[mantenimiento_por_noche]])</f>
        <v>10</v>
      </c>
      <c r="M1483">
        <f>reservas_hotel[[#This Row],[Precio Noche]]*reservas_hotel[[#This Row],[noches]]</f>
        <v>300</v>
      </c>
      <c r="N1483">
        <f>reservas_hotel[[#This Row],[noches]]*reservas_hotel[[#This Row],[Mantenimiento por noche]]</f>
        <v>30</v>
      </c>
      <c r="O1483">
        <f>reservas_hotel[[#This Row],[Gasto total por reserva]]-reservas_hotel[[#This Row],[Gasto mantenimiento total]]</f>
        <v>270</v>
      </c>
    </row>
    <row r="1484" spans="1:15" x14ac:dyDescent="0.3">
      <c r="A1484">
        <v>1483</v>
      </c>
      <c r="B1484">
        <v>66</v>
      </c>
      <c r="C1484" t="s">
        <v>13</v>
      </c>
      <c r="D1484" t="s">
        <v>7</v>
      </c>
      <c r="E1484" t="s">
        <v>15</v>
      </c>
      <c r="G1484" s="1" t="str">
        <f>IF(reservas_hotel[[#This Row],[precio noche 1]]="","100",reservas_hotel[[#This Row],[precio noche 1]])</f>
        <v>100</v>
      </c>
      <c r="H1484" t="s">
        <v>21</v>
      </c>
      <c r="I1484">
        <v>5</v>
      </c>
      <c r="J1484" t="s">
        <v>6</v>
      </c>
      <c r="L1484" s="1" t="str">
        <f>IF(reservas_hotel[[#This Row],[mantenimiento_por_noche]]="","20",reservas_hotel[[#This Row],[mantenimiento_por_noche]])</f>
        <v>20</v>
      </c>
      <c r="M1484">
        <f>reservas_hotel[[#This Row],[Precio Noche]]*reservas_hotel[[#This Row],[noches]]</f>
        <v>500</v>
      </c>
      <c r="N1484">
        <f>reservas_hotel[[#This Row],[noches]]*reservas_hotel[[#This Row],[Mantenimiento por noche]]</f>
        <v>100</v>
      </c>
      <c r="O1484">
        <f>reservas_hotel[[#This Row],[Gasto total por reserva]]-reservas_hotel[[#This Row],[Gasto mantenimiento total]]</f>
        <v>400</v>
      </c>
    </row>
    <row r="1485" spans="1:15" x14ac:dyDescent="0.3">
      <c r="A1485">
        <v>1484</v>
      </c>
      <c r="B1485">
        <v>73</v>
      </c>
      <c r="C1485" t="s">
        <v>13</v>
      </c>
      <c r="D1485" t="s">
        <v>19</v>
      </c>
      <c r="E1485" t="s">
        <v>8</v>
      </c>
      <c r="F1485">
        <v>90</v>
      </c>
      <c r="G1485" s="1">
        <f>IF(reservas_hotel[[#This Row],[precio noche 1]]="","100",reservas_hotel[[#This Row],[precio noche 1]])</f>
        <v>90</v>
      </c>
      <c r="H1485" t="s">
        <v>12</v>
      </c>
      <c r="I1485">
        <v>6</v>
      </c>
      <c r="J1485" t="s">
        <v>17</v>
      </c>
      <c r="K1485">
        <v>20</v>
      </c>
      <c r="L1485" s="1">
        <f>IF(reservas_hotel[[#This Row],[mantenimiento_por_noche]]="","20",reservas_hotel[[#This Row],[mantenimiento_por_noche]])</f>
        <v>20</v>
      </c>
      <c r="M1485">
        <f>reservas_hotel[[#This Row],[Precio Noche]]*reservas_hotel[[#This Row],[noches]]</f>
        <v>540</v>
      </c>
      <c r="N1485">
        <f>reservas_hotel[[#This Row],[noches]]*reservas_hotel[[#This Row],[Mantenimiento por noche]]</f>
        <v>120</v>
      </c>
      <c r="O1485">
        <f>reservas_hotel[[#This Row],[Gasto total por reserva]]-reservas_hotel[[#This Row],[Gasto mantenimiento total]]</f>
        <v>420</v>
      </c>
    </row>
    <row r="1486" spans="1:15" x14ac:dyDescent="0.3">
      <c r="A1486">
        <v>1485</v>
      </c>
      <c r="B1486">
        <v>73</v>
      </c>
      <c r="C1486" t="s">
        <v>2</v>
      </c>
      <c r="D1486" t="s">
        <v>20</v>
      </c>
      <c r="E1486" t="s">
        <v>4</v>
      </c>
      <c r="F1486">
        <v>120</v>
      </c>
      <c r="G1486" s="1">
        <f>IF(reservas_hotel[[#This Row],[precio noche 1]]="","100",reservas_hotel[[#This Row],[precio noche 1]])</f>
        <v>120</v>
      </c>
      <c r="H1486" t="s">
        <v>5</v>
      </c>
      <c r="I1486">
        <v>1</v>
      </c>
      <c r="J1486" t="s">
        <v>17</v>
      </c>
      <c r="K1486">
        <v>15</v>
      </c>
      <c r="L1486" s="1">
        <f>IF(reservas_hotel[[#This Row],[mantenimiento_por_noche]]="","20",reservas_hotel[[#This Row],[mantenimiento_por_noche]])</f>
        <v>15</v>
      </c>
      <c r="M1486">
        <f>reservas_hotel[[#This Row],[Precio Noche]]*reservas_hotel[[#This Row],[noches]]</f>
        <v>120</v>
      </c>
      <c r="N1486">
        <f>reservas_hotel[[#This Row],[noches]]*reservas_hotel[[#This Row],[Mantenimiento por noche]]</f>
        <v>15</v>
      </c>
      <c r="O1486">
        <f>reservas_hotel[[#This Row],[Gasto total por reserva]]-reservas_hotel[[#This Row],[Gasto mantenimiento total]]</f>
        <v>105</v>
      </c>
    </row>
    <row r="1487" spans="1:15" x14ac:dyDescent="0.3">
      <c r="A1487">
        <v>1486</v>
      </c>
      <c r="B1487">
        <v>88</v>
      </c>
      <c r="C1487" t="s">
        <v>2</v>
      </c>
      <c r="D1487" t="s">
        <v>20</v>
      </c>
      <c r="E1487" t="s">
        <v>8</v>
      </c>
      <c r="F1487">
        <v>200</v>
      </c>
      <c r="G1487" s="1">
        <f>IF(reservas_hotel[[#This Row],[precio noche 1]]="","100",reservas_hotel[[#This Row],[precio noche 1]])</f>
        <v>200</v>
      </c>
      <c r="H1487" t="s">
        <v>5</v>
      </c>
      <c r="I1487">
        <v>10</v>
      </c>
      <c r="J1487" t="s">
        <v>17</v>
      </c>
      <c r="L1487" s="1" t="str">
        <f>IF(reservas_hotel[[#This Row],[mantenimiento_por_noche]]="","20",reservas_hotel[[#This Row],[mantenimiento_por_noche]])</f>
        <v>20</v>
      </c>
      <c r="M1487">
        <f>reservas_hotel[[#This Row],[Precio Noche]]*reservas_hotel[[#This Row],[noches]]</f>
        <v>2000</v>
      </c>
      <c r="N1487">
        <f>reservas_hotel[[#This Row],[noches]]*reservas_hotel[[#This Row],[Mantenimiento por noche]]</f>
        <v>200</v>
      </c>
      <c r="O1487">
        <f>reservas_hotel[[#This Row],[Gasto total por reserva]]-reservas_hotel[[#This Row],[Gasto mantenimiento total]]</f>
        <v>1800</v>
      </c>
    </row>
    <row r="1488" spans="1:15" x14ac:dyDescent="0.3">
      <c r="A1488">
        <v>1487</v>
      </c>
      <c r="B1488">
        <v>89</v>
      </c>
      <c r="C1488" t="s">
        <v>13</v>
      </c>
      <c r="D1488" t="s">
        <v>7</v>
      </c>
      <c r="E1488" t="s">
        <v>15</v>
      </c>
      <c r="F1488">
        <v>150</v>
      </c>
      <c r="G1488" s="1">
        <f>IF(reservas_hotel[[#This Row],[precio noche 1]]="","100",reservas_hotel[[#This Row],[precio noche 1]])</f>
        <v>150</v>
      </c>
      <c r="H1488" t="s">
        <v>21</v>
      </c>
      <c r="I1488">
        <v>10</v>
      </c>
      <c r="J1488" t="s">
        <v>6</v>
      </c>
      <c r="K1488">
        <v>20</v>
      </c>
      <c r="L1488" s="1">
        <f>IF(reservas_hotel[[#This Row],[mantenimiento_por_noche]]="","20",reservas_hotel[[#This Row],[mantenimiento_por_noche]])</f>
        <v>20</v>
      </c>
      <c r="M1488">
        <f>reservas_hotel[[#This Row],[Precio Noche]]*reservas_hotel[[#This Row],[noches]]</f>
        <v>1500</v>
      </c>
      <c r="N1488">
        <f>reservas_hotel[[#This Row],[noches]]*reservas_hotel[[#This Row],[Mantenimiento por noche]]</f>
        <v>200</v>
      </c>
      <c r="O1488">
        <f>reservas_hotel[[#This Row],[Gasto total por reserva]]-reservas_hotel[[#This Row],[Gasto mantenimiento total]]</f>
        <v>1300</v>
      </c>
    </row>
    <row r="1489" spans="1:15" x14ac:dyDescent="0.3">
      <c r="A1489">
        <v>1488</v>
      </c>
      <c r="B1489">
        <v>82</v>
      </c>
      <c r="C1489" t="s">
        <v>13</v>
      </c>
      <c r="D1489" t="s">
        <v>10</v>
      </c>
      <c r="E1489" t="s">
        <v>8</v>
      </c>
      <c r="F1489">
        <v>50</v>
      </c>
      <c r="G1489" s="1">
        <f>IF(reservas_hotel[[#This Row],[precio noche 1]]="","100",reservas_hotel[[#This Row],[precio noche 1]])</f>
        <v>50</v>
      </c>
      <c r="H1489" t="s">
        <v>12</v>
      </c>
      <c r="I1489">
        <v>7</v>
      </c>
      <c r="J1489" t="s">
        <v>6</v>
      </c>
      <c r="K1489">
        <v>20</v>
      </c>
      <c r="L1489" s="1">
        <f>IF(reservas_hotel[[#This Row],[mantenimiento_por_noche]]="","20",reservas_hotel[[#This Row],[mantenimiento_por_noche]])</f>
        <v>20</v>
      </c>
      <c r="M1489">
        <f>reservas_hotel[[#This Row],[Precio Noche]]*reservas_hotel[[#This Row],[noches]]</f>
        <v>350</v>
      </c>
      <c r="N1489">
        <f>reservas_hotel[[#This Row],[noches]]*reservas_hotel[[#This Row],[Mantenimiento por noche]]</f>
        <v>140</v>
      </c>
      <c r="O1489">
        <f>reservas_hotel[[#This Row],[Gasto total por reserva]]-reservas_hotel[[#This Row],[Gasto mantenimiento total]]</f>
        <v>210</v>
      </c>
    </row>
    <row r="1490" spans="1:15" x14ac:dyDescent="0.3">
      <c r="A1490">
        <v>1489</v>
      </c>
      <c r="B1490">
        <v>88</v>
      </c>
      <c r="C1490" t="s">
        <v>2</v>
      </c>
      <c r="D1490" t="s">
        <v>3</v>
      </c>
      <c r="E1490" t="s">
        <v>11</v>
      </c>
      <c r="F1490">
        <v>50</v>
      </c>
      <c r="G1490" s="1">
        <f>IF(reservas_hotel[[#This Row],[precio noche 1]]="","100",reservas_hotel[[#This Row],[precio noche 1]])</f>
        <v>50</v>
      </c>
      <c r="H1490" t="s">
        <v>21</v>
      </c>
      <c r="I1490">
        <v>2</v>
      </c>
      <c r="J1490" t="s">
        <v>6</v>
      </c>
      <c r="K1490">
        <v>20</v>
      </c>
      <c r="L1490" s="1">
        <f>IF(reservas_hotel[[#This Row],[mantenimiento_por_noche]]="","20",reservas_hotel[[#This Row],[mantenimiento_por_noche]])</f>
        <v>20</v>
      </c>
      <c r="M1490">
        <f>reservas_hotel[[#This Row],[Precio Noche]]*reservas_hotel[[#This Row],[noches]]</f>
        <v>100</v>
      </c>
      <c r="N1490">
        <f>reservas_hotel[[#This Row],[noches]]*reservas_hotel[[#This Row],[Mantenimiento por noche]]</f>
        <v>40</v>
      </c>
      <c r="O1490">
        <f>reservas_hotel[[#This Row],[Gasto total por reserva]]-reservas_hotel[[#This Row],[Gasto mantenimiento total]]</f>
        <v>60</v>
      </c>
    </row>
    <row r="1491" spans="1:15" x14ac:dyDescent="0.3">
      <c r="A1491">
        <v>1490</v>
      </c>
      <c r="B1491">
        <v>53</v>
      </c>
      <c r="C1491" t="s">
        <v>13</v>
      </c>
      <c r="D1491" t="s">
        <v>7</v>
      </c>
      <c r="E1491" t="s">
        <v>15</v>
      </c>
      <c r="F1491">
        <v>150</v>
      </c>
      <c r="G1491" s="1">
        <f>IF(reservas_hotel[[#This Row],[precio noche 1]]="","100",reservas_hotel[[#This Row],[precio noche 1]])</f>
        <v>150</v>
      </c>
      <c r="H1491" t="s">
        <v>21</v>
      </c>
      <c r="I1491">
        <v>8</v>
      </c>
      <c r="J1491" t="s">
        <v>17</v>
      </c>
      <c r="K1491">
        <v>20</v>
      </c>
      <c r="L1491" s="1">
        <f>IF(reservas_hotel[[#This Row],[mantenimiento_por_noche]]="","20",reservas_hotel[[#This Row],[mantenimiento_por_noche]])</f>
        <v>20</v>
      </c>
      <c r="M1491">
        <f>reservas_hotel[[#This Row],[Precio Noche]]*reservas_hotel[[#This Row],[noches]]</f>
        <v>1200</v>
      </c>
      <c r="N1491">
        <f>reservas_hotel[[#This Row],[noches]]*reservas_hotel[[#This Row],[Mantenimiento por noche]]</f>
        <v>160</v>
      </c>
      <c r="O1491">
        <f>reservas_hotel[[#This Row],[Gasto total por reserva]]-reservas_hotel[[#This Row],[Gasto mantenimiento total]]</f>
        <v>1040</v>
      </c>
    </row>
    <row r="1492" spans="1:15" x14ac:dyDescent="0.3">
      <c r="A1492">
        <v>1491</v>
      </c>
      <c r="B1492">
        <v>56</v>
      </c>
      <c r="C1492" t="s">
        <v>2</v>
      </c>
      <c r="D1492" t="s">
        <v>14</v>
      </c>
      <c r="E1492" t="s">
        <v>8</v>
      </c>
      <c r="F1492">
        <v>200</v>
      </c>
      <c r="G1492" s="1">
        <f>IF(reservas_hotel[[#This Row],[precio noche 1]]="","100",reservas_hotel[[#This Row],[precio noche 1]])</f>
        <v>200</v>
      </c>
      <c r="H1492" t="s">
        <v>5</v>
      </c>
      <c r="I1492">
        <v>10</v>
      </c>
      <c r="J1492" t="s">
        <v>6</v>
      </c>
      <c r="K1492">
        <v>5</v>
      </c>
      <c r="L1492" s="1">
        <f>IF(reservas_hotel[[#This Row],[mantenimiento_por_noche]]="","20",reservas_hotel[[#This Row],[mantenimiento_por_noche]])</f>
        <v>5</v>
      </c>
      <c r="M1492">
        <f>reservas_hotel[[#This Row],[Precio Noche]]*reservas_hotel[[#This Row],[noches]]</f>
        <v>2000</v>
      </c>
      <c r="N1492">
        <f>reservas_hotel[[#This Row],[noches]]*reservas_hotel[[#This Row],[Mantenimiento por noche]]</f>
        <v>50</v>
      </c>
      <c r="O1492">
        <f>reservas_hotel[[#This Row],[Gasto total por reserva]]-reservas_hotel[[#This Row],[Gasto mantenimiento total]]</f>
        <v>1950</v>
      </c>
    </row>
    <row r="1493" spans="1:15" x14ac:dyDescent="0.3">
      <c r="A1493">
        <v>1492</v>
      </c>
      <c r="B1493">
        <v>23</v>
      </c>
      <c r="C1493" t="s">
        <v>13</v>
      </c>
      <c r="D1493" t="s">
        <v>10</v>
      </c>
      <c r="E1493" t="s">
        <v>4</v>
      </c>
      <c r="F1493">
        <v>200</v>
      </c>
      <c r="G1493" s="1">
        <f>IF(reservas_hotel[[#This Row],[precio noche 1]]="","100",reservas_hotel[[#This Row],[precio noche 1]])</f>
        <v>200</v>
      </c>
      <c r="H1493" t="s">
        <v>5</v>
      </c>
      <c r="I1493">
        <v>1</v>
      </c>
      <c r="J1493" t="s">
        <v>17</v>
      </c>
      <c r="K1493">
        <v>20</v>
      </c>
      <c r="L1493" s="1">
        <f>IF(reservas_hotel[[#This Row],[mantenimiento_por_noche]]="","20",reservas_hotel[[#This Row],[mantenimiento_por_noche]])</f>
        <v>20</v>
      </c>
      <c r="M1493">
        <f>reservas_hotel[[#This Row],[Precio Noche]]*reservas_hotel[[#This Row],[noches]]</f>
        <v>200</v>
      </c>
      <c r="N1493">
        <f>reservas_hotel[[#This Row],[noches]]*reservas_hotel[[#This Row],[Mantenimiento por noche]]</f>
        <v>20</v>
      </c>
      <c r="O1493">
        <f>reservas_hotel[[#This Row],[Gasto total por reserva]]-reservas_hotel[[#This Row],[Gasto mantenimiento total]]</f>
        <v>180</v>
      </c>
    </row>
    <row r="1494" spans="1:15" x14ac:dyDescent="0.3">
      <c r="A1494">
        <v>1493</v>
      </c>
      <c r="B1494">
        <v>45</v>
      </c>
      <c r="C1494" t="s">
        <v>13</v>
      </c>
      <c r="D1494" t="s">
        <v>14</v>
      </c>
      <c r="E1494" t="s">
        <v>15</v>
      </c>
      <c r="F1494">
        <v>150</v>
      </c>
      <c r="G1494" s="1">
        <f>IF(reservas_hotel[[#This Row],[precio noche 1]]="","100",reservas_hotel[[#This Row],[precio noche 1]])</f>
        <v>150</v>
      </c>
      <c r="H1494" t="s">
        <v>5</v>
      </c>
      <c r="I1494">
        <v>5</v>
      </c>
      <c r="J1494" t="s">
        <v>17</v>
      </c>
      <c r="L1494" s="1" t="str">
        <f>IF(reservas_hotel[[#This Row],[mantenimiento_por_noche]]="","20",reservas_hotel[[#This Row],[mantenimiento_por_noche]])</f>
        <v>20</v>
      </c>
      <c r="M1494">
        <f>reservas_hotel[[#This Row],[Precio Noche]]*reservas_hotel[[#This Row],[noches]]</f>
        <v>750</v>
      </c>
      <c r="N1494">
        <f>reservas_hotel[[#This Row],[noches]]*reservas_hotel[[#This Row],[Mantenimiento por noche]]</f>
        <v>100</v>
      </c>
      <c r="O1494">
        <f>reservas_hotel[[#This Row],[Gasto total por reserva]]-reservas_hotel[[#This Row],[Gasto mantenimiento total]]</f>
        <v>650</v>
      </c>
    </row>
    <row r="1495" spans="1:15" x14ac:dyDescent="0.3">
      <c r="A1495">
        <v>1494</v>
      </c>
      <c r="B1495">
        <v>69</v>
      </c>
      <c r="C1495" t="s">
        <v>2</v>
      </c>
      <c r="D1495" t="s">
        <v>16</v>
      </c>
      <c r="E1495" t="s">
        <v>4</v>
      </c>
      <c r="F1495">
        <v>90</v>
      </c>
      <c r="G1495" s="1">
        <f>IF(reservas_hotel[[#This Row],[precio noche 1]]="","100",reservas_hotel[[#This Row],[precio noche 1]])</f>
        <v>90</v>
      </c>
      <c r="H1495" t="s">
        <v>9</v>
      </c>
      <c r="I1495">
        <v>9</v>
      </c>
      <c r="J1495" t="s">
        <v>17</v>
      </c>
      <c r="L1495" s="1" t="str">
        <f>IF(reservas_hotel[[#This Row],[mantenimiento_por_noche]]="","20",reservas_hotel[[#This Row],[mantenimiento_por_noche]])</f>
        <v>20</v>
      </c>
      <c r="M1495">
        <f>reservas_hotel[[#This Row],[Precio Noche]]*reservas_hotel[[#This Row],[noches]]</f>
        <v>810</v>
      </c>
      <c r="N1495">
        <f>reservas_hotel[[#This Row],[noches]]*reservas_hotel[[#This Row],[Mantenimiento por noche]]</f>
        <v>180</v>
      </c>
      <c r="O1495">
        <f>reservas_hotel[[#This Row],[Gasto total por reserva]]-reservas_hotel[[#This Row],[Gasto mantenimiento total]]</f>
        <v>630</v>
      </c>
    </row>
    <row r="1496" spans="1:15" x14ac:dyDescent="0.3">
      <c r="A1496">
        <v>1495</v>
      </c>
      <c r="B1496">
        <v>72</v>
      </c>
      <c r="C1496" t="s">
        <v>13</v>
      </c>
      <c r="D1496" t="s">
        <v>3</v>
      </c>
      <c r="E1496" t="s">
        <v>15</v>
      </c>
      <c r="G1496" s="1" t="str">
        <f>IF(reservas_hotel[[#This Row],[precio noche 1]]="","100",reservas_hotel[[#This Row],[precio noche 1]])</f>
        <v>100</v>
      </c>
      <c r="H1496" t="s">
        <v>5</v>
      </c>
      <c r="I1496">
        <v>7</v>
      </c>
      <c r="J1496" t="s">
        <v>6</v>
      </c>
      <c r="K1496">
        <v>20</v>
      </c>
      <c r="L1496" s="1">
        <f>IF(reservas_hotel[[#This Row],[mantenimiento_por_noche]]="","20",reservas_hotel[[#This Row],[mantenimiento_por_noche]])</f>
        <v>20</v>
      </c>
      <c r="M1496">
        <f>reservas_hotel[[#This Row],[Precio Noche]]*reservas_hotel[[#This Row],[noches]]</f>
        <v>700</v>
      </c>
      <c r="N1496">
        <f>reservas_hotel[[#This Row],[noches]]*reservas_hotel[[#This Row],[Mantenimiento por noche]]</f>
        <v>140</v>
      </c>
      <c r="O1496">
        <f>reservas_hotel[[#This Row],[Gasto total por reserva]]-reservas_hotel[[#This Row],[Gasto mantenimiento total]]</f>
        <v>560</v>
      </c>
    </row>
    <row r="1497" spans="1:15" x14ac:dyDescent="0.3">
      <c r="A1497">
        <v>1496</v>
      </c>
      <c r="B1497">
        <v>86</v>
      </c>
      <c r="C1497" t="s">
        <v>2</v>
      </c>
      <c r="D1497" t="s">
        <v>20</v>
      </c>
      <c r="E1497" t="s">
        <v>11</v>
      </c>
      <c r="F1497">
        <v>70</v>
      </c>
      <c r="G1497" s="1">
        <f>IF(reservas_hotel[[#This Row],[precio noche 1]]="","100",reservas_hotel[[#This Row],[precio noche 1]])</f>
        <v>70</v>
      </c>
      <c r="H1497" t="s">
        <v>5</v>
      </c>
      <c r="I1497">
        <v>9</v>
      </c>
      <c r="J1497" t="s">
        <v>17</v>
      </c>
      <c r="L1497" s="1" t="str">
        <f>IF(reservas_hotel[[#This Row],[mantenimiento_por_noche]]="","20",reservas_hotel[[#This Row],[mantenimiento_por_noche]])</f>
        <v>20</v>
      </c>
      <c r="M1497">
        <f>reservas_hotel[[#This Row],[Precio Noche]]*reservas_hotel[[#This Row],[noches]]</f>
        <v>630</v>
      </c>
      <c r="N1497">
        <f>reservas_hotel[[#This Row],[noches]]*reservas_hotel[[#This Row],[Mantenimiento por noche]]</f>
        <v>180</v>
      </c>
      <c r="O1497">
        <f>reservas_hotel[[#This Row],[Gasto total por reserva]]-reservas_hotel[[#This Row],[Gasto mantenimiento total]]</f>
        <v>450</v>
      </c>
    </row>
    <row r="1498" spans="1:15" x14ac:dyDescent="0.3">
      <c r="A1498">
        <v>1497</v>
      </c>
      <c r="B1498">
        <v>53</v>
      </c>
      <c r="C1498" t="s">
        <v>2</v>
      </c>
      <c r="D1498" t="s">
        <v>7</v>
      </c>
      <c r="E1498" t="s">
        <v>15</v>
      </c>
      <c r="F1498">
        <v>200</v>
      </c>
      <c r="G1498" s="1">
        <f>IF(reservas_hotel[[#This Row],[precio noche 1]]="","100",reservas_hotel[[#This Row],[precio noche 1]])</f>
        <v>200</v>
      </c>
      <c r="H1498" t="s">
        <v>21</v>
      </c>
      <c r="I1498">
        <v>6</v>
      </c>
      <c r="J1498" t="s">
        <v>17</v>
      </c>
      <c r="K1498">
        <v>15</v>
      </c>
      <c r="L1498" s="1">
        <f>IF(reservas_hotel[[#This Row],[mantenimiento_por_noche]]="","20",reservas_hotel[[#This Row],[mantenimiento_por_noche]])</f>
        <v>15</v>
      </c>
      <c r="M1498">
        <f>reservas_hotel[[#This Row],[Precio Noche]]*reservas_hotel[[#This Row],[noches]]</f>
        <v>1200</v>
      </c>
      <c r="N1498">
        <f>reservas_hotel[[#This Row],[noches]]*reservas_hotel[[#This Row],[Mantenimiento por noche]]</f>
        <v>90</v>
      </c>
      <c r="O1498">
        <f>reservas_hotel[[#This Row],[Gasto total por reserva]]-reservas_hotel[[#This Row],[Gasto mantenimiento total]]</f>
        <v>1110</v>
      </c>
    </row>
    <row r="1499" spans="1:15" x14ac:dyDescent="0.3">
      <c r="A1499">
        <v>1498</v>
      </c>
      <c r="B1499">
        <v>38</v>
      </c>
      <c r="C1499" t="s">
        <v>13</v>
      </c>
      <c r="D1499" t="s">
        <v>16</v>
      </c>
      <c r="E1499" t="s">
        <v>4</v>
      </c>
      <c r="F1499">
        <v>200</v>
      </c>
      <c r="G1499" s="1">
        <f>IF(reservas_hotel[[#This Row],[precio noche 1]]="","100",reservas_hotel[[#This Row],[precio noche 1]])</f>
        <v>200</v>
      </c>
      <c r="H1499" t="s">
        <v>12</v>
      </c>
      <c r="I1499">
        <v>10</v>
      </c>
      <c r="J1499" t="s">
        <v>6</v>
      </c>
      <c r="K1499">
        <v>10</v>
      </c>
      <c r="L1499" s="1">
        <f>IF(reservas_hotel[[#This Row],[mantenimiento_por_noche]]="","20",reservas_hotel[[#This Row],[mantenimiento_por_noche]])</f>
        <v>10</v>
      </c>
      <c r="M1499">
        <f>reservas_hotel[[#This Row],[Precio Noche]]*reservas_hotel[[#This Row],[noches]]</f>
        <v>2000</v>
      </c>
      <c r="N1499">
        <f>reservas_hotel[[#This Row],[noches]]*reservas_hotel[[#This Row],[Mantenimiento por noche]]</f>
        <v>100</v>
      </c>
      <c r="O1499">
        <f>reservas_hotel[[#This Row],[Gasto total por reserva]]-reservas_hotel[[#This Row],[Gasto mantenimiento total]]</f>
        <v>1900</v>
      </c>
    </row>
    <row r="1500" spans="1:15" x14ac:dyDescent="0.3">
      <c r="A1500">
        <v>1499</v>
      </c>
      <c r="B1500">
        <v>44</v>
      </c>
      <c r="C1500" t="s">
        <v>2</v>
      </c>
      <c r="D1500" t="s">
        <v>14</v>
      </c>
      <c r="E1500" t="s">
        <v>15</v>
      </c>
      <c r="F1500">
        <v>150</v>
      </c>
      <c r="G1500" s="1">
        <f>IF(reservas_hotel[[#This Row],[precio noche 1]]="","100",reservas_hotel[[#This Row],[precio noche 1]])</f>
        <v>150</v>
      </c>
      <c r="H1500" t="s">
        <v>9</v>
      </c>
      <c r="I1500">
        <v>9</v>
      </c>
      <c r="J1500" t="s">
        <v>17</v>
      </c>
      <c r="K1500">
        <v>20</v>
      </c>
      <c r="L1500" s="1">
        <f>IF(reservas_hotel[[#This Row],[mantenimiento_por_noche]]="","20",reservas_hotel[[#This Row],[mantenimiento_por_noche]])</f>
        <v>20</v>
      </c>
      <c r="M1500">
        <f>reservas_hotel[[#This Row],[Precio Noche]]*reservas_hotel[[#This Row],[noches]]</f>
        <v>1350</v>
      </c>
      <c r="N1500">
        <f>reservas_hotel[[#This Row],[noches]]*reservas_hotel[[#This Row],[Mantenimiento por noche]]</f>
        <v>180</v>
      </c>
      <c r="O1500">
        <f>reservas_hotel[[#This Row],[Gasto total por reserva]]-reservas_hotel[[#This Row],[Gasto mantenimiento total]]</f>
        <v>1170</v>
      </c>
    </row>
    <row r="1501" spans="1:15" x14ac:dyDescent="0.3">
      <c r="A1501">
        <v>1500</v>
      </c>
      <c r="B1501">
        <v>65</v>
      </c>
      <c r="C1501" t="s">
        <v>13</v>
      </c>
      <c r="D1501" t="s">
        <v>18</v>
      </c>
      <c r="E1501" t="s">
        <v>15</v>
      </c>
      <c r="F1501">
        <v>90</v>
      </c>
      <c r="G1501" s="1">
        <f>IF(reservas_hotel[[#This Row],[precio noche 1]]="","100",reservas_hotel[[#This Row],[precio noche 1]])</f>
        <v>90</v>
      </c>
      <c r="H1501" t="s">
        <v>5</v>
      </c>
      <c r="I1501">
        <v>4</v>
      </c>
      <c r="J1501" t="s">
        <v>17</v>
      </c>
      <c r="K1501">
        <v>5</v>
      </c>
      <c r="L1501" s="1">
        <f>IF(reservas_hotel[[#This Row],[mantenimiento_por_noche]]="","20",reservas_hotel[[#This Row],[mantenimiento_por_noche]])</f>
        <v>5</v>
      </c>
      <c r="M1501">
        <f>reservas_hotel[[#This Row],[Precio Noche]]*reservas_hotel[[#This Row],[noches]]</f>
        <v>360</v>
      </c>
      <c r="N1501">
        <f>reservas_hotel[[#This Row],[noches]]*reservas_hotel[[#This Row],[Mantenimiento por noche]]</f>
        <v>20</v>
      </c>
      <c r="O1501">
        <f>reservas_hotel[[#This Row],[Gasto total por reserva]]-reservas_hotel[[#This Row],[Gasto mantenimiento total]]</f>
        <v>340</v>
      </c>
    </row>
    <row r="1502" spans="1:15" x14ac:dyDescent="0.3">
      <c r="A1502">
        <v>1501</v>
      </c>
      <c r="B1502">
        <v>47</v>
      </c>
      <c r="C1502" t="s">
        <v>2</v>
      </c>
      <c r="D1502" t="s">
        <v>20</v>
      </c>
      <c r="E1502" t="s">
        <v>8</v>
      </c>
      <c r="F1502">
        <v>50</v>
      </c>
      <c r="G1502" s="1">
        <f>IF(reservas_hotel[[#This Row],[precio noche 1]]="","100",reservas_hotel[[#This Row],[precio noche 1]])</f>
        <v>50</v>
      </c>
      <c r="H1502" t="s">
        <v>9</v>
      </c>
      <c r="I1502">
        <v>1</v>
      </c>
      <c r="J1502" t="s">
        <v>17</v>
      </c>
      <c r="L1502" s="1" t="str">
        <f>IF(reservas_hotel[[#This Row],[mantenimiento_por_noche]]="","20",reservas_hotel[[#This Row],[mantenimiento_por_noche]])</f>
        <v>20</v>
      </c>
      <c r="M1502">
        <f>reservas_hotel[[#This Row],[Precio Noche]]*reservas_hotel[[#This Row],[noches]]</f>
        <v>50</v>
      </c>
      <c r="N1502">
        <f>reservas_hotel[[#This Row],[noches]]*reservas_hotel[[#This Row],[Mantenimiento por noche]]</f>
        <v>20</v>
      </c>
      <c r="O1502">
        <f>reservas_hotel[[#This Row],[Gasto total por reserva]]-reservas_hotel[[#This Row],[Gasto mantenimiento total]]</f>
        <v>30</v>
      </c>
    </row>
    <row r="1503" spans="1:15" x14ac:dyDescent="0.3">
      <c r="A1503">
        <v>1502</v>
      </c>
      <c r="B1503">
        <v>28</v>
      </c>
      <c r="C1503" t="s">
        <v>2</v>
      </c>
      <c r="D1503" t="s">
        <v>19</v>
      </c>
      <c r="E1503" t="s">
        <v>4</v>
      </c>
      <c r="F1503">
        <v>200</v>
      </c>
      <c r="G1503" s="1">
        <f>IF(reservas_hotel[[#This Row],[precio noche 1]]="","100",reservas_hotel[[#This Row],[precio noche 1]])</f>
        <v>200</v>
      </c>
      <c r="H1503" t="s">
        <v>5</v>
      </c>
      <c r="I1503">
        <v>6</v>
      </c>
      <c r="J1503" t="s">
        <v>6</v>
      </c>
      <c r="K1503">
        <v>15</v>
      </c>
      <c r="L1503" s="1">
        <f>IF(reservas_hotel[[#This Row],[mantenimiento_por_noche]]="","20",reservas_hotel[[#This Row],[mantenimiento_por_noche]])</f>
        <v>15</v>
      </c>
      <c r="M1503">
        <f>reservas_hotel[[#This Row],[Precio Noche]]*reservas_hotel[[#This Row],[noches]]</f>
        <v>1200</v>
      </c>
      <c r="N1503">
        <f>reservas_hotel[[#This Row],[noches]]*reservas_hotel[[#This Row],[Mantenimiento por noche]]</f>
        <v>90</v>
      </c>
      <c r="O1503">
        <f>reservas_hotel[[#This Row],[Gasto total por reserva]]-reservas_hotel[[#This Row],[Gasto mantenimiento total]]</f>
        <v>1110</v>
      </c>
    </row>
    <row r="1504" spans="1:15" x14ac:dyDescent="0.3">
      <c r="A1504">
        <v>1503</v>
      </c>
      <c r="B1504">
        <v>50</v>
      </c>
      <c r="C1504" t="s">
        <v>2</v>
      </c>
      <c r="D1504" t="s">
        <v>14</v>
      </c>
      <c r="E1504" t="s">
        <v>15</v>
      </c>
      <c r="F1504">
        <v>90</v>
      </c>
      <c r="G1504" s="1">
        <f>IF(reservas_hotel[[#This Row],[precio noche 1]]="","100",reservas_hotel[[#This Row],[precio noche 1]])</f>
        <v>90</v>
      </c>
      <c r="H1504" t="s">
        <v>12</v>
      </c>
      <c r="I1504">
        <v>2</v>
      </c>
      <c r="J1504" t="s">
        <v>6</v>
      </c>
      <c r="K1504">
        <v>15</v>
      </c>
      <c r="L1504" s="1">
        <f>IF(reservas_hotel[[#This Row],[mantenimiento_por_noche]]="","20",reservas_hotel[[#This Row],[mantenimiento_por_noche]])</f>
        <v>15</v>
      </c>
      <c r="M1504">
        <f>reservas_hotel[[#This Row],[Precio Noche]]*reservas_hotel[[#This Row],[noches]]</f>
        <v>180</v>
      </c>
      <c r="N1504">
        <f>reservas_hotel[[#This Row],[noches]]*reservas_hotel[[#This Row],[Mantenimiento por noche]]</f>
        <v>30</v>
      </c>
      <c r="O1504">
        <f>reservas_hotel[[#This Row],[Gasto total por reserva]]-reservas_hotel[[#This Row],[Gasto mantenimiento total]]</f>
        <v>150</v>
      </c>
    </row>
    <row r="1505" spans="1:15" x14ac:dyDescent="0.3">
      <c r="A1505">
        <v>1504</v>
      </c>
      <c r="B1505">
        <v>48</v>
      </c>
      <c r="C1505" t="s">
        <v>2</v>
      </c>
      <c r="D1505" t="s">
        <v>3</v>
      </c>
      <c r="E1505" t="s">
        <v>11</v>
      </c>
      <c r="F1505">
        <v>150</v>
      </c>
      <c r="G1505" s="1">
        <f>IF(reservas_hotel[[#This Row],[precio noche 1]]="","100",reservas_hotel[[#This Row],[precio noche 1]])</f>
        <v>150</v>
      </c>
      <c r="H1505" t="s">
        <v>9</v>
      </c>
      <c r="I1505">
        <v>5</v>
      </c>
      <c r="J1505" t="s">
        <v>17</v>
      </c>
      <c r="K1505">
        <v>15</v>
      </c>
      <c r="L1505" s="1">
        <f>IF(reservas_hotel[[#This Row],[mantenimiento_por_noche]]="","20",reservas_hotel[[#This Row],[mantenimiento_por_noche]])</f>
        <v>15</v>
      </c>
      <c r="M1505">
        <f>reservas_hotel[[#This Row],[Precio Noche]]*reservas_hotel[[#This Row],[noches]]</f>
        <v>750</v>
      </c>
      <c r="N1505">
        <f>reservas_hotel[[#This Row],[noches]]*reservas_hotel[[#This Row],[Mantenimiento por noche]]</f>
        <v>75</v>
      </c>
      <c r="O1505">
        <f>reservas_hotel[[#This Row],[Gasto total por reserva]]-reservas_hotel[[#This Row],[Gasto mantenimiento total]]</f>
        <v>675</v>
      </c>
    </row>
    <row r="1506" spans="1:15" x14ac:dyDescent="0.3">
      <c r="A1506">
        <v>1505</v>
      </c>
      <c r="B1506">
        <v>41</v>
      </c>
      <c r="C1506" t="s">
        <v>13</v>
      </c>
      <c r="D1506" t="s">
        <v>22</v>
      </c>
      <c r="E1506" t="s">
        <v>8</v>
      </c>
      <c r="F1506">
        <v>70</v>
      </c>
      <c r="G1506" s="1">
        <f>IF(reservas_hotel[[#This Row],[precio noche 1]]="","100",reservas_hotel[[#This Row],[precio noche 1]])</f>
        <v>70</v>
      </c>
      <c r="H1506" t="s">
        <v>12</v>
      </c>
      <c r="I1506">
        <v>4</v>
      </c>
      <c r="J1506" t="s">
        <v>17</v>
      </c>
      <c r="L1506" s="1" t="str">
        <f>IF(reservas_hotel[[#This Row],[mantenimiento_por_noche]]="","20",reservas_hotel[[#This Row],[mantenimiento_por_noche]])</f>
        <v>20</v>
      </c>
      <c r="M1506">
        <f>reservas_hotel[[#This Row],[Precio Noche]]*reservas_hotel[[#This Row],[noches]]</f>
        <v>280</v>
      </c>
      <c r="N1506">
        <f>reservas_hotel[[#This Row],[noches]]*reservas_hotel[[#This Row],[Mantenimiento por noche]]</f>
        <v>80</v>
      </c>
      <c r="O1506">
        <f>reservas_hotel[[#This Row],[Gasto total por reserva]]-reservas_hotel[[#This Row],[Gasto mantenimiento total]]</f>
        <v>200</v>
      </c>
    </row>
    <row r="1507" spans="1:15" x14ac:dyDescent="0.3">
      <c r="A1507">
        <v>1506</v>
      </c>
      <c r="B1507">
        <v>81</v>
      </c>
      <c r="C1507" t="s">
        <v>13</v>
      </c>
      <c r="D1507" t="s">
        <v>7</v>
      </c>
      <c r="E1507" t="s">
        <v>11</v>
      </c>
      <c r="G1507" s="1" t="str">
        <f>IF(reservas_hotel[[#This Row],[precio noche 1]]="","100",reservas_hotel[[#This Row],[precio noche 1]])</f>
        <v>100</v>
      </c>
      <c r="H1507" t="s">
        <v>12</v>
      </c>
      <c r="I1507">
        <v>4</v>
      </c>
      <c r="J1507" t="s">
        <v>6</v>
      </c>
      <c r="K1507">
        <v>15</v>
      </c>
      <c r="L1507" s="1">
        <f>IF(reservas_hotel[[#This Row],[mantenimiento_por_noche]]="","20",reservas_hotel[[#This Row],[mantenimiento_por_noche]])</f>
        <v>15</v>
      </c>
      <c r="M1507">
        <f>reservas_hotel[[#This Row],[Precio Noche]]*reservas_hotel[[#This Row],[noches]]</f>
        <v>400</v>
      </c>
      <c r="N1507">
        <f>reservas_hotel[[#This Row],[noches]]*reservas_hotel[[#This Row],[Mantenimiento por noche]]</f>
        <v>60</v>
      </c>
      <c r="O1507">
        <f>reservas_hotel[[#This Row],[Gasto total por reserva]]-reservas_hotel[[#This Row],[Gasto mantenimiento total]]</f>
        <v>340</v>
      </c>
    </row>
    <row r="1508" spans="1:15" x14ac:dyDescent="0.3">
      <c r="A1508">
        <v>1507</v>
      </c>
      <c r="B1508">
        <v>23</v>
      </c>
      <c r="C1508" t="s">
        <v>13</v>
      </c>
      <c r="D1508" t="s">
        <v>22</v>
      </c>
      <c r="E1508" t="s">
        <v>11</v>
      </c>
      <c r="F1508">
        <v>90</v>
      </c>
      <c r="G1508" s="1">
        <f>IF(reservas_hotel[[#This Row],[precio noche 1]]="","100",reservas_hotel[[#This Row],[precio noche 1]])</f>
        <v>90</v>
      </c>
      <c r="H1508" t="s">
        <v>21</v>
      </c>
      <c r="I1508">
        <v>9</v>
      </c>
      <c r="J1508" t="s">
        <v>6</v>
      </c>
      <c r="K1508">
        <v>20</v>
      </c>
      <c r="L1508" s="1">
        <f>IF(reservas_hotel[[#This Row],[mantenimiento_por_noche]]="","20",reservas_hotel[[#This Row],[mantenimiento_por_noche]])</f>
        <v>20</v>
      </c>
      <c r="M1508">
        <f>reservas_hotel[[#This Row],[Precio Noche]]*reservas_hotel[[#This Row],[noches]]</f>
        <v>810</v>
      </c>
      <c r="N1508">
        <f>reservas_hotel[[#This Row],[noches]]*reservas_hotel[[#This Row],[Mantenimiento por noche]]</f>
        <v>180</v>
      </c>
      <c r="O1508">
        <f>reservas_hotel[[#This Row],[Gasto total por reserva]]-reservas_hotel[[#This Row],[Gasto mantenimiento total]]</f>
        <v>630</v>
      </c>
    </row>
    <row r="1509" spans="1:15" x14ac:dyDescent="0.3">
      <c r="A1509">
        <v>1508</v>
      </c>
      <c r="B1509">
        <v>20</v>
      </c>
      <c r="C1509" t="s">
        <v>2</v>
      </c>
      <c r="D1509" t="s">
        <v>14</v>
      </c>
      <c r="E1509" t="s">
        <v>8</v>
      </c>
      <c r="F1509">
        <v>90</v>
      </c>
      <c r="G1509" s="1">
        <f>IF(reservas_hotel[[#This Row],[precio noche 1]]="","100",reservas_hotel[[#This Row],[precio noche 1]])</f>
        <v>90</v>
      </c>
      <c r="H1509" t="s">
        <v>21</v>
      </c>
      <c r="I1509">
        <v>7</v>
      </c>
      <c r="J1509" t="s">
        <v>17</v>
      </c>
      <c r="K1509">
        <v>20</v>
      </c>
      <c r="L1509" s="1">
        <f>IF(reservas_hotel[[#This Row],[mantenimiento_por_noche]]="","20",reservas_hotel[[#This Row],[mantenimiento_por_noche]])</f>
        <v>20</v>
      </c>
      <c r="M1509">
        <f>reservas_hotel[[#This Row],[Precio Noche]]*reservas_hotel[[#This Row],[noches]]</f>
        <v>630</v>
      </c>
      <c r="N1509">
        <f>reservas_hotel[[#This Row],[noches]]*reservas_hotel[[#This Row],[Mantenimiento por noche]]</f>
        <v>140</v>
      </c>
      <c r="O1509">
        <f>reservas_hotel[[#This Row],[Gasto total por reserva]]-reservas_hotel[[#This Row],[Gasto mantenimiento total]]</f>
        <v>490</v>
      </c>
    </row>
    <row r="1510" spans="1:15" x14ac:dyDescent="0.3">
      <c r="A1510">
        <v>1509</v>
      </c>
      <c r="B1510">
        <v>68</v>
      </c>
      <c r="C1510" t="s">
        <v>2</v>
      </c>
      <c r="D1510" t="s">
        <v>18</v>
      </c>
      <c r="E1510" t="s">
        <v>15</v>
      </c>
      <c r="G1510" s="1" t="str">
        <f>IF(reservas_hotel[[#This Row],[precio noche 1]]="","100",reservas_hotel[[#This Row],[precio noche 1]])</f>
        <v>100</v>
      </c>
      <c r="H1510" t="s">
        <v>5</v>
      </c>
      <c r="I1510">
        <v>2</v>
      </c>
      <c r="J1510" t="s">
        <v>17</v>
      </c>
      <c r="K1510">
        <v>5</v>
      </c>
      <c r="L1510" s="1">
        <f>IF(reservas_hotel[[#This Row],[mantenimiento_por_noche]]="","20",reservas_hotel[[#This Row],[mantenimiento_por_noche]])</f>
        <v>5</v>
      </c>
      <c r="M1510">
        <f>reservas_hotel[[#This Row],[Precio Noche]]*reservas_hotel[[#This Row],[noches]]</f>
        <v>200</v>
      </c>
      <c r="N1510">
        <f>reservas_hotel[[#This Row],[noches]]*reservas_hotel[[#This Row],[Mantenimiento por noche]]</f>
        <v>10</v>
      </c>
      <c r="O1510">
        <f>reservas_hotel[[#This Row],[Gasto total por reserva]]-reservas_hotel[[#This Row],[Gasto mantenimiento total]]</f>
        <v>190</v>
      </c>
    </row>
    <row r="1511" spans="1:15" x14ac:dyDescent="0.3">
      <c r="A1511">
        <v>1510</v>
      </c>
      <c r="B1511">
        <v>88</v>
      </c>
      <c r="C1511" t="s">
        <v>13</v>
      </c>
      <c r="D1511" t="s">
        <v>14</v>
      </c>
      <c r="E1511" t="s">
        <v>4</v>
      </c>
      <c r="F1511">
        <v>70</v>
      </c>
      <c r="G1511" s="1">
        <f>IF(reservas_hotel[[#This Row],[precio noche 1]]="","100",reservas_hotel[[#This Row],[precio noche 1]])</f>
        <v>70</v>
      </c>
      <c r="H1511" t="s">
        <v>5</v>
      </c>
      <c r="I1511">
        <v>4</v>
      </c>
      <c r="J1511" t="s">
        <v>6</v>
      </c>
      <c r="K1511">
        <v>20</v>
      </c>
      <c r="L1511" s="1">
        <f>IF(reservas_hotel[[#This Row],[mantenimiento_por_noche]]="","20",reservas_hotel[[#This Row],[mantenimiento_por_noche]])</f>
        <v>20</v>
      </c>
      <c r="M1511">
        <f>reservas_hotel[[#This Row],[Precio Noche]]*reservas_hotel[[#This Row],[noches]]</f>
        <v>280</v>
      </c>
      <c r="N1511">
        <f>reservas_hotel[[#This Row],[noches]]*reservas_hotel[[#This Row],[Mantenimiento por noche]]</f>
        <v>80</v>
      </c>
      <c r="O1511">
        <f>reservas_hotel[[#This Row],[Gasto total por reserva]]-reservas_hotel[[#This Row],[Gasto mantenimiento total]]</f>
        <v>200</v>
      </c>
    </row>
    <row r="1512" spans="1:15" x14ac:dyDescent="0.3">
      <c r="A1512">
        <v>1511</v>
      </c>
      <c r="B1512">
        <v>31</v>
      </c>
      <c r="C1512" t="s">
        <v>13</v>
      </c>
      <c r="D1512" t="s">
        <v>22</v>
      </c>
      <c r="E1512" t="s">
        <v>4</v>
      </c>
      <c r="F1512">
        <v>150</v>
      </c>
      <c r="G1512" s="1">
        <f>IF(reservas_hotel[[#This Row],[precio noche 1]]="","100",reservas_hotel[[#This Row],[precio noche 1]])</f>
        <v>150</v>
      </c>
      <c r="H1512" t="s">
        <v>5</v>
      </c>
      <c r="I1512">
        <v>2</v>
      </c>
      <c r="J1512" t="s">
        <v>6</v>
      </c>
      <c r="K1512">
        <v>15</v>
      </c>
      <c r="L1512" s="1">
        <f>IF(reservas_hotel[[#This Row],[mantenimiento_por_noche]]="","20",reservas_hotel[[#This Row],[mantenimiento_por_noche]])</f>
        <v>15</v>
      </c>
      <c r="M1512">
        <f>reservas_hotel[[#This Row],[Precio Noche]]*reservas_hotel[[#This Row],[noches]]</f>
        <v>300</v>
      </c>
      <c r="N1512">
        <f>reservas_hotel[[#This Row],[noches]]*reservas_hotel[[#This Row],[Mantenimiento por noche]]</f>
        <v>30</v>
      </c>
      <c r="O1512">
        <f>reservas_hotel[[#This Row],[Gasto total por reserva]]-reservas_hotel[[#This Row],[Gasto mantenimiento total]]</f>
        <v>270</v>
      </c>
    </row>
    <row r="1513" spans="1:15" x14ac:dyDescent="0.3">
      <c r="A1513">
        <v>1512</v>
      </c>
      <c r="B1513">
        <v>67</v>
      </c>
      <c r="C1513" t="s">
        <v>2</v>
      </c>
      <c r="D1513" t="s">
        <v>18</v>
      </c>
      <c r="E1513" t="s">
        <v>8</v>
      </c>
      <c r="F1513">
        <v>120</v>
      </c>
      <c r="G1513" s="1">
        <f>IF(reservas_hotel[[#This Row],[precio noche 1]]="","100",reservas_hotel[[#This Row],[precio noche 1]])</f>
        <v>120</v>
      </c>
      <c r="H1513" t="s">
        <v>5</v>
      </c>
      <c r="I1513">
        <v>3</v>
      </c>
      <c r="J1513" t="s">
        <v>17</v>
      </c>
      <c r="K1513">
        <v>20</v>
      </c>
      <c r="L1513" s="1">
        <f>IF(reservas_hotel[[#This Row],[mantenimiento_por_noche]]="","20",reservas_hotel[[#This Row],[mantenimiento_por_noche]])</f>
        <v>20</v>
      </c>
      <c r="M1513">
        <f>reservas_hotel[[#This Row],[Precio Noche]]*reservas_hotel[[#This Row],[noches]]</f>
        <v>360</v>
      </c>
      <c r="N1513">
        <f>reservas_hotel[[#This Row],[noches]]*reservas_hotel[[#This Row],[Mantenimiento por noche]]</f>
        <v>60</v>
      </c>
      <c r="O1513">
        <f>reservas_hotel[[#This Row],[Gasto total por reserva]]-reservas_hotel[[#This Row],[Gasto mantenimiento total]]</f>
        <v>300</v>
      </c>
    </row>
    <row r="1514" spans="1:15" x14ac:dyDescent="0.3">
      <c r="A1514">
        <v>1513</v>
      </c>
      <c r="B1514">
        <v>46</v>
      </c>
      <c r="C1514" t="s">
        <v>13</v>
      </c>
      <c r="D1514" t="s">
        <v>18</v>
      </c>
      <c r="E1514" t="s">
        <v>15</v>
      </c>
      <c r="G1514" s="1" t="str">
        <f>IF(reservas_hotel[[#This Row],[precio noche 1]]="","100",reservas_hotel[[#This Row],[precio noche 1]])</f>
        <v>100</v>
      </c>
      <c r="H1514" t="s">
        <v>21</v>
      </c>
      <c r="I1514">
        <v>7</v>
      </c>
      <c r="J1514" t="s">
        <v>17</v>
      </c>
      <c r="K1514">
        <v>5</v>
      </c>
      <c r="L1514" s="1">
        <f>IF(reservas_hotel[[#This Row],[mantenimiento_por_noche]]="","20",reservas_hotel[[#This Row],[mantenimiento_por_noche]])</f>
        <v>5</v>
      </c>
      <c r="M1514">
        <f>reservas_hotel[[#This Row],[Precio Noche]]*reservas_hotel[[#This Row],[noches]]</f>
        <v>700</v>
      </c>
      <c r="N1514">
        <f>reservas_hotel[[#This Row],[noches]]*reservas_hotel[[#This Row],[Mantenimiento por noche]]</f>
        <v>35</v>
      </c>
      <c r="O1514">
        <f>reservas_hotel[[#This Row],[Gasto total por reserva]]-reservas_hotel[[#This Row],[Gasto mantenimiento total]]</f>
        <v>665</v>
      </c>
    </row>
    <row r="1515" spans="1:15" x14ac:dyDescent="0.3">
      <c r="A1515">
        <v>1514</v>
      </c>
      <c r="B1515">
        <v>23</v>
      </c>
      <c r="C1515" t="s">
        <v>2</v>
      </c>
      <c r="D1515" t="s">
        <v>16</v>
      </c>
      <c r="E1515" t="s">
        <v>4</v>
      </c>
      <c r="F1515">
        <v>200</v>
      </c>
      <c r="G1515" s="1">
        <f>IF(reservas_hotel[[#This Row],[precio noche 1]]="","100",reservas_hotel[[#This Row],[precio noche 1]])</f>
        <v>200</v>
      </c>
      <c r="H1515" t="s">
        <v>21</v>
      </c>
      <c r="I1515">
        <v>3</v>
      </c>
      <c r="J1515" t="s">
        <v>6</v>
      </c>
      <c r="L1515" s="1" t="str">
        <f>IF(reservas_hotel[[#This Row],[mantenimiento_por_noche]]="","20",reservas_hotel[[#This Row],[mantenimiento_por_noche]])</f>
        <v>20</v>
      </c>
      <c r="M1515">
        <f>reservas_hotel[[#This Row],[Precio Noche]]*reservas_hotel[[#This Row],[noches]]</f>
        <v>600</v>
      </c>
      <c r="N1515">
        <f>reservas_hotel[[#This Row],[noches]]*reservas_hotel[[#This Row],[Mantenimiento por noche]]</f>
        <v>60</v>
      </c>
      <c r="O1515">
        <f>reservas_hotel[[#This Row],[Gasto total por reserva]]-reservas_hotel[[#This Row],[Gasto mantenimiento total]]</f>
        <v>540</v>
      </c>
    </row>
    <row r="1516" spans="1:15" x14ac:dyDescent="0.3">
      <c r="A1516">
        <v>1515</v>
      </c>
      <c r="B1516">
        <v>27</v>
      </c>
      <c r="C1516" t="s">
        <v>2</v>
      </c>
      <c r="D1516" t="s">
        <v>10</v>
      </c>
      <c r="E1516" t="s">
        <v>15</v>
      </c>
      <c r="F1516">
        <v>200</v>
      </c>
      <c r="G1516" s="1">
        <f>IF(reservas_hotel[[#This Row],[precio noche 1]]="","100",reservas_hotel[[#This Row],[precio noche 1]])</f>
        <v>200</v>
      </c>
      <c r="H1516" t="s">
        <v>5</v>
      </c>
      <c r="I1516">
        <v>4</v>
      </c>
      <c r="J1516" t="s">
        <v>17</v>
      </c>
      <c r="L1516" s="1" t="str">
        <f>IF(reservas_hotel[[#This Row],[mantenimiento_por_noche]]="","20",reservas_hotel[[#This Row],[mantenimiento_por_noche]])</f>
        <v>20</v>
      </c>
      <c r="M1516">
        <f>reservas_hotel[[#This Row],[Precio Noche]]*reservas_hotel[[#This Row],[noches]]</f>
        <v>800</v>
      </c>
      <c r="N1516">
        <f>reservas_hotel[[#This Row],[noches]]*reservas_hotel[[#This Row],[Mantenimiento por noche]]</f>
        <v>80</v>
      </c>
      <c r="O1516">
        <f>reservas_hotel[[#This Row],[Gasto total por reserva]]-reservas_hotel[[#This Row],[Gasto mantenimiento total]]</f>
        <v>720</v>
      </c>
    </row>
    <row r="1517" spans="1:15" x14ac:dyDescent="0.3">
      <c r="A1517">
        <v>1516</v>
      </c>
      <c r="B1517">
        <v>74</v>
      </c>
      <c r="C1517" t="s">
        <v>13</v>
      </c>
      <c r="D1517" t="s">
        <v>10</v>
      </c>
      <c r="E1517" t="s">
        <v>11</v>
      </c>
      <c r="F1517">
        <v>50</v>
      </c>
      <c r="G1517" s="1">
        <f>IF(reservas_hotel[[#This Row],[precio noche 1]]="","100",reservas_hotel[[#This Row],[precio noche 1]])</f>
        <v>50</v>
      </c>
      <c r="H1517" t="s">
        <v>9</v>
      </c>
      <c r="I1517">
        <v>7</v>
      </c>
      <c r="J1517" t="s">
        <v>17</v>
      </c>
      <c r="L1517" s="1" t="str">
        <f>IF(reservas_hotel[[#This Row],[mantenimiento_por_noche]]="","20",reservas_hotel[[#This Row],[mantenimiento_por_noche]])</f>
        <v>20</v>
      </c>
      <c r="M1517">
        <f>reservas_hotel[[#This Row],[Precio Noche]]*reservas_hotel[[#This Row],[noches]]</f>
        <v>350</v>
      </c>
      <c r="N1517">
        <f>reservas_hotel[[#This Row],[noches]]*reservas_hotel[[#This Row],[Mantenimiento por noche]]</f>
        <v>140</v>
      </c>
      <c r="O1517">
        <f>reservas_hotel[[#This Row],[Gasto total por reserva]]-reservas_hotel[[#This Row],[Gasto mantenimiento total]]</f>
        <v>210</v>
      </c>
    </row>
    <row r="1518" spans="1:15" x14ac:dyDescent="0.3">
      <c r="A1518">
        <v>1517</v>
      </c>
      <c r="B1518">
        <v>32</v>
      </c>
      <c r="C1518" t="s">
        <v>2</v>
      </c>
      <c r="D1518" t="s">
        <v>22</v>
      </c>
      <c r="E1518" t="s">
        <v>11</v>
      </c>
      <c r="F1518">
        <v>150</v>
      </c>
      <c r="G1518" s="1">
        <f>IF(reservas_hotel[[#This Row],[precio noche 1]]="","100",reservas_hotel[[#This Row],[precio noche 1]])</f>
        <v>150</v>
      </c>
      <c r="H1518" t="s">
        <v>12</v>
      </c>
      <c r="I1518">
        <v>5</v>
      </c>
      <c r="J1518" t="s">
        <v>6</v>
      </c>
      <c r="K1518">
        <v>5</v>
      </c>
      <c r="L1518" s="1">
        <f>IF(reservas_hotel[[#This Row],[mantenimiento_por_noche]]="","20",reservas_hotel[[#This Row],[mantenimiento_por_noche]])</f>
        <v>5</v>
      </c>
      <c r="M1518">
        <f>reservas_hotel[[#This Row],[Precio Noche]]*reservas_hotel[[#This Row],[noches]]</f>
        <v>750</v>
      </c>
      <c r="N1518">
        <f>reservas_hotel[[#This Row],[noches]]*reservas_hotel[[#This Row],[Mantenimiento por noche]]</f>
        <v>25</v>
      </c>
      <c r="O1518">
        <f>reservas_hotel[[#This Row],[Gasto total por reserva]]-reservas_hotel[[#This Row],[Gasto mantenimiento total]]</f>
        <v>725</v>
      </c>
    </row>
    <row r="1519" spans="1:15" x14ac:dyDescent="0.3">
      <c r="A1519">
        <v>1518</v>
      </c>
      <c r="B1519">
        <v>70</v>
      </c>
      <c r="C1519" t="s">
        <v>13</v>
      </c>
      <c r="D1519" t="s">
        <v>16</v>
      </c>
      <c r="E1519" t="s">
        <v>11</v>
      </c>
      <c r="F1519">
        <v>70</v>
      </c>
      <c r="G1519" s="1">
        <f>IF(reservas_hotel[[#This Row],[precio noche 1]]="","100",reservas_hotel[[#This Row],[precio noche 1]])</f>
        <v>70</v>
      </c>
      <c r="H1519" t="s">
        <v>5</v>
      </c>
      <c r="I1519">
        <v>2</v>
      </c>
      <c r="J1519" t="s">
        <v>17</v>
      </c>
      <c r="K1519">
        <v>5</v>
      </c>
      <c r="L1519" s="1">
        <f>IF(reservas_hotel[[#This Row],[mantenimiento_por_noche]]="","20",reservas_hotel[[#This Row],[mantenimiento_por_noche]])</f>
        <v>5</v>
      </c>
      <c r="M1519">
        <f>reservas_hotel[[#This Row],[Precio Noche]]*reservas_hotel[[#This Row],[noches]]</f>
        <v>140</v>
      </c>
      <c r="N1519">
        <f>reservas_hotel[[#This Row],[noches]]*reservas_hotel[[#This Row],[Mantenimiento por noche]]</f>
        <v>10</v>
      </c>
      <c r="O1519">
        <f>reservas_hotel[[#This Row],[Gasto total por reserva]]-reservas_hotel[[#This Row],[Gasto mantenimiento total]]</f>
        <v>130</v>
      </c>
    </row>
    <row r="1520" spans="1:15" x14ac:dyDescent="0.3">
      <c r="A1520">
        <v>1519</v>
      </c>
      <c r="B1520">
        <v>68</v>
      </c>
      <c r="C1520" t="s">
        <v>2</v>
      </c>
      <c r="D1520" t="s">
        <v>14</v>
      </c>
      <c r="E1520" t="s">
        <v>11</v>
      </c>
      <c r="F1520">
        <v>150</v>
      </c>
      <c r="G1520" s="1">
        <f>IF(reservas_hotel[[#This Row],[precio noche 1]]="","100",reservas_hotel[[#This Row],[precio noche 1]])</f>
        <v>150</v>
      </c>
      <c r="H1520" t="s">
        <v>9</v>
      </c>
      <c r="I1520">
        <v>2</v>
      </c>
      <c r="J1520" t="s">
        <v>17</v>
      </c>
      <c r="K1520">
        <v>15</v>
      </c>
      <c r="L1520" s="1">
        <f>IF(reservas_hotel[[#This Row],[mantenimiento_por_noche]]="","20",reservas_hotel[[#This Row],[mantenimiento_por_noche]])</f>
        <v>15</v>
      </c>
      <c r="M1520">
        <f>reservas_hotel[[#This Row],[Precio Noche]]*reservas_hotel[[#This Row],[noches]]</f>
        <v>300</v>
      </c>
      <c r="N1520">
        <f>reservas_hotel[[#This Row],[noches]]*reservas_hotel[[#This Row],[Mantenimiento por noche]]</f>
        <v>30</v>
      </c>
      <c r="O1520">
        <f>reservas_hotel[[#This Row],[Gasto total por reserva]]-reservas_hotel[[#This Row],[Gasto mantenimiento total]]</f>
        <v>270</v>
      </c>
    </row>
    <row r="1521" spans="1:15" x14ac:dyDescent="0.3">
      <c r="A1521">
        <v>1520</v>
      </c>
      <c r="B1521">
        <v>51</v>
      </c>
      <c r="C1521" t="s">
        <v>13</v>
      </c>
      <c r="D1521" t="s">
        <v>7</v>
      </c>
      <c r="E1521" t="s">
        <v>4</v>
      </c>
      <c r="F1521">
        <v>50</v>
      </c>
      <c r="G1521" s="1">
        <f>IF(reservas_hotel[[#This Row],[precio noche 1]]="","100",reservas_hotel[[#This Row],[precio noche 1]])</f>
        <v>50</v>
      </c>
      <c r="H1521" t="s">
        <v>12</v>
      </c>
      <c r="I1521">
        <v>4</v>
      </c>
      <c r="J1521" t="s">
        <v>17</v>
      </c>
      <c r="K1521">
        <v>15</v>
      </c>
      <c r="L1521" s="1">
        <f>IF(reservas_hotel[[#This Row],[mantenimiento_por_noche]]="","20",reservas_hotel[[#This Row],[mantenimiento_por_noche]])</f>
        <v>15</v>
      </c>
      <c r="M1521">
        <f>reservas_hotel[[#This Row],[Precio Noche]]*reservas_hotel[[#This Row],[noches]]</f>
        <v>200</v>
      </c>
      <c r="N1521">
        <f>reservas_hotel[[#This Row],[noches]]*reservas_hotel[[#This Row],[Mantenimiento por noche]]</f>
        <v>60</v>
      </c>
      <c r="O1521">
        <f>reservas_hotel[[#This Row],[Gasto total por reserva]]-reservas_hotel[[#This Row],[Gasto mantenimiento total]]</f>
        <v>140</v>
      </c>
    </row>
    <row r="1522" spans="1:15" x14ac:dyDescent="0.3">
      <c r="A1522">
        <v>1521</v>
      </c>
      <c r="B1522">
        <v>84</v>
      </c>
      <c r="C1522" t="s">
        <v>13</v>
      </c>
      <c r="D1522" t="s">
        <v>22</v>
      </c>
      <c r="E1522" t="s">
        <v>8</v>
      </c>
      <c r="F1522">
        <v>70</v>
      </c>
      <c r="G1522" s="1">
        <f>IF(reservas_hotel[[#This Row],[precio noche 1]]="","100",reservas_hotel[[#This Row],[precio noche 1]])</f>
        <v>70</v>
      </c>
      <c r="H1522" t="s">
        <v>5</v>
      </c>
      <c r="I1522">
        <v>5</v>
      </c>
      <c r="J1522" t="s">
        <v>6</v>
      </c>
      <c r="K1522">
        <v>20</v>
      </c>
      <c r="L1522" s="1">
        <f>IF(reservas_hotel[[#This Row],[mantenimiento_por_noche]]="","20",reservas_hotel[[#This Row],[mantenimiento_por_noche]])</f>
        <v>20</v>
      </c>
      <c r="M1522">
        <f>reservas_hotel[[#This Row],[Precio Noche]]*reservas_hotel[[#This Row],[noches]]</f>
        <v>350</v>
      </c>
      <c r="N1522">
        <f>reservas_hotel[[#This Row],[noches]]*reservas_hotel[[#This Row],[Mantenimiento por noche]]</f>
        <v>100</v>
      </c>
      <c r="O1522">
        <f>reservas_hotel[[#This Row],[Gasto total por reserva]]-reservas_hotel[[#This Row],[Gasto mantenimiento total]]</f>
        <v>250</v>
      </c>
    </row>
    <row r="1523" spans="1:15" x14ac:dyDescent="0.3">
      <c r="A1523">
        <v>1522</v>
      </c>
      <c r="B1523">
        <v>66</v>
      </c>
      <c r="C1523" t="s">
        <v>2</v>
      </c>
      <c r="D1523" t="s">
        <v>3</v>
      </c>
      <c r="E1523" t="s">
        <v>11</v>
      </c>
      <c r="F1523">
        <v>70</v>
      </c>
      <c r="G1523" s="1">
        <f>IF(reservas_hotel[[#This Row],[precio noche 1]]="","100",reservas_hotel[[#This Row],[precio noche 1]])</f>
        <v>70</v>
      </c>
      <c r="H1523" t="s">
        <v>21</v>
      </c>
      <c r="I1523">
        <v>5</v>
      </c>
      <c r="J1523" t="s">
        <v>6</v>
      </c>
      <c r="K1523">
        <v>15</v>
      </c>
      <c r="L1523" s="1">
        <f>IF(reservas_hotel[[#This Row],[mantenimiento_por_noche]]="","20",reservas_hotel[[#This Row],[mantenimiento_por_noche]])</f>
        <v>15</v>
      </c>
      <c r="M1523">
        <f>reservas_hotel[[#This Row],[Precio Noche]]*reservas_hotel[[#This Row],[noches]]</f>
        <v>350</v>
      </c>
      <c r="N1523">
        <f>reservas_hotel[[#This Row],[noches]]*reservas_hotel[[#This Row],[Mantenimiento por noche]]</f>
        <v>75</v>
      </c>
      <c r="O1523">
        <f>reservas_hotel[[#This Row],[Gasto total por reserva]]-reservas_hotel[[#This Row],[Gasto mantenimiento total]]</f>
        <v>275</v>
      </c>
    </row>
    <row r="1524" spans="1:15" x14ac:dyDescent="0.3">
      <c r="A1524">
        <v>1523</v>
      </c>
      <c r="B1524">
        <v>65</v>
      </c>
      <c r="C1524" t="s">
        <v>13</v>
      </c>
      <c r="D1524" t="s">
        <v>22</v>
      </c>
      <c r="E1524" t="s">
        <v>15</v>
      </c>
      <c r="F1524">
        <v>90</v>
      </c>
      <c r="G1524" s="1">
        <f>IF(reservas_hotel[[#This Row],[precio noche 1]]="","100",reservas_hotel[[#This Row],[precio noche 1]])</f>
        <v>90</v>
      </c>
      <c r="H1524" t="s">
        <v>12</v>
      </c>
      <c r="I1524">
        <v>10</v>
      </c>
      <c r="J1524" t="s">
        <v>6</v>
      </c>
      <c r="K1524">
        <v>5</v>
      </c>
      <c r="L1524" s="1">
        <f>IF(reservas_hotel[[#This Row],[mantenimiento_por_noche]]="","20",reservas_hotel[[#This Row],[mantenimiento_por_noche]])</f>
        <v>5</v>
      </c>
      <c r="M1524">
        <f>reservas_hotel[[#This Row],[Precio Noche]]*reservas_hotel[[#This Row],[noches]]</f>
        <v>900</v>
      </c>
      <c r="N1524">
        <f>reservas_hotel[[#This Row],[noches]]*reservas_hotel[[#This Row],[Mantenimiento por noche]]</f>
        <v>50</v>
      </c>
      <c r="O1524">
        <f>reservas_hotel[[#This Row],[Gasto total por reserva]]-reservas_hotel[[#This Row],[Gasto mantenimiento total]]</f>
        <v>850</v>
      </c>
    </row>
    <row r="1525" spans="1:15" x14ac:dyDescent="0.3">
      <c r="A1525">
        <v>1524</v>
      </c>
      <c r="B1525">
        <v>29</v>
      </c>
      <c r="C1525" t="s">
        <v>13</v>
      </c>
      <c r="D1525" t="s">
        <v>16</v>
      </c>
      <c r="E1525" t="s">
        <v>15</v>
      </c>
      <c r="F1525">
        <v>150</v>
      </c>
      <c r="G1525" s="1">
        <f>IF(reservas_hotel[[#This Row],[precio noche 1]]="","100",reservas_hotel[[#This Row],[precio noche 1]])</f>
        <v>150</v>
      </c>
      <c r="H1525" t="s">
        <v>21</v>
      </c>
      <c r="I1525">
        <v>8</v>
      </c>
      <c r="J1525" t="s">
        <v>6</v>
      </c>
      <c r="K1525">
        <v>5</v>
      </c>
      <c r="L1525" s="1">
        <f>IF(reservas_hotel[[#This Row],[mantenimiento_por_noche]]="","20",reservas_hotel[[#This Row],[mantenimiento_por_noche]])</f>
        <v>5</v>
      </c>
      <c r="M1525">
        <f>reservas_hotel[[#This Row],[Precio Noche]]*reservas_hotel[[#This Row],[noches]]</f>
        <v>1200</v>
      </c>
      <c r="N1525">
        <f>reservas_hotel[[#This Row],[noches]]*reservas_hotel[[#This Row],[Mantenimiento por noche]]</f>
        <v>40</v>
      </c>
      <c r="O1525">
        <f>reservas_hotel[[#This Row],[Gasto total por reserva]]-reservas_hotel[[#This Row],[Gasto mantenimiento total]]</f>
        <v>1160</v>
      </c>
    </row>
    <row r="1526" spans="1:15" x14ac:dyDescent="0.3">
      <c r="A1526">
        <v>1525</v>
      </c>
      <c r="B1526">
        <v>47</v>
      </c>
      <c r="C1526" t="s">
        <v>2</v>
      </c>
      <c r="D1526" t="s">
        <v>3</v>
      </c>
      <c r="E1526" t="s">
        <v>4</v>
      </c>
      <c r="G1526" s="1" t="str">
        <f>IF(reservas_hotel[[#This Row],[precio noche 1]]="","100",reservas_hotel[[#This Row],[precio noche 1]])</f>
        <v>100</v>
      </c>
      <c r="H1526" t="s">
        <v>5</v>
      </c>
      <c r="I1526">
        <v>1</v>
      </c>
      <c r="J1526" t="s">
        <v>6</v>
      </c>
      <c r="K1526">
        <v>15</v>
      </c>
      <c r="L1526" s="1">
        <f>IF(reservas_hotel[[#This Row],[mantenimiento_por_noche]]="","20",reservas_hotel[[#This Row],[mantenimiento_por_noche]])</f>
        <v>15</v>
      </c>
      <c r="M1526">
        <f>reservas_hotel[[#This Row],[Precio Noche]]*reservas_hotel[[#This Row],[noches]]</f>
        <v>100</v>
      </c>
      <c r="N1526">
        <f>reservas_hotel[[#This Row],[noches]]*reservas_hotel[[#This Row],[Mantenimiento por noche]]</f>
        <v>15</v>
      </c>
      <c r="O1526">
        <f>reservas_hotel[[#This Row],[Gasto total por reserva]]-reservas_hotel[[#This Row],[Gasto mantenimiento total]]</f>
        <v>85</v>
      </c>
    </row>
    <row r="1527" spans="1:15" x14ac:dyDescent="0.3">
      <c r="A1527">
        <v>1526</v>
      </c>
      <c r="B1527">
        <v>43</v>
      </c>
      <c r="C1527" t="s">
        <v>2</v>
      </c>
      <c r="D1527" t="s">
        <v>19</v>
      </c>
      <c r="E1527" t="s">
        <v>8</v>
      </c>
      <c r="G1527" s="1" t="str">
        <f>IF(reservas_hotel[[#This Row],[precio noche 1]]="","100",reservas_hotel[[#This Row],[precio noche 1]])</f>
        <v>100</v>
      </c>
      <c r="H1527" t="s">
        <v>5</v>
      </c>
      <c r="I1527">
        <v>2</v>
      </c>
      <c r="J1527" t="s">
        <v>6</v>
      </c>
      <c r="L1527" s="1" t="str">
        <f>IF(reservas_hotel[[#This Row],[mantenimiento_por_noche]]="","20",reservas_hotel[[#This Row],[mantenimiento_por_noche]])</f>
        <v>20</v>
      </c>
      <c r="M1527">
        <f>reservas_hotel[[#This Row],[Precio Noche]]*reservas_hotel[[#This Row],[noches]]</f>
        <v>200</v>
      </c>
      <c r="N1527">
        <f>reservas_hotel[[#This Row],[noches]]*reservas_hotel[[#This Row],[Mantenimiento por noche]]</f>
        <v>40</v>
      </c>
      <c r="O1527">
        <f>reservas_hotel[[#This Row],[Gasto total por reserva]]-reservas_hotel[[#This Row],[Gasto mantenimiento total]]</f>
        <v>160</v>
      </c>
    </row>
    <row r="1528" spans="1:15" x14ac:dyDescent="0.3">
      <c r="A1528">
        <v>1527</v>
      </c>
      <c r="B1528">
        <v>44</v>
      </c>
      <c r="C1528" t="s">
        <v>2</v>
      </c>
      <c r="D1528" t="s">
        <v>10</v>
      </c>
      <c r="E1528" t="s">
        <v>4</v>
      </c>
      <c r="G1528" s="1" t="str">
        <f>IF(reservas_hotel[[#This Row],[precio noche 1]]="","100",reservas_hotel[[#This Row],[precio noche 1]])</f>
        <v>100</v>
      </c>
      <c r="H1528" t="s">
        <v>9</v>
      </c>
      <c r="I1528">
        <v>10</v>
      </c>
      <c r="J1528" t="s">
        <v>6</v>
      </c>
      <c r="K1528">
        <v>5</v>
      </c>
      <c r="L1528" s="1">
        <f>IF(reservas_hotel[[#This Row],[mantenimiento_por_noche]]="","20",reservas_hotel[[#This Row],[mantenimiento_por_noche]])</f>
        <v>5</v>
      </c>
      <c r="M1528">
        <f>reservas_hotel[[#This Row],[Precio Noche]]*reservas_hotel[[#This Row],[noches]]</f>
        <v>1000</v>
      </c>
      <c r="N1528">
        <f>reservas_hotel[[#This Row],[noches]]*reservas_hotel[[#This Row],[Mantenimiento por noche]]</f>
        <v>50</v>
      </c>
      <c r="O1528">
        <f>reservas_hotel[[#This Row],[Gasto total por reserva]]-reservas_hotel[[#This Row],[Gasto mantenimiento total]]</f>
        <v>950</v>
      </c>
    </row>
    <row r="1529" spans="1:15" x14ac:dyDescent="0.3">
      <c r="A1529">
        <v>1528</v>
      </c>
      <c r="B1529">
        <v>54</v>
      </c>
      <c r="C1529" t="s">
        <v>2</v>
      </c>
      <c r="D1529" t="s">
        <v>22</v>
      </c>
      <c r="E1529" t="s">
        <v>15</v>
      </c>
      <c r="G1529" s="1" t="str">
        <f>IF(reservas_hotel[[#This Row],[precio noche 1]]="","100",reservas_hotel[[#This Row],[precio noche 1]])</f>
        <v>100</v>
      </c>
      <c r="H1529" t="s">
        <v>5</v>
      </c>
      <c r="I1529">
        <v>6</v>
      </c>
      <c r="J1529" t="s">
        <v>17</v>
      </c>
      <c r="K1529">
        <v>5</v>
      </c>
      <c r="L1529" s="1">
        <f>IF(reservas_hotel[[#This Row],[mantenimiento_por_noche]]="","20",reservas_hotel[[#This Row],[mantenimiento_por_noche]])</f>
        <v>5</v>
      </c>
      <c r="M1529">
        <f>reservas_hotel[[#This Row],[Precio Noche]]*reservas_hotel[[#This Row],[noches]]</f>
        <v>600</v>
      </c>
      <c r="N1529">
        <f>reservas_hotel[[#This Row],[noches]]*reservas_hotel[[#This Row],[Mantenimiento por noche]]</f>
        <v>30</v>
      </c>
      <c r="O1529">
        <f>reservas_hotel[[#This Row],[Gasto total por reserva]]-reservas_hotel[[#This Row],[Gasto mantenimiento total]]</f>
        <v>570</v>
      </c>
    </row>
    <row r="1530" spans="1:15" x14ac:dyDescent="0.3">
      <c r="A1530">
        <v>1529</v>
      </c>
      <c r="B1530">
        <v>19</v>
      </c>
      <c r="C1530" t="s">
        <v>13</v>
      </c>
      <c r="D1530" t="s">
        <v>18</v>
      </c>
      <c r="E1530" t="s">
        <v>8</v>
      </c>
      <c r="F1530">
        <v>200</v>
      </c>
      <c r="G1530" s="1">
        <f>IF(reservas_hotel[[#This Row],[precio noche 1]]="","100",reservas_hotel[[#This Row],[precio noche 1]])</f>
        <v>200</v>
      </c>
      <c r="H1530" t="s">
        <v>9</v>
      </c>
      <c r="I1530">
        <v>9</v>
      </c>
      <c r="J1530" t="s">
        <v>17</v>
      </c>
      <c r="K1530">
        <v>15</v>
      </c>
      <c r="L1530" s="1">
        <f>IF(reservas_hotel[[#This Row],[mantenimiento_por_noche]]="","20",reservas_hotel[[#This Row],[mantenimiento_por_noche]])</f>
        <v>15</v>
      </c>
      <c r="M1530">
        <f>reservas_hotel[[#This Row],[Precio Noche]]*reservas_hotel[[#This Row],[noches]]</f>
        <v>1800</v>
      </c>
      <c r="N1530">
        <f>reservas_hotel[[#This Row],[noches]]*reservas_hotel[[#This Row],[Mantenimiento por noche]]</f>
        <v>135</v>
      </c>
      <c r="O1530">
        <f>reservas_hotel[[#This Row],[Gasto total por reserva]]-reservas_hotel[[#This Row],[Gasto mantenimiento total]]</f>
        <v>1665</v>
      </c>
    </row>
    <row r="1531" spans="1:15" x14ac:dyDescent="0.3">
      <c r="A1531">
        <v>1530</v>
      </c>
      <c r="B1531">
        <v>72</v>
      </c>
      <c r="C1531" t="s">
        <v>2</v>
      </c>
      <c r="D1531" t="s">
        <v>14</v>
      </c>
      <c r="E1531" t="s">
        <v>15</v>
      </c>
      <c r="G1531" s="1" t="str">
        <f>IF(reservas_hotel[[#This Row],[precio noche 1]]="","100",reservas_hotel[[#This Row],[precio noche 1]])</f>
        <v>100</v>
      </c>
      <c r="H1531" t="s">
        <v>5</v>
      </c>
      <c r="I1531">
        <v>6</v>
      </c>
      <c r="J1531" t="s">
        <v>17</v>
      </c>
      <c r="K1531">
        <v>5</v>
      </c>
      <c r="L1531" s="1">
        <f>IF(reservas_hotel[[#This Row],[mantenimiento_por_noche]]="","20",reservas_hotel[[#This Row],[mantenimiento_por_noche]])</f>
        <v>5</v>
      </c>
      <c r="M1531">
        <f>reservas_hotel[[#This Row],[Precio Noche]]*reservas_hotel[[#This Row],[noches]]</f>
        <v>600</v>
      </c>
      <c r="N1531">
        <f>reservas_hotel[[#This Row],[noches]]*reservas_hotel[[#This Row],[Mantenimiento por noche]]</f>
        <v>30</v>
      </c>
      <c r="O1531">
        <f>reservas_hotel[[#This Row],[Gasto total por reserva]]-reservas_hotel[[#This Row],[Gasto mantenimiento total]]</f>
        <v>570</v>
      </c>
    </row>
    <row r="1532" spans="1:15" x14ac:dyDescent="0.3">
      <c r="A1532">
        <v>1531</v>
      </c>
      <c r="B1532">
        <v>54</v>
      </c>
      <c r="C1532" t="s">
        <v>13</v>
      </c>
      <c r="D1532" t="s">
        <v>14</v>
      </c>
      <c r="E1532" t="s">
        <v>8</v>
      </c>
      <c r="F1532">
        <v>120</v>
      </c>
      <c r="G1532" s="1">
        <f>IF(reservas_hotel[[#This Row],[precio noche 1]]="","100",reservas_hotel[[#This Row],[precio noche 1]])</f>
        <v>120</v>
      </c>
      <c r="H1532" t="s">
        <v>5</v>
      </c>
      <c r="I1532">
        <v>8</v>
      </c>
      <c r="J1532" t="s">
        <v>6</v>
      </c>
      <c r="L1532" s="1" t="str">
        <f>IF(reservas_hotel[[#This Row],[mantenimiento_por_noche]]="","20",reservas_hotel[[#This Row],[mantenimiento_por_noche]])</f>
        <v>20</v>
      </c>
      <c r="M1532">
        <f>reservas_hotel[[#This Row],[Precio Noche]]*reservas_hotel[[#This Row],[noches]]</f>
        <v>960</v>
      </c>
      <c r="N1532">
        <f>reservas_hotel[[#This Row],[noches]]*reservas_hotel[[#This Row],[Mantenimiento por noche]]</f>
        <v>160</v>
      </c>
      <c r="O1532">
        <f>reservas_hotel[[#This Row],[Gasto total por reserva]]-reservas_hotel[[#This Row],[Gasto mantenimiento total]]</f>
        <v>800</v>
      </c>
    </row>
    <row r="1533" spans="1:15" x14ac:dyDescent="0.3">
      <c r="A1533">
        <v>1532</v>
      </c>
      <c r="B1533">
        <v>40</v>
      </c>
      <c r="C1533" t="s">
        <v>13</v>
      </c>
      <c r="D1533" t="s">
        <v>22</v>
      </c>
      <c r="E1533" t="s">
        <v>15</v>
      </c>
      <c r="F1533">
        <v>50</v>
      </c>
      <c r="G1533" s="1">
        <f>IF(reservas_hotel[[#This Row],[precio noche 1]]="","100",reservas_hotel[[#This Row],[precio noche 1]])</f>
        <v>50</v>
      </c>
      <c r="H1533" t="s">
        <v>9</v>
      </c>
      <c r="I1533">
        <v>8</v>
      </c>
      <c r="J1533" t="s">
        <v>6</v>
      </c>
      <c r="K1533">
        <v>15</v>
      </c>
      <c r="L1533" s="1">
        <f>IF(reservas_hotel[[#This Row],[mantenimiento_por_noche]]="","20",reservas_hotel[[#This Row],[mantenimiento_por_noche]])</f>
        <v>15</v>
      </c>
      <c r="M1533">
        <f>reservas_hotel[[#This Row],[Precio Noche]]*reservas_hotel[[#This Row],[noches]]</f>
        <v>400</v>
      </c>
      <c r="N1533">
        <f>reservas_hotel[[#This Row],[noches]]*reservas_hotel[[#This Row],[Mantenimiento por noche]]</f>
        <v>120</v>
      </c>
      <c r="O1533">
        <f>reservas_hotel[[#This Row],[Gasto total por reserva]]-reservas_hotel[[#This Row],[Gasto mantenimiento total]]</f>
        <v>280</v>
      </c>
    </row>
    <row r="1534" spans="1:15" x14ac:dyDescent="0.3">
      <c r="A1534">
        <v>1533</v>
      </c>
      <c r="B1534">
        <v>38</v>
      </c>
      <c r="C1534" t="s">
        <v>13</v>
      </c>
      <c r="D1534" t="s">
        <v>19</v>
      </c>
      <c r="E1534" t="s">
        <v>8</v>
      </c>
      <c r="F1534">
        <v>90</v>
      </c>
      <c r="G1534" s="1">
        <f>IF(reservas_hotel[[#This Row],[precio noche 1]]="","100",reservas_hotel[[#This Row],[precio noche 1]])</f>
        <v>90</v>
      </c>
      <c r="H1534" t="s">
        <v>5</v>
      </c>
      <c r="I1534">
        <v>9</v>
      </c>
      <c r="J1534" t="s">
        <v>6</v>
      </c>
      <c r="K1534">
        <v>15</v>
      </c>
      <c r="L1534" s="1">
        <f>IF(reservas_hotel[[#This Row],[mantenimiento_por_noche]]="","20",reservas_hotel[[#This Row],[mantenimiento_por_noche]])</f>
        <v>15</v>
      </c>
      <c r="M1534">
        <f>reservas_hotel[[#This Row],[Precio Noche]]*reservas_hotel[[#This Row],[noches]]</f>
        <v>810</v>
      </c>
      <c r="N1534">
        <f>reservas_hotel[[#This Row],[noches]]*reservas_hotel[[#This Row],[Mantenimiento por noche]]</f>
        <v>135</v>
      </c>
      <c r="O1534">
        <f>reservas_hotel[[#This Row],[Gasto total por reserva]]-reservas_hotel[[#This Row],[Gasto mantenimiento total]]</f>
        <v>675</v>
      </c>
    </row>
    <row r="1535" spans="1:15" x14ac:dyDescent="0.3">
      <c r="A1535">
        <v>1534</v>
      </c>
      <c r="B1535">
        <v>41</v>
      </c>
      <c r="C1535" t="s">
        <v>2</v>
      </c>
      <c r="D1535" t="s">
        <v>18</v>
      </c>
      <c r="E1535" t="s">
        <v>15</v>
      </c>
      <c r="F1535">
        <v>50</v>
      </c>
      <c r="G1535" s="1">
        <f>IF(reservas_hotel[[#This Row],[precio noche 1]]="","100",reservas_hotel[[#This Row],[precio noche 1]])</f>
        <v>50</v>
      </c>
      <c r="H1535" t="s">
        <v>12</v>
      </c>
      <c r="I1535">
        <v>6</v>
      </c>
      <c r="J1535" t="s">
        <v>17</v>
      </c>
      <c r="L1535" s="1" t="str">
        <f>IF(reservas_hotel[[#This Row],[mantenimiento_por_noche]]="","20",reservas_hotel[[#This Row],[mantenimiento_por_noche]])</f>
        <v>20</v>
      </c>
      <c r="M1535">
        <f>reservas_hotel[[#This Row],[Precio Noche]]*reservas_hotel[[#This Row],[noches]]</f>
        <v>300</v>
      </c>
      <c r="N1535">
        <f>reservas_hotel[[#This Row],[noches]]*reservas_hotel[[#This Row],[Mantenimiento por noche]]</f>
        <v>120</v>
      </c>
      <c r="O1535">
        <f>reservas_hotel[[#This Row],[Gasto total por reserva]]-reservas_hotel[[#This Row],[Gasto mantenimiento total]]</f>
        <v>180</v>
      </c>
    </row>
    <row r="1536" spans="1:15" x14ac:dyDescent="0.3">
      <c r="A1536">
        <v>1535</v>
      </c>
      <c r="B1536">
        <v>47</v>
      </c>
      <c r="C1536" t="s">
        <v>13</v>
      </c>
      <c r="D1536" t="s">
        <v>22</v>
      </c>
      <c r="E1536" t="s">
        <v>11</v>
      </c>
      <c r="F1536">
        <v>90</v>
      </c>
      <c r="G1536" s="1">
        <f>IF(reservas_hotel[[#This Row],[precio noche 1]]="","100",reservas_hotel[[#This Row],[precio noche 1]])</f>
        <v>90</v>
      </c>
      <c r="H1536" t="s">
        <v>5</v>
      </c>
      <c r="I1536">
        <v>4</v>
      </c>
      <c r="J1536" t="s">
        <v>17</v>
      </c>
      <c r="L1536" s="1" t="str">
        <f>IF(reservas_hotel[[#This Row],[mantenimiento_por_noche]]="","20",reservas_hotel[[#This Row],[mantenimiento_por_noche]])</f>
        <v>20</v>
      </c>
      <c r="M1536">
        <f>reservas_hotel[[#This Row],[Precio Noche]]*reservas_hotel[[#This Row],[noches]]</f>
        <v>360</v>
      </c>
      <c r="N1536">
        <f>reservas_hotel[[#This Row],[noches]]*reservas_hotel[[#This Row],[Mantenimiento por noche]]</f>
        <v>80</v>
      </c>
      <c r="O1536">
        <f>reservas_hotel[[#This Row],[Gasto total por reserva]]-reservas_hotel[[#This Row],[Gasto mantenimiento total]]</f>
        <v>280</v>
      </c>
    </row>
    <row r="1537" spans="1:15" x14ac:dyDescent="0.3">
      <c r="A1537">
        <v>1536</v>
      </c>
      <c r="B1537">
        <v>81</v>
      </c>
      <c r="C1537" t="s">
        <v>13</v>
      </c>
      <c r="D1537" t="s">
        <v>3</v>
      </c>
      <c r="E1537" t="s">
        <v>11</v>
      </c>
      <c r="F1537">
        <v>70</v>
      </c>
      <c r="G1537" s="1">
        <f>IF(reservas_hotel[[#This Row],[precio noche 1]]="","100",reservas_hotel[[#This Row],[precio noche 1]])</f>
        <v>70</v>
      </c>
      <c r="H1537" t="s">
        <v>5</v>
      </c>
      <c r="I1537">
        <v>1</v>
      </c>
      <c r="J1537" t="s">
        <v>6</v>
      </c>
      <c r="K1537">
        <v>10</v>
      </c>
      <c r="L1537" s="1">
        <f>IF(reservas_hotel[[#This Row],[mantenimiento_por_noche]]="","20",reservas_hotel[[#This Row],[mantenimiento_por_noche]])</f>
        <v>10</v>
      </c>
      <c r="M1537">
        <f>reservas_hotel[[#This Row],[Precio Noche]]*reservas_hotel[[#This Row],[noches]]</f>
        <v>70</v>
      </c>
      <c r="N1537">
        <f>reservas_hotel[[#This Row],[noches]]*reservas_hotel[[#This Row],[Mantenimiento por noche]]</f>
        <v>10</v>
      </c>
      <c r="O1537">
        <f>reservas_hotel[[#This Row],[Gasto total por reserva]]-reservas_hotel[[#This Row],[Gasto mantenimiento total]]</f>
        <v>60</v>
      </c>
    </row>
    <row r="1538" spans="1:15" x14ac:dyDescent="0.3">
      <c r="A1538">
        <v>1537</v>
      </c>
      <c r="B1538">
        <v>45</v>
      </c>
      <c r="C1538" t="s">
        <v>2</v>
      </c>
      <c r="D1538" t="s">
        <v>16</v>
      </c>
      <c r="E1538" t="s">
        <v>11</v>
      </c>
      <c r="G1538" s="1" t="str">
        <f>IF(reservas_hotel[[#This Row],[precio noche 1]]="","100",reservas_hotel[[#This Row],[precio noche 1]])</f>
        <v>100</v>
      </c>
      <c r="H1538" t="s">
        <v>5</v>
      </c>
      <c r="I1538">
        <v>4</v>
      </c>
      <c r="J1538" t="s">
        <v>17</v>
      </c>
      <c r="K1538">
        <v>5</v>
      </c>
      <c r="L1538" s="1">
        <f>IF(reservas_hotel[[#This Row],[mantenimiento_por_noche]]="","20",reservas_hotel[[#This Row],[mantenimiento_por_noche]])</f>
        <v>5</v>
      </c>
      <c r="M1538">
        <f>reservas_hotel[[#This Row],[Precio Noche]]*reservas_hotel[[#This Row],[noches]]</f>
        <v>400</v>
      </c>
      <c r="N1538">
        <f>reservas_hotel[[#This Row],[noches]]*reservas_hotel[[#This Row],[Mantenimiento por noche]]</f>
        <v>20</v>
      </c>
      <c r="O1538">
        <f>reservas_hotel[[#This Row],[Gasto total por reserva]]-reservas_hotel[[#This Row],[Gasto mantenimiento total]]</f>
        <v>380</v>
      </c>
    </row>
    <row r="1539" spans="1:15" x14ac:dyDescent="0.3">
      <c r="A1539">
        <v>1538</v>
      </c>
      <c r="B1539">
        <v>26</v>
      </c>
      <c r="C1539" t="s">
        <v>13</v>
      </c>
      <c r="D1539" t="s">
        <v>3</v>
      </c>
      <c r="E1539" t="s">
        <v>4</v>
      </c>
      <c r="F1539">
        <v>50</v>
      </c>
      <c r="G1539" s="1">
        <f>IF(reservas_hotel[[#This Row],[precio noche 1]]="","100",reservas_hotel[[#This Row],[precio noche 1]])</f>
        <v>50</v>
      </c>
      <c r="H1539" t="s">
        <v>9</v>
      </c>
      <c r="I1539">
        <v>10</v>
      </c>
      <c r="J1539" t="s">
        <v>17</v>
      </c>
      <c r="K1539">
        <v>5</v>
      </c>
      <c r="L1539" s="1">
        <f>IF(reservas_hotel[[#This Row],[mantenimiento_por_noche]]="","20",reservas_hotel[[#This Row],[mantenimiento_por_noche]])</f>
        <v>5</v>
      </c>
      <c r="M1539">
        <f>reservas_hotel[[#This Row],[Precio Noche]]*reservas_hotel[[#This Row],[noches]]</f>
        <v>500</v>
      </c>
      <c r="N1539">
        <f>reservas_hotel[[#This Row],[noches]]*reservas_hotel[[#This Row],[Mantenimiento por noche]]</f>
        <v>50</v>
      </c>
      <c r="O1539">
        <f>reservas_hotel[[#This Row],[Gasto total por reserva]]-reservas_hotel[[#This Row],[Gasto mantenimiento total]]</f>
        <v>450</v>
      </c>
    </row>
    <row r="1540" spans="1:15" x14ac:dyDescent="0.3">
      <c r="A1540">
        <v>1539</v>
      </c>
      <c r="B1540">
        <v>71</v>
      </c>
      <c r="C1540" t="s">
        <v>13</v>
      </c>
      <c r="D1540" t="s">
        <v>14</v>
      </c>
      <c r="E1540" t="s">
        <v>8</v>
      </c>
      <c r="G1540" s="1" t="str">
        <f>IF(reservas_hotel[[#This Row],[precio noche 1]]="","100",reservas_hotel[[#This Row],[precio noche 1]])</f>
        <v>100</v>
      </c>
      <c r="H1540" t="s">
        <v>21</v>
      </c>
      <c r="I1540">
        <v>8</v>
      </c>
      <c r="J1540" t="s">
        <v>17</v>
      </c>
      <c r="K1540">
        <v>20</v>
      </c>
      <c r="L1540" s="1">
        <f>IF(reservas_hotel[[#This Row],[mantenimiento_por_noche]]="","20",reservas_hotel[[#This Row],[mantenimiento_por_noche]])</f>
        <v>20</v>
      </c>
      <c r="M1540">
        <f>reservas_hotel[[#This Row],[Precio Noche]]*reservas_hotel[[#This Row],[noches]]</f>
        <v>800</v>
      </c>
      <c r="N1540">
        <f>reservas_hotel[[#This Row],[noches]]*reservas_hotel[[#This Row],[Mantenimiento por noche]]</f>
        <v>160</v>
      </c>
      <c r="O1540">
        <f>reservas_hotel[[#This Row],[Gasto total por reserva]]-reservas_hotel[[#This Row],[Gasto mantenimiento total]]</f>
        <v>640</v>
      </c>
    </row>
    <row r="1541" spans="1:15" x14ac:dyDescent="0.3">
      <c r="A1541">
        <v>1540</v>
      </c>
      <c r="B1541">
        <v>59</v>
      </c>
      <c r="C1541" t="s">
        <v>13</v>
      </c>
      <c r="D1541" t="s">
        <v>16</v>
      </c>
      <c r="E1541" t="s">
        <v>4</v>
      </c>
      <c r="F1541">
        <v>70</v>
      </c>
      <c r="G1541" s="1">
        <f>IF(reservas_hotel[[#This Row],[precio noche 1]]="","100",reservas_hotel[[#This Row],[precio noche 1]])</f>
        <v>70</v>
      </c>
      <c r="H1541" t="s">
        <v>5</v>
      </c>
      <c r="I1541">
        <v>10</v>
      </c>
      <c r="J1541" t="s">
        <v>6</v>
      </c>
      <c r="K1541">
        <v>10</v>
      </c>
      <c r="L1541" s="1">
        <f>IF(reservas_hotel[[#This Row],[mantenimiento_por_noche]]="","20",reservas_hotel[[#This Row],[mantenimiento_por_noche]])</f>
        <v>10</v>
      </c>
      <c r="M1541">
        <f>reservas_hotel[[#This Row],[Precio Noche]]*reservas_hotel[[#This Row],[noches]]</f>
        <v>700</v>
      </c>
      <c r="N1541">
        <f>reservas_hotel[[#This Row],[noches]]*reservas_hotel[[#This Row],[Mantenimiento por noche]]</f>
        <v>100</v>
      </c>
      <c r="O1541">
        <f>reservas_hotel[[#This Row],[Gasto total por reserva]]-reservas_hotel[[#This Row],[Gasto mantenimiento total]]</f>
        <v>600</v>
      </c>
    </row>
    <row r="1542" spans="1:15" x14ac:dyDescent="0.3">
      <c r="A1542">
        <v>1541</v>
      </c>
      <c r="B1542">
        <v>57</v>
      </c>
      <c r="C1542" t="s">
        <v>2</v>
      </c>
      <c r="D1542" t="s">
        <v>20</v>
      </c>
      <c r="E1542" t="s">
        <v>11</v>
      </c>
      <c r="G1542" s="1" t="str">
        <f>IF(reservas_hotel[[#This Row],[precio noche 1]]="","100",reservas_hotel[[#This Row],[precio noche 1]])</f>
        <v>100</v>
      </c>
      <c r="H1542" t="s">
        <v>9</v>
      </c>
      <c r="I1542">
        <v>9</v>
      </c>
      <c r="J1542" t="s">
        <v>17</v>
      </c>
      <c r="K1542">
        <v>5</v>
      </c>
      <c r="L1542" s="1">
        <f>IF(reservas_hotel[[#This Row],[mantenimiento_por_noche]]="","20",reservas_hotel[[#This Row],[mantenimiento_por_noche]])</f>
        <v>5</v>
      </c>
      <c r="M1542">
        <f>reservas_hotel[[#This Row],[Precio Noche]]*reservas_hotel[[#This Row],[noches]]</f>
        <v>900</v>
      </c>
      <c r="N1542">
        <f>reservas_hotel[[#This Row],[noches]]*reservas_hotel[[#This Row],[Mantenimiento por noche]]</f>
        <v>45</v>
      </c>
      <c r="O1542">
        <f>reservas_hotel[[#This Row],[Gasto total por reserva]]-reservas_hotel[[#This Row],[Gasto mantenimiento total]]</f>
        <v>855</v>
      </c>
    </row>
    <row r="1543" spans="1:15" x14ac:dyDescent="0.3">
      <c r="A1543">
        <v>1542</v>
      </c>
      <c r="B1543">
        <v>68</v>
      </c>
      <c r="C1543" t="s">
        <v>13</v>
      </c>
      <c r="D1543" t="s">
        <v>19</v>
      </c>
      <c r="E1543" t="s">
        <v>11</v>
      </c>
      <c r="G1543" s="1" t="str">
        <f>IF(reservas_hotel[[#This Row],[precio noche 1]]="","100",reservas_hotel[[#This Row],[precio noche 1]])</f>
        <v>100</v>
      </c>
      <c r="H1543" t="s">
        <v>12</v>
      </c>
      <c r="I1543">
        <v>1</v>
      </c>
      <c r="J1543" t="s">
        <v>17</v>
      </c>
      <c r="K1543">
        <v>5</v>
      </c>
      <c r="L1543" s="1">
        <f>IF(reservas_hotel[[#This Row],[mantenimiento_por_noche]]="","20",reservas_hotel[[#This Row],[mantenimiento_por_noche]])</f>
        <v>5</v>
      </c>
      <c r="M1543">
        <f>reservas_hotel[[#This Row],[Precio Noche]]*reservas_hotel[[#This Row],[noches]]</f>
        <v>100</v>
      </c>
      <c r="N1543">
        <f>reservas_hotel[[#This Row],[noches]]*reservas_hotel[[#This Row],[Mantenimiento por noche]]</f>
        <v>5</v>
      </c>
      <c r="O1543">
        <f>reservas_hotel[[#This Row],[Gasto total por reserva]]-reservas_hotel[[#This Row],[Gasto mantenimiento total]]</f>
        <v>95</v>
      </c>
    </row>
    <row r="1544" spans="1:15" x14ac:dyDescent="0.3">
      <c r="A1544">
        <v>1543</v>
      </c>
      <c r="B1544">
        <v>84</v>
      </c>
      <c r="C1544" t="s">
        <v>2</v>
      </c>
      <c r="D1544" t="s">
        <v>14</v>
      </c>
      <c r="E1544" t="s">
        <v>4</v>
      </c>
      <c r="F1544">
        <v>90</v>
      </c>
      <c r="G1544" s="1">
        <f>IF(reservas_hotel[[#This Row],[precio noche 1]]="","100",reservas_hotel[[#This Row],[precio noche 1]])</f>
        <v>90</v>
      </c>
      <c r="H1544" t="s">
        <v>12</v>
      </c>
      <c r="I1544">
        <v>2</v>
      </c>
      <c r="J1544" t="s">
        <v>6</v>
      </c>
      <c r="L1544" s="1" t="str">
        <f>IF(reservas_hotel[[#This Row],[mantenimiento_por_noche]]="","20",reservas_hotel[[#This Row],[mantenimiento_por_noche]])</f>
        <v>20</v>
      </c>
      <c r="M1544">
        <f>reservas_hotel[[#This Row],[Precio Noche]]*reservas_hotel[[#This Row],[noches]]</f>
        <v>180</v>
      </c>
      <c r="N1544">
        <f>reservas_hotel[[#This Row],[noches]]*reservas_hotel[[#This Row],[Mantenimiento por noche]]</f>
        <v>40</v>
      </c>
      <c r="O1544">
        <f>reservas_hotel[[#This Row],[Gasto total por reserva]]-reservas_hotel[[#This Row],[Gasto mantenimiento total]]</f>
        <v>140</v>
      </c>
    </row>
    <row r="1545" spans="1:15" x14ac:dyDescent="0.3">
      <c r="A1545">
        <v>1544</v>
      </c>
      <c r="B1545">
        <v>22</v>
      </c>
      <c r="C1545" t="s">
        <v>13</v>
      </c>
      <c r="D1545" t="s">
        <v>20</v>
      </c>
      <c r="E1545" t="s">
        <v>15</v>
      </c>
      <c r="F1545">
        <v>50</v>
      </c>
      <c r="G1545" s="1">
        <f>IF(reservas_hotel[[#This Row],[precio noche 1]]="","100",reservas_hotel[[#This Row],[precio noche 1]])</f>
        <v>50</v>
      </c>
      <c r="H1545" t="s">
        <v>9</v>
      </c>
      <c r="I1545">
        <v>9</v>
      </c>
      <c r="J1545" t="s">
        <v>6</v>
      </c>
      <c r="K1545">
        <v>20</v>
      </c>
      <c r="L1545" s="1">
        <f>IF(reservas_hotel[[#This Row],[mantenimiento_por_noche]]="","20",reservas_hotel[[#This Row],[mantenimiento_por_noche]])</f>
        <v>20</v>
      </c>
      <c r="M1545">
        <f>reservas_hotel[[#This Row],[Precio Noche]]*reservas_hotel[[#This Row],[noches]]</f>
        <v>450</v>
      </c>
      <c r="N1545">
        <f>reservas_hotel[[#This Row],[noches]]*reservas_hotel[[#This Row],[Mantenimiento por noche]]</f>
        <v>180</v>
      </c>
      <c r="O1545">
        <f>reservas_hotel[[#This Row],[Gasto total por reserva]]-reservas_hotel[[#This Row],[Gasto mantenimiento total]]</f>
        <v>270</v>
      </c>
    </row>
    <row r="1546" spans="1:15" x14ac:dyDescent="0.3">
      <c r="A1546">
        <v>1545</v>
      </c>
      <c r="B1546">
        <v>48</v>
      </c>
      <c r="C1546" t="s">
        <v>13</v>
      </c>
      <c r="D1546" t="s">
        <v>16</v>
      </c>
      <c r="E1546" t="s">
        <v>4</v>
      </c>
      <c r="F1546">
        <v>200</v>
      </c>
      <c r="G1546" s="1">
        <f>IF(reservas_hotel[[#This Row],[precio noche 1]]="","100",reservas_hotel[[#This Row],[precio noche 1]])</f>
        <v>200</v>
      </c>
      <c r="H1546" t="s">
        <v>9</v>
      </c>
      <c r="I1546">
        <v>10</v>
      </c>
      <c r="J1546" t="s">
        <v>6</v>
      </c>
      <c r="K1546">
        <v>15</v>
      </c>
      <c r="L1546" s="1">
        <f>IF(reservas_hotel[[#This Row],[mantenimiento_por_noche]]="","20",reservas_hotel[[#This Row],[mantenimiento_por_noche]])</f>
        <v>15</v>
      </c>
      <c r="M1546">
        <f>reservas_hotel[[#This Row],[Precio Noche]]*reservas_hotel[[#This Row],[noches]]</f>
        <v>2000</v>
      </c>
      <c r="N1546">
        <f>reservas_hotel[[#This Row],[noches]]*reservas_hotel[[#This Row],[Mantenimiento por noche]]</f>
        <v>150</v>
      </c>
      <c r="O1546">
        <f>reservas_hotel[[#This Row],[Gasto total por reserva]]-reservas_hotel[[#This Row],[Gasto mantenimiento total]]</f>
        <v>1850</v>
      </c>
    </row>
    <row r="1547" spans="1:15" x14ac:dyDescent="0.3">
      <c r="A1547">
        <v>1546</v>
      </c>
      <c r="B1547">
        <v>26</v>
      </c>
      <c r="C1547" t="s">
        <v>13</v>
      </c>
      <c r="D1547" t="s">
        <v>19</v>
      </c>
      <c r="E1547" t="s">
        <v>8</v>
      </c>
      <c r="F1547">
        <v>70</v>
      </c>
      <c r="G1547" s="1">
        <f>IF(reservas_hotel[[#This Row],[precio noche 1]]="","100",reservas_hotel[[#This Row],[precio noche 1]])</f>
        <v>70</v>
      </c>
      <c r="H1547" t="s">
        <v>21</v>
      </c>
      <c r="I1547">
        <v>5</v>
      </c>
      <c r="J1547" t="s">
        <v>6</v>
      </c>
      <c r="L1547" s="1" t="str">
        <f>IF(reservas_hotel[[#This Row],[mantenimiento_por_noche]]="","20",reservas_hotel[[#This Row],[mantenimiento_por_noche]])</f>
        <v>20</v>
      </c>
      <c r="M1547">
        <f>reservas_hotel[[#This Row],[Precio Noche]]*reservas_hotel[[#This Row],[noches]]</f>
        <v>350</v>
      </c>
      <c r="N1547">
        <f>reservas_hotel[[#This Row],[noches]]*reservas_hotel[[#This Row],[Mantenimiento por noche]]</f>
        <v>100</v>
      </c>
      <c r="O1547">
        <f>reservas_hotel[[#This Row],[Gasto total por reserva]]-reservas_hotel[[#This Row],[Gasto mantenimiento total]]</f>
        <v>250</v>
      </c>
    </row>
    <row r="1548" spans="1:15" x14ac:dyDescent="0.3">
      <c r="A1548">
        <v>1547</v>
      </c>
      <c r="B1548">
        <v>80</v>
      </c>
      <c r="C1548" t="s">
        <v>2</v>
      </c>
      <c r="D1548" t="s">
        <v>20</v>
      </c>
      <c r="E1548" t="s">
        <v>15</v>
      </c>
      <c r="F1548">
        <v>150</v>
      </c>
      <c r="G1548" s="1">
        <f>IF(reservas_hotel[[#This Row],[precio noche 1]]="","100",reservas_hotel[[#This Row],[precio noche 1]])</f>
        <v>150</v>
      </c>
      <c r="H1548" t="s">
        <v>9</v>
      </c>
      <c r="I1548">
        <v>3</v>
      </c>
      <c r="J1548" t="s">
        <v>6</v>
      </c>
      <c r="K1548">
        <v>15</v>
      </c>
      <c r="L1548" s="1">
        <f>IF(reservas_hotel[[#This Row],[mantenimiento_por_noche]]="","20",reservas_hotel[[#This Row],[mantenimiento_por_noche]])</f>
        <v>15</v>
      </c>
      <c r="M1548">
        <f>reservas_hotel[[#This Row],[Precio Noche]]*reservas_hotel[[#This Row],[noches]]</f>
        <v>450</v>
      </c>
      <c r="N1548">
        <f>reservas_hotel[[#This Row],[noches]]*reservas_hotel[[#This Row],[Mantenimiento por noche]]</f>
        <v>45</v>
      </c>
      <c r="O1548">
        <f>reservas_hotel[[#This Row],[Gasto total por reserva]]-reservas_hotel[[#This Row],[Gasto mantenimiento total]]</f>
        <v>405</v>
      </c>
    </row>
    <row r="1549" spans="1:15" x14ac:dyDescent="0.3">
      <c r="A1549">
        <v>1548</v>
      </c>
      <c r="B1549">
        <v>62</v>
      </c>
      <c r="C1549" t="s">
        <v>13</v>
      </c>
      <c r="D1549" t="s">
        <v>20</v>
      </c>
      <c r="E1549" t="s">
        <v>4</v>
      </c>
      <c r="G1549" s="1" t="str">
        <f>IF(reservas_hotel[[#This Row],[precio noche 1]]="","100",reservas_hotel[[#This Row],[precio noche 1]])</f>
        <v>100</v>
      </c>
      <c r="H1549" t="s">
        <v>12</v>
      </c>
      <c r="I1549">
        <v>2</v>
      </c>
      <c r="J1549" t="s">
        <v>17</v>
      </c>
      <c r="K1549">
        <v>10</v>
      </c>
      <c r="L1549" s="1">
        <f>IF(reservas_hotel[[#This Row],[mantenimiento_por_noche]]="","20",reservas_hotel[[#This Row],[mantenimiento_por_noche]])</f>
        <v>10</v>
      </c>
      <c r="M1549">
        <f>reservas_hotel[[#This Row],[Precio Noche]]*reservas_hotel[[#This Row],[noches]]</f>
        <v>200</v>
      </c>
      <c r="N1549">
        <f>reservas_hotel[[#This Row],[noches]]*reservas_hotel[[#This Row],[Mantenimiento por noche]]</f>
        <v>20</v>
      </c>
      <c r="O1549">
        <f>reservas_hotel[[#This Row],[Gasto total por reserva]]-reservas_hotel[[#This Row],[Gasto mantenimiento total]]</f>
        <v>180</v>
      </c>
    </row>
    <row r="1550" spans="1:15" x14ac:dyDescent="0.3">
      <c r="A1550">
        <v>1549</v>
      </c>
      <c r="B1550">
        <v>42</v>
      </c>
      <c r="C1550" t="s">
        <v>13</v>
      </c>
      <c r="D1550" t="s">
        <v>18</v>
      </c>
      <c r="E1550" t="s">
        <v>11</v>
      </c>
      <c r="F1550">
        <v>50</v>
      </c>
      <c r="G1550" s="1">
        <f>IF(reservas_hotel[[#This Row],[precio noche 1]]="","100",reservas_hotel[[#This Row],[precio noche 1]])</f>
        <v>50</v>
      </c>
      <c r="H1550" t="s">
        <v>21</v>
      </c>
      <c r="I1550">
        <v>2</v>
      </c>
      <c r="J1550" t="s">
        <v>17</v>
      </c>
      <c r="K1550">
        <v>15</v>
      </c>
      <c r="L1550" s="1">
        <f>IF(reservas_hotel[[#This Row],[mantenimiento_por_noche]]="","20",reservas_hotel[[#This Row],[mantenimiento_por_noche]])</f>
        <v>15</v>
      </c>
      <c r="M1550">
        <f>reservas_hotel[[#This Row],[Precio Noche]]*reservas_hotel[[#This Row],[noches]]</f>
        <v>100</v>
      </c>
      <c r="N1550">
        <f>reservas_hotel[[#This Row],[noches]]*reservas_hotel[[#This Row],[Mantenimiento por noche]]</f>
        <v>30</v>
      </c>
      <c r="O1550">
        <f>reservas_hotel[[#This Row],[Gasto total por reserva]]-reservas_hotel[[#This Row],[Gasto mantenimiento total]]</f>
        <v>70</v>
      </c>
    </row>
    <row r="1551" spans="1:15" x14ac:dyDescent="0.3">
      <c r="A1551">
        <v>1550</v>
      </c>
      <c r="B1551">
        <v>88</v>
      </c>
      <c r="C1551" t="s">
        <v>2</v>
      </c>
      <c r="D1551" t="s">
        <v>22</v>
      </c>
      <c r="E1551" t="s">
        <v>15</v>
      </c>
      <c r="F1551">
        <v>70</v>
      </c>
      <c r="G1551" s="1">
        <f>IF(reservas_hotel[[#This Row],[precio noche 1]]="","100",reservas_hotel[[#This Row],[precio noche 1]])</f>
        <v>70</v>
      </c>
      <c r="H1551" t="s">
        <v>21</v>
      </c>
      <c r="I1551">
        <v>5</v>
      </c>
      <c r="J1551" t="s">
        <v>17</v>
      </c>
      <c r="K1551">
        <v>15</v>
      </c>
      <c r="L1551" s="1">
        <f>IF(reservas_hotel[[#This Row],[mantenimiento_por_noche]]="","20",reservas_hotel[[#This Row],[mantenimiento_por_noche]])</f>
        <v>15</v>
      </c>
      <c r="M1551">
        <f>reservas_hotel[[#This Row],[Precio Noche]]*reservas_hotel[[#This Row],[noches]]</f>
        <v>350</v>
      </c>
      <c r="N1551">
        <f>reservas_hotel[[#This Row],[noches]]*reservas_hotel[[#This Row],[Mantenimiento por noche]]</f>
        <v>75</v>
      </c>
      <c r="O1551">
        <f>reservas_hotel[[#This Row],[Gasto total por reserva]]-reservas_hotel[[#This Row],[Gasto mantenimiento total]]</f>
        <v>275</v>
      </c>
    </row>
    <row r="1552" spans="1:15" x14ac:dyDescent="0.3">
      <c r="A1552">
        <v>1551</v>
      </c>
      <c r="B1552">
        <v>29</v>
      </c>
      <c r="C1552" t="s">
        <v>13</v>
      </c>
      <c r="D1552" t="s">
        <v>7</v>
      </c>
      <c r="E1552" t="s">
        <v>4</v>
      </c>
      <c r="F1552">
        <v>70</v>
      </c>
      <c r="G1552" s="1">
        <f>IF(reservas_hotel[[#This Row],[precio noche 1]]="","100",reservas_hotel[[#This Row],[precio noche 1]])</f>
        <v>70</v>
      </c>
      <c r="H1552" t="s">
        <v>9</v>
      </c>
      <c r="I1552">
        <v>6</v>
      </c>
      <c r="J1552" t="s">
        <v>17</v>
      </c>
      <c r="K1552">
        <v>5</v>
      </c>
      <c r="L1552" s="1">
        <f>IF(reservas_hotel[[#This Row],[mantenimiento_por_noche]]="","20",reservas_hotel[[#This Row],[mantenimiento_por_noche]])</f>
        <v>5</v>
      </c>
      <c r="M1552">
        <f>reservas_hotel[[#This Row],[Precio Noche]]*reservas_hotel[[#This Row],[noches]]</f>
        <v>420</v>
      </c>
      <c r="N1552">
        <f>reservas_hotel[[#This Row],[noches]]*reservas_hotel[[#This Row],[Mantenimiento por noche]]</f>
        <v>30</v>
      </c>
      <c r="O1552">
        <f>reservas_hotel[[#This Row],[Gasto total por reserva]]-reservas_hotel[[#This Row],[Gasto mantenimiento total]]</f>
        <v>390</v>
      </c>
    </row>
    <row r="1553" spans="1:15" x14ac:dyDescent="0.3">
      <c r="A1553">
        <v>1552</v>
      </c>
      <c r="B1553">
        <v>65</v>
      </c>
      <c r="C1553" t="s">
        <v>13</v>
      </c>
      <c r="D1553" t="s">
        <v>19</v>
      </c>
      <c r="E1553" t="s">
        <v>4</v>
      </c>
      <c r="G1553" s="1" t="str">
        <f>IF(reservas_hotel[[#This Row],[precio noche 1]]="","100",reservas_hotel[[#This Row],[precio noche 1]])</f>
        <v>100</v>
      </c>
      <c r="H1553" t="s">
        <v>9</v>
      </c>
      <c r="I1553">
        <v>8</v>
      </c>
      <c r="J1553" t="s">
        <v>6</v>
      </c>
      <c r="K1553">
        <v>15</v>
      </c>
      <c r="L1553" s="1">
        <f>IF(reservas_hotel[[#This Row],[mantenimiento_por_noche]]="","20",reservas_hotel[[#This Row],[mantenimiento_por_noche]])</f>
        <v>15</v>
      </c>
      <c r="M1553">
        <f>reservas_hotel[[#This Row],[Precio Noche]]*reservas_hotel[[#This Row],[noches]]</f>
        <v>800</v>
      </c>
      <c r="N1553">
        <f>reservas_hotel[[#This Row],[noches]]*reservas_hotel[[#This Row],[Mantenimiento por noche]]</f>
        <v>120</v>
      </c>
      <c r="O1553">
        <f>reservas_hotel[[#This Row],[Gasto total por reserva]]-reservas_hotel[[#This Row],[Gasto mantenimiento total]]</f>
        <v>680</v>
      </c>
    </row>
    <row r="1554" spans="1:15" x14ac:dyDescent="0.3">
      <c r="A1554">
        <v>1553</v>
      </c>
      <c r="B1554">
        <v>36</v>
      </c>
      <c r="C1554" t="s">
        <v>2</v>
      </c>
      <c r="D1554" t="s">
        <v>3</v>
      </c>
      <c r="E1554" t="s">
        <v>4</v>
      </c>
      <c r="F1554">
        <v>150</v>
      </c>
      <c r="G1554" s="1">
        <f>IF(reservas_hotel[[#This Row],[precio noche 1]]="","100",reservas_hotel[[#This Row],[precio noche 1]])</f>
        <v>150</v>
      </c>
      <c r="H1554" t="s">
        <v>21</v>
      </c>
      <c r="I1554">
        <v>6</v>
      </c>
      <c r="J1554" t="s">
        <v>6</v>
      </c>
      <c r="L1554" s="1" t="str">
        <f>IF(reservas_hotel[[#This Row],[mantenimiento_por_noche]]="","20",reservas_hotel[[#This Row],[mantenimiento_por_noche]])</f>
        <v>20</v>
      </c>
      <c r="M1554">
        <f>reservas_hotel[[#This Row],[Precio Noche]]*reservas_hotel[[#This Row],[noches]]</f>
        <v>900</v>
      </c>
      <c r="N1554">
        <f>reservas_hotel[[#This Row],[noches]]*reservas_hotel[[#This Row],[Mantenimiento por noche]]</f>
        <v>120</v>
      </c>
      <c r="O1554">
        <f>reservas_hotel[[#This Row],[Gasto total por reserva]]-reservas_hotel[[#This Row],[Gasto mantenimiento total]]</f>
        <v>780</v>
      </c>
    </row>
    <row r="1555" spans="1:15" x14ac:dyDescent="0.3">
      <c r="A1555">
        <v>1554</v>
      </c>
      <c r="B1555">
        <v>60</v>
      </c>
      <c r="C1555" t="s">
        <v>13</v>
      </c>
      <c r="D1555" t="s">
        <v>7</v>
      </c>
      <c r="E1555" t="s">
        <v>11</v>
      </c>
      <c r="F1555">
        <v>70</v>
      </c>
      <c r="G1555" s="1">
        <f>IF(reservas_hotel[[#This Row],[precio noche 1]]="","100",reservas_hotel[[#This Row],[precio noche 1]])</f>
        <v>70</v>
      </c>
      <c r="H1555" t="s">
        <v>5</v>
      </c>
      <c r="I1555">
        <v>6</v>
      </c>
      <c r="J1555" t="s">
        <v>17</v>
      </c>
      <c r="K1555">
        <v>10</v>
      </c>
      <c r="L1555" s="1">
        <f>IF(reservas_hotel[[#This Row],[mantenimiento_por_noche]]="","20",reservas_hotel[[#This Row],[mantenimiento_por_noche]])</f>
        <v>10</v>
      </c>
      <c r="M1555">
        <f>reservas_hotel[[#This Row],[Precio Noche]]*reservas_hotel[[#This Row],[noches]]</f>
        <v>420</v>
      </c>
      <c r="N1555">
        <f>reservas_hotel[[#This Row],[noches]]*reservas_hotel[[#This Row],[Mantenimiento por noche]]</f>
        <v>60</v>
      </c>
      <c r="O1555">
        <f>reservas_hotel[[#This Row],[Gasto total por reserva]]-reservas_hotel[[#This Row],[Gasto mantenimiento total]]</f>
        <v>360</v>
      </c>
    </row>
    <row r="1556" spans="1:15" x14ac:dyDescent="0.3">
      <c r="A1556">
        <v>1555</v>
      </c>
      <c r="B1556">
        <v>49</v>
      </c>
      <c r="C1556" t="s">
        <v>13</v>
      </c>
      <c r="D1556" t="s">
        <v>10</v>
      </c>
      <c r="E1556" t="s">
        <v>8</v>
      </c>
      <c r="F1556">
        <v>70</v>
      </c>
      <c r="G1556" s="1">
        <f>IF(reservas_hotel[[#This Row],[precio noche 1]]="","100",reservas_hotel[[#This Row],[precio noche 1]])</f>
        <v>70</v>
      </c>
      <c r="H1556" t="s">
        <v>12</v>
      </c>
      <c r="I1556">
        <v>1</v>
      </c>
      <c r="J1556" t="s">
        <v>6</v>
      </c>
      <c r="K1556">
        <v>10</v>
      </c>
      <c r="L1556" s="1">
        <f>IF(reservas_hotel[[#This Row],[mantenimiento_por_noche]]="","20",reservas_hotel[[#This Row],[mantenimiento_por_noche]])</f>
        <v>10</v>
      </c>
      <c r="M1556">
        <f>reservas_hotel[[#This Row],[Precio Noche]]*reservas_hotel[[#This Row],[noches]]</f>
        <v>70</v>
      </c>
      <c r="N1556">
        <f>reservas_hotel[[#This Row],[noches]]*reservas_hotel[[#This Row],[Mantenimiento por noche]]</f>
        <v>10</v>
      </c>
      <c r="O1556">
        <f>reservas_hotel[[#This Row],[Gasto total por reserva]]-reservas_hotel[[#This Row],[Gasto mantenimiento total]]</f>
        <v>60</v>
      </c>
    </row>
    <row r="1557" spans="1:15" x14ac:dyDescent="0.3">
      <c r="A1557">
        <v>1556</v>
      </c>
      <c r="B1557">
        <v>83</v>
      </c>
      <c r="C1557" t="s">
        <v>13</v>
      </c>
      <c r="D1557" t="s">
        <v>22</v>
      </c>
      <c r="E1557" t="s">
        <v>8</v>
      </c>
      <c r="F1557">
        <v>90</v>
      </c>
      <c r="G1557" s="1">
        <f>IF(reservas_hotel[[#This Row],[precio noche 1]]="","100",reservas_hotel[[#This Row],[precio noche 1]])</f>
        <v>90</v>
      </c>
      <c r="H1557" t="s">
        <v>5</v>
      </c>
      <c r="I1557">
        <v>2</v>
      </c>
      <c r="J1557" t="s">
        <v>6</v>
      </c>
      <c r="K1557">
        <v>15</v>
      </c>
      <c r="L1557" s="1">
        <f>IF(reservas_hotel[[#This Row],[mantenimiento_por_noche]]="","20",reservas_hotel[[#This Row],[mantenimiento_por_noche]])</f>
        <v>15</v>
      </c>
      <c r="M1557">
        <f>reservas_hotel[[#This Row],[Precio Noche]]*reservas_hotel[[#This Row],[noches]]</f>
        <v>180</v>
      </c>
      <c r="N1557">
        <f>reservas_hotel[[#This Row],[noches]]*reservas_hotel[[#This Row],[Mantenimiento por noche]]</f>
        <v>30</v>
      </c>
      <c r="O1557">
        <f>reservas_hotel[[#This Row],[Gasto total por reserva]]-reservas_hotel[[#This Row],[Gasto mantenimiento total]]</f>
        <v>150</v>
      </c>
    </row>
    <row r="1558" spans="1:15" x14ac:dyDescent="0.3">
      <c r="A1558">
        <v>1557</v>
      </c>
      <c r="B1558">
        <v>48</v>
      </c>
      <c r="C1558" t="s">
        <v>13</v>
      </c>
      <c r="D1558" t="s">
        <v>19</v>
      </c>
      <c r="E1558" t="s">
        <v>11</v>
      </c>
      <c r="F1558">
        <v>200</v>
      </c>
      <c r="G1558" s="1">
        <f>IF(reservas_hotel[[#This Row],[precio noche 1]]="","100",reservas_hotel[[#This Row],[precio noche 1]])</f>
        <v>200</v>
      </c>
      <c r="H1558" t="s">
        <v>9</v>
      </c>
      <c r="I1558">
        <v>5</v>
      </c>
      <c r="J1558" t="s">
        <v>6</v>
      </c>
      <c r="K1558">
        <v>10</v>
      </c>
      <c r="L1558" s="1">
        <f>IF(reservas_hotel[[#This Row],[mantenimiento_por_noche]]="","20",reservas_hotel[[#This Row],[mantenimiento_por_noche]])</f>
        <v>10</v>
      </c>
      <c r="M1558">
        <f>reservas_hotel[[#This Row],[Precio Noche]]*reservas_hotel[[#This Row],[noches]]</f>
        <v>1000</v>
      </c>
      <c r="N1558">
        <f>reservas_hotel[[#This Row],[noches]]*reservas_hotel[[#This Row],[Mantenimiento por noche]]</f>
        <v>50</v>
      </c>
      <c r="O1558">
        <f>reservas_hotel[[#This Row],[Gasto total por reserva]]-reservas_hotel[[#This Row],[Gasto mantenimiento total]]</f>
        <v>950</v>
      </c>
    </row>
    <row r="1559" spans="1:15" x14ac:dyDescent="0.3">
      <c r="A1559">
        <v>1558</v>
      </c>
      <c r="B1559">
        <v>66</v>
      </c>
      <c r="C1559" t="s">
        <v>13</v>
      </c>
      <c r="D1559" t="s">
        <v>3</v>
      </c>
      <c r="E1559" t="s">
        <v>11</v>
      </c>
      <c r="F1559">
        <v>150</v>
      </c>
      <c r="G1559" s="1">
        <f>IF(reservas_hotel[[#This Row],[precio noche 1]]="","100",reservas_hotel[[#This Row],[precio noche 1]])</f>
        <v>150</v>
      </c>
      <c r="H1559" t="s">
        <v>21</v>
      </c>
      <c r="I1559">
        <v>5</v>
      </c>
      <c r="J1559" t="s">
        <v>17</v>
      </c>
      <c r="K1559">
        <v>20</v>
      </c>
      <c r="L1559" s="1">
        <f>IF(reservas_hotel[[#This Row],[mantenimiento_por_noche]]="","20",reservas_hotel[[#This Row],[mantenimiento_por_noche]])</f>
        <v>20</v>
      </c>
      <c r="M1559">
        <f>reservas_hotel[[#This Row],[Precio Noche]]*reservas_hotel[[#This Row],[noches]]</f>
        <v>750</v>
      </c>
      <c r="N1559">
        <f>reservas_hotel[[#This Row],[noches]]*reservas_hotel[[#This Row],[Mantenimiento por noche]]</f>
        <v>100</v>
      </c>
      <c r="O1559">
        <f>reservas_hotel[[#This Row],[Gasto total por reserva]]-reservas_hotel[[#This Row],[Gasto mantenimiento total]]</f>
        <v>650</v>
      </c>
    </row>
    <row r="1560" spans="1:15" x14ac:dyDescent="0.3">
      <c r="A1560">
        <v>1559</v>
      </c>
      <c r="B1560">
        <v>18</v>
      </c>
      <c r="C1560" t="s">
        <v>13</v>
      </c>
      <c r="D1560" t="s">
        <v>3</v>
      </c>
      <c r="E1560" t="s">
        <v>4</v>
      </c>
      <c r="F1560">
        <v>120</v>
      </c>
      <c r="G1560" s="1">
        <f>IF(reservas_hotel[[#This Row],[precio noche 1]]="","100",reservas_hotel[[#This Row],[precio noche 1]])</f>
        <v>120</v>
      </c>
      <c r="H1560" t="s">
        <v>9</v>
      </c>
      <c r="I1560">
        <v>5</v>
      </c>
      <c r="J1560" t="s">
        <v>6</v>
      </c>
      <c r="K1560">
        <v>15</v>
      </c>
      <c r="L1560" s="1">
        <f>IF(reservas_hotel[[#This Row],[mantenimiento_por_noche]]="","20",reservas_hotel[[#This Row],[mantenimiento_por_noche]])</f>
        <v>15</v>
      </c>
      <c r="M1560">
        <f>reservas_hotel[[#This Row],[Precio Noche]]*reservas_hotel[[#This Row],[noches]]</f>
        <v>600</v>
      </c>
      <c r="N1560">
        <f>reservas_hotel[[#This Row],[noches]]*reservas_hotel[[#This Row],[Mantenimiento por noche]]</f>
        <v>75</v>
      </c>
      <c r="O1560">
        <f>reservas_hotel[[#This Row],[Gasto total por reserva]]-reservas_hotel[[#This Row],[Gasto mantenimiento total]]</f>
        <v>525</v>
      </c>
    </row>
    <row r="1561" spans="1:15" x14ac:dyDescent="0.3">
      <c r="A1561">
        <v>1560</v>
      </c>
      <c r="B1561">
        <v>78</v>
      </c>
      <c r="C1561" t="s">
        <v>13</v>
      </c>
      <c r="D1561" t="s">
        <v>18</v>
      </c>
      <c r="E1561" t="s">
        <v>8</v>
      </c>
      <c r="F1561">
        <v>50</v>
      </c>
      <c r="G1561" s="1">
        <f>IF(reservas_hotel[[#This Row],[precio noche 1]]="","100",reservas_hotel[[#This Row],[precio noche 1]])</f>
        <v>50</v>
      </c>
      <c r="H1561" t="s">
        <v>5</v>
      </c>
      <c r="I1561">
        <v>6</v>
      </c>
      <c r="J1561" t="s">
        <v>6</v>
      </c>
      <c r="K1561">
        <v>15</v>
      </c>
      <c r="L1561" s="1">
        <f>IF(reservas_hotel[[#This Row],[mantenimiento_por_noche]]="","20",reservas_hotel[[#This Row],[mantenimiento_por_noche]])</f>
        <v>15</v>
      </c>
      <c r="M1561">
        <f>reservas_hotel[[#This Row],[Precio Noche]]*reservas_hotel[[#This Row],[noches]]</f>
        <v>300</v>
      </c>
      <c r="N1561">
        <f>reservas_hotel[[#This Row],[noches]]*reservas_hotel[[#This Row],[Mantenimiento por noche]]</f>
        <v>90</v>
      </c>
      <c r="O1561">
        <f>reservas_hotel[[#This Row],[Gasto total por reserva]]-reservas_hotel[[#This Row],[Gasto mantenimiento total]]</f>
        <v>210</v>
      </c>
    </row>
    <row r="1562" spans="1:15" x14ac:dyDescent="0.3">
      <c r="A1562">
        <v>1561</v>
      </c>
      <c r="B1562">
        <v>45</v>
      </c>
      <c r="C1562" t="s">
        <v>2</v>
      </c>
      <c r="D1562" t="s">
        <v>14</v>
      </c>
      <c r="E1562" t="s">
        <v>8</v>
      </c>
      <c r="F1562">
        <v>70</v>
      </c>
      <c r="G1562" s="1">
        <f>IF(reservas_hotel[[#This Row],[precio noche 1]]="","100",reservas_hotel[[#This Row],[precio noche 1]])</f>
        <v>70</v>
      </c>
      <c r="H1562" t="s">
        <v>12</v>
      </c>
      <c r="I1562">
        <v>8</v>
      </c>
      <c r="J1562" t="s">
        <v>17</v>
      </c>
      <c r="K1562">
        <v>15</v>
      </c>
      <c r="L1562" s="1">
        <f>IF(reservas_hotel[[#This Row],[mantenimiento_por_noche]]="","20",reservas_hotel[[#This Row],[mantenimiento_por_noche]])</f>
        <v>15</v>
      </c>
      <c r="M1562">
        <f>reservas_hotel[[#This Row],[Precio Noche]]*reservas_hotel[[#This Row],[noches]]</f>
        <v>560</v>
      </c>
      <c r="N1562">
        <f>reservas_hotel[[#This Row],[noches]]*reservas_hotel[[#This Row],[Mantenimiento por noche]]</f>
        <v>120</v>
      </c>
      <c r="O1562">
        <f>reservas_hotel[[#This Row],[Gasto total por reserva]]-reservas_hotel[[#This Row],[Gasto mantenimiento total]]</f>
        <v>440</v>
      </c>
    </row>
    <row r="1563" spans="1:15" x14ac:dyDescent="0.3">
      <c r="A1563">
        <v>1562</v>
      </c>
      <c r="B1563">
        <v>26</v>
      </c>
      <c r="C1563" t="s">
        <v>13</v>
      </c>
      <c r="D1563" t="s">
        <v>10</v>
      </c>
      <c r="E1563" t="s">
        <v>8</v>
      </c>
      <c r="F1563">
        <v>120</v>
      </c>
      <c r="G1563" s="1">
        <f>IF(reservas_hotel[[#This Row],[precio noche 1]]="","100",reservas_hotel[[#This Row],[precio noche 1]])</f>
        <v>120</v>
      </c>
      <c r="H1563" t="s">
        <v>12</v>
      </c>
      <c r="I1563">
        <v>5</v>
      </c>
      <c r="J1563" t="s">
        <v>6</v>
      </c>
      <c r="K1563">
        <v>20</v>
      </c>
      <c r="L1563" s="1">
        <f>IF(reservas_hotel[[#This Row],[mantenimiento_por_noche]]="","20",reservas_hotel[[#This Row],[mantenimiento_por_noche]])</f>
        <v>20</v>
      </c>
      <c r="M1563">
        <f>reservas_hotel[[#This Row],[Precio Noche]]*reservas_hotel[[#This Row],[noches]]</f>
        <v>600</v>
      </c>
      <c r="N1563">
        <f>reservas_hotel[[#This Row],[noches]]*reservas_hotel[[#This Row],[Mantenimiento por noche]]</f>
        <v>100</v>
      </c>
      <c r="O1563">
        <f>reservas_hotel[[#This Row],[Gasto total por reserva]]-reservas_hotel[[#This Row],[Gasto mantenimiento total]]</f>
        <v>500</v>
      </c>
    </row>
    <row r="1564" spans="1:15" x14ac:dyDescent="0.3">
      <c r="A1564">
        <v>1563</v>
      </c>
      <c r="B1564">
        <v>36</v>
      </c>
      <c r="C1564" t="s">
        <v>13</v>
      </c>
      <c r="D1564" t="s">
        <v>10</v>
      </c>
      <c r="E1564" t="s">
        <v>15</v>
      </c>
      <c r="G1564" s="1" t="str">
        <f>IF(reservas_hotel[[#This Row],[precio noche 1]]="","100",reservas_hotel[[#This Row],[precio noche 1]])</f>
        <v>100</v>
      </c>
      <c r="H1564" t="s">
        <v>5</v>
      </c>
      <c r="I1564">
        <v>2</v>
      </c>
      <c r="J1564" t="s">
        <v>6</v>
      </c>
      <c r="K1564">
        <v>10</v>
      </c>
      <c r="L1564" s="1">
        <f>IF(reservas_hotel[[#This Row],[mantenimiento_por_noche]]="","20",reservas_hotel[[#This Row],[mantenimiento_por_noche]])</f>
        <v>10</v>
      </c>
      <c r="M1564">
        <f>reservas_hotel[[#This Row],[Precio Noche]]*reservas_hotel[[#This Row],[noches]]</f>
        <v>200</v>
      </c>
      <c r="N1564">
        <f>reservas_hotel[[#This Row],[noches]]*reservas_hotel[[#This Row],[Mantenimiento por noche]]</f>
        <v>20</v>
      </c>
      <c r="O1564">
        <f>reservas_hotel[[#This Row],[Gasto total por reserva]]-reservas_hotel[[#This Row],[Gasto mantenimiento total]]</f>
        <v>180</v>
      </c>
    </row>
    <row r="1565" spans="1:15" x14ac:dyDescent="0.3">
      <c r="A1565">
        <v>1564</v>
      </c>
      <c r="B1565">
        <v>58</v>
      </c>
      <c r="C1565" t="s">
        <v>2</v>
      </c>
      <c r="D1565" t="s">
        <v>10</v>
      </c>
      <c r="E1565" t="s">
        <v>8</v>
      </c>
      <c r="F1565">
        <v>90</v>
      </c>
      <c r="G1565" s="1">
        <f>IF(reservas_hotel[[#This Row],[precio noche 1]]="","100",reservas_hotel[[#This Row],[precio noche 1]])</f>
        <v>90</v>
      </c>
      <c r="H1565" t="s">
        <v>9</v>
      </c>
      <c r="I1565">
        <v>5</v>
      </c>
      <c r="J1565" t="s">
        <v>6</v>
      </c>
      <c r="K1565">
        <v>10</v>
      </c>
      <c r="L1565" s="1">
        <f>IF(reservas_hotel[[#This Row],[mantenimiento_por_noche]]="","20",reservas_hotel[[#This Row],[mantenimiento_por_noche]])</f>
        <v>10</v>
      </c>
      <c r="M1565">
        <f>reservas_hotel[[#This Row],[Precio Noche]]*reservas_hotel[[#This Row],[noches]]</f>
        <v>450</v>
      </c>
      <c r="N1565">
        <f>reservas_hotel[[#This Row],[noches]]*reservas_hotel[[#This Row],[Mantenimiento por noche]]</f>
        <v>50</v>
      </c>
      <c r="O1565">
        <f>reservas_hotel[[#This Row],[Gasto total por reserva]]-reservas_hotel[[#This Row],[Gasto mantenimiento total]]</f>
        <v>400</v>
      </c>
    </row>
    <row r="1566" spans="1:15" x14ac:dyDescent="0.3">
      <c r="A1566">
        <v>1565</v>
      </c>
      <c r="B1566">
        <v>83</v>
      </c>
      <c r="C1566" t="s">
        <v>2</v>
      </c>
      <c r="D1566" t="s">
        <v>22</v>
      </c>
      <c r="E1566" t="s">
        <v>8</v>
      </c>
      <c r="F1566">
        <v>90</v>
      </c>
      <c r="G1566" s="1">
        <f>IF(reservas_hotel[[#This Row],[precio noche 1]]="","100",reservas_hotel[[#This Row],[precio noche 1]])</f>
        <v>90</v>
      </c>
      <c r="H1566" t="s">
        <v>9</v>
      </c>
      <c r="I1566">
        <v>1</v>
      </c>
      <c r="J1566" t="s">
        <v>17</v>
      </c>
      <c r="K1566">
        <v>10</v>
      </c>
      <c r="L1566" s="1">
        <f>IF(reservas_hotel[[#This Row],[mantenimiento_por_noche]]="","20",reservas_hotel[[#This Row],[mantenimiento_por_noche]])</f>
        <v>10</v>
      </c>
      <c r="M1566">
        <f>reservas_hotel[[#This Row],[Precio Noche]]*reservas_hotel[[#This Row],[noches]]</f>
        <v>90</v>
      </c>
      <c r="N1566">
        <f>reservas_hotel[[#This Row],[noches]]*reservas_hotel[[#This Row],[Mantenimiento por noche]]</f>
        <v>10</v>
      </c>
      <c r="O1566">
        <f>reservas_hotel[[#This Row],[Gasto total por reserva]]-reservas_hotel[[#This Row],[Gasto mantenimiento total]]</f>
        <v>80</v>
      </c>
    </row>
    <row r="1567" spans="1:15" x14ac:dyDescent="0.3">
      <c r="A1567">
        <v>1566</v>
      </c>
      <c r="B1567">
        <v>19</v>
      </c>
      <c r="C1567" t="s">
        <v>13</v>
      </c>
      <c r="D1567" t="s">
        <v>19</v>
      </c>
      <c r="E1567" t="s">
        <v>8</v>
      </c>
      <c r="F1567">
        <v>120</v>
      </c>
      <c r="G1567" s="1">
        <f>IF(reservas_hotel[[#This Row],[precio noche 1]]="","100",reservas_hotel[[#This Row],[precio noche 1]])</f>
        <v>120</v>
      </c>
      <c r="H1567" t="s">
        <v>12</v>
      </c>
      <c r="I1567">
        <v>5</v>
      </c>
      <c r="J1567" t="s">
        <v>6</v>
      </c>
      <c r="K1567">
        <v>15</v>
      </c>
      <c r="L1567" s="1">
        <f>IF(reservas_hotel[[#This Row],[mantenimiento_por_noche]]="","20",reservas_hotel[[#This Row],[mantenimiento_por_noche]])</f>
        <v>15</v>
      </c>
      <c r="M1567">
        <f>reservas_hotel[[#This Row],[Precio Noche]]*reservas_hotel[[#This Row],[noches]]</f>
        <v>600</v>
      </c>
      <c r="N1567">
        <f>reservas_hotel[[#This Row],[noches]]*reservas_hotel[[#This Row],[Mantenimiento por noche]]</f>
        <v>75</v>
      </c>
      <c r="O1567">
        <f>reservas_hotel[[#This Row],[Gasto total por reserva]]-reservas_hotel[[#This Row],[Gasto mantenimiento total]]</f>
        <v>525</v>
      </c>
    </row>
    <row r="1568" spans="1:15" x14ac:dyDescent="0.3">
      <c r="A1568">
        <v>1567</v>
      </c>
      <c r="B1568">
        <v>64</v>
      </c>
      <c r="C1568" t="s">
        <v>13</v>
      </c>
      <c r="D1568" t="s">
        <v>16</v>
      </c>
      <c r="E1568" t="s">
        <v>11</v>
      </c>
      <c r="F1568">
        <v>150</v>
      </c>
      <c r="G1568" s="1">
        <f>IF(reservas_hotel[[#This Row],[precio noche 1]]="","100",reservas_hotel[[#This Row],[precio noche 1]])</f>
        <v>150</v>
      </c>
      <c r="H1568" t="s">
        <v>12</v>
      </c>
      <c r="I1568">
        <v>3</v>
      </c>
      <c r="J1568" t="s">
        <v>17</v>
      </c>
      <c r="K1568">
        <v>5</v>
      </c>
      <c r="L1568" s="1">
        <f>IF(reservas_hotel[[#This Row],[mantenimiento_por_noche]]="","20",reservas_hotel[[#This Row],[mantenimiento_por_noche]])</f>
        <v>5</v>
      </c>
      <c r="M1568">
        <f>reservas_hotel[[#This Row],[Precio Noche]]*reservas_hotel[[#This Row],[noches]]</f>
        <v>450</v>
      </c>
      <c r="N1568">
        <f>reservas_hotel[[#This Row],[noches]]*reservas_hotel[[#This Row],[Mantenimiento por noche]]</f>
        <v>15</v>
      </c>
      <c r="O1568">
        <f>reservas_hotel[[#This Row],[Gasto total por reserva]]-reservas_hotel[[#This Row],[Gasto mantenimiento total]]</f>
        <v>435</v>
      </c>
    </row>
    <row r="1569" spans="1:15" x14ac:dyDescent="0.3">
      <c r="A1569">
        <v>1568</v>
      </c>
      <c r="B1569">
        <v>21</v>
      </c>
      <c r="C1569" t="s">
        <v>2</v>
      </c>
      <c r="D1569" t="s">
        <v>7</v>
      </c>
      <c r="E1569" t="s">
        <v>8</v>
      </c>
      <c r="F1569">
        <v>50</v>
      </c>
      <c r="G1569" s="1">
        <f>IF(reservas_hotel[[#This Row],[precio noche 1]]="","100",reservas_hotel[[#This Row],[precio noche 1]])</f>
        <v>50</v>
      </c>
      <c r="H1569" t="s">
        <v>12</v>
      </c>
      <c r="I1569">
        <v>2</v>
      </c>
      <c r="J1569" t="s">
        <v>6</v>
      </c>
      <c r="K1569">
        <v>5</v>
      </c>
      <c r="L1569" s="1">
        <f>IF(reservas_hotel[[#This Row],[mantenimiento_por_noche]]="","20",reservas_hotel[[#This Row],[mantenimiento_por_noche]])</f>
        <v>5</v>
      </c>
      <c r="M1569">
        <f>reservas_hotel[[#This Row],[Precio Noche]]*reservas_hotel[[#This Row],[noches]]</f>
        <v>100</v>
      </c>
      <c r="N1569">
        <f>reservas_hotel[[#This Row],[noches]]*reservas_hotel[[#This Row],[Mantenimiento por noche]]</f>
        <v>10</v>
      </c>
      <c r="O1569">
        <f>reservas_hotel[[#This Row],[Gasto total por reserva]]-reservas_hotel[[#This Row],[Gasto mantenimiento total]]</f>
        <v>90</v>
      </c>
    </row>
    <row r="1570" spans="1:15" x14ac:dyDescent="0.3">
      <c r="A1570">
        <v>1569</v>
      </c>
      <c r="B1570">
        <v>58</v>
      </c>
      <c r="C1570" t="s">
        <v>2</v>
      </c>
      <c r="D1570" t="s">
        <v>22</v>
      </c>
      <c r="E1570" t="s">
        <v>4</v>
      </c>
      <c r="F1570">
        <v>50</v>
      </c>
      <c r="G1570" s="1">
        <f>IF(reservas_hotel[[#This Row],[precio noche 1]]="","100",reservas_hotel[[#This Row],[precio noche 1]])</f>
        <v>50</v>
      </c>
      <c r="H1570" t="s">
        <v>5</v>
      </c>
      <c r="I1570">
        <v>2</v>
      </c>
      <c r="J1570" t="s">
        <v>17</v>
      </c>
      <c r="K1570">
        <v>20</v>
      </c>
      <c r="L1570" s="1">
        <f>IF(reservas_hotel[[#This Row],[mantenimiento_por_noche]]="","20",reservas_hotel[[#This Row],[mantenimiento_por_noche]])</f>
        <v>20</v>
      </c>
      <c r="M1570">
        <f>reservas_hotel[[#This Row],[Precio Noche]]*reservas_hotel[[#This Row],[noches]]</f>
        <v>100</v>
      </c>
      <c r="N1570">
        <f>reservas_hotel[[#This Row],[noches]]*reservas_hotel[[#This Row],[Mantenimiento por noche]]</f>
        <v>40</v>
      </c>
      <c r="O1570">
        <f>reservas_hotel[[#This Row],[Gasto total por reserva]]-reservas_hotel[[#This Row],[Gasto mantenimiento total]]</f>
        <v>60</v>
      </c>
    </row>
    <row r="1571" spans="1:15" x14ac:dyDescent="0.3">
      <c r="A1571">
        <v>1570</v>
      </c>
      <c r="B1571">
        <v>72</v>
      </c>
      <c r="C1571" t="s">
        <v>2</v>
      </c>
      <c r="D1571" t="s">
        <v>22</v>
      </c>
      <c r="E1571" t="s">
        <v>15</v>
      </c>
      <c r="F1571">
        <v>150</v>
      </c>
      <c r="G1571" s="1">
        <f>IF(reservas_hotel[[#This Row],[precio noche 1]]="","100",reservas_hotel[[#This Row],[precio noche 1]])</f>
        <v>150</v>
      </c>
      <c r="H1571" t="s">
        <v>12</v>
      </c>
      <c r="I1571">
        <v>1</v>
      </c>
      <c r="J1571" t="s">
        <v>6</v>
      </c>
      <c r="K1571">
        <v>10</v>
      </c>
      <c r="L1571" s="1">
        <f>IF(reservas_hotel[[#This Row],[mantenimiento_por_noche]]="","20",reservas_hotel[[#This Row],[mantenimiento_por_noche]])</f>
        <v>10</v>
      </c>
      <c r="M1571">
        <f>reservas_hotel[[#This Row],[Precio Noche]]*reservas_hotel[[#This Row],[noches]]</f>
        <v>150</v>
      </c>
      <c r="N1571">
        <f>reservas_hotel[[#This Row],[noches]]*reservas_hotel[[#This Row],[Mantenimiento por noche]]</f>
        <v>10</v>
      </c>
      <c r="O1571">
        <f>reservas_hotel[[#This Row],[Gasto total por reserva]]-reservas_hotel[[#This Row],[Gasto mantenimiento total]]</f>
        <v>140</v>
      </c>
    </row>
    <row r="1572" spans="1:15" x14ac:dyDescent="0.3">
      <c r="A1572">
        <v>1571</v>
      </c>
      <c r="B1572">
        <v>54</v>
      </c>
      <c r="C1572" t="s">
        <v>13</v>
      </c>
      <c r="D1572" t="s">
        <v>19</v>
      </c>
      <c r="E1572" t="s">
        <v>8</v>
      </c>
      <c r="F1572">
        <v>50</v>
      </c>
      <c r="G1572" s="1">
        <f>IF(reservas_hotel[[#This Row],[precio noche 1]]="","100",reservas_hotel[[#This Row],[precio noche 1]])</f>
        <v>50</v>
      </c>
      <c r="H1572" t="s">
        <v>5</v>
      </c>
      <c r="I1572">
        <v>5</v>
      </c>
      <c r="J1572" t="s">
        <v>6</v>
      </c>
      <c r="K1572">
        <v>20</v>
      </c>
      <c r="L1572" s="1">
        <f>IF(reservas_hotel[[#This Row],[mantenimiento_por_noche]]="","20",reservas_hotel[[#This Row],[mantenimiento_por_noche]])</f>
        <v>20</v>
      </c>
      <c r="M1572">
        <f>reservas_hotel[[#This Row],[Precio Noche]]*reservas_hotel[[#This Row],[noches]]</f>
        <v>250</v>
      </c>
      <c r="N1572">
        <f>reservas_hotel[[#This Row],[noches]]*reservas_hotel[[#This Row],[Mantenimiento por noche]]</f>
        <v>100</v>
      </c>
      <c r="O1572">
        <f>reservas_hotel[[#This Row],[Gasto total por reserva]]-reservas_hotel[[#This Row],[Gasto mantenimiento total]]</f>
        <v>150</v>
      </c>
    </row>
    <row r="1573" spans="1:15" x14ac:dyDescent="0.3">
      <c r="A1573">
        <v>1572</v>
      </c>
      <c r="B1573">
        <v>19</v>
      </c>
      <c r="C1573" t="s">
        <v>13</v>
      </c>
      <c r="D1573" t="s">
        <v>19</v>
      </c>
      <c r="E1573" t="s">
        <v>8</v>
      </c>
      <c r="F1573">
        <v>200</v>
      </c>
      <c r="G1573" s="1">
        <f>IF(reservas_hotel[[#This Row],[precio noche 1]]="","100",reservas_hotel[[#This Row],[precio noche 1]])</f>
        <v>200</v>
      </c>
      <c r="H1573" t="s">
        <v>21</v>
      </c>
      <c r="I1573">
        <v>8</v>
      </c>
      <c r="J1573" t="s">
        <v>6</v>
      </c>
      <c r="L1573" s="1" t="str">
        <f>IF(reservas_hotel[[#This Row],[mantenimiento_por_noche]]="","20",reservas_hotel[[#This Row],[mantenimiento_por_noche]])</f>
        <v>20</v>
      </c>
      <c r="M1573">
        <f>reservas_hotel[[#This Row],[Precio Noche]]*reservas_hotel[[#This Row],[noches]]</f>
        <v>1600</v>
      </c>
      <c r="N1573">
        <f>reservas_hotel[[#This Row],[noches]]*reservas_hotel[[#This Row],[Mantenimiento por noche]]</f>
        <v>160</v>
      </c>
      <c r="O1573">
        <f>reservas_hotel[[#This Row],[Gasto total por reserva]]-reservas_hotel[[#This Row],[Gasto mantenimiento total]]</f>
        <v>1440</v>
      </c>
    </row>
    <row r="1574" spans="1:15" x14ac:dyDescent="0.3">
      <c r="A1574">
        <v>1573</v>
      </c>
      <c r="B1574">
        <v>39</v>
      </c>
      <c r="C1574" t="s">
        <v>2</v>
      </c>
      <c r="D1574" t="s">
        <v>20</v>
      </c>
      <c r="E1574" t="s">
        <v>15</v>
      </c>
      <c r="F1574">
        <v>120</v>
      </c>
      <c r="G1574" s="1">
        <f>IF(reservas_hotel[[#This Row],[precio noche 1]]="","100",reservas_hotel[[#This Row],[precio noche 1]])</f>
        <v>120</v>
      </c>
      <c r="H1574" t="s">
        <v>9</v>
      </c>
      <c r="I1574">
        <v>2</v>
      </c>
      <c r="J1574" t="s">
        <v>6</v>
      </c>
      <c r="K1574">
        <v>5</v>
      </c>
      <c r="L1574" s="1">
        <f>IF(reservas_hotel[[#This Row],[mantenimiento_por_noche]]="","20",reservas_hotel[[#This Row],[mantenimiento_por_noche]])</f>
        <v>5</v>
      </c>
      <c r="M1574">
        <f>reservas_hotel[[#This Row],[Precio Noche]]*reservas_hotel[[#This Row],[noches]]</f>
        <v>240</v>
      </c>
      <c r="N1574">
        <f>reservas_hotel[[#This Row],[noches]]*reservas_hotel[[#This Row],[Mantenimiento por noche]]</f>
        <v>10</v>
      </c>
      <c r="O1574">
        <f>reservas_hotel[[#This Row],[Gasto total por reserva]]-reservas_hotel[[#This Row],[Gasto mantenimiento total]]</f>
        <v>230</v>
      </c>
    </row>
    <row r="1575" spans="1:15" x14ac:dyDescent="0.3">
      <c r="A1575">
        <v>1574</v>
      </c>
      <c r="B1575">
        <v>32</v>
      </c>
      <c r="C1575" t="s">
        <v>13</v>
      </c>
      <c r="D1575" t="s">
        <v>16</v>
      </c>
      <c r="E1575" t="s">
        <v>4</v>
      </c>
      <c r="F1575">
        <v>120</v>
      </c>
      <c r="G1575" s="1">
        <f>IF(reservas_hotel[[#This Row],[precio noche 1]]="","100",reservas_hotel[[#This Row],[precio noche 1]])</f>
        <v>120</v>
      </c>
      <c r="H1575" t="s">
        <v>5</v>
      </c>
      <c r="I1575">
        <v>3</v>
      </c>
      <c r="J1575" t="s">
        <v>17</v>
      </c>
      <c r="K1575">
        <v>20</v>
      </c>
      <c r="L1575" s="1">
        <f>IF(reservas_hotel[[#This Row],[mantenimiento_por_noche]]="","20",reservas_hotel[[#This Row],[mantenimiento_por_noche]])</f>
        <v>20</v>
      </c>
      <c r="M1575">
        <f>reservas_hotel[[#This Row],[Precio Noche]]*reservas_hotel[[#This Row],[noches]]</f>
        <v>360</v>
      </c>
      <c r="N1575">
        <f>reservas_hotel[[#This Row],[noches]]*reservas_hotel[[#This Row],[Mantenimiento por noche]]</f>
        <v>60</v>
      </c>
      <c r="O1575">
        <f>reservas_hotel[[#This Row],[Gasto total por reserva]]-reservas_hotel[[#This Row],[Gasto mantenimiento total]]</f>
        <v>300</v>
      </c>
    </row>
    <row r="1576" spans="1:15" x14ac:dyDescent="0.3">
      <c r="A1576">
        <v>1575</v>
      </c>
      <c r="B1576">
        <v>79</v>
      </c>
      <c r="C1576" t="s">
        <v>2</v>
      </c>
      <c r="D1576" t="s">
        <v>16</v>
      </c>
      <c r="E1576" t="s">
        <v>4</v>
      </c>
      <c r="F1576">
        <v>120</v>
      </c>
      <c r="G1576" s="1">
        <f>IF(reservas_hotel[[#This Row],[precio noche 1]]="","100",reservas_hotel[[#This Row],[precio noche 1]])</f>
        <v>120</v>
      </c>
      <c r="H1576" t="s">
        <v>5</v>
      </c>
      <c r="I1576">
        <v>8</v>
      </c>
      <c r="J1576" t="s">
        <v>17</v>
      </c>
      <c r="K1576">
        <v>5</v>
      </c>
      <c r="L1576" s="1">
        <f>IF(reservas_hotel[[#This Row],[mantenimiento_por_noche]]="","20",reservas_hotel[[#This Row],[mantenimiento_por_noche]])</f>
        <v>5</v>
      </c>
      <c r="M1576">
        <f>reservas_hotel[[#This Row],[Precio Noche]]*reservas_hotel[[#This Row],[noches]]</f>
        <v>960</v>
      </c>
      <c r="N1576">
        <f>reservas_hotel[[#This Row],[noches]]*reservas_hotel[[#This Row],[Mantenimiento por noche]]</f>
        <v>40</v>
      </c>
      <c r="O1576">
        <f>reservas_hotel[[#This Row],[Gasto total por reserva]]-reservas_hotel[[#This Row],[Gasto mantenimiento total]]</f>
        <v>920</v>
      </c>
    </row>
    <row r="1577" spans="1:15" x14ac:dyDescent="0.3">
      <c r="A1577">
        <v>1576</v>
      </c>
      <c r="B1577">
        <v>83</v>
      </c>
      <c r="C1577" t="s">
        <v>2</v>
      </c>
      <c r="D1577" t="s">
        <v>7</v>
      </c>
      <c r="E1577" t="s">
        <v>8</v>
      </c>
      <c r="F1577">
        <v>50</v>
      </c>
      <c r="G1577" s="1">
        <f>IF(reservas_hotel[[#This Row],[precio noche 1]]="","100",reservas_hotel[[#This Row],[precio noche 1]])</f>
        <v>50</v>
      </c>
      <c r="H1577" t="s">
        <v>9</v>
      </c>
      <c r="I1577">
        <v>10</v>
      </c>
      <c r="J1577" t="s">
        <v>6</v>
      </c>
      <c r="K1577">
        <v>10</v>
      </c>
      <c r="L1577" s="1">
        <f>IF(reservas_hotel[[#This Row],[mantenimiento_por_noche]]="","20",reservas_hotel[[#This Row],[mantenimiento_por_noche]])</f>
        <v>10</v>
      </c>
      <c r="M1577">
        <f>reservas_hotel[[#This Row],[Precio Noche]]*reservas_hotel[[#This Row],[noches]]</f>
        <v>500</v>
      </c>
      <c r="N1577">
        <f>reservas_hotel[[#This Row],[noches]]*reservas_hotel[[#This Row],[Mantenimiento por noche]]</f>
        <v>100</v>
      </c>
      <c r="O1577">
        <f>reservas_hotel[[#This Row],[Gasto total por reserva]]-reservas_hotel[[#This Row],[Gasto mantenimiento total]]</f>
        <v>400</v>
      </c>
    </row>
    <row r="1578" spans="1:15" x14ac:dyDescent="0.3">
      <c r="A1578">
        <v>1577</v>
      </c>
      <c r="B1578">
        <v>77</v>
      </c>
      <c r="C1578" t="s">
        <v>2</v>
      </c>
      <c r="D1578" t="s">
        <v>22</v>
      </c>
      <c r="E1578" t="s">
        <v>8</v>
      </c>
      <c r="F1578">
        <v>50</v>
      </c>
      <c r="G1578" s="1">
        <f>IF(reservas_hotel[[#This Row],[precio noche 1]]="","100",reservas_hotel[[#This Row],[precio noche 1]])</f>
        <v>50</v>
      </c>
      <c r="H1578" t="s">
        <v>12</v>
      </c>
      <c r="I1578">
        <v>6</v>
      </c>
      <c r="J1578" t="s">
        <v>17</v>
      </c>
      <c r="K1578">
        <v>20</v>
      </c>
      <c r="L1578" s="1">
        <f>IF(reservas_hotel[[#This Row],[mantenimiento_por_noche]]="","20",reservas_hotel[[#This Row],[mantenimiento_por_noche]])</f>
        <v>20</v>
      </c>
      <c r="M1578">
        <f>reservas_hotel[[#This Row],[Precio Noche]]*reservas_hotel[[#This Row],[noches]]</f>
        <v>300</v>
      </c>
      <c r="N1578">
        <f>reservas_hotel[[#This Row],[noches]]*reservas_hotel[[#This Row],[Mantenimiento por noche]]</f>
        <v>120</v>
      </c>
      <c r="O1578">
        <f>reservas_hotel[[#This Row],[Gasto total por reserva]]-reservas_hotel[[#This Row],[Gasto mantenimiento total]]</f>
        <v>180</v>
      </c>
    </row>
    <row r="1579" spans="1:15" x14ac:dyDescent="0.3">
      <c r="A1579">
        <v>1578</v>
      </c>
      <c r="B1579">
        <v>54</v>
      </c>
      <c r="C1579" t="s">
        <v>13</v>
      </c>
      <c r="D1579" t="s">
        <v>18</v>
      </c>
      <c r="E1579" t="s">
        <v>15</v>
      </c>
      <c r="F1579">
        <v>120</v>
      </c>
      <c r="G1579" s="1">
        <f>IF(reservas_hotel[[#This Row],[precio noche 1]]="","100",reservas_hotel[[#This Row],[precio noche 1]])</f>
        <v>120</v>
      </c>
      <c r="H1579" t="s">
        <v>12</v>
      </c>
      <c r="I1579">
        <v>7</v>
      </c>
      <c r="J1579" t="s">
        <v>6</v>
      </c>
      <c r="L1579" s="1" t="str">
        <f>IF(reservas_hotel[[#This Row],[mantenimiento_por_noche]]="","20",reservas_hotel[[#This Row],[mantenimiento_por_noche]])</f>
        <v>20</v>
      </c>
      <c r="M1579">
        <f>reservas_hotel[[#This Row],[Precio Noche]]*reservas_hotel[[#This Row],[noches]]</f>
        <v>840</v>
      </c>
      <c r="N1579">
        <f>reservas_hotel[[#This Row],[noches]]*reservas_hotel[[#This Row],[Mantenimiento por noche]]</f>
        <v>140</v>
      </c>
      <c r="O1579">
        <f>reservas_hotel[[#This Row],[Gasto total por reserva]]-reservas_hotel[[#This Row],[Gasto mantenimiento total]]</f>
        <v>700</v>
      </c>
    </row>
    <row r="1580" spans="1:15" x14ac:dyDescent="0.3">
      <c r="A1580">
        <v>1579</v>
      </c>
      <c r="B1580">
        <v>64</v>
      </c>
      <c r="C1580" t="s">
        <v>2</v>
      </c>
      <c r="D1580" t="s">
        <v>14</v>
      </c>
      <c r="E1580" t="s">
        <v>4</v>
      </c>
      <c r="F1580">
        <v>120</v>
      </c>
      <c r="G1580" s="1">
        <f>IF(reservas_hotel[[#This Row],[precio noche 1]]="","100",reservas_hotel[[#This Row],[precio noche 1]])</f>
        <v>120</v>
      </c>
      <c r="H1580" t="s">
        <v>5</v>
      </c>
      <c r="I1580">
        <v>4</v>
      </c>
      <c r="J1580" t="s">
        <v>6</v>
      </c>
      <c r="K1580">
        <v>15</v>
      </c>
      <c r="L1580" s="1">
        <f>IF(reservas_hotel[[#This Row],[mantenimiento_por_noche]]="","20",reservas_hotel[[#This Row],[mantenimiento_por_noche]])</f>
        <v>15</v>
      </c>
      <c r="M1580">
        <f>reservas_hotel[[#This Row],[Precio Noche]]*reservas_hotel[[#This Row],[noches]]</f>
        <v>480</v>
      </c>
      <c r="N1580">
        <f>reservas_hotel[[#This Row],[noches]]*reservas_hotel[[#This Row],[Mantenimiento por noche]]</f>
        <v>60</v>
      </c>
      <c r="O1580">
        <f>reservas_hotel[[#This Row],[Gasto total por reserva]]-reservas_hotel[[#This Row],[Gasto mantenimiento total]]</f>
        <v>420</v>
      </c>
    </row>
    <row r="1581" spans="1:15" x14ac:dyDescent="0.3">
      <c r="A1581">
        <v>1580</v>
      </c>
      <c r="B1581">
        <v>88</v>
      </c>
      <c r="C1581" t="s">
        <v>13</v>
      </c>
      <c r="D1581" t="s">
        <v>14</v>
      </c>
      <c r="E1581" t="s">
        <v>15</v>
      </c>
      <c r="G1581" s="1" t="str">
        <f>IF(reservas_hotel[[#This Row],[precio noche 1]]="","100",reservas_hotel[[#This Row],[precio noche 1]])</f>
        <v>100</v>
      </c>
      <c r="H1581" t="s">
        <v>5</v>
      </c>
      <c r="I1581">
        <v>1</v>
      </c>
      <c r="J1581" t="s">
        <v>6</v>
      </c>
      <c r="L1581" s="1" t="str">
        <f>IF(reservas_hotel[[#This Row],[mantenimiento_por_noche]]="","20",reservas_hotel[[#This Row],[mantenimiento_por_noche]])</f>
        <v>20</v>
      </c>
      <c r="M1581">
        <f>reservas_hotel[[#This Row],[Precio Noche]]*reservas_hotel[[#This Row],[noches]]</f>
        <v>100</v>
      </c>
      <c r="N1581">
        <f>reservas_hotel[[#This Row],[noches]]*reservas_hotel[[#This Row],[Mantenimiento por noche]]</f>
        <v>20</v>
      </c>
      <c r="O1581">
        <f>reservas_hotel[[#This Row],[Gasto total por reserva]]-reservas_hotel[[#This Row],[Gasto mantenimiento total]]</f>
        <v>80</v>
      </c>
    </row>
    <row r="1582" spans="1:15" x14ac:dyDescent="0.3">
      <c r="A1582">
        <v>1581</v>
      </c>
      <c r="B1582">
        <v>59</v>
      </c>
      <c r="C1582" t="s">
        <v>2</v>
      </c>
      <c r="D1582" t="s">
        <v>3</v>
      </c>
      <c r="E1582" t="s">
        <v>8</v>
      </c>
      <c r="F1582">
        <v>50</v>
      </c>
      <c r="G1582" s="1">
        <f>IF(reservas_hotel[[#This Row],[precio noche 1]]="","100",reservas_hotel[[#This Row],[precio noche 1]])</f>
        <v>50</v>
      </c>
      <c r="H1582" t="s">
        <v>5</v>
      </c>
      <c r="I1582">
        <v>6</v>
      </c>
      <c r="J1582" t="s">
        <v>6</v>
      </c>
      <c r="K1582">
        <v>10</v>
      </c>
      <c r="L1582" s="1">
        <f>IF(reservas_hotel[[#This Row],[mantenimiento_por_noche]]="","20",reservas_hotel[[#This Row],[mantenimiento_por_noche]])</f>
        <v>10</v>
      </c>
      <c r="M1582">
        <f>reservas_hotel[[#This Row],[Precio Noche]]*reservas_hotel[[#This Row],[noches]]</f>
        <v>300</v>
      </c>
      <c r="N1582">
        <f>reservas_hotel[[#This Row],[noches]]*reservas_hotel[[#This Row],[Mantenimiento por noche]]</f>
        <v>60</v>
      </c>
      <c r="O1582">
        <f>reservas_hotel[[#This Row],[Gasto total por reserva]]-reservas_hotel[[#This Row],[Gasto mantenimiento total]]</f>
        <v>240</v>
      </c>
    </row>
    <row r="1583" spans="1:15" x14ac:dyDescent="0.3">
      <c r="A1583">
        <v>1582</v>
      </c>
      <c r="B1583">
        <v>31</v>
      </c>
      <c r="C1583" t="s">
        <v>13</v>
      </c>
      <c r="D1583" t="s">
        <v>19</v>
      </c>
      <c r="E1583" t="s">
        <v>11</v>
      </c>
      <c r="F1583">
        <v>70</v>
      </c>
      <c r="G1583" s="1">
        <f>IF(reservas_hotel[[#This Row],[precio noche 1]]="","100",reservas_hotel[[#This Row],[precio noche 1]])</f>
        <v>70</v>
      </c>
      <c r="H1583" t="s">
        <v>12</v>
      </c>
      <c r="I1583">
        <v>5</v>
      </c>
      <c r="J1583" t="s">
        <v>6</v>
      </c>
      <c r="L1583" s="1" t="str">
        <f>IF(reservas_hotel[[#This Row],[mantenimiento_por_noche]]="","20",reservas_hotel[[#This Row],[mantenimiento_por_noche]])</f>
        <v>20</v>
      </c>
      <c r="M1583">
        <f>reservas_hotel[[#This Row],[Precio Noche]]*reservas_hotel[[#This Row],[noches]]</f>
        <v>350</v>
      </c>
      <c r="N1583">
        <f>reservas_hotel[[#This Row],[noches]]*reservas_hotel[[#This Row],[Mantenimiento por noche]]</f>
        <v>100</v>
      </c>
      <c r="O1583">
        <f>reservas_hotel[[#This Row],[Gasto total por reserva]]-reservas_hotel[[#This Row],[Gasto mantenimiento total]]</f>
        <v>250</v>
      </c>
    </row>
    <row r="1584" spans="1:15" x14ac:dyDescent="0.3">
      <c r="A1584">
        <v>1583</v>
      </c>
      <c r="B1584">
        <v>21</v>
      </c>
      <c r="C1584" t="s">
        <v>2</v>
      </c>
      <c r="D1584" t="s">
        <v>14</v>
      </c>
      <c r="E1584" t="s">
        <v>4</v>
      </c>
      <c r="F1584">
        <v>150</v>
      </c>
      <c r="G1584" s="1">
        <f>IF(reservas_hotel[[#This Row],[precio noche 1]]="","100",reservas_hotel[[#This Row],[precio noche 1]])</f>
        <v>150</v>
      </c>
      <c r="H1584" t="s">
        <v>5</v>
      </c>
      <c r="I1584">
        <v>10</v>
      </c>
      <c r="J1584" t="s">
        <v>6</v>
      </c>
      <c r="K1584">
        <v>10</v>
      </c>
      <c r="L1584" s="1">
        <f>IF(reservas_hotel[[#This Row],[mantenimiento_por_noche]]="","20",reservas_hotel[[#This Row],[mantenimiento_por_noche]])</f>
        <v>10</v>
      </c>
      <c r="M1584">
        <f>reservas_hotel[[#This Row],[Precio Noche]]*reservas_hotel[[#This Row],[noches]]</f>
        <v>1500</v>
      </c>
      <c r="N1584">
        <f>reservas_hotel[[#This Row],[noches]]*reservas_hotel[[#This Row],[Mantenimiento por noche]]</f>
        <v>100</v>
      </c>
      <c r="O1584">
        <f>reservas_hotel[[#This Row],[Gasto total por reserva]]-reservas_hotel[[#This Row],[Gasto mantenimiento total]]</f>
        <v>1400</v>
      </c>
    </row>
    <row r="1585" spans="1:15" x14ac:dyDescent="0.3">
      <c r="A1585">
        <v>1584</v>
      </c>
      <c r="B1585">
        <v>58</v>
      </c>
      <c r="C1585" t="s">
        <v>13</v>
      </c>
      <c r="D1585" t="s">
        <v>16</v>
      </c>
      <c r="E1585" t="s">
        <v>11</v>
      </c>
      <c r="F1585">
        <v>120</v>
      </c>
      <c r="G1585" s="1">
        <f>IF(reservas_hotel[[#This Row],[precio noche 1]]="","100",reservas_hotel[[#This Row],[precio noche 1]])</f>
        <v>120</v>
      </c>
      <c r="H1585" t="s">
        <v>21</v>
      </c>
      <c r="I1585">
        <v>10</v>
      </c>
      <c r="J1585" t="s">
        <v>6</v>
      </c>
      <c r="K1585">
        <v>5</v>
      </c>
      <c r="L1585" s="1">
        <f>IF(reservas_hotel[[#This Row],[mantenimiento_por_noche]]="","20",reservas_hotel[[#This Row],[mantenimiento_por_noche]])</f>
        <v>5</v>
      </c>
      <c r="M1585">
        <f>reservas_hotel[[#This Row],[Precio Noche]]*reservas_hotel[[#This Row],[noches]]</f>
        <v>1200</v>
      </c>
      <c r="N1585">
        <f>reservas_hotel[[#This Row],[noches]]*reservas_hotel[[#This Row],[Mantenimiento por noche]]</f>
        <v>50</v>
      </c>
      <c r="O1585">
        <f>reservas_hotel[[#This Row],[Gasto total por reserva]]-reservas_hotel[[#This Row],[Gasto mantenimiento total]]</f>
        <v>1150</v>
      </c>
    </row>
    <row r="1586" spans="1:15" x14ac:dyDescent="0.3">
      <c r="A1586">
        <v>1585</v>
      </c>
      <c r="B1586">
        <v>26</v>
      </c>
      <c r="C1586" t="s">
        <v>2</v>
      </c>
      <c r="D1586" t="s">
        <v>16</v>
      </c>
      <c r="E1586" t="s">
        <v>8</v>
      </c>
      <c r="F1586">
        <v>150</v>
      </c>
      <c r="G1586" s="1">
        <f>IF(reservas_hotel[[#This Row],[precio noche 1]]="","100",reservas_hotel[[#This Row],[precio noche 1]])</f>
        <v>150</v>
      </c>
      <c r="H1586" t="s">
        <v>9</v>
      </c>
      <c r="I1586">
        <v>6</v>
      </c>
      <c r="J1586" t="s">
        <v>6</v>
      </c>
      <c r="L1586" s="1" t="str">
        <f>IF(reservas_hotel[[#This Row],[mantenimiento_por_noche]]="","20",reservas_hotel[[#This Row],[mantenimiento_por_noche]])</f>
        <v>20</v>
      </c>
      <c r="M1586">
        <f>reservas_hotel[[#This Row],[Precio Noche]]*reservas_hotel[[#This Row],[noches]]</f>
        <v>900</v>
      </c>
      <c r="N1586">
        <f>reservas_hotel[[#This Row],[noches]]*reservas_hotel[[#This Row],[Mantenimiento por noche]]</f>
        <v>120</v>
      </c>
      <c r="O1586">
        <f>reservas_hotel[[#This Row],[Gasto total por reserva]]-reservas_hotel[[#This Row],[Gasto mantenimiento total]]</f>
        <v>780</v>
      </c>
    </row>
    <row r="1587" spans="1:15" x14ac:dyDescent="0.3">
      <c r="A1587">
        <v>1586</v>
      </c>
      <c r="B1587">
        <v>80</v>
      </c>
      <c r="C1587" t="s">
        <v>2</v>
      </c>
      <c r="D1587" t="s">
        <v>16</v>
      </c>
      <c r="E1587" t="s">
        <v>11</v>
      </c>
      <c r="F1587">
        <v>50</v>
      </c>
      <c r="G1587" s="1">
        <f>IF(reservas_hotel[[#This Row],[precio noche 1]]="","100",reservas_hotel[[#This Row],[precio noche 1]])</f>
        <v>50</v>
      </c>
      <c r="H1587" t="s">
        <v>9</v>
      </c>
      <c r="I1587">
        <v>4</v>
      </c>
      <c r="J1587" t="s">
        <v>6</v>
      </c>
      <c r="K1587">
        <v>15</v>
      </c>
      <c r="L1587" s="1">
        <f>IF(reservas_hotel[[#This Row],[mantenimiento_por_noche]]="","20",reservas_hotel[[#This Row],[mantenimiento_por_noche]])</f>
        <v>15</v>
      </c>
      <c r="M1587">
        <f>reservas_hotel[[#This Row],[Precio Noche]]*reservas_hotel[[#This Row],[noches]]</f>
        <v>200</v>
      </c>
      <c r="N1587">
        <f>reservas_hotel[[#This Row],[noches]]*reservas_hotel[[#This Row],[Mantenimiento por noche]]</f>
        <v>60</v>
      </c>
      <c r="O1587">
        <f>reservas_hotel[[#This Row],[Gasto total por reserva]]-reservas_hotel[[#This Row],[Gasto mantenimiento total]]</f>
        <v>140</v>
      </c>
    </row>
    <row r="1588" spans="1:15" x14ac:dyDescent="0.3">
      <c r="A1588">
        <v>1587</v>
      </c>
      <c r="B1588">
        <v>34</v>
      </c>
      <c r="C1588" t="s">
        <v>13</v>
      </c>
      <c r="D1588" t="s">
        <v>7</v>
      </c>
      <c r="E1588" t="s">
        <v>15</v>
      </c>
      <c r="F1588">
        <v>50</v>
      </c>
      <c r="G1588" s="1">
        <f>IF(reservas_hotel[[#This Row],[precio noche 1]]="","100",reservas_hotel[[#This Row],[precio noche 1]])</f>
        <v>50</v>
      </c>
      <c r="H1588" t="s">
        <v>9</v>
      </c>
      <c r="I1588">
        <v>2</v>
      </c>
      <c r="J1588" t="s">
        <v>6</v>
      </c>
      <c r="K1588">
        <v>20</v>
      </c>
      <c r="L1588" s="1">
        <f>IF(reservas_hotel[[#This Row],[mantenimiento_por_noche]]="","20",reservas_hotel[[#This Row],[mantenimiento_por_noche]])</f>
        <v>20</v>
      </c>
      <c r="M1588">
        <f>reservas_hotel[[#This Row],[Precio Noche]]*reservas_hotel[[#This Row],[noches]]</f>
        <v>100</v>
      </c>
      <c r="N1588">
        <f>reservas_hotel[[#This Row],[noches]]*reservas_hotel[[#This Row],[Mantenimiento por noche]]</f>
        <v>40</v>
      </c>
      <c r="O1588">
        <f>reservas_hotel[[#This Row],[Gasto total por reserva]]-reservas_hotel[[#This Row],[Gasto mantenimiento total]]</f>
        <v>60</v>
      </c>
    </row>
    <row r="1589" spans="1:15" x14ac:dyDescent="0.3">
      <c r="A1589">
        <v>1588</v>
      </c>
      <c r="B1589">
        <v>84</v>
      </c>
      <c r="C1589" t="s">
        <v>2</v>
      </c>
      <c r="D1589" t="s">
        <v>16</v>
      </c>
      <c r="E1589" t="s">
        <v>15</v>
      </c>
      <c r="F1589">
        <v>200</v>
      </c>
      <c r="G1589" s="1">
        <f>IF(reservas_hotel[[#This Row],[precio noche 1]]="","100",reservas_hotel[[#This Row],[precio noche 1]])</f>
        <v>200</v>
      </c>
      <c r="H1589" t="s">
        <v>21</v>
      </c>
      <c r="I1589">
        <v>3</v>
      </c>
      <c r="J1589" t="s">
        <v>17</v>
      </c>
      <c r="K1589">
        <v>10</v>
      </c>
      <c r="L1589" s="1">
        <f>IF(reservas_hotel[[#This Row],[mantenimiento_por_noche]]="","20",reservas_hotel[[#This Row],[mantenimiento_por_noche]])</f>
        <v>10</v>
      </c>
      <c r="M1589">
        <f>reservas_hotel[[#This Row],[Precio Noche]]*reservas_hotel[[#This Row],[noches]]</f>
        <v>600</v>
      </c>
      <c r="N1589">
        <f>reservas_hotel[[#This Row],[noches]]*reservas_hotel[[#This Row],[Mantenimiento por noche]]</f>
        <v>30</v>
      </c>
      <c r="O1589">
        <f>reservas_hotel[[#This Row],[Gasto total por reserva]]-reservas_hotel[[#This Row],[Gasto mantenimiento total]]</f>
        <v>570</v>
      </c>
    </row>
    <row r="1590" spans="1:15" x14ac:dyDescent="0.3">
      <c r="A1590">
        <v>1589</v>
      </c>
      <c r="B1590">
        <v>34</v>
      </c>
      <c r="C1590" t="s">
        <v>13</v>
      </c>
      <c r="D1590" t="s">
        <v>19</v>
      </c>
      <c r="E1590" t="s">
        <v>4</v>
      </c>
      <c r="F1590">
        <v>150</v>
      </c>
      <c r="G1590" s="1">
        <f>IF(reservas_hotel[[#This Row],[precio noche 1]]="","100",reservas_hotel[[#This Row],[precio noche 1]])</f>
        <v>150</v>
      </c>
      <c r="H1590" t="s">
        <v>9</v>
      </c>
      <c r="I1590">
        <v>3</v>
      </c>
      <c r="J1590" t="s">
        <v>17</v>
      </c>
      <c r="K1590">
        <v>20</v>
      </c>
      <c r="L1590" s="1">
        <f>IF(reservas_hotel[[#This Row],[mantenimiento_por_noche]]="","20",reservas_hotel[[#This Row],[mantenimiento_por_noche]])</f>
        <v>20</v>
      </c>
      <c r="M1590">
        <f>reservas_hotel[[#This Row],[Precio Noche]]*reservas_hotel[[#This Row],[noches]]</f>
        <v>450</v>
      </c>
      <c r="N1590">
        <f>reservas_hotel[[#This Row],[noches]]*reservas_hotel[[#This Row],[Mantenimiento por noche]]</f>
        <v>60</v>
      </c>
      <c r="O1590">
        <f>reservas_hotel[[#This Row],[Gasto total por reserva]]-reservas_hotel[[#This Row],[Gasto mantenimiento total]]</f>
        <v>390</v>
      </c>
    </row>
    <row r="1591" spans="1:15" x14ac:dyDescent="0.3">
      <c r="A1591">
        <v>1590</v>
      </c>
      <c r="B1591">
        <v>34</v>
      </c>
      <c r="C1591" t="s">
        <v>2</v>
      </c>
      <c r="D1591" t="s">
        <v>3</v>
      </c>
      <c r="E1591" t="s">
        <v>8</v>
      </c>
      <c r="F1591">
        <v>70</v>
      </c>
      <c r="G1591" s="1">
        <f>IF(reservas_hotel[[#This Row],[precio noche 1]]="","100",reservas_hotel[[#This Row],[precio noche 1]])</f>
        <v>70</v>
      </c>
      <c r="H1591" t="s">
        <v>5</v>
      </c>
      <c r="I1591">
        <v>6</v>
      </c>
      <c r="J1591" t="s">
        <v>6</v>
      </c>
      <c r="K1591">
        <v>10</v>
      </c>
      <c r="L1591" s="1">
        <f>IF(reservas_hotel[[#This Row],[mantenimiento_por_noche]]="","20",reservas_hotel[[#This Row],[mantenimiento_por_noche]])</f>
        <v>10</v>
      </c>
      <c r="M1591">
        <f>reservas_hotel[[#This Row],[Precio Noche]]*reservas_hotel[[#This Row],[noches]]</f>
        <v>420</v>
      </c>
      <c r="N1591">
        <f>reservas_hotel[[#This Row],[noches]]*reservas_hotel[[#This Row],[Mantenimiento por noche]]</f>
        <v>60</v>
      </c>
      <c r="O1591">
        <f>reservas_hotel[[#This Row],[Gasto total por reserva]]-reservas_hotel[[#This Row],[Gasto mantenimiento total]]</f>
        <v>360</v>
      </c>
    </row>
    <row r="1592" spans="1:15" x14ac:dyDescent="0.3">
      <c r="A1592">
        <v>1591</v>
      </c>
      <c r="B1592">
        <v>63</v>
      </c>
      <c r="C1592" t="s">
        <v>2</v>
      </c>
      <c r="D1592" t="s">
        <v>10</v>
      </c>
      <c r="E1592" t="s">
        <v>4</v>
      </c>
      <c r="F1592">
        <v>90</v>
      </c>
      <c r="G1592" s="1">
        <f>IF(reservas_hotel[[#This Row],[precio noche 1]]="","100",reservas_hotel[[#This Row],[precio noche 1]])</f>
        <v>90</v>
      </c>
      <c r="H1592" t="s">
        <v>5</v>
      </c>
      <c r="I1592">
        <v>4</v>
      </c>
      <c r="J1592" t="s">
        <v>6</v>
      </c>
      <c r="K1592">
        <v>20</v>
      </c>
      <c r="L1592" s="1">
        <f>IF(reservas_hotel[[#This Row],[mantenimiento_por_noche]]="","20",reservas_hotel[[#This Row],[mantenimiento_por_noche]])</f>
        <v>20</v>
      </c>
      <c r="M1592">
        <f>reservas_hotel[[#This Row],[Precio Noche]]*reservas_hotel[[#This Row],[noches]]</f>
        <v>360</v>
      </c>
      <c r="N1592">
        <f>reservas_hotel[[#This Row],[noches]]*reservas_hotel[[#This Row],[Mantenimiento por noche]]</f>
        <v>80</v>
      </c>
      <c r="O1592">
        <f>reservas_hotel[[#This Row],[Gasto total por reserva]]-reservas_hotel[[#This Row],[Gasto mantenimiento total]]</f>
        <v>280</v>
      </c>
    </row>
    <row r="1593" spans="1:15" x14ac:dyDescent="0.3">
      <c r="A1593">
        <v>1592</v>
      </c>
      <c r="B1593">
        <v>43</v>
      </c>
      <c r="C1593" t="s">
        <v>2</v>
      </c>
      <c r="D1593" t="s">
        <v>19</v>
      </c>
      <c r="E1593" t="s">
        <v>4</v>
      </c>
      <c r="F1593">
        <v>200</v>
      </c>
      <c r="G1593" s="1">
        <f>IF(reservas_hotel[[#This Row],[precio noche 1]]="","100",reservas_hotel[[#This Row],[precio noche 1]])</f>
        <v>200</v>
      </c>
      <c r="H1593" t="s">
        <v>5</v>
      </c>
      <c r="I1593">
        <v>2</v>
      </c>
      <c r="J1593" t="s">
        <v>17</v>
      </c>
      <c r="L1593" s="1" t="str">
        <f>IF(reservas_hotel[[#This Row],[mantenimiento_por_noche]]="","20",reservas_hotel[[#This Row],[mantenimiento_por_noche]])</f>
        <v>20</v>
      </c>
      <c r="M1593">
        <f>reservas_hotel[[#This Row],[Precio Noche]]*reservas_hotel[[#This Row],[noches]]</f>
        <v>400</v>
      </c>
      <c r="N1593">
        <f>reservas_hotel[[#This Row],[noches]]*reservas_hotel[[#This Row],[Mantenimiento por noche]]</f>
        <v>40</v>
      </c>
      <c r="O1593">
        <f>reservas_hotel[[#This Row],[Gasto total por reserva]]-reservas_hotel[[#This Row],[Gasto mantenimiento total]]</f>
        <v>360</v>
      </c>
    </row>
    <row r="1594" spans="1:15" x14ac:dyDescent="0.3">
      <c r="A1594">
        <v>1593</v>
      </c>
      <c r="B1594">
        <v>80</v>
      </c>
      <c r="C1594" t="s">
        <v>13</v>
      </c>
      <c r="D1594" t="s">
        <v>14</v>
      </c>
      <c r="E1594" t="s">
        <v>15</v>
      </c>
      <c r="G1594" s="1" t="str">
        <f>IF(reservas_hotel[[#This Row],[precio noche 1]]="","100",reservas_hotel[[#This Row],[precio noche 1]])</f>
        <v>100</v>
      </c>
      <c r="H1594" t="s">
        <v>21</v>
      </c>
      <c r="I1594">
        <v>10</v>
      </c>
      <c r="J1594" t="s">
        <v>6</v>
      </c>
      <c r="K1594">
        <v>5</v>
      </c>
      <c r="L1594" s="1">
        <f>IF(reservas_hotel[[#This Row],[mantenimiento_por_noche]]="","20",reservas_hotel[[#This Row],[mantenimiento_por_noche]])</f>
        <v>5</v>
      </c>
      <c r="M1594">
        <f>reservas_hotel[[#This Row],[Precio Noche]]*reservas_hotel[[#This Row],[noches]]</f>
        <v>1000</v>
      </c>
      <c r="N1594">
        <f>reservas_hotel[[#This Row],[noches]]*reservas_hotel[[#This Row],[Mantenimiento por noche]]</f>
        <v>50</v>
      </c>
      <c r="O1594">
        <f>reservas_hotel[[#This Row],[Gasto total por reserva]]-reservas_hotel[[#This Row],[Gasto mantenimiento total]]</f>
        <v>950</v>
      </c>
    </row>
    <row r="1595" spans="1:15" x14ac:dyDescent="0.3">
      <c r="A1595">
        <v>1594</v>
      </c>
      <c r="B1595">
        <v>77</v>
      </c>
      <c r="C1595" t="s">
        <v>2</v>
      </c>
      <c r="D1595" t="s">
        <v>7</v>
      </c>
      <c r="E1595" t="s">
        <v>4</v>
      </c>
      <c r="F1595">
        <v>50</v>
      </c>
      <c r="G1595" s="1">
        <f>IF(reservas_hotel[[#This Row],[precio noche 1]]="","100",reservas_hotel[[#This Row],[precio noche 1]])</f>
        <v>50</v>
      </c>
      <c r="H1595" t="s">
        <v>9</v>
      </c>
      <c r="I1595">
        <v>10</v>
      </c>
      <c r="J1595" t="s">
        <v>6</v>
      </c>
      <c r="K1595">
        <v>20</v>
      </c>
      <c r="L1595" s="1">
        <f>IF(reservas_hotel[[#This Row],[mantenimiento_por_noche]]="","20",reservas_hotel[[#This Row],[mantenimiento_por_noche]])</f>
        <v>20</v>
      </c>
      <c r="M1595">
        <f>reservas_hotel[[#This Row],[Precio Noche]]*reservas_hotel[[#This Row],[noches]]</f>
        <v>500</v>
      </c>
      <c r="N1595">
        <f>reservas_hotel[[#This Row],[noches]]*reservas_hotel[[#This Row],[Mantenimiento por noche]]</f>
        <v>200</v>
      </c>
      <c r="O1595">
        <f>reservas_hotel[[#This Row],[Gasto total por reserva]]-reservas_hotel[[#This Row],[Gasto mantenimiento total]]</f>
        <v>300</v>
      </c>
    </row>
    <row r="1596" spans="1:15" x14ac:dyDescent="0.3">
      <c r="A1596">
        <v>1595</v>
      </c>
      <c r="B1596">
        <v>88</v>
      </c>
      <c r="C1596" t="s">
        <v>2</v>
      </c>
      <c r="D1596" t="s">
        <v>19</v>
      </c>
      <c r="E1596" t="s">
        <v>4</v>
      </c>
      <c r="F1596">
        <v>90</v>
      </c>
      <c r="G1596" s="1">
        <f>IF(reservas_hotel[[#This Row],[precio noche 1]]="","100",reservas_hotel[[#This Row],[precio noche 1]])</f>
        <v>90</v>
      </c>
      <c r="H1596" t="s">
        <v>5</v>
      </c>
      <c r="I1596">
        <v>5</v>
      </c>
      <c r="J1596" t="s">
        <v>17</v>
      </c>
      <c r="K1596">
        <v>10</v>
      </c>
      <c r="L1596" s="1">
        <f>IF(reservas_hotel[[#This Row],[mantenimiento_por_noche]]="","20",reservas_hotel[[#This Row],[mantenimiento_por_noche]])</f>
        <v>10</v>
      </c>
      <c r="M1596">
        <f>reservas_hotel[[#This Row],[Precio Noche]]*reservas_hotel[[#This Row],[noches]]</f>
        <v>450</v>
      </c>
      <c r="N1596">
        <f>reservas_hotel[[#This Row],[noches]]*reservas_hotel[[#This Row],[Mantenimiento por noche]]</f>
        <v>50</v>
      </c>
      <c r="O1596">
        <f>reservas_hotel[[#This Row],[Gasto total por reserva]]-reservas_hotel[[#This Row],[Gasto mantenimiento total]]</f>
        <v>400</v>
      </c>
    </row>
    <row r="1597" spans="1:15" x14ac:dyDescent="0.3">
      <c r="A1597">
        <v>1596</v>
      </c>
      <c r="B1597">
        <v>31</v>
      </c>
      <c r="C1597" t="s">
        <v>13</v>
      </c>
      <c r="D1597" t="s">
        <v>7</v>
      </c>
      <c r="E1597" t="s">
        <v>15</v>
      </c>
      <c r="F1597">
        <v>200</v>
      </c>
      <c r="G1597" s="1">
        <f>IF(reservas_hotel[[#This Row],[precio noche 1]]="","100",reservas_hotel[[#This Row],[precio noche 1]])</f>
        <v>200</v>
      </c>
      <c r="H1597" t="s">
        <v>21</v>
      </c>
      <c r="I1597">
        <v>1</v>
      </c>
      <c r="J1597" t="s">
        <v>17</v>
      </c>
      <c r="K1597">
        <v>20</v>
      </c>
      <c r="L1597" s="1">
        <f>IF(reservas_hotel[[#This Row],[mantenimiento_por_noche]]="","20",reservas_hotel[[#This Row],[mantenimiento_por_noche]])</f>
        <v>20</v>
      </c>
      <c r="M1597">
        <f>reservas_hotel[[#This Row],[Precio Noche]]*reservas_hotel[[#This Row],[noches]]</f>
        <v>200</v>
      </c>
      <c r="N1597">
        <f>reservas_hotel[[#This Row],[noches]]*reservas_hotel[[#This Row],[Mantenimiento por noche]]</f>
        <v>20</v>
      </c>
      <c r="O1597">
        <f>reservas_hotel[[#This Row],[Gasto total por reserva]]-reservas_hotel[[#This Row],[Gasto mantenimiento total]]</f>
        <v>180</v>
      </c>
    </row>
    <row r="1598" spans="1:15" x14ac:dyDescent="0.3">
      <c r="A1598">
        <v>1597</v>
      </c>
      <c r="B1598">
        <v>18</v>
      </c>
      <c r="C1598" t="s">
        <v>2</v>
      </c>
      <c r="D1598" t="s">
        <v>18</v>
      </c>
      <c r="E1598" t="s">
        <v>8</v>
      </c>
      <c r="F1598">
        <v>50</v>
      </c>
      <c r="G1598" s="1">
        <f>IF(reservas_hotel[[#This Row],[precio noche 1]]="","100",reservas_hotel[[#This Row],[precio noche 1]])</f>
        <v>50</v>
      </c>
      <c r="H1598" t="s">
        <v>5</v>
      </c>
      <c r="I1598">
        <v>10</v>
      </c>
      <c r="J1598" t="s">
        <v>17</v>
      </c>
      <c r="K1598">
        <v>10</v>
      </c>
      <c r="L1598" s="1">
        <f>IF(reservas_hotel[[#This Row],[mantenimiento_por_noche]]="","20",reservas_hotel[[#This Row],[mantenimiento_por_noche]])</f>
        <v>10</v>
      </c>
      <c r="M1598">
        <f>reservas_hotel[[#This Row],[Precio Noche]]*reservas_hotel[[#This Row],[noches]]</f>
        <v>500</v>
      </c>
      <c r="N1598">
        <f>reservas_hotel[[#This Row],[noches]]*reservas_hotel[[#This Row],[Mantenimiento por noche]]</f>
        <v>100</v>
      </c>
      <c r="O1598">
        <f>reservas_hotel[[#This Row],[Gasto total por reserva]]-reservas_hotel[[#This Row],[Gasto mantenimiento total]]</f>
        <v>400</v>
      </c>
    </row>
    <row r="1599" spans="1:15" x14ac:dyDescent="0.3">
      <c r="A1599">
        <v>1598</v>
      </c>
      <c r="B1599">
        <v>31</v>
      </c>
      <c r="C1599" t="s">
        <v>2</v>
      </c>
      <c r="D1599" t="s">
        <v>10</v>
      </c>
      <c r="E1599" t="s">
        <v>11</v>
      </c>
      <c r="F1599">
        <v>70</v>
      </c>
      <c r="G1599" s="1">
        <f>IF(reservas_hotel[[#This Row],[precio noche 1]]="","100",reservas_hotel[[#This Row],[precio noche 1]])</f>
        <v>70</v>
      </c>
      <c r="H1599" t="s">
        <v>12</v>
      </c>
      <c r="I1599">
        <v>2</v>
      </c>
      <c r="J1599" t="s">
        <v>17</v>
      </c>
      <c r="K1599">
        <v>20</v>
      </c>
      <c r="L1599" s="1">
        <f>IF(reservas_hotel[[#This Row],[mantenimiento_por_noche]]="","20",reservas_hotel[[#This Row],[mantenimiento_por_noche]])</f>
        <v>20</v>
      </c>
      <c r="M1599">
        <f>reservas_hotel[[#This Row],[Precio Noche]]*reservas_hotel[[#This Row],[noches]]</f>
        <v>140</v>
      </c>
      <c r="N1599">
        <f>reservas_hotel[[#This Row],[noches]]*reservas_hotel[[#This Row],[Mantenimiento por noche]]</f>
        <v>40</v>
      </c>
      <c r="O1599">
        <f>reservas_hotel[[#This Row],[Gasto total por reserva]]-reservas_hotel[[#This Row],[Gasto mantenimiento total]]</f>
        <v>100</v>
      </c>
    </row>
    <row r="1600" spans="1:15" x14ac:dyDescent="0.3">
      <c r="A1600">
        <v>1599</v>
      </c>
      <c r="B1600">
        <v>70</v>
      </c>
      <c r="C1600" t="s">
        <v>13</v>
      </c>
      <c r="D1600" t="s">
        <v>22</v>
      </c>
      <c r="E1600" t="s">
        <v>11</v>
      </c>
      <c r="F1600">
        <v>70</v>
      </c>
      <c r="G1600" s="1">
        <f>IF(reservas_hotel[[#This Row],[precio noche 1]]="","100",reservas_hotel[[#This Row],[precio noche 1]])</f>
        <v>70</v>
      </c>
      <c r="H1600" t="s">
        <v>12</v>
      </c>
      <c r="I1600">
        <v>6</v>
      </c>
      <c r="J1600" t="s">
        <v>17</v>
      </c>
      <c r="L1600" s="1" t="str">
        <f>IF(reservas_hotel[[#This Row],[mantenimiento_por_noche]]="","20",reservas_hotel[[#This Row],[mantenimiento_por_noche]])</f>
        <v>20</v>
      </c>
      <c r="M1600">
        <f>reservas_hotel[[#This Row],[Precio Noche]]*reservas_hotel[[#This Row],[noches]]</f>
        <v>420</v>
      </c>
      <c r="N1600">
        <f>reservas_hotel[[#This Row],[noches]]*reservas_hotel[[#This Row],[Mantenimiento por noche]]</f>
        <v>120</v>
      </c>
      <c r="O1600">
        <f>reservas_hotel[[#This Row],[Gasto total por reserva]]-reservas_hotel[[#This Row],[Gasto mantenimiento total]]</f>
        <v>300</v>
      </c>
    </row>
    <row r="1601" spans="1:15" x14ac:dyDescent="0.3">
      <c r="A1601">
        <v>1600</v>
      </c>
      <c r="B1601">
        <v>47</v>
      </c>
      <c r="C1601" t="s">
        <v>2</v>
      </c>
      <c r="D1601" t="s">
        <v>16</v>
      </c>
      <c r="E1601" t="s">
        <v>4</v>
      </c>
      <c r="F1601">
        <v>90</v>
      </c>
      <c r="G1601" s="1">
        <f>IF(reservas_hotel[[#This Row],[precio noche 1]]="","100",reservas_hotel[[#This Row],[precio noche 1]])</f>
        <v>90</v>
      </c>
      <c r="H1601" t="s">
        <v>12</v>
      </c>
      <c r="I1601">
        <v>6</v>
      </c>
      <c r="J1601" t="s">
        <v>6</v>
      </c>
      <c r="K1601">
        <v>10</v>
      </c>
      <c r="L1601" s="1">
        <f>IF(reservas_hotel[[#This Row],[mantenimiento_por_noche]]="","20",reservas_hotel[[#This Row],[mantenimiento_por_noche]])</f>
        <v>10</v>
      </c>
      <c r="M1601">
        <f>reservas_hotel[[#This Row],[Precio Noche]]*reservas_hotel[[#This Row],[noches]]</f>
        <v>540</v>
      </c>
      <c r="N1601">
        <f>reservas_hotel[[#This Row],[noches]]*reservas_hotel[[#This Row],[Mantenimiento por noche]]</f>
        <v>60</v>
      </c>
      <c r="O1601">
        <f>reservas_hotel[[#This Row],[Gasto total por reserva]]-reservas_hotel[[#This Row],[Gasto mantenimiento total]]</f>
        <v>480</v>
      </c>
    </row>
    <row r="1602" spans="1:15" x14ac:dyDescent="0.3">
      <c r="A1602">
        <v>1601</v>
      </c>
      <c r="B1602">
        <v>81</v>
      </c>
      <c r="C1602" t="s">
        <v>2</v>
      </c>
      <c r="D1602" t="s">
        <v>18</v>
      </c>
      <c r="E1602" t="s">
        <v>11</v>
      </c>
      <c r="F1602">
        <v>150</v>
      </c>
      <c r="G1602" s="1">
        <f>IF(reservas_hotel[[#This Row],[precio noche 1]]="","100",reservas_hotel[[#This Row],[precio noche 1]])</f>
        <v>150</v>
      </c>
      <c r="H1602" t="s">
        <v>5</v>
      </c>
      <c r="I1602">
        <v>4</v>
      </c>
      <c r="J1602" t="s">
        <v>17</v>
      </c>
      <c r="K1602">
        <v>5</v>
      </c>
      <c r="L1602" s="1">
        <f>IF(reservas_hotel[[#This Row],[mantenimiento_por_noche]]="","20",reservas_hotel[[#This Row],[mantenimiento_por_noche]])</f>
        <v>5</v>
      </c>
      <c r="M1602">
        <f>reservas_hotel[[#This Row],[Precio Noche]]*reservas_hotel[[#This Row],[noches]]</f>
        <v>600</v>
      </c>
      <c r="N1602">
        <f>reservas_hotel[[#This Row],[noches]]*reservas_hotel[[#This Row],[Mantenimiento por noche]]</f>
        <v>20</v>
      </c>
      <c r="O1602">
        <f>reservas_hotel[[#This Row],[Gasto total por reserva]]-reservas_hotel[[#This Row],[Gasto mantenimiento total]]</f>
        <v>580</v>
      </c>
    </row>
    <row r="1603" spans="1:15" x14ac:dyDescent="0.3">
      <c r="A1603">
        <v>1602</v>
      </c>
      <c r="B1603">
        <v>77</v>
      </c>
      <c r="C1603" t="s">
        <v>2</v>
      </c>
      <c r="D1603" t="s">
        <v>16</v>
      </c>
      <c r="E1603" t="s">
        <v>15</v>
      </c>
      <c r="F1603">
        <v>90</v>
      </c>
      <c r="G1603" s="1">
        <f>IF(reservas_hotel[[#This Row],[precio noche 1]]="","100",reservas_hotel[[#This Row],[precio noche 1]])</f>
        <v>90</v>
      </c>
      <c r="H1603" t="s">
        <v>12</v>
      </c>
      <c r="I1603">
        <v>2</v>
      </c>
      <c r="J1603" t="s">
        <v>17</v>
      </c>
      <c r="K1603">
        <v>20</v>
      </c>
      <c r="L1603" s="1">
        <f>IF(reservas_hotel[[#This Row],[mantenimiento_por_noche]]="","20",reservas_hotel[[#This Row],[mantenimiento_por_noche]])</f>
        <v>20</v>
      </c>
      <c r="M1603">
        <f>reservas_hotel[[#This Row],[Precio Noche]]*reservas_hotel[[#This Row],[noches]]</f>
        <v>180</v>
      </c>
      <c r="N1603">
        <f>reservas_hotel[[#This Row],[noches]]*reservas_hotel[[#This Row],[Mantenimiento por noche]]</f>
        <v>40</v>
      </c>
      <c r="O1603">
        <f>reservas_hotel[[#This Row],[Gasto total por reserva]]-reservas_hotel[[#This Row],[Gasto mantenimiento total]]</f>
        <v>140</v>
      </c>
    </row>
    <row r="1604" spans="1:15" x14ac:dyDescent="0.3">
      <c r="A1604">
        <v>1603</v>
      </c>
      <c r="B1604">
        <v>79</v>
      </c>
      <c r="C1604" t="s">
        <v>13</v>
      </c>
      <c r="D1604" t="s">
        <v>16</v>
      </c>
      <c r="E1604" t="s">
        <v>15</v>
      </c>
      <c r="F1604">
        <v>90</v>
      </c>
      <c r="G1604" s="1">
        <f>IF(reservas_hotel[[#This Row],[precio noche 1]]="","100",reservas_hotel[[#This Row],[precio noche 1]])</f>
        <v>90</v>
      </c>
      <c r="H1604" t="s">
        <v>12</v>
      </c>
      <c r="I1604">
        <v>10</v>
      </c>
      <c r="J1604" t="s">
        <v>6</v>
      </c>
      <c r="K1604">
        <v>20</v>
      </c>
      <c r="L1604" s="1">
        <f>IF(reservas_hotel[[#This Row],[mantenimiento_por_noche]]="","20",reservas_hotel[[#This Row],[mantenimiento_por_noche]])</f>
        <v>20</v>
      </c>
      <c r="M1604">
        <f>reservas_hotel[[#This Row],[Precio Noche]]*reservas_hotel[[#This Row],[noches]]</f>
        <v>900</v>
      </c>
      <c r="N1604">
        <f>reservas_hotel[[#This Row],[noches]]*reservas_hotel[[#This Row],[Mantenimiento por noche]]</f>
        <v>200</v>
      </c>
      <c r="O1604">
        <f>reservas_hotel[[#This Row],[Gasto total por reserva]]-reservas_hotel[[#This Row],[Gasto mantenimiento total]]</f>
        <v>700</v>
      </c>
    </row>
    <row r="1605" spans="1:15" x14ac:dyDescent="0.3">
      <c r="A1605">
        <v>1604</v>
      </c>
      <c r="B1605">
        <v>41</v>
      </c>
      <c r="C1605" t="s">
        <v>2</v>
      </c>
      <c r="D1605" t="s">
        <v>19</v>
      </c>
      <c r="E1605" t="s">
        <v>11</v>
      </c>
      <c r="F1605">
        <v>50</v>
      </c>
      <c r="G1605" s="1">
        <f>IF(reservas_hotel[[#This Row],[precio noche 1]]="","100",reservas_hotel[[#This Row],[precio noche 1]])</f>
        <v>50</v>
      </c>
      <c r="H1605" t="s">
        <v>21</v>
      </c>
      <c r="I1605">
        <v>2</v>
      </c>
      <c r="J1605" t="s">
        <v>6</v>
      </c>
      <c r="K1605">
        <v>5</v>
      </c>
      <c r="L1605" s="1">
        <f>IF(reservas_hotel[[#This Row],[mantenimiento_por_noche]]="","20",reservas_hotel[[#This Row],[mantenimiento_por_noche]])</f>
        <v>5</v>
      </c>
      <c r="M1605">
        <f>reservas_hotel[[#This Row],[Precio Noche]]*reservas_hotel[[#This Row],[noches]]</f>
        <v>100</v>
      </c>
      <c r="N1605">
        <f>reservas_hotel[[#This Row],[noches]]*reservas_hotel[[#This Row],[Mantenimiento por noche]]</f>
        <v>10</v>
      </c>
      <c r="O1605">
        <f>reservas_hotel[[#This Row],[Gasto total por reserva]]-reservas_hotel[[#This Row],[Gasto mantenimiento total]]</f>
        <v>90</v>
      </c>
    </row>
    <row r="1606" spans="1:15" x14ac:dyDescent="0.3">
      <c r="A1606">
        <v>1605</v>
      </c>
      <c r="B1606">
        <v>70</v>
      </c>
      <c r="C1606" t="s">
        <v>13</v>
      </c>
      <c r="D1606" t="s">
        <v>19</v>
      </c>
      <c r="E1606" t="s">
        <v>8</v>
      </c>
      <c r="G1606" s="1" t="str">
        <f>IF(reservas_hotel[[#This Row],[precio noche 1]]="","100",reservas_hotel[[#This Row],[precio noche 1]])</f>
        <v>100</v>
      </c>
      <c r="H1606" t="s">
        <v>21</v>
      </c>
      <c r="I1606">
        <v>10</v>
      </c>
      <c r="J1606" t="s">
        <v>6</v>
      </c>
      <c r="K1606">
        <v>20</v>
      </c>
      <c r="L1606" s="1">
        <f>IF(reservas_hotel[[#This Row],[mantenimiento_por_noche]]="","20",reservas_hotel[[#This Row],[mantenimiento_por_noche]])</f>
        <v>20</v>
      </c>
      <c r="M1606">
        <f>reservas_hotel[[#This Row],[Precio Noche]]*reservas_hotel[[#This Row],[noches]]</f>
        <v>1000</v>
      </c>
      <c r="N1606">
        <f>reservas_hotel[[#This Row],[noches]]*reservas_hotel[[#This Row],[Mantenimiento por noche]]</f>
        <v>200</v>
      </c>
      <c r="O1606">
        <f>reservas_hotel[[#This Row],[Gasto total por reserva]]-reservas_hotel[[#This Row],[Gasto mantenimiento total]]</f>
        <v>800</v>
      </c>
    </row>
    <row r="1607" spans="1:15" x14ac:dyDescent="0.3">
      <c r="A1607">
        <v>1606</v>
      </c>
      <c r="B1607">
        <v>42</v>
      </c>
      <c r="C1607" t="s">
        <v>13</v>
      </c>
      <c r="D1607" t="s">
        <v>14</v>
      </c>
      <c r="E1607" t="s">
        <v>15</v>
      </c>
      <c r="F1607">
        <v>70</v>
      </c>
      <c r="G1607" s="1">
        <f>IF(reservas_hotel[[#This Row],[precio noche 1]]="","100",reservas_hotel[[#This Row],[precio noche 1]])</f>
        <v>70</v>
      </c>
      <c r="H1607" t="s">
        <v>9</v>
      </c>
      <c r="I1607">
        <v>1</v>
      </c>
      <c r="J1607" t="s">
        <v>6</v>
      </c>
      <c r="K1607">
        <v>10</v>
      </c>
      <c r="L1607" s="1">
        <f>IF(reservas_hotel[[#This Row],[mantenimiento_por_noche]]="","20",reservas_hotel[[#This Row],[mantenimiento_por_noche]])</f>
        <v>10</v>
      </c>
      <c r="M1607">
        <f>reservas_hotel[[#This Row],[Precio Noche]]*reservas_hotel[[#This Row],[noches]]</f>
        <v>70</v>
      </c>
      <c r="N1607">
        <f>reservas_hotel[[#This Row],[noches]]*reservas_hotel[[#This Row],[Mantenimiento por noche]]</f>
        <v>10</v>
      </c>
      <c r="O1607">
        <f>reservas_hotel[[#This Row],[Gasto total por reserva]]-reservas_hotel[[#This Row],[Gasto mantenimiento total]]</f>
        <v>60</v>
      </c>
    </row>
    <row r="1608" spans="1:15" x14ac:dyDescent="0.3">
      <c r="A1608">
        <v>1607</v>
      </c>
      <c r="B1608">
        <v>56</v>
      </c>
      <c r="C1608" t="s">
        <v>2</v>
      </c>
      <c r="D1608" t="s">
        <v>16</v>
      </c>
      <c r="E1608" t="s">
        <v>15</v>
      </c>
      <c r="F1608">
        <v>150</v>
      </c>
      <c r="G1608" s="1">
        <f>IF(reservas_hotel[[#This Row],[precio noche 1]]="","100",reservas_hotel[[#This Row],[precio noche 1]])</f>
        <v>150</v>
      </c>
      <c r="H1608" t="s">
        <v>21</v>
      </c>
      <c r="I1608">
        <v>6</v>
      </c>
      <c r="J1608" t="s">
        <v>17</v>
      </c>
      <c r="K1608">
        <v>20</v>
      </c>
      <c r="L1608" s="1">
        <f>IF(reservas_hotel[[#This Row],[mantenimiento_por_noche]]="","20",reservas_hotel[[#This Row],[mantenimiento_por_noche]])</f>
        <v>20</v>
      </c>
      <c r="M1608">
        <f>reservas_hotel[[#This Row],[Precio Noche]]*reservas_hotel[[#This Row],[noches]]</f>
        <v>900</v>
      </c>
      <c r="N1608">
        <f>reservas_hotel[[#This Row],[noches]]*reservas_hotel[[#This Row],[Mantenimiento por noche]]</f>
        <v>120</v>
      </c>
      <c r="O1608">
        <f>reservas_hotel[[#This Row],[Gasto total por reserva]]-reservas_hotel[[#This Row],[Gasto mantenimiento total]]</f>
        <v>780</v>
      </c>
    </row>
    <row r="1609" spans="1:15" x14ac:dyDescent="0.3">
      <c r="A1609">
        <v>1608</v>
      </c>
      <c r="B1609">
        <v>90</v>
      </c>
      <c r="C1609" t="s">
        <v>13</v>
      </c>
      <c r="D1609" t="s">
        <v>14</v>
      </c>
      <c r="E1609" t="s">
        <v>8</v>
      </c>
      <c r="F1609">
        <v>70</v>
      </c>
      <c r="G1609" s="1">
        <f>IF(reservas_hotel[[#This Row],[precio noche 1]]="","100",reservas_hotel[[#This Row],[precio noche 1]])</f>
        <v>70</v>
      </c>
      <c r="H1609" t="s">
        <v>9</v>
      </c>
      <c r="I1609">
        <v>6</v>
      </c>
      <c r="J1609" t="s">
        <v>17</v>
      </c>
      <c r="K1609">
        <v>20</v>
      </c>
      <c r="L1609" s="1">
        <f>IF(reservas_hotel[[#This Row],[mantenimiento_por_noche]]="","20",reservas_hotel[[#This Row],[mantenimiento_por_noche]])</f>
        <v>20</v>
      </c>
      <c r="M1609">
        <f>reservas_hotel[[#This Row],[Precio Noche]]*reservas_hotel[[#This Row],[noches]]</f>
        <v>420</v>
      </c>
      <c r="N1609">
        <f>reservas_hotel[[#This Row],[noches]]*reservas_hotel[[#This Row],[Mantenimiento por noche]]</f>
        <v>120</v>
      </c>
      <c r="O1609">
        <f>reservas_hotel[[#This Row],[Gasto total por reserva]]-reservas_hotel[[#This Row],[Gasto mantenimiento total]]</f>
        <v>300</v>
      </c>
    </row>
    <row r="1610" spans="1:15" x14ac:dyDescent="0.3">
      <c r="A1610">
        <v>1609</v>
      </c>
      <c r="B1610">
        <v>67</v>
      </c>
      <c r="C1610" t="s">
        <v>2</v>
      </c>
      <c r="D1610" t="s">
        <v>16</v>
      </c>
      <c r="E1610" t="s">
        <v>8</v>
      </c>
      <c r="F1610">
        <v>150</v>
      </c>
      <c r="G1610" s="1">
        <f>IF(reservas_hotel[[#This Row],[precio noche 1]]="","100",reservas_hotel[[#This Row],[precio noche 1]])</f>
        <v>150</v>
      </c>
      <c r="H1610" t="s">
        <v>21</v>
      </c>
      <c r="I1610">
        <v>9</v>
      </c>
      <c r="J1610" t="s">
        <v>17</v>
      </c>
      <c r="K1610">
        <v>10</v>
      </c>
      <c r="L1610" s="1">
        <f>IF(reservas_hotel[[#This Row],[mantenimiento_por_noche]]="","20",reservas_hotel[[#This Row],[mantenimiento_por_noche]])</f>
        <v>10</v>
      </c>
      <c r="M1610">
        <f>reservas_hotel[[#This Row],[Precio Noche]]*reservas_hotel[[#This Row],[noches]]</f>
        <v>1350</v>
      </c>
      <c r="N1610">
        <f>reservas_hotel[[#This Row],[noches]]*reservas_hotel[[#This Row],[Mantenimiento por noche]]</f>
        <v>90</v>
      </c>
      <c r="O1610">
        <f>reservas_hotel[[#This Row],[Gasto total por reserva]]-reservas_hotel[[#This Row],[Gasto mantenimiento total]]</f>
        <v>1260</v>
      </c>
    </row>
    <row r="1611" spans="1:15" x14ac:dyDescent="0.3">
      <c r="A1611">
        <v>1610</v>
      </c>
      <c r="B1611">
        <v>71</v>
      </c>
      <c r="C1611" t="s">
        <v>2</v>
      </c>
      <c r="D1611" t="s">
        <v>14</v>
      </c>
      <c r="E1611" t="s">
        <v>15</v>
      </c>
      <c r="G1611" s="1" t="str">
        <f>IF(reservas_hotel[[#This Row],[precio noche 1]]="","100",reservas_hotel[[#This Row],[precio noche 1]])</f>
        <v>100</v>
      </c>
      <c r="H1611" t="s">
        <v>9</v>
      </c>
      <c r="I1611">
        <v>6</v>
      </c>
      <c r="J1611" t="s">
        <v>6</v>
      </c>
      <c r="L1611" s="1" t="str">
        <f>IF(reservas_hotel[[#This Row],[mantenimiento_por_noche]]="","20",reservas_hotel[[#This Row],[mantenimiento_por_noche]])</f>
        <v>20</v>
      </c>
      <c r="M1611">
        <f>reservas_hotel[[#This Row],[Precio Noche]]*reservas_hotel[[#This Row],[noches]]</f>
        <v>600</v>
      </c>
      <c r="N1611">
        <f>reservas_hotel[[#This Row],[noches]]*reservas_hotel[[#This Row],[Mantenimiento por noche]]</f>
        <v>120</v>
      </c>
      <c r="O1611">
        <f>reservas_hotel[[#This Row],[Gasto total por reserva]]-reservas_hotel[[#This Row],[Gasto mantenimiento total]]</f>
        <v>480</v>
      </c>
    </row>
    <row r="1612" spans="1:15" x14ac:dyDescent="0.3">
      <c r="A1612">
        <v>1611</v>
      </c>
      <c r="B1612">
        <v>82</v>
      </c>
      <c r="C1612" t="s">
        <v>13</v>
      </c>
      <c r="D1612" t="s">
        <v>18</v>
      </c>
      <c r="E1612" t="s">
        <v>8</v>
      </c>
      <c r="F1612">
        <v>50</v>
      </c>
      <c r="G1612" s="1">
        <f>IF(reservas_hotel[[#This Row],[precio noche 1]]="","100",reservas_hotel[[#This Row],[precio noche 1]])</f>
        <v>50</v>
      </c>
      <c r="H1612" t="s">
        <v>12</v>
      </c>
      <c r="I1612">
        <v>8</v>
      </c>
      <c r="J1612" t="s">
        <v>6</v>
      </c>
      <c r="K1612">
        <v>10</v>
      </c>
      <c r="L1612" s="1">
        <f>IF(reservas_hotel[[#This Row],[mantenimiento_por_noche]]="","20",reservas_hotel[[#This Row],[mantenimiento_por_noche]])</f>
        <v>10</v>
      </c>
      <c r="M1612">
        <f>reservas_hotel[[#This Row],[Precio Noche]]*reservas_hotel[[#This Row],[noches]]</f>
        <v>400</v>
      </c>
      <c r="N1612">
        <f>reservas_hotel[[#This Row],[noches]]*reservas_hotel[[#This Row],[Mantenimiento por noche]]</f>
        <v>80</v>
      </c>
      <c r="O1612">
        <f>reservas_hotel[[#This Row],[Gasto total por reserva]]-reservas_hotel[[#This Row],[Gasto mantenimiento total]]</f>
        <v>320</v>
      </c>
    </row>
    <row r="1613" spans="1:15" x14ac:dyDescent="0.3">
      <c r="A1613">
        <v>1612</v>
      </c>
      <c r="B1613">
        <v>81</v>
      </c>
      <c r="C1613" t="s">
        <v>2</v>
      </c>
      <c r="D1613" t="s">
        <v>18</v>
      </c>
      <c r="E1613" t="s">
        <v>11</v>
      </c>
      <c r="F1613">
        <v>120</v>
      </c>
      <c r="G1613" s="1">
        <f>IF(reservas_hotel[[#This Row],[precio noche 1]]="","100",reservas_hotel[[#This Row],[precio noche 1]])</f>
        <v>120</v>
      </c>
      <c r="H1613" t="s">
        <v>5</v>
      </c>
      <c r="I1613">
        <v>5</v>
      </c>
      <c r="J1613" t="s">
        <v>6</v>
      </c>
      <c r="K1613">
        <v>20</v>
      </c>
      <c r="L1613" s="1">
        <f>IF(reservas_hotel[[#This Row],[mantenimiento_por_noche]]="","20",reservas_hotel[[#This Row],[mantenimiento_por_noche]])</f>
        <v>20</v>
      </c>
      <c r="M1613">
        <f>reservas_hotel[[#This Row],[Precio Noche]]*reservas_hotel[[#This Row],[noches]]</f>
        <v>600</v>
      </c>
      <c r="N1613">
        <f>reservas_hotel[[#This Row],[noches]]*reservas_hotel[[#This Row],[Mantenimiento por noche]]</f>
        <v>100</v>
      </c>
      <c r="O1613">
        <f>reservas_hotel[[#This Row],[Gasto total por reserva]]-reservas_hotel[[#This Row],[Gasto mantenimiento total]]</f>
        <v>500</v>
      </c>
    </row>
    <row r="1614" spans="1:15" x14ac:dyDescent="0.3">
      <c r="A1614">
        <v>1613</v>
      </c>
      <c r="B1614">
        <v>65</v>
      </c>
      <c r="C1614" t="s">
        <v>13</v>
      </c>
      <c r="D1614" t="s">
        <v>3</v>
      </c>
      <c r="E1614" t="s">
        <v>4</v>
      </c>
      <c r="F1614">
        <v>120</v>
      </c>
      <c r="G1614" s="1">
        <f>IF(reservas_hotel[[#This Row],[precio noche 1]]="","100",reservas_hotel[[#This Row],[precio noche 1]])</f>
        <v>120</v>
      </c>
      <c r="H1614" t="s">
        <v>5</v>
      </c>
      <c r="I1614">
        <v>4</v>
      </c>
      <c r="J1614" t="s">
        <v>6</v>
      </c>
      <c r="K1614">
        <v>15</v>
      </c>
      <c r="L1614" s="1">
        <f>IF(reservas_hotel[[#This Row],[mantenimiento_por_noche]]="","20",reservas_hotel[[#This Row],[mantenimiento_por_noche]])</f>
        <v>15</v>
      </c>
      <c r="M1614">
        <f>reservas_hotel[[#This Row],[Precio Noche]]*reservas_hotel[[#This Row],[noches]]</f>
        <v>480</v>
      </c>
      <c r="N1614">
        <f>reservas_hotel[[#This Row],[noches]]*reservas_hotel[[#This Row],[Mantenimiento por noche]]</f>
        <v>60</v>
      </c>
      <c r="O1614">
        <f>reservas_hotel[[#This Row],[Gasto total por reserva]]-reservas_hotel[[#This Row],[Gasto mantenimiento total]]</f>
        <v>420</v>
      </c>
    </row>
    <row r="1615" spans="1:15" x14ac:dyDescent="0.3">
      <c r="A1615">
        <v>1614</v>
      </c>
      <c r="B1615">
        <v>39</v>
      </c>
      <c r="C1615" t="s">
        <v>13</v>
      </c>
      <c r="D1615" t="s">
        <v>22</v>
      </c>
      <c r="E1615" t="s">
        <v>15</v>
      </c>
      <c r="F1615">
        <v>90</v>
      </c>
      <c r="G1615" s="1">
        <f>IF(reservas_hotel[[#This Row],[precio noche 1]]="","100",reservas_hotel[[#This Row],[precio noche 1]])</f>
        <v>90</v>
      </c>
      <c r="H1615" t="s">
        <v>12</v>
      </c>
      <c r="I1615">
        <v>7</v>
      </c>
      <c r="J1615" t="s">
        <v>6</v>
      </c>
      <c r="K1615">
        <v>10</v>
      </c>
      <c r="L1615" s="1">
        <f>IF(reservas_hotel[[#This Row],[mantenimiento_por_noche]]="","20",reservas_hotel[[#This Row],[mantenimiento_por_noche]])</f>
        <v>10</v>
      </c>
      <c r="M1615">
        <f>reservas_hotel[[#This Row],[Precio Noche]]*reservas_hotel[[#This Row],[noches]]</f>
        <v>630</v>
      </c>
      <c r="N1615">
        <f>reservas_hotel[[#This Row],[noches]]*reservas_hotel[[#This Row],[Mantenimiento por noche]]</f>
        <v>70</v>
      </c>
      <c r="O1615">
        <f>reservas_hotel[[#This Row],[Gasto total por reserva]]-reservas_hotel[[#This Row],[Gasto mantenimiento total]]</f>
        <v>560</v>
      </c>
    </row>
    <row r="1616" spans="1:15" x14ac:dyDescent="0.3">
      <c r="A1616">
        <v>1615</v>
      </c>
      <c r="B1616">
        <v>30</v>
      </c>
      <c r="C1616" t="s">
        <v>2</v>
      </c>
      <c r="D1616" t="s">
        <v>14</v>
      </c>
      <c r="E1616" t="s">
        <v>8</v>
      </c>
      <c r="F1616">
        <v>150</v>
      </c>
      <c r="G1616" s="1">
        <f>IF(reservas_hotel[[#This Row],[precio noche 1]]="","100",reservas_hotel[[#This Row],[precio noche 1]])</f>
        <v>150</v>
      </c>
      <c r="H1616" t="s">
        <v>9</v>
      </c>
      <c r="I1616">
        <v>1</v>
      </c>
      <c r="J1616" t="s">
        <v>6</v>
      </c>
      <c r="K1616">
        <v>15</v>
      </c>
      <c r="L1616" s="1">
        <f>IF(reservas_hotel[[#This Row],[mantenimiento_por_noche]]="","20",reservas_hotel[[#This Row],[mantenimiento_por_noche]])</f>
        <v>15</v>
      </c>
      <c r="M1616">
        <f>reservas_hotel[[#This Row],[Precio Noche]]*reservas_hotel[[#This Row],[noches]]</f>
        <v>150</v>
      </c>
      <c r="N1616">
        <f>reservas_hotel[[#This Row],[noches]]*reservas_hotel[[#This Row],[Mantenimiento por noche]]</f>
        <v>15</v>
      </c>
      <c r="O1616">
        <f>reservas_hotel[[#This Row],[Gasto total por reserva]]-reservas_hotel[[#This Row],[Gasto mantenimiento total]]</f>
        <v>135</v>
      </c>
    </row>
    <row r="1617" spans="1:15" x14ac:dyDescent="0.3">
      <c r="A1617">
        <v>1616</v>
      </c>
      <c r="B1617">
        <v>57</v>
      </c>
      <c r="C1617" t="s">
        <v>13</v>
      </c>
      <c r="D1617" t="s">
        <v>22</v>
      </c>
      <c r="E1617" t="s">
        <v>15</v>
      </c>
      <c r="F1617">
        <v>150</v>
      </c>
      <c r="G1617" s="1">
        <f>IF(reservas_hotel[[#This Row],[precio noche 1]]="","100",reservas_hotel[[#This Row],[precio noche 1]])</f>
        <v>150</v>
      </c>
      <c r="H1617" t="s">
        <v>9</v>
      </c>
      <c r="I1617">
        <v>2</v>
      </c>
      <c r="J1617" t="s">
        <v>6</v>
      </c>
      <c r="L1617" s="1" t="str">
        <f>IF(reservas_hotel[[#This Row],[mantenimiento_por_noche]]="","20",reservas_hotel[[#This Row],[mantenimiento_por_noche]])</f>
        <v>20</v>
      </c>
      <c r="M1617">
        <f>reservas_hotel[[#This Row],[Precio Noche]]*reservas_hotel[[#This Row],[noches]]</f>
        <v>300</v>
      </c>
      <c r="N1617">
        <f>reservas_hotel[[#This Row],[noches]]*reservas_hotel[[#This Row],[Mantenimiento por noche]]</f>
        <v>40</v>
      </c>
      <c r="O1617">
        <f>reservas_hotel[[#This Row],[Gasto total por reserva]]-reservas_hotel[[#This Row],[Gasto mantenimiento total]]</f>
        <v>260</v>
      </c>
    </row>
    <row r="1618" spans="1:15" x14ac:dyDescent="0.3">
      <c r="A1618">
        <v>1617</v>
      </c>
      <c r="B1618">
        <v>57</v>
      </c>
      <c r="C1618" t="s">
        <v>13</v>
      </c>
      <c r="D1618" t="s">
        <v>20</v>
      </c>
      <c r="E1618" t="s">
        <v>11</v>
      </c>
      <c r="F1618">
        <v>50</v>
      </c>
      <c r="G1618" s="1">
        <f>IF(reservas_hotel[[#This Row],[precio noche 1]]="","100",reservas_hotel[[#This Row],[precio noche 1]])</f>
        <v>50</v>
      </c>
      <c r="H1618" t="s">
        <v>5</v>
      </c>
      <c r="I1618">
        <v>3</v>
      </c>
      <c r="J1618" t="s">
        <v>6</v>
      </c>
      <c r="K1618">
        <v>20</v>
      </c>
      <c r="L1618" s="1">
        <f>IF(reservas_hotel[[#This Row],[mantenimiento_por_noche]]="","20",reservas_hotel[[#This Row],[mantenimiento_por_noche]])</f>
        <v>20</v>
      </c>
      <c r="M1618">
        <f>reservas_hotel[[#This Row],[Precio Noche]]*reservas_hotel[[#This Row],[noches]]</f>
        <v>150</v>
      </c>
      <c r="N1618">
        <f>reservas_hotel[[#This Row],[noches]]*reservas_hotel[[#This Row],[Mantenimiento por noche]]</f>
        <v>60</v>
      </c>
      <c r="O1618">
        <f>reservas_hotel[[#This Row],[Gasto total por reserva]]-reservas_hotel[[#This Row],[Gasto mantenimiento total]]</f>
        <v>90</v>
      </c>
    </row>
    <row r="1619" spans="1:15" x14ac:dyDescent="0.3">
      <c r="A1619">
        <v>1618</v>
      </c>
      <c r="B1619">
        <v>31</v>
      </c>
      <c r="C1619" t="s">
        <v>13</v>
      </c>
      <c r="D1619" t="s">
        <v>7</v>
      </c>
      <c r="E1619" t="s">
        <v>15</v>
      </c>
      <c r="F1619">
        <v>50</v>
      </c>
      <c r="G1619" s="1">
        <f>IF(reservas_hotel[[#This Row],[precio noche 1]]="","100",reservas_hotel[[#This Row],[precio noche 1]])</f>
        <v>50</v>
      </c>
      <c r="H1619" t="s">
        <v>9</v>
      </c>
      <c r="I1619">
        <v>8</v>
      </c>
      <c r="J1619" t="s">
        <v>17</v>
      </c>
      <c r="K1619">
        <v>10</v>
      </c>
      <c r="L1619" s="1">
        <f>IF(reservas_hotel[[#This Row],[mantenimiento_por_noche]]="","20",reservas_hotel[[#This Row],[mantenimiento_por_noche]])</f>
        <v>10</v>
      </c>
      <c r="M1619">
        <f>reservas_hotel[[#This Row],[Precio Noche]]*reservas_hotel[[#This Row],[noches]]</f>
        <v>400</v>
      </c>
      <c r="N1619">
        <f>reservas_hotel[[#This Row],[noches]]*reservas_hotel[[#This Row],[Mantenimiento por noche]]</f>
        <v>80</v>
      </c>
      <c r="O1619">
        <f>reservas_hotel[[#This Row],[Gasto total por reserva]]-reservas_hotel[[#This Row],[Gasto mantenimiento total]]</f>
        <v>320</v>
      </c>
    </row>
    <row r="1620" spans="1:15" x14ac:dyDescent="0.3">
      <c r="A1620">
        <v>1619</v>
      </c>
      <c r="B1620">
        <v>21</v>
      </c>
      <c r="C1620" t="s">
        <v>2</v>
      </c>
      <c r="D1620" t="s">
        <v>10</v>
      </c>
      <c r="E1620" t="s">
        <v>8</v>
      </c>
      <c r="F1620">
        <v>120</v>
      </c>
      <c r="G1620" s="1">
        <f>IF(reservas_hotel[[#This Row],[precio noche 1]]="","100",reservas_hotel[[#This Row],[precio noche 1]])</f>
        <v>120</v>
      </c>
      <c r="H1620" t="s">
        <v>9</v>
      </c>
      <c r="I1620">
        <v>4</v>
      </c>
      <c r="J1620" t="s">
        <v>17</v>
      </c>
      <c r="K1620">
        <v>5</v>
      </c>
      <c r="L1620" s="1">
        <f>IF(reservas_hotel[[#This Row],[mantenimiento_por_noche]]="","20",reservas_hotel[[#This Row],[mantenimiento_por_noche]])</f>
        <v>5</v>
      </c>
      <c r="M1620">
        <f>reservas_hotel[[#This Row],[Precio Noche]]*reservas_hotel[[#This Row],[noches]]</f>
        <v>480</v>
      </c>
      <c r="N1620">
        <f>reservas_hotel[[#This Row],[noches]]*reservas_hotel[[#This Row],[Mantenimiento por noche]]</f>
        <v>20</v>
      </c>
      <c r="O1620">
        <f>reservas_hotel[[#This Row],[Gasto total por reserva]]-reservas_hotel[[#This Row],[Gasto mantenimiento total]]</f>
        <v>460</v>
      </c>
    </row>
    <row r="1621" spans="1:15" x14ac:dyDescent="0.3">
      <c r="A1621">
        <v>1620</v>
      </c>
      <c r="B1621">
        <v>20</v>
      </c>
      <c r="C1621" t="s">
        <v>13</v>
      </c>
      <c r="D1621" t="s">
        <v>20</v>
      </c>
      <c r="E1621" t="s">
        <v>11</v>
      </c>
      <c r="F1621">
        <v>120</v>
      </c>
      <c r="G1621" s="1">
        <f>IF(reservas_hotel[[#This Row],[precio noche 1]]="","100",reservas_hotel[[#This Row],[precio noche 1]])</f>
        <v>120</v>
      </c>
      <c r="H1621" t="s">
        <v>9</v>
      </c>
      <c r="I1621">
        <v>1</v>
      </c>
      <c r="J1621" t="s">
        <v>6</v>
      </c>
      <c r="L1621" s="1" t="str">
        <f>IF(reservas_hotel[[#This Row],[mantenimiento_por_noche]]="","20",reservas_hotel[[#This Row],[mantenimiento_por_noche]])</f>
        <v>20</v>
      </c>
      <c r="M1621">
        <f>reservas_hotel[[#This Row],[Precio Noche]]*reservas_hotel[[#This Row],[noches]]</f>
        <v>120</v>
      </c>
      <c r="N1621">
        <f>reservas_hotel[[#This Row],[noches]]*reservas_hotel[[#This Row],[Mantenimiento por noche]]</f>
        <v>20</v>
      </c>
      <c r="O1621">
        <f>reservas_hotel[[#This Row],[Gasto total por reserva]]-reservas_hotel[[#This Row],[Gasto mantenimiento total]]</f>
        <v>100</v>
      </c>
    </row>
    <row r="1622" spans="1:15" x14ac:dyDescent="0.3">
      <c r="A1622">
        <v>1621</v>
      </c>
      <c r="B1622">
        <v>44</v>
      </c>
      <c r="C1622" t="s">
        <v>2</v>
      </c>
      <c r="D1622" t="s">
        <v>7</v>
      </c>
      <c r="E1622" t="s">
        <v>4</v>
      </c>
      <c r="F1622">
        <v>150</v>
      </c>
      <c r="G1622" s="1">
        <f>IF(reservas_hotel[[#This Row],[precio noche 1]]="","100",reservas_hotel[[#This Row],[precio noche 1]])</f>
        <v>150</v>
      </c>
      <c r="H1622" t="s">
        <v>21</v>
      </c>
      <c r="I1622">
        <v>5</v>
      </c>
      <c r="J1622" t="s">
        <v>6</v>
      </c>
      <c r="K1622">
        <v>10</v>
      </c>
      <c r="L1622" s="1">
        <f>IF(reservas_hotel[[#This Row],[mantenimiento_por_noche]]="","20",reservas_hotel[[#This Row],[mantenimiento_por_noche]])</f>
        <v>10</v>
      </c>
      <c r="M1622">
        <f>reservas_hotel[[#This Row],[Precio Noche]]*reservas_hotel[[#This Row],[noches]]</f>
        <v>750</v>
      </c>
      <c r="N1622">
        <f>reservas_hotel[[#This Row],[noches]]*reservas_hotel[[#This Row],[Mantenimiento por noche]]</f>
        <v>50</v>
      </c>
      <c r="O1622">
        <f>reservas_hotel[[#This Row],[Gasto total por reserva]]-reservas_hotel[[#This Row],[Gasto mantenimiento total]]</f>
        <v>700</v>
      </c>
    </row>
    <row r="1623" spans="1:15" x14ac:dyDescent="0.3">
      <c r="A1623">
        <v>1622</v>
      </c>
      <c r="B1623">
        <v>50</v>
      </c>
      <c r="C1623" t="s">
        <v>13</v>
      </c>
      <c r="D1623" t="s">
        <v>3</v>
      </c>
      <c r="E1623" t="s">
        <v>15</v>
      </c>
      <c r="F1623">
        <v>150</v>
      </c>
      <c r="G1623" s="1">
        <f>IF(reservas_hotel[[#This Row],[precio noche 1]]="","100",reservas_hotel[[#This Row],[precio noche 1]])</f>
        <v>150</v>
      </c>
      <c r="H1623" t="s">
        <v>5</v>
      </c>
      <c r="I1623">
        <v>2</v>
      </c>
      <c r="J1623" t="s">
        <v>6</v>
      </c>
      <c r="L1623" s="1" t="str">
        <f>IF(reservas_hotel[[#This Row],[mantenimiento_por_noche]]="","20",reservas_hotel[[#This Row],[mantenimiento_por_noche]])</f>
        <v>20</v>
      </c>
      <c r="M1623">
        <f>reservas_hotel[[#This Row],[Precio Noche]]*reservas_hotel[[#This Row],[noches]]</f>
        <v>300</v>
      </c>
      <c r="N1623">
        <f>reservas_hotel[[#This Row],[noches]]*reservas_hotel[[#This Row],[Mantenimiento por noche]]</f>
        <v>40</v>
      </c>
      <c r="O1623">
        <f>reservas_hotel[[#This Row],[Gasto total por reserva]]-reservas_hotel[[#This Row],[Gasto mantenimiento total]]</f>
        <v>260</v>
      </c>
    </row>
    <row r="1624" spans="1:15" x14ac:dyDescent="0.3">
      <c r="A1624">
        <v>1623</v>
      </c>
      <c r="B1624">
        <v>18</v>
      </c>
      <c r="C1624" t="s">
        <v>2</v>
      </c>
      <c r="D1624" t="s">
        <v>16</v>
      </c>
      <c r="E1624" t="s">
        <v>15</v>
      </c>
      <c r="G1624" s="1" t="str">
        <f>IF(reservas_hotel[[#This Row],[precio noche 1]]="","100",reservas_hotel[[#This Row],[precio noche 1]])</f>
        <v>100</v>
      </c>
      <c r="H1624" t="s">
        <v>12</v>
      </c>
      <c r="I1624">
        <v>3</v>
      </c>
      <c r="J1624" t="s">
        <v>17</v>
      </c>
      <c r="L1624" s="1" t="str">
        <f>IF(reservas_hotel[[#This Row],[mantenimiento_por_noche]]="","20",reservas_hotel[[#This Row],[mantenimiento_por_noche]])</f>
        <v>20</v>
      </c>
      <c r="M1624">
        <f>reservas_hotel[[#This Row],[Precio Noche]]*reservas_hotel[[#This Row],[noches]]</f>
        <v>300</v>
      </c>
      <c r="N1624">
        <f>reservas_hotel[[#This Row],[noches]]*reservas_hotel[[#This Row],[Mantenimiento por noche]]</f>
        <v>60</v>
      </c>
      <c r="O1624">
        <f>reservas_hotel[[#This Row],[Gasto total por reserva]]-reservas_hotel[[#This Row],[Gasto mantenimiento total]]</f>
        <v>240</v>
      </c>
    </row>
    <row r="1625" spans="1:15" x14ac:dyDescent="0.3">
      <c r="A1625">
        <v>1624</v>
      </c>
      <c r="B1625">
        <v>33</v>
      </c>
      <c r="C1625" t="s">
        <v>13</v>
      </c>
      <c r="D1625" t="s">
        <v>20</v>
      </c>
      <c r="E1625" t="s">
        <v>8</v>
      </c>
      <c r="F1625">
        <v>200</v>
      </c>
      <c r="G1625" s="1">
        <f>IF(reservas_hotel[[#This Row],[precio noche 1]]="","100",reservas_hotel[[#This Row],[precio noche 1]])</f>
        <v>200</v>
      </c>
      <c r="H1625" t="s">
        <v>12</v>
      </c>
      <c r="I1625">
        <v>9</v>
      </c>
      <c r="J1625" t="s">
        <v>6</v>
      </c>
      <c r="K1625">
        <v>10</v>
      </c>
      <c r="L1625" s="1">
        <f>IF(reservas_hotel[[#This Row],[mantenimiento_por_noche]]="","20",reservas_hotel[[#This Row],[mantenimiento_por_noche]])</f>
        <v>10</v>
      </c>
      <c r="M1625">
        <f>reservas_hotel[[#This Row],[Precio Noche]]*reservas_hotel[[#This Row],[noches]]</f>
        <v>1800</v>
      </c>
      <c r="N1625">
        <f>reservas_hotel[[#This Row],[noches]]*reservas_hotel[[#This Row],[Mantenimiento por noche]]</f>
        <v>90</v>
      </c>
      <c r="O1625">
        <f>reservas_hotel[[#This Row],[Gasto total por reserva]]-reservas_hotel[[#This Row],[Gasto mantenimiento total]]</f>
        <v>1710</v>
      </c>
    </row>
    <row r="1626" spans="1:15" x14ac:dyDescent="0.3">
      <c r="A1626">
        <v>1625</v>
      </c>
      <c r="B1626">
        <v>50</v>
      </c>
      <c r="C1626" t="s">
        <v>13</v>
      </c>
      <c r="D1626" t="s">
        <v>16</v>
      </c>
      <c r="E1626" t="s">
        <v>8</v>
      </c>
      <c r="F1626">
        <v>200</v>
      </c>
      <c r="G1626" s="1">
        <f>IF(reservas_hotel[[#This Row],[precio noche 1]]="","100",reservas_hotel[[#This Row],[precio noche 1]])</f>
        <v>200</v>
      </c>
      <c r="H1626" t="s">
        <v>21</v>
      </c>
      <c r="I1626">
        <v>10</v>
      </c>
      <c r="J1626" t="s">
        <v>17</v>
      </c>
      <c r="K1626">
        <v>10</v>
      </c>
      <c r="L1626" s="1">
        <f>IF(reservas_hotel[[#This Row],[mantenimiento_por_noche]]="","20",reservas_hotel[[#This Row],[mantenimiento_por_noche]])</f>
        <v>10</v>
      </c>
      <c r="M1626">
        <f>reservas_hotel[[#This Row],[Precio Noche]]*reservas_hotel[[#This Row],[noches]]</f>
        <v>2000</v>
      </c>
      <c r="N1626">
        <f>reservas_hotel[[#This Row],[noches]]*reservas_hotel[[#This Row],[Mantenimiento por noche]]</f>
        <v>100</v>
      </c>
      <c r="O1626">
        <f>reservas_hotel[[#This Row],[Gasto total por reserva]]-reservas_hotel[[#This Row],[Gasto mantenimiento total]]</f>
        <v>1900</v>
      </c>
    </row>
    <row r="1627" spans="1:15" x14ac:dyDescent="0.3">
      <c r="A1627">
        <v>1626</v>
      </c>
      <c r="B1627">
        <v>65</v>
      </c>
      <c r="C1627" t="s">
        <v>2</v>
      </c>
      <c r="D1627" t="s">
        <v>22</v>
      </c>
      <c r="E1627" t="s">
        <v>4</v>
      </c>
      <c r="F1627">
        <v>200</v>
      </c>
      <c r="G1627" s="1">
        <f>IF(reservas_hotel[[#This Row],[precio noche 1]]="","100",reservas_hotel[[#This Row],[precio noche 1]])</f>
        <v>200</v>
      </c>
      <c r="H1627" t="s">
        <v>21</v>
      </c>
      <c r="I1627">
        <v>4</v>
      </c>
      <c r="J1627" t="s">
        <v>17</v>
      </c>
      <c r="K1627">
        <v>15</v>
      </c>
      <c r="L1627" s="1">
        <f>IF(reservas_hotel[[#This Row],[mantenimiento_por_noche]]="","20",reservas_hotel[[#This Row],[mantenimiento_por_noche]])</f>
        <v>15</v>
      </c>
      <c r="M1627">
        <f>reservas_hotel[[#This Row],[Precio Noche]]*reservas_hotel[[#This Row],[noches]]</f>
        <v>800</v>
      </c>
      <c r="N1627">
        <f>reservas_hotel[[#This Row],[noches]]*reservas_hotel[[#This Row],[Mantenimiento por noche]]</f>
        <v>60</v>
      </c>
      <c r="O1627">
        <f>reservas_hotel[[#This Row],[Gasto total por reserva]]-reservas_hotel[[#This Row],[Gasto mantenimiento total]]</f>
        <v>740</v>
      </c>
    </row>
    <row r="1628" spans="1:15" x14ac:dyDescent="0.3">
      <c r="A1628">
        <v>1627</v>
      </c>
      <c r="B1628">
        <v>50</v>
      </c>
      <c r="C1628" t="s">
        <v>13</v>
      </c>
      <c r="D1628" t="s">
        <v>3</v>
      </c>
      <c r="E1628" t="s">
        <v>15</v>
      </c>
      <c r="F1628">
        <v>70</v>
      </c>
      <c r="G1628" s="1">
        <f>IF(reservas_hotel[[#This Row],[precio noche 1]]="","100",reservas_hotel[[#This Row],[precio noche 1]])</f>
        <v>70</v>
      </c>
      <c r="H1628" t="s">
        <v>12</v>
      </c>
      <c r="I1628">
        <v>1</v>
      </c>
      <c r="J1628" t="s">
        <v>17</v>
      </c>
      <c r="K1628">
        <v>5</v>
      </c>
      <c r="L1628" s="1">
        <f>IF(reservas_hotel[[#This Row],[mantenimiento_por_noche]]="","20",reservas_hotel[[#This Row],[mantenimiento_por_noche]])</f>
        <v>5</v>
      </c>
      <c r="M1628">
        <f>reservas_hotel[[#This Row],[Precio Noche]]*reservas_hotel[[#This Row],[noches]]</f>
        <v>70</v>
      </c>
      <c r="N1628">
        <f>reservas_hotel[[#This Row],[noches]]*reservas_hotel[[#This Row],[Mantenimiento por noche]]</f>
        <v>5</v>
      </c>
      <c r="O1628">
        <f>reservas_hotel[[#This Row],[Gasto total por reserva]]-reservas_hotel[[#This Row],[Gasto mantenimiento total]]</f>
        <v>65</v>
      </c>
    </row>
    <row r="1629" spans="1:15" x14ac:dyDescent="0.3">
      <c r="A1629">
        <v>1628</v>
      </c>
      <c r="B1629">
        <v>36</v>
      </c>
      <c r="C1629" t="s">
        <v>2</v>
      </c>
      <c r="D1629" t="s">
        <v>3</v>
      </c>
      <c r="E1629" t="s">
        <v>15</v>
      </c>
      <c r="F1629">
        <v>120</v>
      </c>
      <c r="G1629" s="1">
        <f>IF(reservas_hotel[[#This Row],[precio noche 1]]="","100",reservas_hotel[[#This Row],[precio noche 1]])</f>
        <v>120</v>
      </c>
      <c r="H1629" t="s">
        <v>9</v>
      </c>
      <c r="I1629">
        <v>2</v>
      </c>
      <c r="J1629" t="s">
        <v>17</v>
      </c>
      <c r="K1629">
        <v>10</v>
      </c>
      <c r="L1629" s="1">
        <f>IF(reservas_hotel[[#This Row],[mantenimiento_por_noche]]="","20",reservas_hotel[[#This Row],[mantenimiento_por_noche]])</f>
        <v>10</v>
      </c>
      <c r="M1629">
        <f>reservas_hotel[[#This Row],[Precio Noche]]*reservas_hotel[[#This Row],[noches]]</f>
        <v>240</v>
      </c>
      <c r="N1629">
        <f>reservas_hotel[[#This Row],[noches]]*reservas_hotel[[#This Row],[Mantenimiento por noche]]</f>
        <v>20</v>
      </c>
      <c r="O1629">
        <f>reservas_hotel[[#This Row],[Gasto total por reserva]]-reservas_hotel[[#This Row],[Gasto mantenimiento total]]</f>
        <v>220</v>
      </c>
    </row>
    <row r="1630" spans="1:15" x14ac:dyDescent="0.3">
      <c r="A1630">
        <v>1629</v>
      </c>
      <c r="B1630">
        <v>23</v>
      </c>
      <c r="C1630" t="s">
        <v>2</v>
      </c>
      <c r="D1630" t="s">
        <v>18</v>
      </c>
      <c r="E1630" t="s">
        <v>8</v>
      </c>
      <c r="F1630">
        <v>50</v>
      </c>
      <c r="G1630" s="1">
        <f>IF(reservas_hotel[[#This Row],[precio noche 1]]="","100",reservas_hotel[[#This Row],[precio noche 1]])</f>
        <v>50</v>
      </c>
      <c r="H1630" t="s">
        <v>12</v>
      </c>
      <c r="I1630">
        <v>10</v>
      </c>
      <c r="J1630" t="s">
        <v>17</v>
      </c>
      <c r="L1630" s="1" t="str">
        <f>IF(reservas_hotel[[#This Row],[mantenimiento_por_noche]]="","20",reservas_hotel[[#This Row],[mantenimiento_por_noche]])</f>
        <v>20</v>
      </c>
      <c r="M1630">
        <f>reservas_hotel[[#This Row],[Precio Noche]]*reservas_hotel[[#This Row],[noches]]</f>
        <v>500</v>
      </c>
      <c r="N1630">
        <f>reservas_hotel[[#This Row],[noches]]*reservas_hotel[[#This Row],[Mantenimiento por noche]]</f>
        <v>200</v>
      </c>
      <c r="O1630">
        <f>reservas_hotel[[#This Row],[Gasto total por reserva]]-reservas_hotel[[#This Row],[Gasto mantenimiento total]]</f>
        <v>300</v>
      </c>
    </row>
    <row r="1631" spans="1:15" x14ac:dyDescent="0.3">
      <c r="A1631">
        <v>1630</v>
      </c>
      <c r="B1631">
        <v>20</v>
      </c>
      <c r="C1631" t="s">
        <v>2</v>
      </c>
      <c r="D1631" t="s">
        <v>7</v>
      </c>
      <c r="E1631" t="s">
        <v>8</v>
      </c>
      <c r="F1631">
        <v>70</v>
      </c>
      <c r="G1631" s="1">
        <f>IF(reservas_hotel[[#This Row],[precio noche 1]]="","100",reservas_hotel[[#This Row],[precio noche 1]])</f>
        <v>70</v>
      </c>
      <c r="H1631" t="s">
        <v>5</v>
      </c>
      <c r="I1631">
        <v>8</v>
      </c>
      <c r="J1631" t="s">
        <v>17</v>
      </c>
      <c r="K1631">
        <v>5</v>
      </c>
      <c r="L1631" s="1">
        <f>IF(reservas_hotel[[#This Row],[mantenimiento_por_noche]]="","20",reservas_hotel[[#This Row],[mantenimiento_por_noche]])</f>
        <v>5</v>
      </c>
      <c r="M1631">
        <f>reservas_hotel[[#This Row],[Precio Noche]]*reservas_hotel[[#This Row],[noches]]</f>
        <v>560</v>
      </c>
      <c r="N1631">
        <f>reservas_hotel[[#This Row],[noches]]*reservas_hotel[[#This Row],[Mantenimiento por noche]]</f>
        <v>40</v>
      </c>
      <c r="O1631">
        <f>reservas_hotel[[#This Row],[Gasto total por reserva]]-reservas_hotel[[#This Row],[Gasto mantenimiento total]]</f>
        <v>520</v>
      </c>
    </row>
    <row r="1632" spans="1:15" x14ac:dyDescent="0.3">
      <c r="A1632">
        <v>1631</v>
      </c>
      <c r="B1632">
        <v>22</v>
      </c>
      <c r="C1632" t="s">
        <v>2</v>
      </c>
      <c r="D1632" t="s">
        <v>16</v>
      </c>
      <c r="E1632" t="s">
        <v>4</v>
      </c>
      <c r="F1632">
        <v>70</v>
      </c>
      <c r="G1632" s="1">
        <f>IF(reservas_hotel[[#This Row],[precio noche 1]]="","100",reservas_hotel[[#This Row],[precio noche 1]])</f>
        <v>70</v>
      </c>
      <c r="H1632" t="s">
        <v>9</v>
      </c>
      <c r="I1632">
        <v>3</v>
      </c>
      <c r="J1632" t="s">
        <v>6</v>
      </c>
      <c r="K1632">
        <v>5</v>
      </c>
      <c r="L1632" s="1">
        <f>IF(reservas_hotel[[#This Row],[mantenimiento_por_noche]]="","20",reservas_hotel[[#This Row],[mantenimiento_por_noche]])</f>
        <v>5</v>
      </c>
      <c r="M1632">
        <f>reservas_hotel[[#This Row],[Precio Noche]]*reservas_hotel[[#This Row],[noches]]</f>
        <v>210</v>
      </c>
      <c r="N1632">
        <f>reservas_hotel[[#This Row],[noches]]*reservas_hotel[[#This Row],[Mantenimiento por noche]]</f>
        <v>15</v>
      </c>
      <c r="O1632">
        <f>reservas_hotel[[#This Row],[Gasto total por reserva]]-reservas_hotel[[#This Row],[Gasto mantenimiento total]]</f>
        <v>195</v>
      </c>
    </row>
    <row r="1633" spans="1:15" x14ac:dyDescent="0.3">
      <c r="A1633">
        <v>1632</v>
      </c>
      <c r="B1633">
        <v>24</v>
      </c>
      <c r="C1633" t="s">
        <v>2</v>
      </c>
      <c r="D1633" t="s">
        <v>18</v>
      </c>
      <c r="E1633" t="s">
        <v>11</v>
      </c>
      <c r="G1633" s="1" t="str">
        <f>IF(reservas_hotel[[#This Row],[precio noche 1]]="","100",reservas_hotel[[#This Row],[precio noche 1]])</f>
        <v>100</v>
      </c>
      <c r="H1633" t="s">
        <v>12</v>
      </c>
      <c r="I1633">
        <v>9</v>
      </c>
      <c r="J1633" t="s">
        <v>6</v>
      </c>
      <c r="K1633">
        <v>20</v>
      </c>
      <c r="L1633" s="1">
        <f>IF(reservas_hotel[[#This Row],[mantenimiento_por_noche]]="","20",reservas_hotel[[#This Row],[mantenimiento_por_noche]])</f>
        <v>20</v>
      </c>
      <c r="M1633">
        <f>reservas_hotel[[#This Row],[Precio Noche]]*reservas_hotel[[#This Row],[noches]]</f>
        <v>900</v>
      </c>
      <c r="N1633">
        <f>reservas_hotel[[#This Row],[noches]]*reservas_hotel[[#This Row],[Mantenimiento por noche]]</f>
        <v>180</v>
      </c>
      <c r="O1633">
        <f>reservas_hotel[[#This Row],[Gasto total por reserva]]-reservas_hotel[[#This Row],[Gasto mantenimiento total]]</f>
        <v>720</v>
      </c>
    </row>
    <row r="1634" spans="1:15" x14ac:dyDescent="0.3">
      <c r="A1634">
        <v>1633</v>
      </c>
      <c r="B1634">
        <v>30</v>
      </c>
      <c r="C1634" t="s">
        <v>13</v>
      </c>
      <c r="D1634" t="s">
        <v>20</v>
      </c>
      <c r="E1634" t="s">
        <v>15</v>
      </c>
      <c r="G1634" s="1" t="str">
        <f>IF(reservas_hotel[[#This Row],[precio noche 1]]="","100",reservas_hotel[[#This Row],[precio noche 1]])</f>
        <v>100</v>
      </c>
      <c r="H1634" t="s">
        <v>5</v>
      </c>
      <c r="I1634">
        <v>1</v>
      </c>
      <c r="J1634" t="s">
        <v>17</v>
      </c>
      <c r="K1634">
        <v>10</v>
      </c>
      <c r="L1634" s="1">
        <f>IF(reservas_hotel[[#This Row],[mantenimiento_por_noche]]="","20",reservas_hotel[[#This Row],[mantenimiento_por_noche]])</f>
        <v>10</v>
      </c>
      <c r="M1634">
        <f>reservas_hotel[[#This Row],[Precio Noche]]*reservas_hotel[[#This Row],[noches]]</f>
        <v>100</v>
      </c>
      <c r="N1634">
        <f>reservas_hotel[[#This Row],[noches]]*reservas_hotel[[#This Row],[Mantenimiento por noche]]</f>
        <v>10</v>
      </c>
      <c r="O1634">
        <f>reservas_hotel[[#This Row],[Gasto total por reserva]]-reservas_hotel[[#This Row],[Gasto mantenimiento total]]</f>
        <v>90</v>
      </c>
    </row>
    <row r="1635" spans="1:15" x14ac:dyDescent="0.3">
      <c r="A1635">
        <v>1634</v>
      </c>
      <c r="B1635">
        <v>24</v>
      </c>
      <c r="C1635" t="s">
        <v>13</v>
      </c>
      <c r="D1635" t="s">
        <v>7</v>
      </c>
      <c r="E1635" t="s">
        <v>11</v>
      </c>
      <c r="F1635">
        <v>50</v>
      </c>
      <c r="G1635" s="1">
        <f>IF(reservas_hotel[[#This Row],[precio noche 1]]="","100",reservas_hotel[[#This Row],[precio noche 1]])</f>
        <v>50</v>
      </c>
      <c r="H1635" t="s">
        <v>12</v>
      </c>
      <c r="I1635">
        <v>3</v>
      </c>
      <c r="J1635" t="s">
        <v>17</v>
      </c>
      <c r="L1635" s="1" t="str">
        <f>IF(reservas_hotel[[#This Row],[mantenimiento_por_noche]]="","20",reservas_hotel[[#This Row],[mantenimiento_por_noche]])</f>
        <v>20</v>
      </c>
      <c r="M1635">
        <f>reservas_hotel[[#This Row],[Precio Noche]]*reservas_hotel[[#This Row],[noches]]</f>
        <v>150</v>
      </c>
      <c r="N1635">
        <f>reservas_hotel[[#This Row],[noches]]*reservas_hotel[[#This Row],[Mantenimiento por noche]]</f>
        <v>60</v>
      </c>
      <c r="O1635">
        <f>reservas_hotel[[#This Row],[Gasto total por reserva]]-reservas_hotel[[#This Row],[Gasto mantenimiento total]]</f>
        <v>90</v>
      </c>
    </row>
    <row r="1636" spans="1:15" x14ac:dyDescent="0.3">
      <c r="A1636">
        <v>1635</v>
      </c>
      <c r="B1636">
        <v>75</v>
      </c>
      <c r="C1636" t="s">
        <v>2</v>
      </c>
      <c r="D1636" t="s">
        <v>7</v>
      </c>
      <c r="E1636" t="s">
        <v>15</v>
      </c>
      <c r="F1636">
        <v>200</v>
      </c>
      <c r="G1636" s="1">
        <f>IF(reservas_hotel[[#This Row],[precio noche 1]]="","100",reservas_hotel[[#This Row],[precio noche 1]])</f>
        <v>200</v>
      </c>
      <c r="H1636" t="s">
        <v>5</v>
      </c>
      <c r="I1636">
        <v>10</v>
      </c>
      <c r="J1636" t="s">
        <v>17</v>
      </c>
      <c r="K1636">
        <v>10</v>
      </c>
      <c r="L1636" s="1">
        <f>IF(reservas_hotel[[#This Row],[mantenimiento_por_noche]]="","20",reservas_hotel[[#This Row],[mantenimiento_por_noche]])</f>
        <v>10</v>
      </c>
      <c r="M1636">
        <f>reservas_hotel[[#This Row],[Precio Noche]]*reservas_hotel[[#This Row],[noches]]</f>
        <v>2000</v>
      </c>
      <c r="N1636">
        <f>reservas_hotel[[#This Row],[noches]]*reservas_hotel[[#This Row],[Mantenimiento por noche]]</f>
        <v>100</v>
      </c>
      <c r="O1636">
        <f>reservas_hotel[[#This Row],[Gasto total por reserva]]-reservas_hotel[[#This Row],[Gasto mantenimiento total]]</f>
        <v>1900</v>
      </c>
    </row>
    <row r="1637" spans="1:15" x14ac:dyDescent="0.3">
      <c r="A1637">
        <v>1636</v>
      </c>
      <c r="B1637">
        <v>41</v>
      </c>
      <c r="C1637" t="s">
        <v>13</v>
      </c>
      <c r="D1637" t="s">
        <v>19</v>
      </c>
      <c r="E1637" t="s">
        <v>11</v>
      </c>
      <c r="F1637">
        <v>90</v>
      </c>
      <c r="G1637" s="1">
        <f>IF(reservas_hotel[[#This Row],[precio noche 1]]="","100",reservas_hotel[[#This Row],[precio noche 1]])</f>
        <v>90</v>
      </c>
      <c r="H1637" t="s">
        <v>5</v>
      </c>
      <c r="I1637">
        <v>5</v>
      </c>
      <c r="J1637" t="s">
        <v>17</v>
      </c>
      <c r="K1637">
        <v>15</v>
      </c>
      <c r="L1637" s="1">
        <f>IF(reservas_hotel[[#This Row],[mantenimiento_por_noche]]="","20",reservas_hotel[[#This Row],[mantenimiento_por_noche]])</f>
        <v>15</v>
      </c>
      <c r="M1637">
        <f>reservas_hotel[[#This Row],[Precio Noche]]*reservas_hotel[[#This Row],[noches]]</f>
        <v>450</v>
      </c>
      <c r="N1637">
        <f>reservas_hotel[[#This Row],[noches]]*reservas_hotel[[#This Row],[Mantenimiento por noche]]</f>
        <v>75</v>
      </c>
      <c r="O1637">
        <f>reservas_hotel[[#This Row],[Gasto total por reserva]]-reservas_hotel[[#This Row],[Gasto mantenimiento total]]</f>
        <v>375</v>
      </c>
    </row>
    <row r="1638" spans="1:15" x14ac:dyDescent="0.3">
      <c r="A1638">
        <v>1637</v>
      </c>
      <c r="B1638">
        <v>90</v>
      </c>
      <c r="C1638" t="s">
        <v>2</v>
      </c>
      <c r="D1638" t="s">
        <v>7</v>
      </c>
      <c r="E1638" t="s">
        <v>4</v>
      </c>
      <c r="G1638" s="1" t="str">
        <f>IF(reservas_hotel[[#This Row],[precio noche 1]]="","100",reservas_hotel[[#This Row],[precio noche 1]])</f>
        <v>100</v>
      </c>
      <c r="H1638" t="s">
        <v>21</v>
      </c>
      <c r="I1638">
        <v>5</v>
      </c>
      <c r="J1638" t="s">
        <v>17</v>
      </c>
      <c r="K1638">
        <v>20</v>
      </c>
      <c r="L1638" s="1">
        <f>IF(reservas_hotel[[#This Row],[mantenimiento_por_noche]]="","20",reservas_hotel[[#This Row],[mantenimiento_por_noche]])</f>
        <v>20</v>
      </c>
      <c r="M1638">
        <f>reservas_hotel[[#This Row],[Precio Noche]]*reservas_hotel[[#This Row],[noches]]</f>
        <v>500</v>
      </c>
      <c r="N1638">
        <f>reservas_hotel[[#This Row],[noches]]*reservas_hotel[[#This Row],[Mantenimiento por noche]]</f>
        <v>100</v>
      </c>
      <c r="O1638">
        <f>reservas_hotel[[#This Row],[Gasto total por reserva]]-reservas_hotel[[#This Row],[Gasto mantenimiento total]]</f>
        <v>400</v>
      </c>
    </row>
    <row r="1639" spans="1:15" x14ac:dyDescent="0.3">
      <c r="A1639">
        <v>1638</v>
      </c>
      <c r="B1639">
        <v>43</v>
      </c>
      <c r="C1639" t="s">
        <v>13</v>
      </c>
      <c r="D1639" t="s">
        <v>22</v>
      </c>
      <c r="E1639" t="s">
        <v>15</v>
      </c>
      <c r="F1639">
        <v>90</v>
      </c>
      <c r="G1639" s="1">
        <f>IF(reservas_hotel[[#This Row],[precio noche 1]]="","100",reservas_hotel[[#This Row],[precio noche 1]])</f>
        <v>90</v>
      </c>
      <c r="H1639" t="s">
        <v>21</v>
      </c>
      <c r="I1639">
        <v>9</v>
      </c>
      <c r="J1639" t="s">
        <v>6</v>
      </c>
      <c r="K1639">
        <v>15</v>
      </c>
      <c r="L1639" s="1">
        <f>IF(reservas_hotel[[#This Row],[mantenimiento_por_noche]]="","20",reservas_hotel[[#This Row],[mantenimiento_por_noche]])</f>
        <v>15</v>
      </c>
      <c r="M1639">
        <f>reservas_hotel[[#This Row],[Precio Noche]]*reservas_hotel[[#This Row],[noches]]</f>
        <v>810</v>
      </c>
      <c r="N1639">
        <f>reservas_hotel[[#This Row],[noches]]*reservas_hotel[[#This Row],[Mantenimiento por noche]]</f>
        <v>135</v>
      </c>
      <c r="O1639">
        <f>reservas_hotel[[#This Row],[Gasto total por reserva]]-reservas_hotel[[#This Row],[Gasto mantenimiento total]]</f>
        <v>675</v>
      </c>
    </row>
    <row r="1640" spans="1:15" x14ac:dyDescent="0.3">
      <c r="A1640">
        <v>1639</v>
      </c>
      <c r="B1640">
        <v>53</v>
      </c>
      <c r="C1640" t="s">
        <v>13</v>
      </c>
      <c r="D1640" t="s">
        <v>14</v>
      </c>
      <c r="E1640" t="s">
        <v>8</v>
      </c>
      <c r="G1640" s="1" t="str">
        <f>IF(reservas_hotel[[#This Row],[precio noche 1]]="","100",reservas_hotel[[#This Row],[precio noche 1]])</f>
        <v>100</v>
      </c>
      <c r="H1640" t="s">
        <v>5</v>
      </c>
      <c r="I1640">
        <v>10</v>
      </c>
      <c r="J1640" t="s">
        <v>17</v>
      </c>
      <c r="K1640">
        <v>5</v>
      </c>
      <c r="L1640" s="1">
        <f>IF(reservas_hotel[[#This Row],[mantenimiento_por_noche]]="","20",reservas_hotel[[#This Row],[mantenimiento_por_noche]])</f>
        <v>5</v>
      </c>
      <c r="M1640">
        <f>reservas_hotel[[#This Row],[Precio Noche]]*reservas_hotel[[#This Row],[noches]]</f>
        <v>1000</v>
      </c>
      <c r="N1640">
        <f>reservas_hotel[[#This Row],[noches]]*reservas_hotel[[#This Row],[Mantenimiento por noche]]</f>
        <v>50</v>
      </c>
      <c r="O1640">
        <f>reservas_hotel[[#This Row],[Gasto total por reserva]]-reservas_hotel[[#This Row],[Gasto mantenimiento total]]</f>
        <v>950</v>
      </c>
    </row>
    <row r="1641" spans="1:15" x14ac:dyDescent="0.3">
      <c r="A1641">
        <v>1640</v>
      </c>
      <c r="B1641">
        <v>36</v>
      </c>
      <c r="C1641" t="s">
        <v>2</v>
      </c>
      <c r="D1641" t="s">
        <v>7</v>
      </c>
      <c r="E1641" t="s">
        <v>15</v>
      </c>
      <c r="F1641">
        <v>90</v>
      </c>
      <c r="G1641" s="1">
        <f>IF(reservas_hotel[[#This Row],[precio noche 1]]="","100",reservas_hotel[[#This Row],[precio noche 1]])</f>
        <v>90</v>
      </c>
      <c r="H1641" t="s">
        <v>5</v>
      </c>
      <c r="I1641">
        <v>6</v>
      </c>
      <c r="J1641" t="s">
        <v>17</v>
      </c>
      <c r="K1641">
        <v>20</v>
      </c>
      <c r="L1641" s="1">
        <f>IF(reservas_hotel[[#This Row],[mantenimiento_por_noche]]="","20",reservas_hotel[[#This Row],[mantenimiento_por_noche]])</f>
        <v>20</v>
      </c>
      <c r="M1641">
        <f>reservas_hotel[[#This Row],[Precio Noche]]*reservas_hotel[[#This Row],[noches]]</f>
        <v>540</v>
      </c>
      <c r="N1641">
        <f>reservas_hotel[[#This Row],[noches]]*reservas_hotel[[#This Row],[Mantenimiento por noche]]</f>
        <v>120</v>
      </c>
      <c r="O1641">
        <f>reservas_hotel[[#This Row],[Gasto total por reserva]]-reservas_hotel[[#This Row],[Gasto mantenimiento total]]</f>
        <v>420</v>
      </c>
    </row>
    <row r="1642" spans="1:15" x14ac:dyDescent="0.3">
      <c r="A1642">
        <v>1641</v>
      </c>
      <c r="B1642">
        <v>42</v>
      </c>
      <c r="C1642" t="s">
        <v>2</v>
      </c>
      <c r="D1642" t="s">
        <v>3</v>
      </c>
      <c r="E1642" t="s">
        <v>8</v>
      </c>
      <c r="F1642">
        <v>120</v>
      </c>
      <c r="G1642" s="1">
        <f>IF(reservas_hotel[[#This Row],[precio noche 1]]="","100",reservas_hotel[[#This Row],[precio noche 1]])</f>
        <v>120</v>
      </c>
      <c r="H1642" t="s">
        <v>5</v>
      </c>
      <c r="I1642">
        <v>7</v>
      </c>
      <c r="J1642" t="s">
        <v>17</v>
      </c>
      <c r="K1642">
        <v>20</v>
      </c>
      <c r="L1642" s="1">
        <f>IF(reservas_hotel[[#This Row],[mantenimiento_por_noche]]="","20",reservas_hotel[[#This Row],[mantenimiento_por_noche]])</f>
        <v>20</v>
      </c>
      <c r="M1642">
        <f>reservas_hotel[[#This Row],[Precio Noche]]*reservas_hotel[[#This Row],[noches]]</f>
        <v>840</v>
      </c>
      <c r="N1642">
        <f>reservas_hotel[[#This Row],[noches]]*reservas_hotel[[#This Row],[Mantenimiento por noche]]</f>
        <v>140</v>
      </c>
      <c r="O1642">
        <f>reservas_hotel[[#This Row],[Gasto total por reserva]]-reservas_hotel[[#This Row],[Gasto mantenimiento total]]</f>
        <v>700</v>
      </c>
    </row>
    <row r="1643" spans="1:15" x14ac:dyDescent="0.3">
      <c r="A1643">
        <v>1642</v>
      </c>
      <c r="B1643">
        <v>58</v>
      </c>
      <c r="C1643" t="s">
        <v>2</v>
      </c>
      <c r="D1643" t="s">
        <v>7</v>
      </c>
      <c r="E1643" t="s">
        <v>8</v>
      </c>
      <c r="F1643">
        <v>200</v>
      </c>
      <c r="G1643" s="1">
        <f>IF(reservas_hotel[[#This Row],[precio noche 1]]="","100",reservas_hotel[[#This Row],[precio noche 1]])</f>
        <v>200</v>
      </c>
      <c r="H1643" t="s">
        <v>12</v>
      </c>
      <c r="I1643">
        <v>10</v>
      </c>
      <c r="J1643" t="s">
        <v>6</v>
      </c>
      <c r="K1643">
        <v>5</v>
      </c>
      <c r="L1643" s="1">
        <f>IF(reservas_hotel[[#This Row],[mantenimiento_por_noche]]="","20",reservas_hotel[[#This Row],[mantenimiento_por_noche]])</f>
        <v>5</v>
      </c>
      <c r="M1643">
        <f>reservas_hotel[[#This Row],[Precio Noche]]*reservas_hotel[[#This Row],[noches]]</f>
        <v>2000</v>
      </c>
      <c r="N1643">
        <f>reservas_hotel[[#This Row],[noches]]*reservas_hotel[[#This Row],[Mantenimiento por noche]]</f>
        <v>50</v>
      </c>
      <c r="O1643">
        <f>reservas_hotel[[#This Row],[Gasto total por reserva]]-reservas_hotel[[#This Row],[Gasto mantenimiento total]]</f>
        <v>1950</v>
      </c>
    </row>
    <row r="1644" spans="1:15" x14ac:dyDescent="0.3">
      <c r="A1644">
        <v>1643</v>
      </c>
      <c r="B1644">
        <v>44</v>
      </c>
      <c r="C1644" t="s">
        <v>2</v>
      </c>
      <c r="D1644" t="s">
        <v>7</v>
      </c>
      <c r="E1644" t="s">
        <v>4</v>
      </c>
      <c r="G1644" s="1" t="str">
        <f>IF(reservas_hotel[[#This Row],[precio noche 1]]="","100",reservas_hotel[[#This Row],[precio noche 1]])</f>
        <v>100</v>
      </c>
      <c r="H1644" t="s">
        <v>9</v>
      </c>
      <c r="I1644">
        <v>8</v>
      </c>
      <c r="J1644" t="s">
        <v>6</v>
      </c>
      <c r="K1644">
        <v>15</v>
      </c>
      <c r="L1644" s="1">
        <f>IF(reservas_hotel[[#This Row],[mantenimiento_por_noche]]="","20",reservas_hotel[[#This Row],[mantenimiento_por_noche]])</f>
        <v>15</v>
      </c>
      <c r="M1644">
        <f>reservas_hotel[[#This Row],[Precio Noche]]*reservas_hotel[[#This Row],[noches]]</f>
        <v>800</v>
      </c>
      <c r="N1644">
        <f>reservas_hotel[[#This Row],[noches]]*reservas_hotel[[#This Row],[Mantenimiento por noche]]</f>
        <v>120</v>
      </c>
      <c r="O1644">
        <f>reservas_hotel[[#This Row],[Gasto total por reserva]]-reservas_hotel[[#This Row],[Gasto mantenimiento total]]</f>
        <v>680</v>
      </c>
    </row>
    <row r="1645" spans="1:15" x14ac:dyDescent="0.3">
      <c r="A1645">
        <v>1644</v>
      </c>
      <c r="B1645">
        <v>73</v>
      </c>
      <c r="C1645" t="s">
        <v>13</v>
      </c>
      <c r="D1645" t="s">
        <v>14</v>
      </c>
      <c r="E1645" t="s">
        <v>4</v>
      </c>
      <c r="G1645" s="1" t="str">
        <f>IF(reservas_hotel[[#This Row],[precio noche 1]]="","100",reservas_hotel[[#This Row],[precio noche 1]])</f>
        <v>100</v>
      </c>
      <c r="H1645" t="s">
        <v>21</v>
      </c>
      <c r="I1645">
        <v>3</v>
      </c>
      <c r="J1645" t="s">
        <v>17</v>
      </c>
      <c r="K1645">
        <v>20</v>
      </c>
      <c r="L1645" s="1">
        <f>IF(reservas_hotel[[#This Row],[mantenimiento_por_noche]]="","20",reservas_hotel[[#This Row],[mantenimiento_por_noche]])</f>
        <v>20</v>
      </c>
      <c r="M1645">
        <f>reservas_hotel[[#This Row],[Precio Noche]]*reservas_hotel[[#This Row],[noches]]</f>
        <v>300</v>
      </c>
      <c r="N1645">
        <f>reservas_hotel[[#This Row],[noches]]*reservas_hotel[[#This Row],[Mantenimiento por noche]]</f>
        <v>60</v>
      </c>
      <c r="O1645">
        <f>reservas_hotel[[#This Row],[Gasto total por reserva]]-reservas_hotel[[#This Row],[Gasto mantenimiento total]]</f>
        <v>240</v>
      </c>
    </row>
    <row r="1646" spans="1:15" x14ac:dyDescent="0.3">
      <c r="A1646">
        <v>1645</v>
      </c>
      <c r="B1646">
        <v>46</v>
      </c>
      <c r="C1646" t="s">
        <v>2</v>
      </c>
      <c r="D1646" t="s">
        <v>10</v>
      </c>
      <c r="E1646" t="s">
        <v>15</v>
      </c>
      <c r="G1646" s="1" t="str">
        <f>IF(reservas_hotel[[#This Row],[precio noche 1]]="","100",reservas_hotel[[#This Row],[precio noche 1]])</f>
        <v>100</v>
      </c>
      <c r="H1646" t="s">
        <v>21</v>
      </c>
      <c r="I1646">
        <v>10</v>
      </c>
      <c r="J1646" t="s">
        <v>6</v>
      </c>
      <c r="K1646">
        <v>5</v>
      </c>
      <c r="L1646" s="1">
        <f>IF(reservas_hotel[[#This Row],[mantenimiento_por_noche]]="","20",reservas_hotel[[#This Row],[mantenimiento_por_noche]])</f>
        <v>5</v>
      </c>
      <c r="M1646">
        <f>reservas_hotel[[#This Row],[Precio Noche]]*reservas_hotel[[#This Row],[noches]]</f>
        <v>1000</v>
      </c>
      <c r="N1646">
        <f>reservas_hotel[[#This Row],[noches]]*reservas_hotel[[#This Row],[Mantenimiento por noche]]</f>
        <v>50</v>
      </c>
      <c r="O1646">
        <f>reservas_hotel[[#This Row],[Gasto total por reserva]]-reservas_hotel[[#This Row],[Gasto mantenimiento total]]</f>
        <v>950</v>
      </c>
    </row>
    <row r="1647" spans="1:15" x14ac:dyDescent="0.3">
      <c r="A1647">
        <v>1646</v>
      </c>
      <c r="B1647">
        <v>26</v>
      </c>
      <c r="C1647" t="s">
        <v>2</v>
      </c>
      <c r="D1647" t="s">
        <v>18</v>
      </c>
      <c r="E1647" t="s">
        <v>4</v>
      </c>
      <c r="F1647">
        <v>120</v>
      </c>
      <c r="G1647" s="1">
        <f>IF(reservas_hotel[[#This Row],[precio noche 1]]="","100",reservas_hotel[[#This Row],[precio noche 1]])</f>
        <v>120</v>
      </c>
      <c r="H1647" t="s">
        <v>9</v>
      </c>
      <c r="I1647">
        <v>6</v>
      </c>
      <c r="J1647" t="s">
        <v>6</v>
      </c>
      <c r="K1647">
        <v>10</v>
      </c>
      <c r="L1647" s="1">
        <f>IF(reservas_hotel[[#This Row],[mantenimiento_por_noche]]="","20",reservas_hotel[[#This Row],[mantenimiento_por_noche]])</f>
        <v>10</v>
      </c>
      <c r="M1647">
        <f>reservas_hotel[[#This Row],[Precio Noche]]*reservas_hotel[[#This Row],[noches]]</f>
        <v>720</v>
      </c>
      <c r="N1647">
        <f>reservas_hotel[[#This Row],[noches]]*reservas_hotel[[#This Row],[Mantenimiento por noche]]</f>
        <v>60</v>
      </c>
      <c r="O1647">
        <f>reservas_hotel[[#This Row],[Gasto total por reserva]]-reservas_hotel[[#This Row],[Gasto mantenimiento total]]</f>
        <v>660</v>
      </c>
    </row>
    <row r="1648" spans="1:15" x14ac:dyDescent="0.3">
      <c r="A1648">
        <v>1647</v>
      </c>
      <c r="B1648">
        <v>38</v>
      </c>
      <c r="C1648" t="s">
        <v>2</v>
      </c>
      <c r="D1648" t="s">
        <v>20</v>
      </c>
      <c r="E1648" t="s">
        <v>15</v>
      </c>
      <c r="G1648" s="1" t="str">
        <f>IF(reservas_hotel[[#This Row],[precio noche 1]]="","100",reservas_hotel[[#This Row],[precio noche 1]])</f>
        <v>100</v>
      </c>
      <c r="H1648" t="s">
        <v>21</v>
      </c>
      <c r="I1648">
        <v>1</v>
      </c>
      <c r="J1648" t="s">
        <v>17</v>
      </c>
      <c r="L1648" s="1" t="str">
        <f>IF(reservas_hotel[[#This Row],[mantenimiento_por_noche]]="","20",reservas_hotel[[#This Row],[mantenimiento_por_noche]])</f>
        <v>20</v>
      </c>
      <c r="M1648">
        <f>reservas_hotel[[#This Row],[Precio Noche]]*reservas_hotel[[#This Row],[noches]]</f>
        <v>100</v>
      </c>
      <c r="N1648">
        <f>reservas_hotel[[#This Row],[noches]]*reservas_hotel[[#This Row],[Mantenimiento por noche]]</f>
        <v>20</v>
      </c>
      <c r="O1648">
        <f>reservas_hotel[[#This Row],[Gasto total por reserva]]-reservas_hotel[[#This Row],[Gasto mantenimiento total]]</f>
        <v>80</v>
      </c>
    </row>
    <row r="1649" spans="1:15" x14ac:dyDescent="0.3">
      <c r="A1649">
        <v>1648</v>
      </c>
      <c r="B1649">
        <v>42</v>
      </c>
      <c r="C1649" t="s">
        <v>13</v>
      </c>
      <c r="D1649" t="s">
        <v>7</v>
      </c>
      <c r="E1649" t="s">
        <v>8</v>
      </c>
      <c r="G1649" s="1" t="str">
        <f>IF(reservas_hotel[[#This Row],[precio noche 1]]="","100",reservas_hotel[[#This Row],[precio noche 1]])</f>
        <v>100</v>
      </c>
      <c r="H1649" t="s">
        <v>12</v>
      </c>
      <c r="I1649">
        <v>2</v>
      </c>
      <c r="J1649" t="s">
        <v>6</v>
      </c>
      <c r="K1649">
        <v>15</v>
      </c>
      <c r="L1649" s="1">
        <f>IF(reservas_hotel[[#This Row],[mantenimiento_por_noche]]="","20",reservas_hotel[[#This Row],[mantenimiento_por_noche]])</f>
        <v>15</v>
      </c>
      <c r="M1649">
        <f>reservas_hotel[[#This Row],[Precio Noche]]*reservas_hotel[[#This Row],[noches]]</f>
        <v>200</v>
      </c>
      <c r="N1649">
        <f>reservas_hotel[[#This Row],[noches]]*reservas_hotel[[#This Row],[Mantenimiento por noche]]</f>
        <v>30</v>
      </c>
      <c r="O1649">
        <f>reservas_hotel[[#This Row],[Gasto total por reserva]]-reservas_hotel[[#This Row],[Gasto mantenimiento total]]</f>
        <v>170</v>
      </c>
    </row>
    <row r="1650" spans="1:15" x14ac:dyDescent="0.3">
      <c r="A1650">
        <v>1649</v>
      </c>
      <c r="B1650">
        <v>18</v>
      </c>
      <c r="C1650" t="s">
        <v>13</v>
      </c>
      <c r="D1650" t="s">
        <v>14</v>
      </c>
      <c r="E1650" t="s">
        <v>8</v>
      </c>
      <c r="F1650">
        <v>200</v>
      </c>
      <c r="G1650" s="1">
        <f>IF(reservas_hotel[[#This Row],[precio noche 1]]="","100",reservas_hotel[[#This Row],[precio noche 1]])</f>
        <v>200</v>
      </c>
      <c r="H1650" t="s">
        <v>9</v>
      </c>
      <c r="I1650">
        <v>7</v>
      </c>
      <c r="J1650" t="s">
        <v>17</v>
      </c>
      <c r="K1650">
        <v>15</v>
      </c>
      <c r="L1650" s="1">
        <f>IF(reservas_hotel[[#This Row],[mantenimiento_por_noche]]="","20",reservas_hotel[[#This Row],[mantenimiento_por_noche]])</f>
        <v>15</v>
      </c>
      <c r="M1650">
        <f>reservas_hotel[[#This Row],[Precio Noche]]*reservas_hotel[[#This Row],[noches]]</f>
        <v>1400</v>
      </c>
      <c r="N1650">
        <f>reservas_hotel[[#This Row],[noches]]*reservas_hotel[[#This Row],[Mantenimiento por noche]]</f>
        <v>105</v>
      </c>
      <c r="O1650">
        <f>reservas_hotel[[#This Row],[Gasto total por reserva]]-reservas_hotel[[#This Row],[Gasto mantenimiento total]]</f>
        <v>1295</v>
      </c>
    </row>
    <row r="1651" spans="1:15" x14ac:dyDescent="0.3">
      <c r="A1651">
        <v>1650</v>
      </c>
      <c r="B1651">
        <v>59</v>
      </c>
      <c r="C1651" t="s">
        <v>2</v>
      </c>
      <c r="D1651" t="s">
        <v>14</v>
      </c>
      <c r="E1651" t="s">
        <v>11</v>
      </c>
      <c r="F1651">
        <v>120</v>
      </c>
      <c r="G1651" s="1">
        <f>IF(reservas_hotel[[#This Row],[precio noche 1]]="","100",reservas_hotel[[#This Row],[precio noche 1]])</f>
        <v>120</v>
      </c>
      <c r="H1651" t="s">
        <v>9</v>
      </c>
      <c r="I1651">
        <v>4</v>
      </c>
      <c r="J1651" t="s">
        <v>6</v>
      </c>
      <c r="K1651">
        <v>20</v>
      </c>
      <c r="L1651" s="1">
        <f>IF(reservas_hotel[[#This Row],[mantenimiento_por_noche]]="","20",reservas_hotel[[#This Row],[mantenimiento_por_noche]])</f>
        <v>20</v>
      </c>
      <c r="M1651">
        <f>reservas_hotel[[#This Row],[Precio Noche]]*reservas_hotel[[#This Row],[noches]]</f>
        <v>480</v>
      </c>
      <c r="N1651">
        <f>reservas_hotel[[#This Row],[noches]]*reservas_hotel[[#This Row],[Mantenimiento por noche]]</f>
        <v>80</v>
      </c>
      <c r="O1651">
        <f>reservas_hotel[[#This Row],[Gasto total por reserva]]-reservas_hotel[[#This Row],[Gasto mantenimiento total]]</f>
        <v>400</v>
      </c>
    </row>
    <row r="1652" spans="1:15" x14ac:dyDescent="0.3">
      <c r="A1652">
        <v>1651</v>
      </c>
      <c r="B1652">
        <v>87</v>
      </c>
      <c r="C1652" t="s">
        <v>2</v>
      </c>
      <c r="D1652" t="s">
        <v>19</v>
      </c>
      <c r="E1652" t="s">
        <v>4</v>
      </c>
      <c r="G1652" s="1" t="str">
        <f>IF(reservas_hotel[[#This Row],[precio noche 1]]="","100",reservas_hotel[[#This Row],[precio noche 1]])</f>
        <v>100</v>
      </c>
      <c r="H1652" t="s">
        <v>21</v>
      </c>
      <c r="I1652">
        <v>1</v>
      </c>
      <c r="J1652" t="s">
        <v>17</v>
      </c>
      <c r="L1652" s="1" t="str">
        <f>IF(reservas_hotel[[#This Row],[mantenimiento_por_noche]]="","20",reservas_hotel[[#This Row],[mantenimiento_por_noche]])</f>
        <v>20</v>
      </c>
      <c r="M1652">
        <f>reservas_hotel[[#This Row],[Precio Noche]]*reservas_hotel[[#This Row],[noches]]</f>
        <v>100</v>
      </c>
      <c r="N1652">
        <f>reservas_hotel[[#This Row],[noches]]*reservas_hotel[[#This Row],[Mantenimiento por noche]]</f>
        <v>20</v>
      </c>
      <c r="O1652">
        <f>reservas_hotel[[#This Row],[Gasto total por reserva]]-reservas_hotel[[#This Row],[Gasto mantenimiento total]]</f>
        <v>80</v>
      </c>
    </row>
    <row r="1653" spans="1:15" x14ac:dyDescent="0.3">
      <c r="A1653">
        <v>1652</v>
      </c>
      <c r="B1653">
        <v>50</v>
      </c>
      <c r="C1653" t="s">
        <v>2</v>
      </c>
      <c r="D1653" t="s">
        <v>22</v>
      </c>
      <c r="E1653" t="s">
        <v>4</v>
      </c>
      <c r="F1653">
        <v>200</v>
      </c>
      <c r="G1653" s="1">
        <f>IF(reservas_hotel[[#This Row],[precio noche 1]]="","100",reservas_hotel[[#This Row],[precio noche 1]])</f>
        <v>200</v>
      </c>
      <c r="H1653" t="s">
        <v>12</v>
      </c>
      <c r="I1653">
        <v>4</v>
      </c>
      <c r="J1653" t="s">
        <v>6</v>
      </c>
      <c r="L1653" s="1" t="str">
        <f>IF(reservas_hotel[[#This Row],[mantenimiento_por_noche]]="","20",reservas_hotel[[#This Row],[mantenimiento_por_noche]])</f>
        <v>20</v>
      </c>
      <c r="M1653">
        <f>reservas_hotel[[#This Row],[Precio Noche]]*reservas_hotel[[#This Row],[noches]]</f>
        <v>800</v>
      </c>
      <c r="N1653">
        <f>reservas_hotel[[#This Row],[noches]]*reservas_hotel[[#This Row],[Mantenimiento por noche]]</f>
        <v>80</v>
      </c>
      <c r="O1653">
        <f>reservas_hotel[[#This Row],[Gasto total por reserva]]-reservas_hotel[[#This Row],[Gasto mantenimiento total]]</f>
        <v>720</v>
      </c>
    </row>
    <row r="1654" spans="1:15" x14ac:dyDescent="0.3">
      <c r="A1654">
        <v>1653</v>
      </c>
      <c r="B1654">
        <v>21</v>
      </c>
      <c r="C1654" t="s">
        <v>2</v>
      </c>
      <c r="D1654" t="s">
        <v>22</v>
      </c>
      <c r="E1654" t="s">
        <v>15</v>
      </c>
      <c r="F1654">
        <v>150</v>
      </c>
      <c r="G1654" s="1">
        <f>IF(reservas_hotel[[#This Row],[precio noche 1]]="","100",reservas_hotel[[#This Row],[precio noche 1]])</f>
        <v>150</v>
      </c>
      <c r="H1654" t="s">
        <v>5</v>
      </c>
      <c r="I1654">
        <v>8</v>
      </c>
      <c r="J1654" t="s">
        <v>6</v>
      </c>
      <c r="K1654">
        <v>5</v>
      </c>
      <c r="L1654" s="1">
        <f>IF(reservas_hotel[[#This Row],[mantenimiento_por_noche]]="","20",reservas_hotel[[#This Row],[mantenimiento_por_noche]])</f>
        <v>5</v>
      </c>
      <c r="M1654">
        <f>reservas_hotel[[#This Row],[Precio Noche]]*reservas_hotel[[#This Row],[noches]]</f>
        <v>1200</v>
      </c>
      <c r="N1654">
        <f>reservas_hotel[[#This Row],[noches]]*reservas_hotel[[#This Row],[Mantenimiento por noche]]</f>
        <v>40</v>
      </c>
      <c r="O1654">
        <f>reservas_hotel[[#This Row],[Gasto total por reserva]]-reservas_hotel[[#This Row],[Gasto mantenimiento total]]</f>
        <v>1160</v>
      </c>
    </row>
    <row r="1655" spans="1:15" x14ac:dyDescent="0.3">
      <c r="A1655">
        <v>1654</v>
      </c>
      <c r="B1655">
        <v>70</v>
      </c>
      <c r="C1655" t="s">
        <v>13</v>
      </c>
      <c r="D1655" t="s">
        <v>14</v>
      </c>
      <c r="E1655" t="s">
        <v>15</v>
      </c>
      <c r="G1655" s="1" t="str">
        <f>IF(reservas_hotel[[#This Row],[precio noche 1]]="","100",reservas_hotel[[#This Row],[precio noche 1]])</f>
        <v>100</v>
      </c>
      <c r="H1655" t="s">
        <v>5</v>
      </c>
      <c r="I1655">
        <v>2</v>
      </c>
      <c r="J1655" t="s">
        <v>6</v>
      </c>
      <c r="K1655">
        <v>20</v>
      </c>
      <c r="L1655" s="1">
        <f>IF(reservas_hotel[[#This Row],[mantenimiento_por_noche]]="","20",reservas_hotel[[#This Row],[mantenimiento_por_noche]])</f>
        <v>20</v>
      </c>
      <c r="M1655">
        <f>reservas_hotel[[#This Row],[Precio Noche]]*reservas_hotel[[#This Row],[noches]]</f>
        <v>200</v>
      </c>
      <c r="N1655">
        <f>reservas_hotel[[#This Row],[noches]]*reservas_hotel[[#This Row],[Mantenimiento por noche]]</f>
        <v>40</v>
      </c>
      <c r="O1655">
        <f>reservas_hotel[[#This Row],[Gasto total por reserva]]-reservas_hotel[[#This Row],[Gasto mantenimiento total]]</f>
        <v>160</v>
      </c>
    </row>
    <row r="1656" spans="1:15" x14ac:dyDescent="0.3">
      <c r="A1656">
        <v>1655</v>
      </c>
      <c r="B1656">
        <v>88</v>
      </c>
      <c r="C1656" t="s">
        <v>13</v>
      </c>
      <c r="D1656" t="s">
        <v>22</v>
      </c>
      <c r="E1656" t="s">
        <v>4</v>
      </c>
      <c r="F1656">
        <v>150</v>
      </c>
      <c r="G1656" s="1">
        <f>IF(reservas_hotel[[#This Row],[precio noche 1]]="","100",reservas_hotel[[#This Row],[precio noche 1]])</f>
        <v>150</v>
      </c>
      <c r="H1656" t="s">
        <v>12</v>
      </c>
      <c r="I1656">
        <v>8</v>
      </c>
      <c r="J1656" t="s">
        <v>17</v>
      </c>
      <c r="L1656" s="1" t="str">
        <f>IF(reservas_hotel[[#This Row],[mantenimiento_por_noche]]="","20",reservas_hotel[[#This Row],[mantenimiento_por_noche]])</f>
        <v>20</v>
      </c>
      <c r="M1656">
        <f>reservas_hotel[[#This Row],[Precio Noche]]*reservas_hotel[[#This Row],[noches]]</f>
        <v>1200</v>
      </c>
      <c r="N1656">
        <f>reservas_hotel[[#This Row],[noches]]*reservas_hotel[[#This Row],[Mantenimiento por noche]]</f>
        <v>160</v>
      </c>
      <c r="O1656">
        <f>reservas_hotel[[#This Row],[Gasto total por reserva]]-reservas_hotel[[#This Row],[Gasto mantenimiento total]]</f>
        <v>1040</v>
      </c>
    </row>
    <row r="1657" spans="1:15" x14ac:dyDescent="0.3">
      <c r="A1657">
        <v>1656</v>
      </c>
      <c r="B1657">
        <v>33</v>
      </c>
      <c r="C1657" t="s">
        <v>2</v>
      </c>
      <c r="D1657" t="s">
        <v>7</v>
      </c>
      <c r="E1657" t="s">
        <v>8</v>
      </c>
      <c r="F1657">
        <v>120</v>
      </c>
      <c r="G1657" s="1">
        <f>IF(reservas_hotel[[#This Row],[precio noche 1]]="","100",reservas_hotel[[#This Row],[precio noche 1]])</f>
        <v>120</v>
      </c>
      <c r="H1657" t="s">
        <v>5</v>
      </c>
      <c r="I1657">
        <v>6</v>
      </c>
      <c r="J1657" t="s">
        <v>17</v>
      </c>
      <c r="K1657">
        <v>20</v>
      </c>
      <c r="L1657" s="1">
        <f>IF(reservas_hotel[[#This Row],[mantenimiento_por_noche]]="","20",reservas_hotel[[#This Row],[mantenimiento_por_noche]])</f>
        <v>20</v>
      </c>
      <c r="M1657">
        <f>reservas_hotel[[#This Row],[Precio Noche]]*reservas_hotel[[#This Row],[noches]]</f>
        <v>720</v>
      </c>
      <c r="N1657">
        <f>reservas_hotel[[#This Row],[noches]]*reservas_hotel[[#This Row],[Mantenimiento por noche]]</f>
        <v>120</v>
      </c>
      <c r="O1657">
        <f>reservas_hotel[[#This Row],[Gasto total por reserva]]-reservas_hotel[[#This Row],[Gasto mantenimiento total]]</f>
        <v>600</v>
      </c>
    </row>
    <row r="1658" spans="1:15" x14ac:dyDescent="0.3">
      <c r="A1658">
        <v>1657</v>
      </c>
      <c r="B1658">
        <v>56</v>
      </c>
      <c r="C1658" t="s">
        <v>13</v>
      </c>
      <c r="D1658" t="s">
        <v>3</v>
      </c>
      <c r="E1658" t="s">
        <v>11</v>
      </c>
      <c r="G1658" s="1" t="str">
        <f>IF(reservas_hotel[[#This Row],[precio noche 1]]="","100",reservas_hotel[[#This Row],[precio noche 1]])</f>
        <v>100</v>
      </c>
      <c r="H1658" t="s">
        <v>12</v>
      </c>
      <c r="I1658">
        <v>10</v>
      </c>
      <c r="J1658" t="s">
        <v>6</v>
      </c>
      <c r="K1658">
        <v>10</v>
      </c>
      <c r="L1658" s="1">
        <f>IF(reservas_hotel[[#This Row],[mantenimiento_por_noche]]="","20",reservas_hotel[[#This Row],[mantenimiento_por_noche]])</f>
        <v>10</v>
      </c>
      <c r="M1658">
        <f>reservas_hotel[[#This Row],[Precio Noche]]*reservas_hotel[[#This Row],[noches]]</f>
        <v>1000</v>
      </c>
      <c r="N1658">
        <f>reservas_hotel[[#This Row],[noches]]*reservas_hotel[[#This Row],[Mantenimiento por noche]]</f>
        <v>100</v>
      </c>
      <c r="O1658">
        <f>reservas_hotel[[#This Row],[Gasto total por reserva]]-reservas_hotel[[#This Row],[Gasto mantenimiento total]]</f>
        <v>900</v>
      </c>
    </row>
    <row r="1659" spans="1:15" x14ac:dyDescent="0.3">
      <c r="A1659">
        <v>1658</v>
      </c>
      <c r="B1659">
        <v>26</v>
      </c>
      <c r="C1659" t="s">
        <v>2</v>
      </c>
      <c r="D1659" t="s">
        <v>19</v>
      </c>
      <c r="E1659" t="s">
        <v>11</v>
      </c>
      <c r="F1659">
        <v>70</v>
      </c>
      <c r="G1659" s="1">
        <f>IF(reservas_hotel[[#This Row],[precio noche 1]]="","100",reservas_hotel[[#This Row],[precio noche 1]])</f>
        <v>70</v>
      </c>
      <c r="H1659" t="s">
        <v>9</v>
      </c>
      <c r="I1659">
        <v>2</v>
      </c>
      <c r="J1659" t="s">
        <v>17</v>
      </c>
      <c r="K1659">
        <v>15</v>
      </c>
      <c r="L1659" s="1">
        <f>IF(reservas_hotel[[#This Row],[mantenimiento_por_noche]]="","20",reservas_hotel[[#This Row],[mantenimiento_por_noche]])</f>
        <v>15</v>
      </c>
      <c r="M1659">
        <f>reservas_hotel[[#This Row],[Precio Noche]]*reservas_hotel[[#This Row],[noches]]</f>
        <v>140</v>
      </c>
      <c r="N1659">
        <f>reservas_hotel[[#This Row],[noches]]*reservas_hotel[[#This Row],[Mantenimiento por noche]]</f>
        <v>30</v>
      </c>
      <c r="O1659">
        <f>reservas_hotel[[#This Row],[Gasto total por reserva]]-reservas_hotel[[#This Row],[Gasto mantenimiento total]]</f>
        <v>110</v>
      </c>
    </row>
    <row r="1660" spans="1:15" x14ac:dyDescent="0.3">
      <c r="A1660">
        <v>1659</v>
      </c>
      <c r="B1660">
        <v>22</v>
      </c>
      <c r="C1660" t="s">
        <v>13</v>
      </c>
      <c r="D1660" t="s">
        <v>7</v>
      </c>
      <c r="E1660" t="s">
        <v>4</v>
      </c>
      <c r="F1660">
        <v>90</v>
      </c>
      <c r="G1660" s="1">
        <f>IF(reservas_hotel[[#This Row],[precio noche 1]]="","100",reservas_hotel[[#This Row],[precio noche 1]])</f>
        <v>90</v>
      </c>
      <c r="H1660" t="s">
        <v>12</v>
      </c>
      <c r="I1660">
        <v>1</v>
      </c>
      <c r="J1660" t="s">
        <v>17</v>
      </c>
      <c r="K1660">
        <v>5</v>
      </c>
      <c r="L1660" s="1">
        <f>IF(reservas_hotel[[#This Row],[mantenimiento_por_noche]]="","20",reservas_hotel[[#This Row],[mantenimiento_por_noche]])</f>
        <v>5</v>
      </c>
      <c r="M1660">
        <f>reservas_hotel[[#This Row],[Precio Noche]]*reservas_hotel[[#This Row],[noches]]</f>
        <v>90</v>
      </c>
      <c r="N1660">
        <f>reservas_hotel[[#This Row],[noches]]*reservas_hotel[[#This Row],[Mantenimiento por noche]]</f>
        <v>5</v>
      </c>
      <c r="O1660">
        <f>reservas_hotel[[#This Row],[Gasto total por reserva]]-reservas_hotel[[#This Row],[Gasto mantenimiento total]]</f>
        <v>85</v>
      </c>
    </row>
    <row r="1661" spans="1:15" x14ac:dyDescent="0.3">
      <c r="A1661">
        <v>1660</v>
      </c>
      <c r="B1661">
        <v>61</v>
      </c>
      <c r="C1661" t="s">
        <v>2</v>
      </c>
      <c r="D1661" t="s">
        <v>20</v>
      </c>
      <c r="E1661" t="s">
        <v>11</v>
      </c>
      <c r="F1661">
        <v>150</v>
      </c>
      <c r="G1661" s="1">
        <f>IF(reservas_hotel[[#This Row],[precio noche 1]]="","100",reservas_hotel[[#This Row],[precio noche 1]])</f>
        <v>150</v>
      </c>
      <c r="H1661" t="s">
        <v>5</v>
      </c>
      <c r="I1661">
        <v>6</v>
      </c>
      <c r="J1661" t="s">
        <v>6</v>
      </c>
      <c r="K1661">
        <v>15</v>
      </c>
      <c r="L1661" s="1">
        <f>IF(reservas_hotel[[#This Row],[mantenimiento_por_noche]]="","20",reservas_hotel[[#This Row],[mantenimiento_por_noche]])</f>
        <v>15</v>
      </c>
      <c r="M1661">
        <f>reservas_hotel[[#This Row],[Precio Noche]]*reservas_hotel[[#This Row],[noches]]</f>
        <v>900</v>
      </c>
      <c r="N1661">
        <f>reservas_hotel[[#This Row],[noches]]*reservas_hotel[[#This Row],[Mantenimiento por noche]]</f>
        <v>90</v>
      </c>
      <c r="O1661">
        <f>reservas_hotel[[#This Row],[Gasto total por reserva]]-reservas_hotel[[#This Row],[Gasto mantenimiento total]]</f>
        <v>810</v>
      </c>
    </row>
    <row r="1662" spans="1:15" x14ac:dyDescent="0.3">
      <c r="A1662">
        <v>1661</v>
      </c>
      <c r="B1662">
        <v>33</v>
      </c>
      <c r="C1662" t="s">
        <v>2</v>
      </c>
      <c r="D1662" t="s">
        <v>7</v>
      </c>
      <c r="E1662" t="s">
        <v>15</v>
      </c>
      <c r="F1662">
        <v>120</v>
      </c>
      <c r="G1662" s="1">
        <f>IF(reservas_hotel[[#This Row],[precio noche 1]]="","100",reservas_hotel[[#This Row],[precio noche 1]])</f>
        <v>120</v>
      </c>
      <c r="H1662" t="s">
        <v>21</v>
      </c>
      <c r="I1662">
        <v>8</v>
      </c>
      <c r="J1662" t="s">
        <v>6</v>
      </c>
      <c r="K1662">
        <v>20</v>
      </c>
      <c r="L1662" s="1">
        <f>IF(reservas_hotel[[#This Row],[mantenimiento_por_noche]]="","20",reservas_hotel[[#This Row],[mantenimiento_por_noche]])</f>
        <v>20</v>
      </c>
      <c r="M1662">
        <f>reservas_hotel[[#This Row],[Precio Noche]]*reservas_hotel[[#This Row],[noches]]</f>
        <v>960</v>
      </c>
      <c r="N1662">
        <f>reservas_hotel[[#This Row],[noches]]*reservas_hotel[[#This Row],[Mantenimiento por noche]]</f>
        <v>160</v>
      </c>
      <c r="O1662">
        <f>reservas_hotel[[#This Row],[Gasto total por reserva]]-reservas_hotel[[#This Row],[Gasto mantenimiento total]]</f>
        <v>800</v>
      </c>
    </row>
    <row r="1663" spans="1:15" x14ac:dyDescent="0.3">
      <c r="A1663">
        <v>1662</v>
      </c>
      <c r="B1663">
        <v>58</v>
      </c>
      <c r="C1663" t="s">
        <v>2</v>
      </c>
      <c r="D1663" t="s">
        <v>22</v>
      </c>
      <c r="E1663" t="s">
        <v>11</v>
      </c>
      <c r="G1663" s="1" t="str">
        <f>IF(reservas_hotel[[#This Row],[precio noche 1]]="","100",reservas_hotel[[#This Row],[precio noche 1]])</f>
        <v>100</v>
      </c>
      <c r="H1663" t="s">
        <v>12</v>
      </c>
      <c r="I1663">
        <v>2</v>
      </c>
      <c r="J1663" t="s">
        <v>6</v>
      </c>
      <c r="K1663">
        <v>10</v>
      </c>
      <c r="L1663" s="1">
        <f>IF(reservas_hotel[[#This Row],[mantenimiento_por_noche]]="","20",reservas_hotel[[#This Row],[mantenimiento_por_noche]])</f>
        <v>10</v>
      </c>
      <c r="M1663">
        <f>reservas_hotel[[#This Row],[Precio Noche]]*reservas_hotel[[#This Row],[noches]]</f>
        <v>200</v>
      </c>
      <c r="N1663">
        <f>reservas_hotel[[#This Row],[noches]]*reservas_hotel[[#This Row],[Mantenimiento por noche]]</f>
        <v>20</v>
      </c>
      <c r="O1663">
        <f>reservas_hotel[[#This Row],[Gasto total por reserva]]-reservas_hotel[[#This Row],[Gasto mantenimiento total]]</f>
        <v>180</v>
      </c>
    </row>
    <row r="1664" spans="1:15" x14ac:dyDescent="0.3">
      <c r="A1664">
        <v>1663</v>
      </c>
      <c r="B1664">
        <v>20</v>
      </c>
      <c r="C1664" t="s">
        <v>13</v>
      </c>
      <c r="D1664" t="s">
        <v>19</v>
      </c>
      <c r="E1664" t="s">
        <v>15</v>
      </c>
      <c r="F1664">
        <v>50</v>
      </c>
      <c r="G1664" s="1">
        <f>IF(reservas_hotel[[#This Row],[precio noche 1]]="","100",reservas_hotel[[#This Row],[precio noche 1]])</f>
        <v>50</v>
      </c>
      <c r="H1664" t="s">
        <v>12</v>
      </c>
      <c r="I1664">
        <v>4</v>
      </c>
      <c r="J1664" t="s">
        <v>6</v>
      </c>
      <c r="K1664">
        <v>20</v>
      </c>
      <c r="L1664" s="1">
        <f>IF(reservas_hotel[[#This Row],[mantenimiento_por_noche]]="","20",reservas_hotel[[#This Row],[mantenimiento_por_noche]])</f>
        <v>20</v>
      </c>
      <c r="M1664">
        <f>reservas_hotel[[#This Row],[Precio Noche]]*reservas_hotel[[#This Row],[noches]]</f>
        <v>200</v>
      </c>
      <c r="N1664">
        <f>reservas_hotel[[#This Row],[noches]]*reservas_hotel[[#This Row],[Mantenimiento por noche]]</f>
        <v>80</v>
      </c>
      <c r="O1664">
        <f>reservas_hotel[[#This Row],[Gasto total por reserva]]-reservas_hotel[[#This Row],[Gasto mantenimiento total]]</f>
        <v>120</v>
      </c>
    </row>
    <row r="1665" spans="1:15" x14ac:dyDescent="0.3">
      <c r="A1665">
        <v>1664</v>
      </c>
      <c r="B1665">
        <v>58</v>
      </c>
      <c r="C1665" t="s">
        <v>13</v>
      </c>
      <c r="D1665" t="s">
        <v>20</v>
      </c>
      <c r="E1665" t="s">
        <v>15</v>
      </c>
      <c r="G1665" s="1" t="str">
        <f>IF(reservas_hotel[[#This Row],[precio noche 1]]="","100",reservas_hotel[[#This Row],[precio noche 1]])</f>
        <v>100</v>
      </c>
      <c r="H1665" t="s">
        <v>12</v>
      </c>
      <c r="I1665">
        <v>6</v>
      </c>
      <c r="J1665" t="s">
        <v>6</v>
      </c>
      <c r="K1665">
        <v>15</v>
      </c>
      <c r="L1665" s="1">
        <f>IF(reservas_hotel[[#This Row],[mantenimiento_por_noche]]="","20",reservas_hotel[[#This Row],[mantenimiento_por_noche]])</f>
        <v>15</v>
      </c>
      <c r="M1665">
        <f>reservas_hotel[[#This Row],[Precio Noche]]*reservas_hotel[[#This Row],[noches]]</f>
        <v>600</v>
      </c>
      <c r="N1665">
        <f>reservas_hotel[[#This Row],[noches]]*reservas_hotel[[#This Row],[Mantenimiento por noche]]</f>
        <v>90</v>
      </c>
      <c r="O1665">
        <f>reservas_hotel[[#This Row],[Gasto total por reserva]]-reservas_hotel[[#This Row],[Gasto mantenimiento total]]</f>
        <v>510</v>
      </c>
    </row>
    <row r="1666" spans="1:15" x14ac:dyDescent="0.3">
      <c r="A1666">
        <v>1665</v>
      </c>
      <c r="B1666">
        <v>29</v>
      </c>
      <c r="C1666" t="s">
        <v>2</v>
      </c>
      <c r="D1666" t="s">
        <v>22</v>
      </c>
      <c r="E1666" t="s">
        <v>11</v>
      </c>
      <c r="F1666">
        <v>90</v>
      </c>
      <c r="G1666" s="1">
        <f>IF(reservas_hotel[[#This Row],[precio noche 1]]="","100",reservas_hotel[[#This Row],[precio noche 1]])</f>
        <v>90</v>
      </c>
      <c r="H1666" t="s">
        <v>21</v>
      </c>
      <c r="I1666">
        <v>2</v>
      </c>
      <c r="J1666" t="s">
        <v>17</v>
      </c>
      <c r="K1666">
        <v>10</v>
      </c>
      <c r="L1666" s="1">
        <f>IF(reservas_hotel[[#This Row],[mantenimiento_por_noche]]="","20",reservas_hotel[[#This Row],[mantenimiento_por_noche]])</f>
        <v>10</v>
      </c>
      <c r="M1666">
        <f>reservas_hotel[[#This Row],[Precio Noche]]*reservas_hotel[[#This Row],[noches]]</f>
        <v>180</v>
      </c>
      <c r="N1666">
        <f>reservas_hotel[[#This Row],[noches]]*reservas_hotel[[#This Row],[Mantenimiento por noche]]</f>
        <v>20</v>
      </c>
      <c r="O1666">
        <f>reservas_hotel[[#This Row],[Gasto total por reserva]]-reservas_hotel[[#This Row],[Gasto mantenimiento total]]</f>
        <v>160</v>
      </c>
    </row>
    <row r="1667" spans="1:15" x14ac:dyDescent="0.3">
      <c r="A1667">
        <v>1666</v>
      </c>
      <c r="B1667">
        <v>71</v>
      </c>
      <c r="C1667" t="s">
        <v>13</v>
      </c>
      <c r="D1667" t="s">
        <v>3</v>
      </c>
      <c r="E1667" t="s">
        <v>15</v>
      </c>
      <c r="F1667">
        <v>50</v>
      </c>
      <c r="G1667" s="1">
        <f>IF(reservas_hotel[[#This Row],[precio noche 1]]="","100",reservas_hotel[[#This Row],[precio noche 1]])</f>
        <v>50</v>
      </c>
      <c r="H1667" t="s">
        <v>5</v>
      </c>
      <c r="I1667">
        <v>7</v>
      </c>
      <c r="J1667" t="s">
        <v>6</v>
      </c>
      <c r="L1667" s="1" t="str">
        <f>IF(reservas_hotel[[#This Row],[mantenimiento_por_noche]]="","20",reservas_hotel[[#This Row],[mantenimiento_por_noche]])</f>
        <v>20</v>
      </c>
      <c r="M1667">
        <f>reservas_hotel[[#This Row],[Precio Noche]]*reservas_hotel[[#This Row],[noches]]</f>
        <v>350</v>
      </c>
      <c r="N1667">
        <f>reservas_hotel[[#This Row],[noches]]*reservas_hotel[[#This Row],[Mantenimiento por noche]]</f>
        <v>140</v>
      </c>
      <c r="O1667">
        <f>reservas_hotel[[#This Row],[Gasto total por reserva]]-reservas_hotel[[#This Row],[Gasto mantenimiento total]]</f>
        <v>210</v>
      </c>
    </row>
    <row r="1668" spans="1:15" x14ac:dyDescent="0.3">
      <c r="A1668">
        <v>1667</v>
      </c>
      <c r="B1668">
        <v>73</v>
      </c>
      <c r="C1668" t="s">
        <v>2</v>
      </c>
      <c r="D1668" t="s">
        <v>19</v>
      </c>
      <c r="E1668" t="s">
        <v>15</v>
      </c>
      <c r="F1668">
        <v>90</v>
      </c>
      <c r="G1668" s="1">
        <f>IF(reservas_hotel[[#This Row],[precio noche 1]]="","100",reservas_hotel[[#This Row],[precio noche 1]])</f>
        <v>90</v>
      </c>
      <c r="H1668" t="s">
        <v>9</v>
      </c>
      <c r="I1668">
        <v>8</v>
      </c>
      <c r="J1668" t="s">
        <v>6</v>
      </c>
      <c r="L1668" s="1" t="str">
        <f>IF(reservas_hotel[[#This Row],[mantenimiento_por_noche]]="","20",reservas_hotel[[#This Row],[mantenimiento_por_noche]])</f>
        <v>20</v>
      </c>
      <c r="M1668">
        <f>reservas_hotel[[#This Row],[Precio Noche]]*reservas_hotel[[#This Row],[noches]]</f>
        <v>720</v>
      </c>
      <c r="N1668">
        <f>reservas_hotel[[#This Row],[noches]]*reservas_hotel[[#This Row],[Mantenimiento por noche]]</f>
        <v>160</v>
      </c>
      <c r="O1668">
        <f>reservas_hotel[[#This Row],[Gasto total por reserva]]-reservas_hotel[[#This Row],[Gasto mantenimiento total]]</f>
        <v>560</v>
      </c>
    </row>
    <row r="1669" spans="1:15" x14ac:dyDescent="0.3">
      <c r="A1669">
        <v>1668</v>
      </c>
      <c r="B1669">
        <v>28</v>
      </c>
      <c r="C1669" t="s">
        <v>2</v>
      </c>
      <c r="D1669" t="s">
        <v>22</v>
      </c>
      <c r="E1669" t="s">
        <v>15</v>
      </c>
      <c r="F1669">
        <v>70</v>
      </c>
      <c r="G1669" s="1">
        <f>IF(reservas_hotel[[#This Row],[precio noche 1]]="","100",reservas_hotel[[#This Row],[precio noche 1]])</f>
        <v>70</v>
      </c>
      <c r="H1669" t="s">
        <v>21</v>
      </c>
      <c r="I1669">
        <v>9</v>
      </c>
      <c r="J1669" t="s">
        <v>6</v>
      </c>
      <c r="K1669">
        <v>10</v>
      </c>
      <c r="L1669" s="1">
        <f>IF(reservas_hotel[[#This Row],[mantenimiento_por_noche]]="","20",reservas_hotel[[#This Row],[mantenimiento_por_noche]])</f>
        <v>10</v>
      </c>
      <c r="M1669">
        <f>reservas_hotel[[#This Row],[Precio Noche]]*reservas_hotel[[#This Row],[noches]]</f>
        <v>630</v>
      </c>
      <c r="N1669">
        <f>reservas_hotel[[#This Row],[noches]]*reservas_hotel[[#This Row],[Mantenimiento por noche]]</f>
        <v>90</v>
      </c>
      <c r="O1669">
        <f>reservas_hotel[[#This Row],[Gasto total por reserva]]-reservas_hotel[[#This Row],[Gasto mantenimiento total]]</f>
        <v>540</v>
      </c>
    </row>
    <row r="1670" spans="1:15" x14ac:dyDescent="0.3">
      <c r="A1670">
        <v>1669</v>
      </c>
      <c r="B1670">
        <v>83</v>
      </c>
      <c r="C1670" t="s">
        <v>13</v>
      </c>
      <c r="D1670" t="s">
        <v>18</v>
      </c>
      <c r="E1670" t="s">
        <v>4</v>
      </c>
      <c r="F1670">
        <v>90</v>
      </c>
      <c r="G1670" s="1">
        <f>IF(reservas_hotel[[#This Row],[precio noche 1]]="","100",reservas_hotel[[#This Row],[precio noche 1]])</f>
        <v>90</v>
      </c>
      <c r="H1670" t="s">
        <v>12</v>
      </c>
      <c r="I1670">
        <v>4</v>
      </c>
      <c r="J1670" t="s">
        <v>17</v>
      </c>
      <c r="K1670">
        <v>20</v>
      </c>
      <c r="L1670" s="1">
        <f>IF(reservas_hotel[[#This Row],[mantenimiento_por_noche]]="","20",reservas_hotel[[#This Row],[mantenimiento_por_noche]])</f>
        <v>20</v>
      </c>
      <c r="M1670">
        <f>reservas_hotel[[#This Row],[Precio Noche]]*reservas_hotel[[#This Row],[noches]]</f>
        <v>360</v>
      </c>
      <c r="N1670">
        <f>reservas_hotel[[#This Row],[noches]]*reservas_hotel[[#This Row],[Mantenimiento por noche]]</f>
        <v>80</v>
      </c>
      <c r="O1670">
        <f>reservas_hotel[[#This Row],[Gasto total por reserva]]-reservas_hotel[[#This Row],[Gasto mantenimiento total]]</f>
        <v>280</v>
      </c>
    </row>
    <row r="1671" spans="1:15" x14ac:dyDescent="0.3">
      <c r="A1671">
        <v>1670</v>
      </c>
      <c r="B1671">
        <v>24</v>
      </c>
      <c r="C1671" t="s">
        <v>2</v>
      </c>
      <c r="D1671" t="s">
        <v>14</v>
      </c>
      <c r="E1671" t="s">
        <v>4</v>
      </c>
      <c r="F1671">
        <v>50</v>
      </c>
      <c r="G1671" s="1">
        <f>IF(reservas_hotel[[#This Row],[precio noche 1]]="","100",reservas_hotel[[#This Row],[precio noche 1]])</f>
        <v>50</v>
      </c>
      <c r="H1671" t="s">
        <v>9</v>
      </c>
      <c r="I1671">
        <v>7</v>
      </c>
      <c r="J1671" t="s">
        <v>17</v>
      </c>
      <c r="K1671">
        <v>20</v>
      </c>
      <c r="L1671" s="1">
        <f>IF(reservas_hotel[[#This Row],[mantenimiento_por_noche]]="","20",reservas_hotel[[#This Row],[mantenimiento_por_noche]])</f>
        <v>20</v>
      </c>
      <c r="M1671">
        <f>reservas_hotel[[#This Row],[Precio Noche]]*reservas_hotel[[#This Row],[noches]]</f>
        <v>350</v>
      </c>
      <c r="N1671">
        <f>reservas_hotel[[#This Row],[noches]]*reservas_hotel[[#This Row],[Mantenimiento por noche]]</f>
        <v>140</v>
      </c>
      <c r="O1671">
        <f>reservas_hotel[[#This Row],[Gasto total por reserva]]-reservas_hotel[[#This Row],[Gasto mantenimiento total]]</f>
        <v>210</v>
      </c>
    </row>
    <row r="1672" spans="1:15" x14ac:dyDescent="0.3">
      <c r="A1672">
        <v>1671</v>
      </c>
      <c r="B1672">
        <v>45</v>
      </c>
      <c r="C1672" t="s">
        <v>13</v>
      </c>
      <c r="D1672" t="s">
        <v>18</v>
      </c>
      <c r="E1672" t="s">
        <v>8</v>
      </c>
      <c r="F1672">
        <v>90</v>
      </c>
      <c r="G1672" s="1">
        <f>IF(reservas_hotel[[#This Row],[precio noche 1]]="","100",reservas_hotel[[#This Row],[precio noche 1]])</f>
        <v>90</v>
      </c>
      <c r="H1672" t="s">
        <v>5</v>
      </c>
      <c r="I1672">
        <v>1</v>
      </c>
      <c r="J1672" t="s">
        <v>6</v>
      </c>
      <c r="K1672">
        <v>10</v>
      </c>
      <c r="L1672" s="1">
        <f>IF(reservas_hotel[[#This Row],[mantenimiento_por_noche]]="","20",reservas_hotel[[#This Row],[mantenimiento_por_noche]])</f>
        <v>10</v>
      </c>
      <c r="M1672">
        <f>reservas_hotel[[#This Row],[Precio Noche]]*reservas_hotel[[#This Row],[noches]]</f>
        <v>90</v>
      </c>
      <c r="N1672">
        <f>reservas_hotel[[#This Row],[noches]]*reservas_hotel[[#This Row],[Mantenimiento por noche]]</f>
        <v>10</v>
      </c>
      <c r="O1672">
        <f>reservas_hotel[[#This Row],[Gasto total por reserva]]-reservas_hotel[[#This Row],[Gasto mantenimiento total]]</f>
        <v>80</v>
      </c>
    </row>
    <row r="1673" spans="1:15" x14ac:dyDescent="0.3">
      <c r="A1673">
        <v>1672</v>
      </c>
      <c r="B1673">
        <v>32</v>
      </c>
      <c r="C1673" t="s">
        <v>13</v>
      </c>
      <c r="D1673" t="s">
        <v>10</v>
      </c>
      <c r="E1673" t="s">
        <v>8</v>
      </c>
      <c r="G1673" s="1" t="str">
        <f>IF(reservas_hotel[[#This Row],[precio noche 1]]="","100",reservas_hotel[[#This Row],[precio noche 1]])</f>
        <v>100</v>
      </c>
      <c r="H1673" t="s">
        <v>9</v>
      </c>
      <c r="I1673">
        <v>3</v>
      </c>
      <c r="J1673" t="s">
        <v>6</v>
      </c>
      <c r="K1673">
        <v>5</v>
      </c>
      <c r="L1673" s="1">
        <f>IF(reservas_hotel[[#This Row],[mantenimiento_por_noche]]="","20",reservas_hotel[[#This Row],[mantenimiento_por_noche]])</f>
        <v>5</v>
      </c>
      <c r="M1673">
        <f>reservas_hotel[[#This Row],[Precio Noche]]*reservas_hotel[[#This Row],[noches]]</f>
        <v>300</v>
      </c>
      <c r="N1673">
        <f>reservas_hotel[[#This Row],[noches]]*reservas_hotel[[#This Row],[Mantenimiento por noche]]</f>
        <v>15</v>
      </c>
      <c r="O1673">
        <f>reservas_hotel[[#This Row],[Gasto total por reserva]]-reservas_hotel[[#This Row],[Gasto mantenimiento total]]</f>
        <v>285</v>
      </c>
    </row>
    <row r="1674" spans="1:15" x14ac:dyDescent="0.3">
      <c r="A1674">
        <v>1673</v>
      </c>
      <c r="B1674">
        <v>55</v>
      </c>
      <c r="C1674" t="s">
        <v>13</v>
      </c>
      <c r="D1674" t="s">
        <v>7</v>
      </c>
      <c r="E1674" t="s">
        <v>15</v>
      </c>
      <c r="F1674">
        <v>70</v>
      </c>
      <c r="G1674" s="1">
        <f>IF(reservas_hotel[[#This Row],[precio noche 1]]="","100",reservas_hotel[[#This Row],[precio noche 1]])</f>
        <v>70</v>
      </c>
      <c r="H1674" t="s">
        <v>21</v>
      </c>
      <c r="I1674">
        <v>5</v>
      </c>
      <c r="J1674" t="s">
        <v>6</v>
      </c>
      <c r="K1674">
        <v>5</v>
      </c>
      <c r="L1674" s="1">
        <f>IF(reservas_hotel[[#This Row],[mantenimiento_por_noche]]="","20",reservas_hotel[[#This Row],[mantenimiento_por_noche]])</f>
        <v>5</v>
      </c>
      <c r="M1674">
        <f>reservas_hotel[[#This Row],[Precio Noche]]*reservas_hotel[[#This Row],[noches]]</f>
        <v>350</v>
      </c>
      <c r="N1674">
        <f>reservas_hotel[[#This Row],[noches]]*reservas_hotel[[#This Row],[Mantenimiento por noche]]</f>
        <v>25</v>
      </c>
      <c r="O1674">
        <f>reservas_hotel[[#This Row],[Gasto total por reserva]]-reservas_hotel[[#This Row],[Gasto mantenimiento total]]</f>
        <v>325</v>
      </c>
    </row>
    <row r="1675" spans="1:15" x14ac:dyDescent="0.3">
      <c r="A1675">
        <v>1674</v>
      </c>
      <c r="B1675">
        <v>49</v>
      </c>
      <c r="C1675" t="s">
        <v>2</v>
      </c>
      <c r="D1675" t="s">
        <v>22</v>
      </c>
      <c r="E1675" t="s">
        <v>15</v>
      </c>
      <c r="F1675">
        <v>150</v>
      </c>
      <c r="G1675" s="1">
        <f>IF(reservas_hotel[[#This Row],[precio noche 1]]="","100",reservas_hotel[[#This Row],[precio noche 1]])</f>
        <v>150</v>
      </c>
      <c r="H1675" t="s">
        <v>21</v>
      </c>
      <c r="I1675">
        <v>3</v>
      </c>
      <c r="J1675" t="s">
        <v>6</v>
      </c>
      <c r="K1675">
        <v>5</v>
      </c>
      <c r="L1675" s="1">
        <f>IF(reservas_hotel[[#This Row],[mantenimiento_por_noche]]="","20",reservas_hotel[[#This Row],[mantenimiento_por_noche]])</f>
        <v>5</v>
      </c>
      <c r="M1675">
        <f>reservas_hotel[[#This Row],[Precio Noche]]*reservas_hotel[[#This Row],[noches]]</f>
        <v>450</v>
      </c>
      <c r="N1675">
        <f>reservas_hotel[[#This Row],[noches]]*reservas_hotel[[#This Row],[Mantenimiento por noche]]</f>
        <v>15</v>
      </c>
      <c r="O1675">
        <f>reservas_hotel[[#This Row],[Gasto total por reserva]]-reservas_hotel[[#This Row],[Gasto mantenimiento total]]</f>
        <v>435</v>
      </c>
    </row>
    <row r="1676" spans="1:15" x14ac:dyDescent="0.3">
      <c r="A1676">
        <v>1675</v>
      </c>
      <c r="B1676">
        <v>57</v>
      </c>
      <c r="C1676" t="s">
        <v>2</v>
      </c>
      <c r="D1676" t="s">
        <v>14</v>
      </c>
      <c r="E1676" t="s">
        <v>8</v>
      </c>
      <c r="F1676">
        <v>120</v>
      </c>
      <c r="G1676" s="1">
        <f>IF(reservas_hotel[[#This Row],[precio noche 1]]="","100",reservas_hotel[[#This Row],[precio noche 1]])</f>
        <v>120</v>
      </c>
      <c r="H1676" t="s">
        <v>21</v>
      </c>
      <c r="I1676">
        <v>7</v>
      </c>
      <c r="J1676" t="s">
        <v>6</v>
      </c>
      <c r="K1676">
        <v>15</v>
      </c>
      <c r="L1676" s="1">
        <f>IF(reservas_hotel[[#This Row],[mantenimiento_por_noche]]="","20",reservas_hotel[[#This Row],[mantenimiento_por_noche]])</f>
        <v>15</v>
      </c>
      <c r="M1676">
        <f>reservas_hotel[[#This Row],[Precio Noche]]*reservas_hotel[[#This Row],[noches]]</f>
        <v>840</v>
      </c>
      <c r="N1676">
        <f>reservas_hotel[[#This Row],[noches]]*reservas_hotel[[#This Row],[Mantenimiento por noche]]</f>
        <v>105</v>
      </c>
      <c r="O1676">
        <f>reservas_hotel[[#This Row],[Gasto total por reserva]]-reservas_hotel[[#This Row],[Gasto mantenimiento total]]</f>
        <v>735</v>
      </c>
    </row>
    <row r="1677" spans="1:15" x14ac:dyDescent="0.3">
      <c r="A1677">
        <v>1676</v>
      </c>
      <c r="B1677">
        <v>61</v>
      </c>
      <c r="C1677" t="s">
        <v>2</v>
      </c>
      <c r="D1677" t="s">
        <v>7</v>
      </c>
      <c r="E1677" t="s">
        <v>15</v>
      </c>
      <c r="F1677">
        <v>90</v>
      </c>
      <c r="G1677" s="1">
        <f>IF(reservas_hotel[[#This Row],[precio noche 1]]="","100",reservas_hotel[[#This Row],[precio noche 1]])</f>
        <v>90</v>
      </c>
      <c r="H1677" t="s">
        <v>5</v>
      </c>
      <c r="I1677">
        <v>7</v>
      </c>
      <c r="J1677" t="s">
        <v>6</v>
      </c>
      <c r="K1677">
        <v>15</v>
      </c>
      <c r="L1677" s="1">
        <f>IF(reservas_hotel[[#This Row],[mantenimiento_por_noche]]="","20",reservas_hotel[[#This Row],[mantenimiento_por_noche]])</f>
        <v>15</v>
      </c>
      <c r="M1677">
        <f>reservas_hotel[[#This Row],[Precio Noche]]*reservas_hotel[[#This Row],[noches]]</f>
        <v>630</v>
      </c>
      <c r="N1677">
        <f>reservas_hotel[[#This Row],[noches]]*reservas_hotel[[#This Row],[Mantenimiento por noche]]</f>
        <v>105</v>
      </c>
      <c r="O1677">
        <f>reservas_hotel[[#This Row],[Gasto total por reserva]]-reservas_hotel[[#This Row],[Gasto mantenimiento total]]</f>
        <v>525</v>
      </c>
    </row>
    <row r="1678" spans="1:15" x14ac:dyDescent="0.3">
      <c r="A1678">
        <v>1677</v>
      </c>
      <c r="B1678">
        <v>19</v>
      </c>
      <c r="C1678" t="s">
        <v>2</v>
      </c>
      <c r="D1678" t="s">
        <v>20</v>
      </c>
      <c r="E1678" t="s">
        <v>15</v>
      </c>
      <c r="F1678">
        <v>200</v>
      </c>
      <c r="G1678" s="1">
        <f>IF(reservas_hotel[[#This Row],[precio noche 1]]="","100",reservas_hotel[[#This Row],[precio noche 1]])</f>
        <v>200</v>
      </c>
      <c r="H1678" t="s">
        <v>12</v>
      </c>
      <c r="I1678">
        <v>5</v>
      </c>
      <c r="J1678" t="s">
        <v>17</v>
      </c>
      <c r="K1678">
        <v>15</v>
      </c>
      <c r="L1678" s="1">
        <f>IF(reservas_hotel[[#This Row],[mantenimiento_por_noche]]="","20",reservas_hotel[[#This Row],[mantenimiento_por_noche]])</f>
        <v>15</v>
      </c>
      <c r="M1678">
        <f>reservas_hotel[[#This Row],[Precio Noche]]*reservas_hotel[[#This Row],[noches]]</f>
        <v>1000</v>
      </c>
      <c r="N1678">
        <f>reservas_hotel[[#This Row],[noches]]*reservas_hotel[[#This Row],[Mantenimiento por noche]]</f>
        <v>75</v>
      </c>
      <c r="O1678">
        <f>reservas_hotel[[#This Row],[Gasto total por reserva]]-reservas_hotel[[#This Row],[Gasto mantenimiento total]]</f>
        <v>925</v>
      </c>
    </row>
    <row r="1679" spans="1:15" x14ac:dyDescent="0.3">
      <c r="A1679">
        <v>1678</v>
      </c>
      <c r="B1679">
        <v>32</v>
      </c>
      <c r="C1679" t="s">
        <v>13</v>
      </c>
      <c r="D1679" t="s">
        <v>20</v>
      </c>
      <c r="E1679" t="s">
        <v>11</v>
      </c>
      <c r="F1679">
        <v>70</v>
      </c>
      <c r="G1679" s="1">
        <f>IF(reservas_hotel[[#This Row],[precio noche 1]]="","100",reservas_hotel[[#This Row],[precio noche 1]])</f>
        <v>70</v>
      </c>
      <c r="H1679" t="s">
        <v>12</v>
      </c>
      <c r="I1679">
        <v>4</v>
      </c>
      <c r="J1679" t="s">
        <v>17</v>
      </c>
      <c r="L1679" s="1" t="str">
        <f>IF(reservas_hotel[[#This Row],[mantenimiento_por_noche]]="","20",reservas_hotel[[#This Row],[mantenimiento_por_noche]])</f>
        <v>20</v>
      </c>
      <c r="M1679">
        <f>reservas_hotel[[#This Row],[Precio Noche]]*reservas_hotel[[#This Row],[noches]]</f>
        <v>280</v>
      </c>
      <c r="N1679">
        <f>reservas_hotel[[#This Row],[noches]]*reservas_hotel[[#This Row],[Mantenimiento por noche]]</f>
        <v>80</v>
      </c>
      <c r="O1679">
        <f>reservas_hotel[[#This Row],[Gasto total por reserva]]-reservas_hotel[[#This Row],[Gasto mantenimiento total]]</f>
        <v>200</v>
      </c>
    </row>
    <row r="1680" spans="1:15" x14ac:dyDescent="0.3">
      <c r="A1680">
        <v>1679</v>
      </c>
      <c r="B1680">
        <v>64</v>
      </c>
      <c r="C1680" t="s">
        <v>2</v>
      </c>
      <c r="D1680" t="s">
        <v>22</v>
      </c>
      <c r="E1680" t="s">
        <v>8</v>
      </c>
      <c r="F1680">
        <v>120</v>
      </c>
      <c r="G1680" s="1">
        <f>IF(reservas_hotel[[#This Row],[precio noche 1]]="","100",reservas_hotel[[#This Row],[precio noche 1]])</f>
        <v>120</v>
      </c>
      <c r="H1680" t="s">
        <v>21</v>
      </c>
      <c r="I1680">
        <v>9</v>
      </c>
      <c r="J1680" t="s">
        <v>17</v>
      </c>
      <c r="L1680" s="1" t="str">
        <f>IF(reservas_hotel[[#This Row],[mantenimiento_por_noche]]="","20",reservas_hotel[[#This Row],[mantenimiento_por_noche]])</f>
        <v>20</v>
      </c>
      <c r="M1680">
        <f>reservas_hotel[[#This Row],[Precio Noche]]*reservas_hotel[[#This Row],[noches]]</f>
        <v>1080</v>
      </c>
      <c r="N1680">
        <f>reservas_hotel[[#This Row],[noches]]*reservas_hotel[[#This Row],[Mantenimiento por noche]]</f>
        <v>180</v>
      </c>
      <c r="O1680">
        <f>reservas_hotel[[#This Row],[Gasto total por reserva]]-reservas_hotel[[#This Row],[Gasto mantenimiento total]]</f>
        <v>900</v>
      </c>
    </row>
    <row r="1681" spans="1:15" x14ac:dyDescent="0.3">
      <c r="A1681">
        <v>1680</v>
      </c>
      <c r="B1681">
        <v>55</v>
      </c>
      <c r="C1681" t="s">
        <v>2</v>
      </c>
      <c r="D1681" t="s">
        <v>18</v>
      </c>
      <c r="E1681" t="s">
        <v>4</v>
      </c>
      <c r="F1681">
        <v>70</v>
      </c>
      <c r="G1681" s="1">
        <f>IF(reservas_hotel[[#This Row],[precio noche 1]]="","100",reservas_hotel[[#This Row],[precio noche 1]])</f>
        <v>70</v>
      </c>
      <c r="H1681" t="s">
        <v>12</v>
      </c>
      <c r="I1681">
        <v>4</v>
      </c>
      <c r="J1681" t="s">
        <v>17</v>
      </c>
      <c r="K1681">
        <v>15</v>
      </c>
      <c r="L1681" s="1">
        <f>IF(reservas_hotel[[#This Row],[mantenimiento_por_noche]]="","20",reservas_hotel[[#This Row],[mantenimiento_por_noche]])</f>
        <v>15</v>
      </c>
      <c r="M1681">
        <f>reservas_hotel[[#This Row],[Precio Noche]]*reservas_hotel[[#This Row],[noches]]</f>
        <v>280</v>
      </c>
      <c r="N1681">
        <f>reservas_hotel[[#This Row],[noches]]*reservas_hotel[[#This Row],[Mantenimiento por noche]]</f>
        <v>60</v>
      </c>
      <c r="O1681">
        <f>reservas_hotel[[#This Row],[Gasto total por reserva]]-reservas_hotel[[#This Row],[Gasto mantenimiento total]]</f>
        <v>220</v>
      </c>
    </row>
    <row r="1682" spans="1:15" x14ac:dyDescent="0.3">
      <c r="A1682">
        <v>1681</v>
      </c>
      <c r="B1682">
        <v>30</v>
      </c>
      <c r="C1682" t="s">
        <v>13</v>
      </c>
      <c r="D1682" t="s">
        <v>7</v>
      </c>
      <c r="E1682" t="s">
        <v>8</v>
      </c>
      <c r="F1682">
        <v>90</v>
      </c>
      <c r="G1682" s="1">
        <f>IF(reservas_hotel[[#This Row],[precio noche 1]]="","100",reservas_hotel[[#This Row],[precio noche 1]])</f>
        <v>90</v>
      </c>
      <c r="H1682" t="s">
        <v>9</v>
      </c>
      <c r="I1682">
        <v>7</v>
      </c>
      <c r="J1682" t="s">
        <v>6</v>
      </c>
      <c r="L1682" s="1" t="str">
        <f>IF(reservas_hotel[[#This Row],[mantenimiento_por_noche]]="","20",reservas_hotel[[#This Row],[mantenimiento_por_noche]])</f>
        <v>20</v>
      </c>
      <c r="M1682">
        <f>reservas_hotel[[#This Row],[Precio Noche]]*reservas_hotel[[#This Row],[noches]]</f>
        <v>630</v>
      </c>
      <c r="N1682">
        <f>reservas_hotel[[#This Row],[noches]]*reservas_hotel[[#This Row],[Mantenimiento por noche]]</f>
        <v>140</v>
      </c>
      <c r="O1682">
        <f>reservas_hotel[[#This Row],[Gasto total por reserva]]-reservas_hotel[[#This Row],[Gasto mantenimiento total]]</f>
        <v>490</v>
      </c>
    </row>
    <row r="1683" spans="1:15" x14ac:dyDescent="0.3">
      <c r="A1683">
        <v>1682</v>
      </c>
      <c r="B1683">
        <v>85</v>
      </c>
      <c r="C1683" t="s">
        <v>13</v>
      </c>
      <c r="D1683" t="s">
        <v>3</v>
      </c>
      <c r="E1683" t="s">
        <v>11</v>
      </c>
      <c r="F1683">
        <v>120</v>
      </c>
      <c r="G1683" s="1">
        <f>IF(reservas_hotel[[#This Row],[precio noche 1]]="","100",reservas_hotel[[#This Row],[precio noche 1]])</f>
        <v>120</v>
      </c>
      <c r="H1683" t="s">
        <v>5</v>
      </c>
      <c r="I1683">
        <v>2</v>
      </c>
      <c r="J1683" t="s">
        <v>17</v>
      </c>
      <c r="K1683">
        <v>20</v>
      </c>
      <c r="L1683" s="1">
        <f>IF(reservas_hotel[[#This Row],[mantenimiento_por_noche]]="","20",reservas_hotel[[#This Row],[mantenimiento_por_noche]])</f>
        <v>20</v>
      </c>
      <c r="M1683">
        <f>reservas_hotel[[#This Row],[Precio Noche]]*reservas_hotel[[#This Row],[noches]]</f>
        <v>240</v>
      </c>
      <c r="N1683">
        <f>reservas_hotel[[#This Row],[noches]]*reservas_hotel[[#This Row],[Mantenimiento por noche]]</f>
        <v>40</v>
      </c>
      <c r="O1683">
        <f>reservas_hotel[[#This Row],[Gasto total por reserva]]-reservas_hotel[[#This Row],[Gasto mantenimiento total]]</f>
        <v>200</v>
      </c>
    </row>
    <row r="1684" spans="1:15" x14ac:dyDescent="0.3">
      <c r="A1684">
        <v>1683</v>
      </c>
      <c r="B1684">
        <v>57</v>
      </c>
      <c r="C1684" t="s">
        <v>13</v>
      </c>
      <c r="D1684" t="s">
        <v>19</v>
      </c>
      <c r="E1684" t="s">
        <v>15</v>
      </c>
      <c r="F1684">
        <v>90</v>
      </c>
      <c r="G1684" s="1">
        <f>IF(reservas_hotel[[#This Row],[precio noche 1]]="","100",reservas_hotel[[#This Row],[precio noche 1]])</f>
        <v>90</v>
      </c>
      <c r="H1684" t="s">
        <v>12</v>
      </c>
      <c r="I1684">
        <v>1</v>
      </c>
      <c r="J1684" t="s">
        <v>17</v>
      </c>
      <c r="K1684">
        <v>20</v>
      </c>
      <c r="L1684" s="1">
        <f>IF(reservas_hotel[[#This Row],[mantenimiento_por_noche]]="","20",reservas_hotel[[#This Row],[mantenimiento_por_noche]])</f>
        <v>20</v>
      </c>
      <c r="M1684">
        <f>reservas_hotel[[#This Row],[Precio Noche]]*reservas_hotel[[#This Row],[noches]]</f>
        <v>90</v>
      </c>
      <c r="N1684">
        <f>reservas_hotel[[#This Row],[noches]]*reservas_hotel[[#This Row],[Mantenimiento por noche]]</f>
        <v>20</v>
      </c>
      <c r="O1684">
        <f>reservas_hotel[[#This Row],[Gasto total por reserva]]-reservas_hotel[[#This Row],[Gasto mantenimiento total]]</f>
        <v>70</v>
      </c>
    </row>
    <row r="1685" spans="1:15" x14ac:dyDescent="0.3">
      <c r="A1685">
        <v>1684</v>
      </c>
      <c r="B1685">
        <v>65</v>
      </c>
      <c r="C1685" t="s">
        <v>13</v>
      </c>
      <c r="D1685" t="s">
        <v>3</v>
      </c>
      <c r="E1685" t="s">
        <v>11</v>
      </c>
      <c r="F1685">
        <v>70</v>
      </c>
      <c r="G1685" s="1">
        <f>IF(reservas_hotel[[#This Row],[precio noche 1]]="","100",reservas_hotel[[#This Row],[precio noche 1]])</f>
        <v>70</v>
      </c>
      <c r="H1685" t="s">
        <v>9</v>
      </c>
      <c r="I1685">
        <v>10</v>
      </c>
      <c r="J1685" t="s">
        <v>17</v>
      </c>
      <c r="K1685">
        <v>15</v>
      </c>
      <c r="L1685" s="1">
        <f>IF(reservas_hotel[[#This Row],[mantenimiento_por_noche]]="","20",reservas_hotel[[#This Row],[mantenimiento_por_noche]])</f>
        <v>15</v>
      </c>
      <c r="M1685">
        <f>reservas_hotel[[#This Row],[Precio Noche]]*reservas_hotel[[#This Row],[noches]]</f>
        <v>700</v>
      </c>
      <c r="N1685">
        <f>reservas_hotel[[#This Row],[noches]]*reservas_hotel[[#This Row],[Mantenimiento por noche]]</f>
        <v>150</v>
      </c>
      <c r="O1685">
        <f>reservas_hotel[[#This Row],[Gasto total por reserva]]-reservas_hotel[[#This Row],[Gasto mantenimiento total]]</f>
        <v>550</v>
      </c>
    </row>
    <row r="1686" spans="1:15" x14ac:dyDescent="0.3">
      <c r="A1686">
        <v>1685</v>
      </c>
      <c r="B1686">
        <v>63</v>
      </c>
      <c r="C1686" t="s">
        <v>2</v>
      </c>
      <c r="D1686" t="s">
        <v>7</v>
      </c>
      <c r="E1686" t="s">
        <v>15</v>
      </c>
      <c r="F1686">
        <v>50</v>
      </c>
      <c r="G1686" s="1">
        <f>IF(reservas_hotel[[#This Row],[precio noche 1]]="","100",reservas_hotel[[#This Row],[precio noche 1]])</f>
        <v>50</v>
      </c>
      <c r="H1686" t="s">
        <v>21</v>
      </c>
      <c r="I1686">
        <v>3</v>
      </c>
      <c r="J1686" t="s">
        <v>6</v>
      </c>
      <c r="K1686">
        <v>20</v>
      </c>
      <c r="L1686" s="1">
        <f>IF(reservas_hotel[[#This Row],[mantenimiento_por_noche]]="","20",reservas_hotel[[#This Row],[mantenimiento_por_noche]])</f>
        <v>20</v>
      </c>
      <c r="M1686">
        <f>reservas_hotel[[#This Row],[Precio Noche]]*reservas_hotel[[#This Row],[noches]]</f>
        <v>150</v>
      </c>
      <c r="N1686">
        <f>reservas_hotel[[#This Row],[noches]]*reservas_hotel[[#This Row],[Mantenimiento por noche]]</f>
        <v>60</v>
      </c>
      <c r="O1686">
        <f>reservas_hotel[[#This Row],[Gasto total por reserva]]-reservas_hotel[[#This Row],[Gasto mantenimiento total]]</f>
        <v>90</v>
      </c>
    </row>
    <row r="1687" spans="1:15" x14ac:dyDescent="0.3">
      <c r="A1687">
        <v>1686</v>
      </c>
      <c r="B1687">
        <v>57</v>
      </c>
      <c r="C1687" t="s">
        <v>13</v>
      </c>
      <c r="D1687" t="s">
        <v>20</v>
      </c>
      <c r="E1687" t="s">
        <v>15</v>
      </c>
      <c r="F1687">
        <v>150</v>
      </c>
      <c r="G1687" s="1">
        <f>IF(reservas_hotel[[#This Row],[precio noche 1]]="","100",reservas_hotel[[#This Row],[precio noche 1]])</f>
        <v>150</v>
      </c>
      <c r="H1687" t="s">
        <v>21</v>
      </c>
      <c r="I1687">
        <v>2</v>
      </c>
      <c r="J1687" t="s">
        <v>6</v>
      </c>
      <c r="K1687">
        <v>15</v>
      </c>
      <c r="L1687" s="1">
        <f>IF(reservas_hotel[[#This Row],[mantenimiento_por_noche]]="","20",reservas_hotel[[#This Row],[mantenimiento_por_noche]])</f>
        <v>15</v>
      </c>
      <c r="M1687">
        <f>reservas_hotel[[#This Row],[Precio Noche]]*reservas_hotel[[#This Row],[noches]]</f>
        <v>300</v>
      </c>
      <c r="N1687">
        <f>reservas_hotel[[#This Row],[noches]]*reservas_hotel[[#This Row],[Mantenimiento por noche]]</f>
        <v>30</v>
      </c>
      <c r="O1687">
        <f>reservas_hotel[[#This Row],[Gasto total por reserva]]-reservas_hotel[[#This Row],[Gasto mantenimiento total]]</f>
        <v>270</v>
      </c>
    </row>
    <row r="1688" spans="1:15" x14ac:dyDescent="0.3">
      <c r="A1688">
        <v>1687</v>
      </c>
      <c r="B1688">
        <v>47</v>
      </c>
      <c r="C1688" t="s">
        <v>13</v>
      </c>
      <c r="D1688" t="s">
        <v>10</v>
      </c>
      <c r="E1688" t="s">
        <v>4</v>
      </c>
      <c r="F1688">
        <v>120</v>
      </c>
      <c r="G1688" s="1">
        <f>IF(reservas_hotel[[#This Row],[precio noche 1]]="","100",reservas_hotel[[#This Row],[precio noche 1]])</f>
        <v>120</v>
      </c>
      <c r="H1688" t="s">
        <v>5</v>
      </c>
      <c r="I1688">
        <v>6</v>
      </c>
      <c r="J1688" t="s">
        <v>6</v>
      </c>
      <c r="K1688">
        <v>20</v>
      </c>
      <c r="L1688" s="1">
        <f>IF(reservas_hotel[[#This Row],[mantenimiento_por_noche]]="","20",reservas_hotel[[#This Row],[mantenimiento_por_noche]])</f>
        <v>20</v>
      </c>
      <c r="M1688">
        <f>reservas_hotel[[#This Row],[Precio Noche]]*reservas_hotel[[#This Row],[noches]]</f>
        <v>720</v>
      </c>
      <c r="N1688">
        <f>reservas_hotel[[#This Row],[noches]]*reservas_hotel[[#This Row],[Mantenimiento por noche]]</f>
        <v>120</v>
      </c>
      <c r="O1688">
        <f>reservas_hotel[[#This Row],[Gasto total por reserva]]-reservas_hotel[[#This Row],[Gasto mantenimiento total]]</f>
        <v>600</v>
      </c>
    </row>
    <row r="1689" spans="1:15" x14ac:dyDescent="0.3">
      <c r="A1689">
        <v>1688</v>
      </c>
      <c r="B1689">
        <v>35</v>
      </c>
      <c r="C1689" t="s">
        <v>13</v>
      </c>
      <c r="D1689" t="s">
        <v>19</v>
      </c>
      <c r="E1689" t="s">
        <v>11</v>
      </c>
      <c r="G1689" s="1" t="str">
        <f>IF(reservas_hotel[[#This Row],[precio noche 1]]="","100",reservas_hotel[[#This Row],[precio noche 1]])</f>
        <v>100</v>
      </c>
      <c r="H1689" t="s">
        <v>9</v>
      </c>
      <c r="I1689">
        <v>2</v>
      </c>
      <c r="J1689" t="s">
        <v>17</v>
      </c>
      <c r="K1689">
        <v>10</v>
      </c>
      <c r="L1689" s="1">
        <f>IF(reservas_hotel[[#This Row],[mantenimiento_por_noche]]="","20",reservas_hotel[[#This Row],[mantenimiento_por_noche]])</f>
        <v>10</v>
      </c>
      <c r="M1689">
        <f>reservas_hotel[[#This Row],[Precio Noche]]*reservas_hotel[[#This Row],[noches]]</f>
        <v>200</v>
      </c>
      <c r="N1689">
        <f>reservas_hotel[[#This Row],[noches]]*reservas_hotel[[#This Row],[Mantenimiento por noche]]</f>
        <v>20</v>
      </c>
      <c r="O1689">
        <f>reservas_hotel[[#This Row],[Gasto total por reserva]]-reservas_hotel[[#This Row],[Gasto mantenimiento total]]</f>
        <v>180</v>
      </c>
    </row>
    <row r="1690" spans="1:15" x14ac:dyDescent="0.3">
      <c r="A1690">
        <v>1689</v>
      </c>
      <c r="B1690">
        <v>35</v>
      </c>
      <c r="C1690" t="s">
        <v>13</v>
      </c>
      <c r="D1690" t="s">
        <v>10</v>
      </c>
      <c r="E1690" t="s">
        <v>4</v>
      </c>
      <c r="F1690">
        <v>70</v>
      </c>
      <c r="G1690" s="1">
        <f>IF(reservas_hotel[[#This Row],[precio noche 1]]="","100",reservas_hotel[[#This Row],[precio noche 1]])</f>
        <v>70</v>
      </c>
      <c r="H1690" t="s">
        <v>21</v>
      </c>
      <c r="I1690">
        <v>6</v>
      </c>
      <c r="J1690" t="s">
        <v>17</v>
      </c>
      <c r="K1690">
        <v>15</v>
      </c>
      <c r="L1690" s="1">
        <f>IF(reservas_hotel[[#This Row],[mantenimiento_por_noche]]="","20",reservas_hotel[[#This Row],[mantenimiento_por_noche]])</f>
        <v>15</v>
      </c>
      <c r="M1690">
        <f>reservas_hotel[[#This Row],[Precio Noche]]*reservas_hotel[[#This Row],[noches]]</f>
        <v>420</v>
      </c>
      <c r="N1690">
        <f>reservas_hotel[[#This Row],[noches]]*reservas_hotel[[#This Row],[Mantenimiento por noche]]</f>
        <v>90</v>
      </c>
      <c r="O1690">
        <f>reservas_hotel[[#This Row],[Gasto total por reserva]]-reservas_hotel[[#This Row],[Gasto mantenimiento total]]</f>
        <v>330</v>
      </c>
    </row>
    <row r="1691" spans="1:15" x14ac:dyDescent="0.3">
      <c r="A1691">
        <v>1690</v>
      </c>
      <c r="B1691">
        <v>18</v>
      </c>
      <c r="C1691" t="s">
        <v>13</v>
      </c>
      <c r="D1691" t="s">
        <v>18</v>
      </c>
      <c r="E1691" t="s">
        <v>11</v>
      </c>
      <c r="F1691">
        <v>70</v>
      </c>
      <c r="G1691" s="1">
        <f>IF(reservas_hotel[[#This Row],[precio noche 1]]="","100",reservas_hotel[[#This Row],[precio noche 1]])</f>
        <v>70</v>
      </c>
      <c r="H1691" t="s">
        <v>5</v>
      </c>
      <c r="I1691">
        <v>9</v>
      </c>
      <c r="J1691" t="s">
        <v>6</v>
      </c>
      <c r="L1691" s="1" t="str">
        <f>IF(reservas_hotel[[#This Row],[mantenimiento_por_noche]]="","20",reservas_hotel[[#This Row],[mantenimiento_por_noche]])</f>
        <v>20</v>
      </c>
      <c r="M1691">
        <f>reservas_hotel[[#This Row],[Precio Noche]]*reservas_hotel[[#This Row],[noches]]</f>
        <v>630</v>
      </c>
      <c r="N1691">
        <f>reservas_hotel[[#This Row],[noches]]*reservas_hotel[[#This Row],[Mantenimiento por noche]]</f>
        <v>180</v>
      </c>
      <c r="O1691">
        <f>reservas_hotel[[#This Row],[Gasto total por reserva]]-reservas_hotel[[#This Row],[Gasto mantenimiento total]]</f>
        <v>450</v>
      </c>
    </row>
    <row r="1692" spans="1:15" x14ac:dyDescent="0.3">
      <c r="A1692">
        <v>1691</v>
      </c>
      <c r="B1692">
        <v>78</v>
      </c>
      <c r="C1692" t="s">
        <v>2</v>
      </c>
      <c r="D1692" t="s">
        <v>22</v>
      </c>
      <c r="E1692" t="s">
        <v>4</v>
      </c>
      <c r="F1692">
        <v>120</v>
      </c>
      <c r="G1692" s="1">
        <f>IF(reservas_hotel[[#This Row],[precio noche 1]]="","100",reservas_hotel[[#This Row],[precio noche 1]])</f>
        <v>120</v>
      </c>
      <c r="H1692" t="s">
        <v>12</v>
      </c>
      <c r="I1692">
        <v>4</v>
      </c>
      <c r="J1692" t="s">
        <v>6</v>
      </c>
      <c r="K1692">
        <v>15</v>
      </c>
      <c r="L1692" s="1">
        <f>IF(reservas_hotel[[#This Row],[mantenimiento_por_noche]]="","20",reservas_hotel[[#This Row],[mantenimiento_por_noche]])</f>
        <v>15</v>
      </c>
      <c r="M1692">
        <f>reservas_hotel[[#This Row],[Precio Noche]]*reservas_hotel[[#This Row],[noches]]</f>
        <v>480</v>
      </c>
      <c r="N1692">
        <f>reservas_hotel[[#This Row],[noches]]*reservas_hotel[[#This Row],[Mantenimiento por noche]]</f>
        <v>60</v>
      </c>
      <c r="O1692">
        <f>reservas_hotel[[#This Row],[Gasto total por reserva]]-reservas_hotel[[#This Row],[Gasto mantenimiento total]]</f>
        <v>420</v>
      </c>
    </row>
    <row r="1693" spans="1:15" x14ac:dyDescent="0.3">
      <c r="A1693">
        <v>1692</v>
      </c>
      <c r="B1693">
        <v>81</v>
      </c>
      <c r="C1693" t="s">
        <v>13</v>
      </c>
      <c r="D1693" t="s">
        <v>7</v>
      </c>
      <c r="E1693" t="s">
        <v>8</v>
      </c>
      <c r="F1693">
        <v>70</v>
      </c>
      <c r="G1693" s="1">
        <f>IF(reservas_hotel[[#This Row],[precio noche 1]]="","100",reservas_hotel[[#This Row],[precio noche 1]])</f>
        <v>70</v>
      </c>
      <c r="H1693" t="s">
        <v>9</v>
      </c>
      <c r="I1693">
        <v>10</v>
      </c>
      <c r="J1693" t="s">
        <v>17</v>
      </c>
      <c r="K1693">
        <v>5</v>
      </c>
      <c r="L1693" s="1">
        <f>IF(reservas_hotel[[#This Row],[mantenimiento_por_noche]]="","20",reservas_hotel[[#This Row],[mantenimiento_por_noche]])</f>
        <v>5</v>
      </c>
      <c r="M1693">
        <f>reservas_hotel[[#This Row],[Precio Noche]]*reservas_hotel[[#This Row],[noches]]</f>
        <v>700</v>
      </c>
      <c r="N1693">
        <f>reservas_hotel[[#This Row],[noches]]*reservas_hotel[[#This Row],[Mantenimiento por noche]]</f>
        <v>50</v>
      </c>
      <c r="O1693">
        <f>reservas_hotel[[#This Row],[Gasto total por reserva]]-reservas_hotel[[#This Row],[Gasto mantenimiento total]]</f>
        <v>650</v>
      </c>
    </row>
    <row r="1694" spans="1:15" x14ac:dyDescent="0.3">
      <c r="A1694">
        <v>1693</v>
      </c>
      <c r="B1694">
        <v>64</v>
      </c>
      <c r="C1694" t="s">
        <v>13</v>
      </c>
      <c r="D1694" t="s">
        <v>22</v>
      </c>
      <c r="E1694" t="s">
        <v>8</v>
      </c>
      <c r="F1694">
        <v>70</v>
      </c>
      <c r="G1694" s="1">
        <f>IF(reservas_hotel[[#This Row],[precio noche 1]]="","100",reservas_hotel[[#This Row],[precio noche 1]])</f>
        <v>70</v>
      </c>
      <c r="H1694" t="s">
        <v>5</v>
      </c>
      <c r="I1694">
        <v>8</v>
      </c>
      <c r="J1694" t="s">
        <v>6</v>
      </c>
      <c r="K1694">
        <v>20</v>
      </c>
      <c r="L1694" s="1">
        <f>IF(reservas_hotel[[#This Row],[mantenimiento_por_noche]]="","20",reservas_hotel[[#This Row],[mantenimiento_por_noche]])</f>
        <v>20</v>
      </c>
      <c r="M1694">
        <f>reservas_hotel[[#This Row],[Precio Noche]]*reservas_hotel[[#This Row],[noches]]</f>
        <v>560</v>
      </c>
      <c r="N1694">
        <f>reservas_hotel[[#This Row],[noches]]*reservas_hotel[[#This Row],[Mantenimiento por noche]]</f>
        <v>160</v>
      </c>
      <c r="O1694">
        <f>reservas_hotel[[#This Row],[Gasto total por reserva]]-reservas_hotel[[#This Row],[Gasto mantenimiento total]]</f>
        <v>400</v>
      </c>
    </row>
    <row r="1695" spans="1:15" x14ac:dyDescent="0.3">
      <c r="A1695">
        <v>1694</v>
      </c>
      <c r="B1695">
        <v>67</v>
      </c>
      <c r="C1695" t="s">
        <v>2</v>
      </c>
      <c r="D1695" t="s">
        <v>20</v>
      </c>
      <c r="E1695" t="s">
        <v>4</v>
      </c>
      <c r="F1695">
        <v>120</v>
      </c>
      <c r="G1695" s="1">
        <f>IF(reservas_hotel[[#This Row],[precio noche 1]]="","100",reservas_hotel[[#This Row],[precio noche 1]])</f>
        <v>120</v>
      </c>
      <c r="H1695" t="s">
        <v>9</v>
      </c>
      <c r="I1695">
        <v>4</v>
      </c>
      <c r="J1695" t="s">
        <v>17</v>
      </c>
      <c r="K1695">
        <v>10</v>
      </c>
      <c r="L1695" s="1">
        <f>IF(reservas_hotel[[#This Row],[mantenimiento_por_noche]]="","20",reservas_hotel[[#This Row],[mantenimiento_por_noche]])</f>
        <v>10</v>
      </c>
      <c r="M1695">
        <f>reservas_hotel[[#This Row],[Precio Noche]]*reservas_hotel[[#This Row],[noches]]</f>
        <v>480</v>
      </c>
      <c r="N1695">
        <f>reservas_hotel[[#This Row],[noches]]*reservas_hotel[[#This Row],[Mantenimiento por noche]]</f>
        <v>40</v>
      </c>
      <c r="O1695">
        <f>reservas_hotel[[#This Row],[Gasto total por reserva]]-reservas_hotel[[#This Row],[Gasto mantenimiento total]]</f>
        <v>440</v>
      </c>
    </row>
    <row r="1696" spans="1:15" x14ac:dyDescent="0.3">
      <c r="A1696">
        <v>1695</v>
      </c>
      <c r="B1696">
        <v>74</v>
      </c>
      <c r="C1696" t="s">
        <v>2</v>
      </c>
      <c r="D1696" t="s">
        <v>20</v>
      </c>
      <c r="E1696" t="s">
        <v>11</v>
      </c>
      <c r="F1696">
        <v>150</v>
      </c>
      <c r="G1696" s="1">
        <f>IF(reservas_hotel[[#This Row],[precio noche 1]]="","100",reservas_hotel[[#This Row],[precio noche 1]])</f>
        <v>150</v>
      </c>
      <c r="H1696" t="s">
        <v>12</v>
      </c>
      <c r="I1696">
        <v>9</v>
      </c>
      <c r="J1696" t="s">
        <v>6</v>
      </c>
      <c r="K1696">
        <v>10</v>
      </c>
      <c r="L1696" s="1">
        <f>IF(reservas_hotel[[#This Row],[mantenimiento_por_noche]]="","20",reservas_hotel[[#This Row],[mantenimiento_por_noche]])</f>
        <v>10</v>
      </c>
      <c r="M1696">
        <f>reservas_hotel[[#This Row],[Precio Noche]]*reservas_hotel[[#This Row],[noches]]</f>
        <v>1350</v>
      </c>
      <c r="N1696">
        <f>reservas_hotel[[#This Row],[noches]]*reservas_hotel[[#This Row],[Mantenimiento por noche]]</f>
        <v>90</v>
      </c>
      <c r="O1696">
        <f>reservas_hotel[[#This Row],[Gasto total por reserva]]-reservas_hotel[[#This Row],[Gasto mantenimiento total]]</f>
        <v>1260</v>
      </c>
    </row>
    <row r="1697" spans="1:15" x14ac:dyDescent="0.3">
      <c r="A1697">
        <v>1696</v>
      </c>
      <c r="B1697">
        <v>60</v>
      </c>
      <c r="C1697" t="s">
        <v>13</v>
      </c>
      <c r="D1697" t="s">
        <v>22</v>
      </c>
      <c r="E1697" t="s">
        <v>8</v>
      </c>
      <c r="G1697" s="1" t="str">
        <f>IF(reservas_hotel[[#This Row],[precio noche 1]]="","100",reservas_hotel[[#This Row],[precio noche 1]])</f>
        <v>100</v>
      </c>
      <c r="H1697" t="s">
        <v>5</v>
      </c>
      <c r="I1697">
        <v>5</v>
      </c>
      <c r="J1697" t="s">
        <v>17</v>
      </c>
      <c r="K1697">
        <v>5</v>
      </c>
      <c r="L1697" s="1">
        <f>IF(reservas_hotel[[#This Row],[mantenimiento_por_noche]]="","20",reservas_hotel[[#This Row],[mantenimiento_por_noche]])</f>
        <v>5</v>
      </c>
      <c r="M1697">
        <f>reservas_hotel[[#This Row],[Precio Noche]]*reservas_hotel[[#This Row],[noches]]</f>
        <v>500</v>
      </c>
      <c r="N1697">
        <f>reservas_hotel[[#This Row],[noches]]*reservas_hotel[[#This Row],[Mantenimiento por noche]]</f>
        <v>25</v>
      </c>
      <c r="O1697">
        <f>reservas_hotel[[#This Row],[Gasto total por reserva]]-reservas_hotel[[#This Row],[Gasto mantenimiento total]]</f>
        <v>475</v>
      </c>
    </row>
    <row r="1698" spans="1:15" x14ac:dyDescent="0.3">
      <c r="A1698">
        <v>1697</v>
      </c>
      <c r="B1698">
        <v>37</v>
      </c>
      <c r="C1698" t="s">
        <v>2</v>
      </c>
      <c r="D1698" t="s">
        <v>3</v>
      </c>
      <c r="E1698" t="s">
        <v>11</v>
      </c>
      <c r="F1698">
        <v>50</v>
      </c>
      <c r="G1698" s="1">
        <f>IF(reservas_hotel[[#This Row],[precio noche 1]]="","100",reservas_hotel[[#This Row],[precio noche 1]])</f>
        <v>50</v>
      </c>
      <c r="H1698" t="s">
        <v>12</v>
      </c>
      <c r="I1698">
        <v>5</v>
      </c>
      <c r="J1698" t="s">
        <v>6</v>
      </c>
      <c r="K1698">
        <v>10</v>
      </c>
      <c r="L1698" s="1">
        <f>IF(reservas_hotel[[#This Row],[mantenimiento_por_noche]]="","20",reservas_hotel[[#This Row],[mantenimiento_por_noche]])</f>
        <v>10</v>
      </c>
      <c r="M1698">
        <f>reservas_hotel[[#This Row],[Precio Noche]]*reservas_hotel[[#This Row],[noches]]</f>
        <v>250</v>
      </c>
      <c r="N1698">
        <f>reservas_hotel[[#This Row],[noches]]*reservas_hotel[[#This Row],[Mantenimiento por noche]]</f>
        <v>50</v>
      </c>
      <c r="O1698">
        <f>reservas_hotel[[#This Row],[Gasto total por reserva]]-reservas_hotel[[#This Row],[Gasto mantenimiento total]]</f>
        <v>200</v>
      </c>
    </row>
    <row r="1699" spans="1:15" x14ac:dyDescent="0.3">
      <c r="A1699">
        <v>1698</v>
      </c>
      <c r="B1699">
        <v>20</v>
      </c>
      <c r="C1699" t="s">
        <v>13</v>
      </c>
      <c r="D1699" t="s">
        <v>3</v>
      </c>
      <c r="E1699" t="s">
        <v>15</v>
      </c>
      <c r="F1699">
        <v>70</v>
      </c>
      <c r="G1699" s="1">
        <f>IF(reservas_hotel[[#This Row],[precio noche 1]]="","100",reservas_hotel[[#This Row],[precio noche 1]])</f>
        <v>70</v>
      </c>
      <c r="H1699" t="s">
        <v>9</v>
      </c>
      <c r="I1699">
        <v>6</v>
      </c>
      <c r="J1699" t="s">
        <v>6</v>
      </c>
      <c r="K1699">
        <v>20</v>
      </c>
      <c r="L1699" s="1">
        <f>IF(reservas_hotel[[#This Row],[mantenimiento_por_noche]]="","20",reservas_hotel[[#This Row],[mantenimiento_por_noche]])</f>
        <v>20</v>
      </c>
      <c r="M1699">
        <f>reservas_hotel[[#This Row],[Precio Noche]]*reservas_hotel[[#This Row],[noches]]</f>
        <v>420</v>
      </c>
      <c r="N1699">
        <f>reservas_hotel[[#This Row],[noches]]*reservas_hotel[[#This Row],[Mantenimiento por noche]]</f>
        <v>120</v>
      </c>
      <c r="O1699">
        <f>reservas_hotel[[#This Row],[Gasto total por reserva]]-reservas_hotel[[#This Row],[Gasto mantenimiento total]]</f>
        <v>300</v>
      </c>
    </row>
    <row r="1700" spans="1:15" x14ac:dyDescent="0.3">
      <c r="A1700">
        <v>1699</v>
      </c>
      <c r="B1700">
        <v>82</v>
      </c>
      <c r="C1700" t="s">
        <v>13</v>
      </c>
      <c r="D1700" t="s">
        <v>7</v>
      </c>
      <c r="E1700" t="s">
        <v>11</v>
      </c>
      <c r="F1700">
        <v>70</v>
      </c>
      <c r="G1700" s="1">
        <f>IF(reservas_hotel[[#This Row],[precio noche 1]]="","100",reservas_hotel[[#This Row],[precio noche 1]])</f>
        <v>70</v>
      </c>
      <c r="H1700" t="s">
        <v>9</v>
      </c>
      <c r="I1700">
        <v>9</v>
      </c>
      <c r="J1700" t="s">
        <v>6</v>
      </c>
      <c r="K1700">
        <v>20</v>
      </c>
      <c r="L1700" s="1">
        <f>IF(reservas_hotel[[#This Row],[mantenimiento_por_noche]]="","20",reservas_hotel[[#This Row],[mantenimiento_por_noche]])</f>
        <v>20</v>
      </c>
      <c r="M1700">
        <f>reservas_hotel[[#This Row],[Precio Noche]]*reservas_hotel[[#This Row],[noches]]</f>
        <v>630</v>
      </c>
      <c r="N1700">
        <f>reservas_hotel[[#This Row],[noches]]*reservas_hotel[[#This Row],[Mantenimiento por noche]]</f>
        <v>180</v>
      </c>
      <c r="O1700">
        <f>reservas_hotel[[#This Row],[Gasto total por reserva]]-reservas_hotel[[#This Row],[Gasto mantenimiento total]]</f>
        <v>450</v>
      </c>
    </row>
    <row r="1701" spans="1:15" x14ac:dyDescent="0.3">
      <c r="A1701">
        <v>1700</v>
      </c>
      <c r="B1701">
        <v>66</v>
      </c>
      <c r="C1701" t="s">
        <v>13</v>
      </c>
      <c r="D1701" t="s">
        <v>14</v>
      </c>
      <c r="E1701" t="s">
        <v>15</v>
      </c>
      <c r="F1701">
        <v>70</v>
      </c>
      <c r="G1701" s="1">
        <f>IF(reservas_hotel[[#This Row],[precio noche 1]]="","100",reservas_hotel[[#This Row],[precio noche 1]])</f>
        <v>70</v>
      </c>
      <c r="H1701" t="s">
        <v>9</v>
      </c>
      <c r="I1701">
        <v>9</v>
      </c>
      <c r="J1701" t="s">
        <v>17</v>
      </c>
      <c r="K1701">
        <v>10</v>
      </c>
      <c r="L1701" s="1">
        <f>IF(reservas_hotel[[#This Row],[mantenimiento_por_noche]]="","20",reservas_hotel[[#This Row],[mantenimiento_por_noche]])</f>
        <v>10</v>
      </c>
      <c r="M1701">
        <f>reservas_hotel[[#This Row],[Precio Noche]]*reservas_hotel[[#This Row],[noches]]</f>
        <v>630</v>
      </c>
      <c r="N1701">
        <f>reservas_hotel[[#This Row],[noches]]*reservas_hotel[[#This Row],[Mantenimiento por noche]]</f>
        <v>90</v>
      </c>
      <c r="O1701">
        <f>reservas_hotel[[#This Row],[Gasto total por reserva]]-reservas_hotel[[#This Row],[Gasto mantenimiento total]]</f>
        <v>540</v>
      </c>
    </row>
    <row r="1702" spans="1:15" x14ac:dyDescent="0.3">
      <c r="A1702">
        <v>1701</v>
      </c>
      <c r="B1702">
        <v>35</v>
      </c>
      <c r="C1702" t="s">
        <v>2</v>
      </c>
      <c r="D1702" t="s">
        <v>16</v>
      </c>
      <c r="E1702" t="s">
        <v>4</v>
      </c>
      <c r="F1702">
        <v>90</v>
      </c>
      <c r="G1702" s="1">
        <f>IF(reservas_hotel[[#This Row],[precio noche 1]]="","100",reservas_hotel[[#This Row],[precio noche 1]])</f>
        <v>90</v>
      </c>
      <c r="H1702" t="s">
        <v>5</v>
      </c>
      <c r="I1702">
        <v>6</v>
      </c>
      <c r="J1702" t="s">
        <v>6</v>
      </c>
      <c r="K1702">
        <v>5</v>
      </c>
      <c r="L1702" s="1">
        <f>IF(reservas_hotel[[#This Row],[mantenimiento_por_noche]]="","20",reservas_hotel[[#This Row],[mantenimiento_por_noche]])</f>
        <v>5</v>
      </c>
      <c r="M1702">
        <f>reservas_hotel[[#This Row],[Precio Noche]]*reservas_hotel[[#This Row],[noches]]</f>
        <v>540</v>
      </c>
      <c r="N1702">
        <f>reservas_hotel[[#This Row],[noches]]*reservas_hotel[[#This Row],[Mantenimiento por noche]]</f>
        <v>30</v>
      </c>
      <c r="O1702">
        <f>reservas_hotel[[#This Row],[Gasto total por reserva]]-reservas_hotel[[#This Row],[Gasto mantenimiento total]]</f>
        <v>510</v>
      </c>
    </row>
    <row r="1703" spans="1:15" x14ac:dyDescent="0.3">
      <c r="A1703">
        <v>1702</v>
      </c>
      <c r="B1703">
        <v>41</v>
      </c>
      <c r="C1703" t="s">
        <v>2</v>
      </c>
      <c r="D1703" t="s">
        <v>3</v>
      </c>
      <c r="E1703" t="s">
        <v>11</v>
      </c>
      <c r="F1703">
        <v>120</v>
      </c>
      <c r="G1703" s="1">
        <f>IF(reservas_hotel[[#This Row],[precio noche 1]]="","100",reservas_hotel[[#This Row],[precio noche 1]])</f>
        <v>120</v>
      </c>
      <c r="H1703" t="s">
        <v>21</v>
      </c>
      <c r="I1703">
        <v>10</v>
      </c>
      <c r="J1703" t="s">
        <v>6</v>
      </c>
      <c r="K1703">
        <v>10</v>
      </c>
      <c r="L1703" s="1">
        <f>IF(reservas_hotel[[#This Row],[mantenimiento_por_noche]]="","20",reservas_hotel[[#This Row],[mantenimiento_por_noche]])</f>
        <v>10</v>
      </c>
      <c r="M1703">
        <f>reservas_hotel[[#This Row],[Precio Noche]]*reservas_hotel[[#This Row],[noches]]</f>
        <v>1200</v>
      </c>
      <c r="N1703">
        <f>reservas_hotel[[#This Row],[noches]]*reservas_hotel[[#This Row],[Mantenimiento por noche]]</f>
        <v>100</v>
      </c>
      <c r="O1703">
        <f>reservas_hotel[[#This Row],[Gasto total por reserva]]-reservas_hotel[[#This Row],[Gasto mantenimiento total]]</f>
        <v>1100</v>
      </c>
    </row>
    <row r="1704" spans="1:15" x14ac:dyDescent="0.3">
      <c r="A1704">
        <v>1703</v>
      </c>
      <c r="B1704">
        <v>22</v>
      </c>
      <c r="C1704" t="s">
        <v>13</v>
      </c>
      <c r="D1704" t="s">
        <v>20</v>
      </c>
      <c r="E1704" t="s">
        <v>4</v>
      </c>
      <c r="F1704">
        <v>200</v>
      </c>
      <c r="G1704" s="1">
        <f>IF(reservas_hotel[[#This Row],[precio noche 1]]="","100",reservas_hotel[[#This Row],[precio noche 1]])</f>
        <v>200</v>
      </c>
      <c r="H1704" t="s">
        <v>9</v>
      </c>
      <c r="I1704">
        <v>4</v>
      </c>
      <c r="J1704" t="s">
        <v>6</v>
      </c>
      <c r="K1704">
        <v>20</v>
      </c>
      <c r="L1704" s="1">
        <f>IF(reservas_hotel[[#This Row],[mantenimiento_por_noche]]="","20",reservas_hotel[[#This Row],[mantenimiento_por_noche]])</f>
        <v>20</v>
      </c>
      <c r="M1704">
        <f>reservas_hotel[[#This Row],[Precio Noche]]*reservas_hotel[[#This Row],[noches]]</f>
        <v>800</v>
      </c>
      <c r="N1704">
        <f>reservas_hotel[[#This Row],[noches]]*reservas_hotel[[#This Row],[Mantenimiento por noche]]</f>
        <v>80</v>
      </c>
      <c r="O1704">
        <f>reservas_hotel[[#This Row],[Gasto total por reserva]]-reservas_hotel[[#This Row],[Gasto mantenimiento total]]</f>
        <v>720</v>
      </c>
    </row>
    <row r="1705" spans="1:15" x14ac:dyDescent="0.3">
      <c r="A1705">
        <v>1704</v>
      </c>
      <c r="B1705">
        <v>64</v>
      </c>
      <c r="C1705" t="s">
        <v>13</v>
      </c>
      <c r="D1705" t="s">
        <v>10</v>
      </c>
      <c r="E1705" t="s">
        <v>11</v>
      </c>
      <c r="F1705">
        <v>120</v>
      </c>
      <c r="G1705" s="1">
        <f>IF(reservas_hotel[[#This Row],[precio noche 1]]="","100",reservas_hotel[[#This Row],[precio noche 1]])</f>
        <v>120</v>
      </c>
      <c r="H1705" t="s">
        <v>21</v>
      </c>
      <c r="I1705">
        <v>1</v>
      </c>
      <c r="J1705" t="s">
        <v>17</v>
      </c>
      <c r="K1705">
        <v>20</v>
      </c>
      <c r="L1705" s="1">
        <f>IF(reservas_hotel[[#This Row],[mantenimiento_por_noche]]="","20",reservas_hotel[[#This Row],[mantenimiento_por_noche]])</f>
        <v>20</v>
      </c>
      <c r="M1705">
        <f>reservas_hotel[[#This Row],[Precio Noche]]*reservas_hotel[[#This Row],[noches]]</f>
        <v>120</v>
      </c>
      <c r="N1705">
        <f>reservas_hotel[[#This Row],[noches]]*reservas_hotel[[#This Row],[Mantenimiento por noche]]</f>
        <v>20</v>
      </c>
      <c r="O1705">
        <f>reservas_hotel[[#This Row],[Gasto total por reserva]]-reservas_hotel[[#This Row],[Gasto mantenimiento total]]</f>
        <v>100</v>
      </c>
    </row>
    <row r="1706" spans="1:15" x14ac:dyDescent="0.3">
      <c r="A1706">
        <v>1705</v>
      </c>
      <c r="B1706">
        <v>68</v>
      </c>
      <c r="C1706" t="s">
        <v>2</v>
      </c>
      <c r="D1706" t="s">
        <v>16</v>
      </c>
      <c r="E1706" t="s">
        <v>8</v>
      </c>
      <c r="F1706">
        <v>70</v>
      </c>
      <c r="G1706" s="1">
        <f>IF(reservas_hotel[[#This Row],[precio noche 1]]="","100",reservas_hotel[[#This Row],[precio noche 1]])</f>
        <v>70</v>
      </c>
      <c r="H1706" t="s">
        <v>5</v>
      </c>
      <c r="I1706">
        <v>10</v>
      </c>
      <c r="J1706" t="s">
        <v>17</v>
      </c>
      <c r="K1706">
        <v>10</v>
      </c>
      <c r="L1706" s="1">
        <f>IF(reservas_hotel[[#This Row],[mantenimiento_por_noche]]="","20",reservas_hotel[[#This Row],[mantenimiento_por_noche]])</f>
        <v>10</v>
      </c>
      <c r="M1706">
        <f>reservas_hotel[[#This Row],[Precio Noche]]*reservas_hotel[[#This Row],[noches]]</f>
        <v>700</v>
      </c>
      <c r="N1706">
        <f>reservas_hotel[[#This Row],[noches]]*reservas_hotel[[#This Row],[Mantenimiento por noche]]</f>
        <v>100</v>
      </c>
      <c r="O1706">
        <f>reservas_hotel[[#This Row],[Gasto total por reserva]]-reservas_hotel[[#This Row],[Gasto mantenimiento total]]</f>
        <v>600</v>
      </c>
    </row>
    <row r="1707" spans="1:15" x14ac:dyDescent="0.3">
      <c r="A1707">
        <v>1706</v>
      </c>
      <c r="B1707">
        <v>61</v>
      </c>
      <c r="C1707" t="s">
        <v>2</v>
      </c>
      <c r="D1707" t="s">
        <v>10</v>
      </c>
      <c r="E1707" t="s">
        <v>11</v>
      </c>
      <c r="F1707">
        <v>120</v>
      </c>
      <c r="G1707" s="1">
        <f>IF(reservas_hotel[[#This Row],[precio noche 1]]="","100",reservas_hotel[[#This Row],[precio noche 1]])</f>
        <v>120</v>
      </c>
      <c r="H1707" t="s">
        <v>21</v>
      </c>
      <c r="I1707">
        <v>4</v>
      </c>
      <c r="J1707" t="s">
        <v>17</v>
      </c>
      <c r="K1707">
        <v>20</v>
      </c>
      <c r="L1707" s="1">
        <f>IF(reservas_hotel[[#This Row],[mantenimiento_por_noche]]="","20",reservas_hotel[[#This Row],[mantenimiento_por_noche]])</f>
        <v>20</v>
      </c>
      <c r="M1707">
        <f>reservas_hotel[[#This Row],[Precio Noche]]*reservas_hotel[[#This Row],[noches]]</f>
        <v>480</v>
      </c>
      <c r="N1707">
        <f>reservas_hotel[[#This Row],[noches]]*reservas_hotel[[#This Row],[Mantenimiento por noche]]</f>
        <v>80</v>
      </c>
      <c r="O1707">
        <f>reservas_hotel[[#This Row],[Gasto total por reserva]]-reservas_hotel[[#This Row],[Gasto mantenimiento total]]</f>
        <v>400</v>
      </c>
    </row>
    <row r="1708" spans="1:15" x14ac:dyDescent="0.3">
      <c r="A1708">
        <v>1707</v>
      </c>
      <c r="B1708">
        <v>59</v>
      </c>
      <c r="C1708" t="s">
        <v>13</v>
      </c>
      <c r="D1708" t="s">
        <v>3</v>
      </c>
      <c r="E1708" t="s">
        <v>11</v>
      </c>
      <c r="F1708">
        <v>120</v>
      </c>
      <c r="G1708" s="1">
        <f>IF(reservas_hotel[[#This Row],[precio noche 1]]="","100",reservas_hotel[[#This Row],[precio noche 1]])</f>
        <v>120</v>
      </c>
      <c r="H1708" t="s">
        <v>9</v>
      </c>
      <c r="I1708">
        <v>1</v>
      </c>
      <c r="J1708" t="s">
        <v>17</v>
      </c>
      <c r="L1708" s="1" t="str">
        <f>IF(reservas_hotel[[#This Row],[mantenimiento_por_noche]]="","20",reservas_hotel[[#This Row],[mantenimiento_por_noche]])</f>
        <v>20</v>
      </c>
      <c r="M1708">
        <f>reservas_hotel[[#This Row],[Precio Noche]]*reservas_hotel[[#This Row],[noches]]</f>
        <v>120</v>
      </c>
      <c r="N1708">
        <f>reservas_hotel[[#This Row],[noches]]*reservas_hotel[[#This Row],[Mantenimiento por noche]]</f>
        <v>20</v>
      </c>
      <c r="O1708">
        <f>reservas_hotel[[#This Row],[Gasto total por reserva]]-reservas_hotel[[#This Row],[Gasto mantenimiento total]]</f>
        <v>100</v>
      </c>
    </row>
    <row r="1709" spans="1:15" x14ac:dyDescent="0.3">
      <c r="A1709">
        <v>1708</v>
      </c>
      <c r="B1709">
        <v>50</v>
      </c>
      <c r="C1709" t="s">
        <v>13</v>
      </c>
      <c r="D1709" t="s">
        <v>19</v>
      </c>
      <c r="E1709" t="s">
        <v>4</v>
      </c>
      <c r="F1709">
        <v>90</v>
      </c>
      <c r="G1709" s="1">
        <f>IF(reservas_hotel[[#This Row],[precio noche 1]]="","100",reservas_hotel[[#This Row],[precio noche 1]])</f>
        <v>90</v>
      </c>
      <c r="H1709" t="s">
        <v>12</v>
      </c>
      <c r="I1709">
        <v>6</v>
      </c>
      <c r="J1709" t="s">
        <v>17</v>
      </c>
      <c r="K1709">
        <v>5</v>
      </c>
      <c r="L1709" s="1">
        <f>IF(reservas_hotel[[#This Row],[mantenimiento_por_noche]]="","20",reservas_hotel[[#This Row],[mantenimiento_por_noche]])</f>
        <v>5</v>
      </c>
      <c r="M1709">
        <f>reservas_hotel[[#This Row],[Precio Noche]]*reservas_hotel[[#This Row],[noches]]</f>
        <v>540</v>
      </c>
      <c r="N1709">
        <f>reservas_hotel[[#This Row],[noches]]*reservas_hotel[[#This Row],[Mantenimiento por noche]]</f>
        <v>30</v>
      </c>
      <c r="O1709">
        <f>reservas_hotel[[#This Row],[Gasto total por reserva]]-reservas_hotel[[#This Row],[Gasto mantenimiento total]]</f>
        <v>510</v>
      </c>
    </row>
    <row r="1710" spans="1:15" x14ac:dyDescent="0.3">
      <c r="A1710">
        <v>1709</v>
      </c>
      <c r="B1710">
        <v>85</v>
      </c>
      <c r="C1710" t="s">
        <v>2</v>
      </c>
      <c r="D1710" t="s">
        <v>3</v>
      </c>
      <c r="E1710" t="s">
        <v>4</v>
      </c>
      <c r="F1710">
        <v>200</v>
      </c>
      <c r="G1710" s="1">
        <f>IF(reservas_hotel[[#This Row],[precio noche 1]]="","100",reservas_hotel[[#This Row],[precio noche 1]])</f>
        <v>200</v>
      </c>
      <c r="H1710" t="s">
        <v>9</v>
      </c>
      <c r="I1710">
        <v>9</v>
      </c>
      <c r="J1710" t="s">
        <v>6</v>
      </c>
      <c r="L1710" s="1" t="str">
        <f>IF(reservas_hotel[[#This Row],[mantenimiento_por_noche]]="","20",reservas_hotel[[#This Row],[mantenimiento_por_noche]])</f>
        <v>20</v>
      </c>
      <c r="M1710">
        <f>reservas_hotel[[#This Row],[Precio Noche]]*reservas_hotel[[#This Row],[noches]]</f>
        <v>1800</v>
      </c>
      <c r="N1710">
        <f>reservas_hotel[[#This Row],[noches]]*reservas_hotel[[#This Row],[Mantenimiento por noche]]</f>
        <v>180</v>
      </c>
      <c r="O1710">
        <f>reservas_hotel[[#This Row],[Gasto total por reserva]]-reservas_hotel[[#This Row],[Gasto mantenimiento total]]</f>
        <v>1620</v>
      </c>
    </row>
    <row r="1711" spans="1:15" x14ac:dyDescent="0.3">
      <c r="A1711">
        <v>1710</v>
      </c>
      <c r="B1711">
        <v>55</v>
      </c>
      <c r="C1711" t="s">
        <v>13</v>
      </c>
      <c r="D1711" t="s">
        <v>18</v>
      </c>
      <c r="E1711" t="s">
        <v>8</v>
      </c>
      <c r="F1711">
        <v>120</v>
      </c>
      <c r="G1711" s="1">
        <f>IF(reservas_hotel[[#This Row],[precio noche 1]]="","100",reservas_hotel[[#This Row],[precio noche 1]])</f>
        <v>120</v>
      </c>
      <c r="H1711" t="s">
        <v>5</v>
      </c>
      <c r="I1711">
        <v>2</v>
      </c>
      <c r="J1711" t="s">
        <v>6</v>
      </c>
      <c r="L1711" s="1" t="str">
        <f>IF(reservas_hotel[[#This Row],[mantenimiento_por_noche]]="","20",reservas_hotel[[#This Row],[mantenimiento_por_noche]])</f>
        <v>20</v>
      </c>
      <c r="M1711">
        <f>reservas_hotel[[#This Row],[Precio Noche]]*reservas_hotel[[#This Row],[noches]]</f>
        <v>240</v>
      </c>
      <c r="N1711">
        <f>reservas_hotel[[#This Row],[noches]]*reservas_hotel[[#This Row],[Mantenimiento por noche]]</f>
        <v>40</v>
      </c>
      <c r="O1711">
        <f>reservas_hotel[[#This Row],[Gasto total por reserva]]-reservas_hotel[[#This Row],[Gasto mantenimiento total]]</f>
        <v>200</v>
      </c>
    </row>
    <row r="1712" spans="1:15" x14ac:dyDescent="0.3">
      <c r="A1712">
        <v>1711</v>
      </c>
      <c r="B1712">
        <v>48</v>
      </c>
      <c r="C1712" t="s">
        <v>2</v>
      </c>
      <c r="D1712" t="s">
        <v>22</v>
      </c>
      <c r="E1712" t="s">
        <v>11</v>
      </c>
      <c r="F1712">
        <v>120</v>
      </c>
      <c r="G1712" s="1">
        <f>IF(reservas_hotel[[#This Row],[precio noche 1]]="","100",reservas_hotel[[#This Row],[precio noche 1]])</f>
        <v>120</v>
      </c>
      <c r="H1712" t="s">
        <v>9</v>
      </c>
      <c r="I1712">
        <v>6</v>
      </c>
      <c r="J1712" t="s">
        <v>6</v>
      </c>
      <c r="K1712">
        <v>20</v>
      </c>
      <c r="L1712" s="1">
        <f>IF(reservas_hotel[[#This Row],[mantenimiento_por_noche]]="","20",reservas_hotel[[#This Row],[mantenimiento_por_noche]])</f>
        <v>20</v>
      </c>
      <c r="M1712">
        <f>reservas_hotel[[#This Row],[Precio Noche]]*reservas_hotel[[#This Row],[noches]]</f>
        <v>720</v>
      </c>
      <c r="N1712">
        <f>reservas_hotel[[#This Row],[noches]]*reservas_hotel[[#This Row],[Mantenimiento por noche]]</f>
        <v>120</v>
      </c>
      <c r="O1712">
        <f>reservas_hotel[[#This Row],[Gasto total por reserva]]-reservas_hotel[[#This Row],[Gasto mantenimiento total]]</f>
        <v>600</v>
      </c>
    </row>
    <row r="1713" spans="1:15" x14ac:dyDescent="0.3">
      <c r="A1713">
        <v>1712</v>
      </c>
      <c r="B1713">
        <v>40</v>
      </c>
      <c r="C1713" t="s">
        <v>13</v>
      </c>
      <c r="D1713" t="s">
        <v>20</v>
      </c>
      <c r="E1713" t="s">
        <v>4</v>
      </c>
      <c r="F1713">
        <v>50</v>
      </c>
      <c r="G1713" s="1">
        <f>IF(reservas_hotel[[#This Row],[precio noche 1]]="","100",reservas_hotel[[#This Row],[precio noche 1]])</f>
        <v>50</v>
      </c>
      <c r="H1713" t="s">
        <v>9</v>
      </c>
      <c r="I1713">
        <v>7</v>
      </c>
      <c r="J1713" t="s">
        <v>17</v>
      </c>
      <c r="L1713" s="1" t="str">
        <f>IF(reservas_hotel[[#This Row],[mantenimiento_por_noche]]="","20",reservas_hotel[[#This Row],[mantenimiento_por_noche]])</f>
        <v>20</v>
      </c>
      <c r="M1713">
        <f>reservas_hotel[[#This Row],[Precio Noche]]*reservas_hotel[[#This Row],[noches]]</f>
        <v>350</v>
      </c>
      <c r="N1713">
        <f>reservas_hotel[[#This Row],[noches]]*reservas_hotel[[#This Row],[Mantenimiento por noche]]</f>
        <v>140</v>
      </c>
      <c r="O1713">
        <f>reservas_hotel[[#This Row],[Gasto total por reserva]]-reservas_hotel[[#This Row],[Gasto mantenimiento total]]</f>
        <v>210</v>
      </c>
    </row>
    <row r="1714" spans="1:15" x14ac:dyDescent="0.3">
      <c r="A1714">
        <v>1713</v>
      </c>
      <c r="B1714">
        <v>34</v>
      </c>
      <c r="C1714" t="s">
        <v>2</v>
      </c>
      <c r="D1714" t="s">
        <v>20</v>
      </c>
      <c r="E1714" t="s">
        <v>4</v>
      </c>
      <c r="F1714">
        <v>70</v>
      </c>
      <c r="G1714" s="1">
        <f>IF(reservas_hotel[[#This Row],[precio noche 1]]="","100",reservas_hotel[[#This Row],[precio noche 1]])</f>
        <v>70</v>
      </c>
      <c r="H1714" t="s">
        <v>9</v>
      </c>
      <c r="I1714">
        <v>7</v>
      </c>
      <c r="J1714" t="s">
        <v>6</v>
      </c>
      <c r="K1714">
        <v>5</v>
      </c>
      <c r="L1714" s="1">
        <f>IF(reservas_hotel[[#This Row],[mantenimiento_por_noche]]="","20",reservas_hotel[[#This Row],[mantenimiento_por_noche]])</f>
        <v>5</v>
      </c>
      <c r="M1714">
        <f>reservas_hotel[[#This Row],[Precio Noche]]*reservas_hotel[[#This Row],[noches]]</f>
        <v>490</v>
      </c>
      <c r="N1714">
        <f>reservas_hotel[[#This Row],[noches]]*reservas_hotel[[#This Row],[Mantenimiento por noche]]</f>
        <v>35</v>
      </c>
      <c r="O1714">
        <f>reservas_hotel[[#This Row],[Gasto total por reserva]]-reservas_hotel[[#This Row],[Gasto mantenimiento total]]</f>
        <v>455</v>
      </c>
    </row>
    <row r="1715" spans="1:15" x14ac:dyDescent="0.3">
      <c r="A1715">
        <v>1714</v>
      </c>
      <c r="B1715">
        <v>88</v>
      </c>
      <c r="C1715" t="s">
        <v>13</v>
      </c>
      <c r="D1715" t="s">
        <v>22</v>
      </c>
      <c r="E1715" t="s">
        <v>4</v>
      </c>
      <c r="F1715">
        <v>90</v>
      </c>
      <c r="G1715" s="1">
        <f>IF(reservas_hotel[[#This Row],[precio noche 1]]="","100",reservas_hotel[[#This Row],[precio noche 1]])</f>
        <v>90</v>
      </c>
      <c r="H1715" t="s">
        <v>21</v>
      </c>
      <c r="I1715">
        <v>5</v>
      </c>
      <c r="J1715" t="s">
        <v>6</v>
      </c>
      <c r="L1715" s="1" t="str">
        <f>IF(reservas_hotel[[#This Row],[mantenimiento_por_noche]]="","20",reservas_hotel[[#This Row],[mantenimiento_por_noche]])</f>
        <v>20</v>
      </c>
      <c r="M1715">
        <f>reservas_hotel[[#This Row],[Precio Noche]]*reservas_hotel[[#This Row],[noches]]</f>
        <v>450</v>
      </c>
      <c r="N1715">
        <f>reservas_hotel[[#This Row],[noches]]*reservas_hotel[[#This Row],[Mantenimiento por noche]]</f>
        <v>100</v>
      </c>
      <c r="O1715">
        <f>reservas_hotel[[#This Row],[Gasto total por reserva]]-reservas_hotel[[#This Row],[Gasto mantenimiento total]]</f>
        <v>350</v>
      </c>
    </row>
    <row r="1716" spans="1:15" x14ac:dyDescent="0.3">
      <c r="A1716">
        <v>1715</v>
      </c>
      <c r="B1716">
        <v>39</v>
      </c>
      <c r="C1716" t="s">
        <v>13</v>
      </c>
      <c r="D1716" t="s">
        <v>20</v>
      </c>
      <c r="E1716" t="s">
        <v>8</v>
      </c>
      <c r="F1716">
        <v>70</v>
      </c>
      <c r="G1716" s="1">
        <f>IF(reservas_hotel[[#This Row],[precio noche 1]]="","100",reservas_hotel[[#This Row],[precio noche 1]])</f>
        <v>70</v>
      </c>
      <c r="H1716" t="s">
        <v>21</v>
      </c>
      <c r="I1716">
        <v>2</v>
      </c>
      <c r="J1716" t="s">
        <v>6</v>
      </c>
      <c r="K1716">
        <v>10</v>
      </c>
      <c r="L1716" s="1">
        <f>IF(reservas_hotel[[#This Row],[mantenimiento_por_noche]]="","20",reservas_hotel[[#This Row],[mantenimiento_por_noche]])</f>
        <v>10</v>
      </c>
      <c r="M1716">
        <f>reservas_hotel[[#This Row],[Precio Noche]]*reservas_hotel[[#This Row],[noches]]</f>
        <v>140</v>
      </c>
      <c r="N1716">
        <f>reservas_hotel[[#This Row],[noches]]*reservas_hotel[[#This Row],[Mantenimiento por noche]]</f>
        <v>20</v>
      </c>
      <c r="O1716">
        <f>reservas_hotel[[#This Row],[Gasto total por reserva]]-reservas_hotel[[#This Row],[Gasto mantenimiento total]]</f>
        <v>120</v>
      </c>
    </row>
    <row r="1717" spans="1:15" x14ac:dyDescent="0.3">
      <c r="A1717">
        <v>1716</v>
      </c>
      <c r="B1717">
        <v>87</v>
      </c>
      <c r="C1717" t="s">
        <v>13</v>
      </c>
      <c r="D1717" t="s">
        <v>3</v>
      </c>
      <c r="E1717" t="s">
        <v>4</v>
      </c>
      <c r="F1717">
        <v>200</v>
      </c>
      <c r="G1717" s="1">
        <f>IF(reservas_hotel[[#This Row],[precio noche 1]]="","100",reservas_hotel[[#This Row],[precio noche 1]])</f>
        <v>200</v>
      </c>
      <c r="H1717" t="s">
        <v>5</v>
      </c>
      <c r="I1717">
        <v>6</v>
      </c>
      <c r="J1717" t="s">
        <v>17</v>
      </c>
      <c r="K1717">
        <v>15</v>
      </c>
      <c r="L1717" s="1">
        <f>IF(reservas_hotel[[#This Row],[mantenimiento_por_noche]]="","20",reservas_hotel[[#This Row],[mantenimiento_por_noche]])</f>
        <v>15</v>
      </c>
      <c r="M1717">
        <f>reservas_hotel[[#This Row],[Precio Noche]]*reservas_hotel[[#This Row],[noches]]</f>
        <v>1200</v>
      </c>
      <c r="N1717">
        <f>reservas_hotel[[#This Row],[noches]]*reservas_hotel[[#This Row],[Mantenimiento por noche]]</f>
        <v>90</v>
      </c>
      <c r="O1717">
        <f>reservas_hotel[[#This Row],[Gasto total por reserva]]-reservas_hotel[[#This Row],[Gasto mantenimiento total]]</f>
        <v>1110</v>
      </c>
    </row>
    <row r="1718" spans="1:15" x14ac:dyDescent="0.3">
      <c r="A1718">
        <v>1717</v>
      </c>
      <c r="B1718">
        <v>19</v>
      </c>
      <c r="C1718" t="s">
        <v>2</v>
      </c>
      <c r="D1718" t="s">
        <v>10</v>
      </c>
      <c r="E1718" t="s">
        <v>8</v>
      </c>
      <c r="F1718">
        <v>50</v>
      </c>
      <c r="G1718" s="1">
        <f>IF(reservas_hotel[[#This Row],[precio noche 1]]="","100",reservas_hotel[[#This Row],[precio noche 1]])</f>
        <v>50</v>
      </c>
      <c r="H1718" t="s">
        <v>9</v>
      </c>
      <c r="I1718">
        <v>3</v>
      </c>
      <c r="J1718" t="s">
        <v>17</v>
      </c>
      <c r="K1718">
        <v>20</v>
      </c>
      <c r="L1718" s="1">
        <f>IF(reservas_hotel[[#This Row],[mantenimiento_por_noche]]="","20",reservas_hotel[[#This Row],[mantenimiento_por_noche]])</f>
        <v>20</v>
      </c>
      <c r="M1718">
        <f>reservas_hotel[[#This Row],[Precio Noche]]*reservas_hotel[[#This Row],[noches]]</f>
        <v>150</v>
      </c>
      <c r="N1718">
        <f>reservas_hotel[[#This Row],[noches]]*reservas_hotel[[#This Row],[Mantenimiento por noche]]</f>
        <v>60</v>
      </c>
      <c r="O1718">
        <f>reservas_hotel[[#This Row],[Gasto total por reserva]]-reservas_hotel[[#This Row],[Gasto mantenimiento total]]</f>
        <v>90</v>
      </c>
    </row>
    <row r="1719" spans="1:15" x14ac:dyDescent="0.3">
      <c r="A1719">
        <v>1718</v>
      </c>
      <c r="B1719">
        <v>64</v>
      </c>
      <c r="C1719" t="s">
        <v>13</v>
      </c>
      <c r="D1719" t="s">
        <v>18</v>
      </c>
      <c r="E1719" t="s">
        <v>8</v>
      </c>
      <c r="F1719">
        <v>150</v>
      </c>
      <c r="G1719" s="1">
        <f>IF(reservas_hotel[[#This Row],[precio noche 1]]="","100",reservas_hotel[[#This Row],[precio noche 1]])</f>
        <v>150</v>
      </c>
      <c r="H1719" t="s">
        <v>12</v>
      </c>
      <c r="I1719">
        <v>9</v>
      </c>
      <c r="J1719" t="s">
        <v>6</v>
      </c>
      <c r="K1719">
        <v>20</v>
      </c>
      <c r="L1719" s="1">
        <f>IF(reservas_hotel[[#This Row],[mantenimiento_por_noche]]="","20",reservas_hotel[[#This Row],[mantenimiento_por_noche]])</f>
        <v>20</v>
      </c>
      <c r="M1719">
        <f>reservas_hotel[[#This Row],[Precio Noche]]*reservas_hotel[[#This Row],[noches]]</f>
        <v>1350</v>
      </c>
      <c r="N1719">
        <f>reservas_hotel[[#This Row],[noches]]*reservas_hotel[[#This Row],[Mantenimiento por noche]]</f>
        <v>180</v>
      </c>
      <c r="O1719">
        <f>reservas_hotel[[#This Row],[Gasto total por reserva]]-reservas_hotel[[#This Row],[Gasto mantenimiento total]]</f>
        <v>1170</v>
      </c>
    </row>
    <row r="1720" spans="1:15" x14ac:dyDescent="0.3">
      <c r="A1720">
        <v>1719</v>
      </c>
      <c r="B1720">
        <v>45</v>
      </c>
      <c r="C1720" t="s">
        <v>2</v>
      </c>
      <c r="D1720" t="s">
        <v>3</v>
      </c>
      <c r="E1720" t="s">
        <v>11</v>
      </c>
      <c r="F1720">
        <v>50</v>
      </c>
      <c r="G1720" s="1">
        <f>IF(reservas_hotel[[#This Row],[precio noche 1]]="","100",reservas_hotel[[#This Row],[precio noche 1]])</f>
        <v>50</v>
      </c>
      <c r="H1720" t="s">
        <v>9</v>
      </c>
      <c r="I1720">
        <v>9</v>
      </c>
      <c r="J1720" t="s">
        <v>17</v>
      </c>
      <c r="K1720">
        <v>20</v>
      </c>
      <c r="L1720" s="1">
        <f>IF(reservas_hotel[[#This Row],[mantenimiento_por_noche]]="","20",reservas_hotel[[#This Row],[mantenimiento_por_noche]])</f>
        <v>20</v>
      </c>
      <c r="M1720">
        <f>reservas_hotel[[#This Row],[Precio Noche]]*reservas_hotel[[#This Row],[noches]]</f>
        <v>450</v>
      </c>
      <c r="N1720">
        <f>reservas_hotel[[#This Row],[noches]]*reservas_hotel[[#This Row],[Mantenimiento por noche]]</f>
        <v>180</v>
      </c>
      <c r="O1720">
        <f>reservas_hotel[[#This Row],[Gasto total por reserva]]-reservas_hotel[[#This Row],[Gasto mantenimiento total]]</f>
        <v>270</v>
      </c>
    </row>
    <row r="1721" spans="1:15" x14ac:dyDescent="0.3">
      <c r="A1721">
        <v>1720</v>
      </c>
      <c r="B1721">
        <v>81</v>
      </c>
      <c r="C1721" t="s">
        <v>2</v>
      </c>
      <c r="D1721" t="s">
        <v>18</v>
      </c>
      <c r="E1721" t="s">
        <v>4</v>
      </c>
      <c r="F1721">
        <v>50</v>
      </c>
      <c r="G1721" s="1">
        <f>IF(reservas_hotel[[#This Row],[precio noche 1]]="","100",reservas_hotel[[#This Row],[precio noche 1]])</f>
        <v>50</v>
      </c>
      <c r="H1721" t="s">
        <v>12</v>
      </c>
      <c r="I1721">
        <v>2</v>
      </c>
      <c r="J1721" t="s">
        <v>17</v>
      </c>
      <c r="K1721">
        <v>20</v>
      </c>
      <c r="L1721" s="1">
        <f>IF(reservas_hotel[[#This Row],[mantenimiento_por_noche]]="","20",reservas_hotel[[#This Row],[mantenimiento_por_noche]])</f>
        <v>20</v>
      </c>
      <c r="M1721">
        <f>reservas_hotel[[#This Row],[Precio Noche]]*reservas_hotel[[#This Row],[noches]]</f>
        <v>100</v>
      </c>
      <c r="N1721">
        <f>reservas_hotel[[#This Row],[noches]]*reservas_hotel[[#This Row],[Mantenimiento por noche]]</f>
        <v>40</v>
      </c>
      <c r="O1721">
        <f>reservas_hotel[[#This Row],[Gasto total por reserva]]-reservas_hotel[[#This Row],[Gasto mantenimiento total]]</f>
        <v>60</v>
      </c>
    </row>
    <row r="1722" spans="1:15" x14ac:dyDescent="0.3">
      <c r="A1722">
        <v>1721</v>
      </c>
      <c r="B1722">
        <v>88</v>
      </c>
      <c r="C1722" t="s">
        <v>2</v>
      </c>
      <c r="D1722" t="s">
        <v>3</v>
      </c>
      <c r="E1722" t="s">
        <v>4</v>
      </c>
      <c r="F1722">
        <v>50</v>
      </c>
      <c r="G1722" s="1">
        <f>IF(reservas_hotel[[#This Row],[precio noche 1]]="","100",reservas_hotel[[#This Row],[precio noche 1]])</f>
        <v>50</v>
      </c>
      <c r="H1722" t="s">
        <v>9</v>
      </c>
      <c r="I1722">
        <v>7</v>
      </c>
      <c r="J1722" t="s">
        <v>17</v>
      </c>
      <c r="K1722">
        <v>20</v>
      </c>
      <c r="L1722" s="1">
        <f>IF(reservas_hotel[[#This Row],[mantenimiento_por_noche]]="","20",reservas_hotel[[#This Row],[mantenimiento_por_noche]])</f>
        <v>20</v>
      </c>
      <c r="M1722">
        <f>reservas_hotel[[#This Row],[Precio Noche]]*reservas_hotel[[#This Row],[noches]]</f>
        <v>350</v>
      </c>
      <c r="N1722">
        <f>reservas_hotel[[#This Row],[noches]]*reservas_hotel[[#This Row],[Mantenimiento por noche]]</f>
        <v>140</v>
      </c>
      <c r="O1722">
        <f>reservas_hotel[[#This Row],[Gasto total por reserva]]-reservas_hotel[[#This Row],[Gasto mantenimiento total]]</f>
        <v>210</v>
      </c>
    </row>
    <row r="1723" spans="1:15" x14ac:dyDescent="0.3">
      <c r="A1723">
        <v>1722</v>
      </c>
      <c r="B1723">
        <v>67</v>
      </c>
      <c r="C1723" t="s">
        <v>13</v>
      </c>
      <c r="D1723" t="s">
        <v>19</v>
      </c>
      <c r="E1723" t="s">
        <v>4</v>
      </c>
      <c r="F1723">
        <v>70</v>
      </c>
      <c r="G1723" s="1">
        <f>IF(reservas_hotel[[#This Row],[precio noche 1]]="","100",reservas_hotel[[#This Row],[precio noche 1]])</f>
        <v>70</v>
      </c>
      <c r="H1723" t="s">
        <v>9</v>
      </c>
      <c r="I1723">
        <v>3</v>
      </c>
      <c r="J1723" t="s">
        <v>6</v>
      </c>
      <c r="L1723" s="1" t="str">
        <f>IF(reservas_hotel[[#This Row],[mantenimiento_por_noche]]="","20",reservas_hotel[[#This Row],[mantenimiento_por_noche]])</f>
        <v>20</v>
      </c>
      <c r="M1723">
        <f>reservas_hotel[[#This Row],[Precio Noche]]*reservas_hotel[[#This Row],[noches]]</f>
        <v>210</v>
      </c>
      <c r="N1723">
        <f>reservas_hotel[[#This Row],[noches]]*reservas_hotel[[#This Row],[Mantenimiento por noche]]</f>
        <v>60</v>
      </c>
      <c r="O1723">
        <f>reservas_hotel[[#This Row],[Gasto total por reserva]]-reservas_hotel[[#This Row],[Gasto mantenimiento total]]</f>
        <v>150</v>
      </c>
    </row>
    <row r="1724" spans="1:15" x14ac:dyDescent="0.3">
      <c r="A1724">
        <v>1723</v>
      </c>
      <c r="B1724">
        <v>23</v>
      </c>
      <c r="C1724" t="s">
        <v>13</v>
      </c>
      <c r="D1724" t="s">
        <v>19</v>
      </c>
      <c r="E1724" t="s">
        <v>11</v>
      </c>
      <c r="F1724">
        <v>70</v>
      </c>
      <c r="G1724" s="1">
        <f>IF(reservas_hotel[[#This Row],[precio noche 1]]="","100",reservas_hotel[[#This Row],[precio noche 1]])</f>
        <v>70</v>
      </c>
      <c r="H1724" t="s">
        <v>12</v>
      </c>
      <c r="I1724">
        <v>6</v>
      </c>
      <c r="J1724" t="s">
        <v>17</v>
      </c>
      <c r="K1724">
        <v>10</v>
      </c>
      <c r="L1724" s="1">
        <f>IF(reservas_hotel[[#This Row],[mantenimiento_por_noche]]="","20",reservas_hotel[[#This Row],[mantenimiento_por_noche]])</f>
        <v>10</v>
      </c>
      <c r="M1724">
        <f>reservas_hotel[[#This Row],[Precio Noche]]*reservas_hotel[[#This Row],[noches]]</f>
        <v>420</v>
      </c>
      <c r="N1724">
        <f>reservas_hotel[[#This Row],[noches]]*reservas_hotel[[#This Row],[Mantenimiento por noche]]</f>
        <v>60</v>
      </c>
      <c r="O1724">
        <f>reservas_hotel[[#This Row],[Gasto total por reserva]]-reservas_hotel[[#This Row],[Gasto mantenimiento total]]</f>
        <v>360</v>
      </c>
    </row>
    <row r="1725" spans="1:15" x14ac:dyDescent="0.3">
      <c r="A1725">
        <v>1724</v>
      </c>
      <c r="B1725">
        <v>52</v>
      </c>
      <c r="C1725" t="s">
        <v>13</v>
      </c>
      <c r="D1725" t="s">
        <v>3</v>
      </c>
      <c r="E1725" t="s">
        <v>15</v>
      </c>
      <c r="F1725">
        <v>200</v>
      </c>
      <c r="G1725" s="1">
        <f>IF(reservas_hotel[[#This Row],[precio noche 1]]="","100",reservas_hotel[[#This Row],[precio noche 1]])</f>
        <v>200</v>
      </c>
      <c r="H1725" t="s">
        <v>21</v>
      </c>
      <c r="I1725">
        <v>9</v>
      </c>
      <c r="J1725" t="s">
        <v>17</v>
      </c>
      <c r="K1725">
        <v>20</v>
      </c>
      <c r="L1725" s="1">
        <f>IF(reservas_hotel[[#This Row],[mantenimiento_por_noche]]="","20",reservas_hotel[[#This Row],[mantenimiento_por_noche]])</f>
        <v>20</v>
      </c>
      <c r="M1725">
        <f>reservas_hotel[[#This Row],[Precio Noche]]*reservas_hotel[[#This Row],[noches]]</f>
        <v>1800</v>
      </c>
      <c r="N1725">
        <f>reservas_hotel[[#This Row],[noches]]*reservas_hotel[[#This Row],[Mantenimiento por noche]]</f>
        <v>180</v>
      </c>
      <c r="O1725">
        <f>reservas_hotel[[#This Row],[Gasto total por reserva]]-reservas_hotel[[#This Row],[Gasto mantenimiento total]]</f>
        <v>1620</v>
      </c>
    </row>
    <row r="1726" spans="1:15" x14ac:dyDescent="0.3">
      <c r="A1726">
        <v>1725</v>
      </c>
      <c r="B1726">
        <v>50</v>
      </c>
      <c r="C1726" t="s">
        <v>13</v>
      </c>
      <c r="D1726" t="s">
        <v>3</v>
      </c>
      <c r="E1726" t="s">
        <v>4</v>
      </c>
      <c r="F1726">
        <v>120</v>
      </c>
      <c r="G1726" s="1">
        <f>IF(reservas_hotel[[#This Row],[precio noche 1]]="","100",reservas_hotel[[#This Row],[precio noche 1]])</f>
        <v>120</v>
      </c>
      <c r="H1726" t="s">
        <v>12</v>
      </c>
      <c r="I1726">
        <v>2</v>
      </c>
      <c r="J1726" t="s">
        <v>17</v>
      </c>
      <c r="L1726" s="1" t="str">
        <f>IF(reservas_hotel[[#This Row],[mantenimiento_por_noche]]="","20",reservas_hotel[[#This Row],[mantenimiento_por_noche]])</f>
        <v>20</v>
      </c>
      <c r="M1726">
        <f>reservas_hotel[[#This Row],[Precio Noche]]*reservas_hotel[[#This Row],[noches]]</f>
        <v>240</v>
      </c>
      <c r="N1726">
        <f>reservas_hotel[[#This Row],[noches]]*reservas_hotel[[#This Row],[Mantenimiento por noche]]</f>
        <v>40</v>
      </c>
      <c r="O1726">
        <f>reservas_hotel[[#This Row],[Gasto total por reserva]]-reservas_hotel[[#This Row],[Gasto mantenimiento total]]</f>
        <v>200</v>
      </c>
    </row>
    <row r="1727" spans="1:15" x14ac:dyDescent="0.3">
      <c r="A1727">
        <v>1726</v>
      </c>
      <c r="B1727">
        <v>58</v>
      </c>
      <c r="C1727" t="s">
        <v>2</v>
      </c>
      <c r="D1727" t="s">
        <v>14</v>
      </c>
      <c r="E1727" t="s">
        <v>4</v>
      </c>
      <c r="F1727">
        <v>50</v>
      </c>
      <c r="G1727" s="1">
        <f>IF(reservas_hotel[[#This Row],[precio noche 1]]="","100",reservas_hotel[[#This Row],[precio noche 1]])</f>
        <v>50</v>
      </c>
      <c r="H1727" t="s">
        <v>9</v>
      </c>
      <c r="I1727">
        <v>10</v>
      </c>
      <c r="J1727" t="s">
        <v>17</v>
      </c>
      <c r="L1727" s="1" t="str">
        <f>IF(reservas_hotel[[#This Row],[mantenimiento_por_noche]]="","20",reservas_hotel[[#This Row],[mantenimiento_por_noche]])</f>
        <v>20</v>
      </c>
      <c r="M1727">
        <f>reservas_hotel[[#This Row],[Precio Noche]]*reservas_hotel[[#This Row],[noches]]</f>
        <v>500</v>
      </c>
      <c r="N1727">
        <f>reservas_hotel[[#This Row],[noches]]*reservas_hotel[[#This Row],[Mantenimiento por noche]]</f>
        <v>200</v>
      </c>
      <c r="O1727">
        <f>reservas_hotel[[#This Row],[Gasto total por reserva]]-reservas_hotel[[#This Row],[Gasto mantenimiento total]]</f>
        <v>300</v>
      </c>
    </row>
    <row r="1728" spans="1:15" x14ac:dyDescent="0.3">
      <c r="A1728">
        <v>1727</v>
      </c>
      <c r="B1728">
        <v>23</v>
      </c>
      <c r="C1728" t="s">
        <v>2</v>
      </c>
      <c r="D1728" t="s">
        <v>19</v>
      </c>
      <c r="E1728" t="s">
        <v>8</v>
      </c>
      <c r="F1728">
        <v>200</v>
      </c>
      <c r="G1728" s="1">
        <f>IF(reservas_hotel[[#This Row],[precio noche 1]]="","100",reservas_hotel[[#This Row],[precio noche 1]])</f>
        <v>200</v>
      </c>
      <c r="H1728" t="s">
        <v>21</v>
      </c>
      <c r="I1728">
        <v>4</v>
      </c>
      <c r="J1728" t="s">
        <v>17</v>
      </c>
      <c r="K1728">
        <v>15</v>
      </c>
      <c r="L1728" s="1">
        <f>IF(reservas_hotel[[#This Row],[mantenimiento_por_noche]]="","20",reservas_hotel[[#This Row],[mantenimiento_por_noche]])</f>
        <v>15</v>
      </c>
      <c r="M1728">
        <f>reservas_hotel[[#This Row],[Precio Noche]]*reservas_hotel[[#This Row],[noches]]</f>
        <v>800</v>
      </c>
      <c r="N1728">
        <f>reservas_hotel[[#This Row],[noches]]*reservas_hotel[[#This Row],[Mantenimiento por noche]]</f>
        <v>60</v>
      </c>
      <c r="O1728">
        <f>reservas_hotel[[#This Row],[Gasto total por reserva]]-reservas_hotel[[#This Row],[Gasto mantenimiento total]]</f>
        <v>740</v>
      </c>
    </row>
    <row r="1729" spans="1:15" x14ac:dyDescent="0.3">
      <c r="A1729">
        <v>1728</v>
      </c>
      <c r="B1729">
        <v>87</v>
      </c>
      <c r="C1729" t="s">
        <v>2</v>
      </c>
      <c r="D1729" t="s">
        <v>20</v>
      </c>
      <c r="E1729" t="s">
        <v>4</v>
      </c>
      <c r="G1729" s="1" t="str">
        <f>IF(reservas_hotel[[#This Row],[precio noche 1]]="","100",reservas_hotel[[#This Row],[precio noche 1]])</f>
        <v>100</v>
      </c>
      <c r="H1729" t="s">
        <v>9</v>
      </c>
      <c r="I1729">
        <v>9</v>
      </c>
      <c r="J1729" t="s">
        <v>6</v>
      </c>
      <c r="L1729" s="1" t="str">
        <f>IF(reservas_hotel[[#This Row],[mantenimiento_por_noche]]="","20",reservas_hotel[[#This Row],[mantenimiento_por_noche]])</f>
        <v>20</v>
      </c>
      <c r="M1729">
        <f>reservas_hotel[[#This Row],[Precio Noche]]*reservas_hotel[[#This Row],[noches]]</f>
        <v>900</v>
      </c>
      <c r="N1729">
        <f>reservas_hotel[[#This Row],[noches]]*reservas_hotel[[#This Row],[Mantenimiento por noche]]</f>
        <v>180</v>
      </c>
      <c r="O1729">
        <f>reservas_hotel[[#This Row],[Gasto total por reserva]]-reservas_hotel[[#This Row],[Gasto mantenimiento total]]</f>
        <v>720</v>
      </c>
    </row>
    <row r="1730" spans="1:15" x14ac:dyDescent="0.3">
      <c r="A1730">
        <v>1729</v>
      </c>
      <c r="B1730">
        <v>63</v>
      </c>
      <c r="C1730" t="s">
        <v>2</v>
      </c>
      <c r="D1730" t="s">
        <v>14</v>
      </c>
      <c r="E1730" t="s">
        <v>15</v>
      </c>
      <c r="G1730" s="1" t="str">
        <f>IF(reservas_hotel[[#This Row],[precio noche 1]]="","100",reservas_hotel[[#This Row],[precio noche 1]])</f>
        <v>100</v>
      </c>
      <c r="H1730" t="s">
        <v>21</v>
      </c>
      <c r="I1730">
        <v>2</v>
      </c>
      <c r="J1730" t="s">
        <v>6</v>
      </c>
      <c r="K1730">
        <v>5</v>
      </c>
      <c r="L1730" s="1">
        <f>IF(reservas_hotel[[#This Row],[mantenimiento_por_noche]]="","20",reservas_hotel[[#This Row],[mantenimiento_por_noche]])</f>
        <v>5</v>
      </c>
      <c r="M1730">
        <f>reservas_hotel[[#This Row],[Precio Noche]]*reservas_hotel[[#This Row],[noches]]</f>
        <v>200</v>
      </c>
      <c r="N1730">
        <f>reservas_hotel[[#This Row],[noches]]*reservas_hotel[[#This Row],[Mantenimiento por noche]]</f>
        <v>10</v>
      </c>
      <c r="O1730">
        <f>reservas_hotel[[#This Row],[Gasto total por reserva]]-reservas_hotel[[#This Row],[Gasto mantenimiento total]]</f>
        <v>190</v>
      </c>
    </row>
    <row r="1731" spans="1:15" x14ac:dyDescent="0.3">
      <c r="A1731">
        <v>1730</v>
      </c>
      <c r="B1731">
        <v>22</v>
      </c>
      <c r="C1731" t="s">
        <v>2</v>
      </c>
      <c r="D1731" t="s">
        <v>22</v>
      </c>
      <c r="E1731" t="s">
        <v>8</v>
      </c>
      <c r="F1731">
        <v>150</v>
      </c>
      <c r="G1731" s="1">
        <f>IF(reservas_hotel[[#This Row],[precio noche 1]]="","100",reservas_hotel[[#This Row],[precio noche 1]])</f>
        <v>150</v>
      </c>
      <c r="H1731" t="s">
        <v>21</v>
      </c>
      <c r="I1731">
        <v>4</v>
      </c>
      <c r="J1731" t="s">
        <v>6</v>
      </c>
      <c r="K1731">
        <v>10</v>
      </c>
      <c r="L1731" s="1">
        <f>IF(reservas_hotel[[#This Row],[mantenimiento_por_noche]]="","20",reservas_hotel[[#This Row],[mantenimiento_por_noche]])</f>
        <v>10</v>
      </c>
      <c r="M1731">
        <f>reservas_hotel[[#This Row],[Precio Noche]]*reservas_hotel[[#This Row],[noches]]</f>
        <v>600</v>
      </c>
      <c r="N1731">
        <f>reservas_hotel[[#This Row],[noches]]*reservas_hotel[[#This Row],[Mantenimiento por noche]]</f>
        <v>40</v>
      </c>
      <c r="O1731">
        <f>reservas_hotel[[#This Row],[Gasto total por reserva]]-reservas_hotel[[#This Row],[Gasto mantenimiento total]]</f>
        <v>560</v>
      </c>
    </row>
    <row r="1732" spans="1:15" x14ac:dyDescent="0.3">
      <c r="A1732">
        <v>1731</v>
      </c>
      <c r="B1732">
        <v>19</v>
      </c>
      <c r="C1732" t="s">
        <v>2</v>
      </c>
      <c r="D1732" t="s">
        <v>10</v>
      </c>
      <c r="E1732" t="s">
        <v>8</v>
      </c>
      <c r="F1732">
        <v>120</v>
      </c>
      <c r="G1732" s="1">
        <f>IF(reservas_hotel[[#This Row],[precio noche 1]]="","100",reservas_hotel[[#This Row],[precio noche 1]])</f>
        <v>120</v>
      </c>
      <c r="H1732" t="s">
        <v>12</v>
      </c>
      <c r="I1732">
        <v>10</v>
      </c>
      <c r="J1732" t="s">
        <v>17</v>
      </c>
      <c r="K1732">
        <v>5</v>
      </c>
      <c r="L1732" s="1">
        <f>IF(reservas_hotel[[#This Row],[mantenimiento_por_noche]]="","20",reservas_hotel[[#This Row],[mantenimiento_por_noche]])</f>
        <v>5</v>
      </c>
      <c r="M1732">
        <f>reservas_hotel[[#This Row],[Precio Noche]]*reservas_hotel[[#This Row],[noches]]</f>
        <v>1200</v>
      </c>
      <c r="N1732">
        <f>reservas_hotel[[#This Row],[noches]]*reservas_hotel[[#This Row],[Mantenimiento por noche]]</f>
        <v>50</v>
      </c>
      <c r="O1732">
        <f>reservas_hotel[[#This Row],[Gasto total por reserva]]-reservas_hotel[[#This Row],[Gasto mantenimiento total]]</f>
        <v>1150</v>
      </c>
    </row>
    <row r="1733" spans="1:15" x14ac:dyDescent="0.3">
      <c r="A1733">
        <v>1732</v>
      </c>
      <c r="B1733">
        <v>37</v>
      </c>
      <c r="C1733" t="s">
        <v>2</v>
      </c>
      <c r="D1733" t="s">
        <v>7</v>
      </c>
      <c r="E1733" t="s">
        <v>11</v>
      </c>
      <c r="F1733">
        <v>120</v>
      </c>
      <c r="G1733" s="1">
        <f>IF(reservas_hotel[[#This Row],[precio noche 1]]="","100",reservas_hotel[[#This Row],[precio noche 1]])</f>
        <v>120</v>
      </c>
      <c r="H1733" t="s">
        <v>9</v>
      </c>
      <c r="I1733">
        <v>6</v>
      </c>
      <c r="J1733" t="s">
        <v>6</v>
      </c>
      <c r="K1733">
        <v>15</v>
      </c>
      <c r="L1733" s="1">
        <f>IF(reservas_hotel[[#This Row],[mantenimiento_por_noche]]="","20",reservas_hotel[[#This Row],[mantenimiento_por_noche]])</f>
        <v>15</v>
      </c>
      <c r="M1733">
        <f>reservas_hotel[[#This Row],[Precio Noche]]*reservas_hotel[[#This Row],[noches]]</f>
        <v>720</v>
      </c>
      <c r="N1733">
        <f>reservas_hotel[[#This Row],[noches]]*reservas_hotel[[#This Row],[Mantenimiento por noche]]</f>
        <v>90</v>
      </c>
      <c r="O1733">
        <f>reservas_hotel[[#This Row],[Gasto total por reserva]]-reservas_hotel[[#This Row],[Gasto mantenimiento total]]</f>
        <v>630</v>
      </c>
    </row>
    <row r="1734" spans="1:15" x14ac:dyDescent="0.3">
      <c r="A1734">
        <v>1733</v>
      </c>
      <c r="B1734">
        <v>60</v>
      </c>
      <c r="C1734" t="s">
        <v>2</v>
      </c>
      <c r="D1734" t="s">
        <v>3</v>
      </c>
      <c r="E1734" t="s">
        <v>4</v>
      </c>
      <c r="F1734">
        <v>70</v>
      </c>
      <c r="G1734" s="1">
        <f>IF(reservas_hotel[[#This Row],[precio noche 1]]="","100",reservas_hotel[[#This Row],[precio noche 1]])</f>
        <v>70</v>
      </c>
      <c r="H1734" t="s">
        <v>12</v>
      </c>
      <c r="I1734">
        <v>1</v>
      </c>
      <c r="J1734" t="s">
        <v>6</v>
      </c>
      <c r="K1734">
        <v>20</v>
      </c>
      <c r="L1734" s="1">
        <f>IF(reservas_hotel[[#This Row],[mantenimiento_por_noche]]="","20",reservas_hotel[[#This Row],[mantenimiento_por_noche]])</f>
        <v>20</v>
      </c>
      <c r="M1734">
        <f>reservas_hotel[[#This Row],[Precio Noche]]*reservas_hotel[[#This Row],[noches]]</f>
        <v>70</v>
      </c>
      <c r="N1734">
        <f>reservas_hotel[[#This Row],[noches]]*reservas_hotel[[#This Row],[Mantenimiento por noche]]</f>
        <v>20</v>
      </c>
      <c r="O1734">
        <f>reservas_hotel[[#This Row],[Gasto total por reserva]]-reservas_hotel[[#This Row],[Gasto mantenimiento total]]</f>
        <v>50</v>
      </c>
    </row>
    <row r="1735" spans="1:15" x14ac:dyDescent="0.3">
      <c r="A1735">
        <v>1734</v>
      </c>
      <c r="B1735">
        <v>52</v>
      </c>
      <c r="C1735" t="s">
        <v>13</v>
      </c>
      <c r="D1735" t="s">
        <v>7</v>
      </c>
      <c r="E1735" t="s">
        <v>15</v>
      </c>
      <c r="F1735">
        <v>120</v>
      </c>
      <c r="G1735" s="1">
        <f>IF(reservas_hotel[[#This Row],[precio noche 1]]="","100",reservas_hotel[[#This Row],[precio noche 1]])</f>
        <v>120</v>
      </c>
      <c r="H1735" t="s">
        <v>21</v>
      </c>
      <c r="I1735">
        <v>3</v>
      </c>
      <c r="J1735" t="s">
        <v>17</v>
      </c>
      <c r="K1735">
        <v>10</v>
      </c>
      <c r="L1735" s="1">
        <f>IF(reservas_hotel[[#This Row],[mantenimiento_por_noche]]="","20",reservas_hotel[[#This Row],[mantenimiento_por_noche]])</f>
        <v>10</v>
      </c>
      <c r="M1735">
        <f>reservas_hotel[[#This Row],[Precio Noche]]*reservas_hotel[[#This Row],[noches]]</f>
        <v>360</v>
      </c>
      <c r="N1735">
        <f>reservas_hotel[[#This Row],[noches]]*reservas_hotel[[#This Row],[Mantenimiento por noche]]</f>
        <v>30</v>
      </c>
      <c r="O1735">
        <f>reservas_hotel[[#This Row],[Gasto total por reserva]]-reservas_hotel[[#This Row],[Gasto mantenimiento total]]</f>
        <v>330</v>
      </c>
    </row>
    <row r="1736" spans="1:15" x14ac:dyDescent="0.3">
      <c r="A1736">
        <v>1735</v>
      </c>
      <c r="B1736">
        <v>63</v>
      </c>
      <c r="C1736" t="s">
        <v>13</v>
      </c>
      <c r="D1736" t="s">
        <v>18</v>
      </c>
      <c r="E1736" t="s">
        <v>11</v>
      </c>
      <c r="F1736">
        <v>150</v>
      </c>
      <c r="G1736" s="1">
        <f>IF(reservas_hotel[[#This Row],[precio noche 1]]="","100",reservas_hotel[[#This Row],[precio noche 1]])</f>
        <v>150</v>
      </c>
      <c r="H1736" t="s">
        <v>5</v>
      </c>
      <c r="I1736">
        <v>9</v>
      </c>
      <c r="J1736" t="s">
        <v>17</v>
      </c>
      <c r="K1736">
        <v>10</v>
      </c>
      <c r="L1736" s="1">
        <f>IF(reservas_hotel[[#This Row],[mantenimiento_por_noche]]="","20",reservas_hotel[[#This Row],[mantenimiento_por_noche]])</f>
        <v>10</v>
      </c>
      <c r="M1736">
        <f>reservas_hotel[[#This Row],[Precio Noche]]*reservas_hotel[[#This Row],[noches]]</f>
        <v>1350</v>
      </c>
      <c r="N1736">
        <f>reservas_hotel[[#This Row],[noches]]*reservas_hotel[[#This Row],[Mantenimiento por noche]]</f>
        <v>90</v>
      </c>
      <c r="O1736">
        <f>reservas_hotel[[#This Row],[Gasto total por reserva]]-reservas_hotel[[#This Row],[Gasto mantenimiento total]]</f>
        <v>1260</v>
      </c>
    </row>
    <row r="1737" spans="1:15" x14ac:dyDescent="0.3">
      <c r="A1737">
        <v>1736</v>
      </c>
      <c r="B1737">
        <v>78</v>
      </c>
      <c r="C1737" t="s">
        <v>2</v>
      </c>
      <c r="D1737" t="s">
        <v>16</v>
      </c>
      <c r="E1737" t="s">
        <v>8</v>
      </c>
      <c r="F1737">
        <v>90</v>
      </c>
      <c r="G1737" s="1">
        <f>IF(reservas_hotel[[#This Row],[precio noche 1]]="","100",reservas_hotel[[#This Row],[precio noche 1]])</f>
        <v>90</v>
      </c>
      <c r="H1737" t="s">
        <v>9</v>
      </c>
      <c r="I1737">
        <v>7</v>
      </c>
      <c r="J1737" t="s">
        <v>6</v>
      </c>
      <c r="K1737">
        <v>5</v>
      </c>
      <c r="L1737" s="1">
        <f>IF(reservas_hotel[[#This Row],[mantenimiento_por_noche]]="","20",reservas_hotel[[#This Row],[mantenimiento_por_noche]])</f>
        <v>5</v>
      </c>
      <c r="M1737">
        <f>reservas_hotel[[#This Row],[Precio Noche]]*reservas_hotel[[#This Row],[noches]]</f>
        <v>630</v>
      </c>
      <c r="N1737">
        <f>reservas_hotel[[#This Row],[noches]]*reservas_hotel[[#This Row],[Mantenimiento por noche]]</f>
        <v>35</v>
      </c>
      <c r="O1737">
        <f>reservas_hotel[[#This Row],[Gasto total por reserva]]-reservas_hotel[[#This Row],[Gasto mantenimiento total]]</f>
        <v>595</v>
      </c>
    </row>
    <row r="1738" spans="1:15" x14ac:dyDescent="0.3">
      <c r="A1738">
        <v>1737</v>
      </c>
      <c r="B1738">
        <v>88</v>
      </c>
      <c r="C1738" t="s">
        <v>13</v>
      </c>
      <c r="D1738" t="s">
        <v>20</v>
      </c>
      <c r="E1738" t="s">
        <v>8</v>
      </c>
      <c r="F1738">
        <v>200</v>
      </c>
      <c r="G1738" s="1">
        <f>IF(reservas_hotel[[#This Row],[precio noche 1]]="","100",reservas_hotel[[#This Row],[precio noche 1]])</f>
        <v>200</v>
      </c>
      <c r="H1738" t="s">
        <v>21</v>
      </c>
      <c r="I1738">
        <v>1</v>
      </c>
      <c r="J1738" t="s">
        <v>6</v>
      </c>
      <c r="L1738" s="1" t="str">
        <f>IF(reservas_hotel[[#This Row],[mantenimiento_por_noche]]="","20",reservas_hotel[[#This Row],[mantenimiento_por_noche]])</f>
        <v>20</v>
      </c>
      <c r="M1738">
        <f>reservas_hotel[[#This Row],[Precio Noche]]*reservas_hotel[[#This Row],[noches]]</f>
        <v>200</v>
      </c>
      <c r="N1738">
        <f>reservas_hotel[[#This Row],[noches]]*reservas_hotel[[#This Row],[Mantenimiento por noche]]</f>
        <v>20</v>
      </c>
      <c r="O1738">
        <f>reservas_hotel[[#This Row],[Gasto total por reserva]]-reservas_hotel[[#This Row],[Gasto mantenimiento total]]</f>
        <v>180</v>
      </c>
    </row>
    <row r="1739" spans="1:15" x14ac:dyDescent="0.3">
      <c r="A1739">
        <v>1738</v>
      </c>
      <c r="B1739">
        <v>47</v>
      </c>
      <c r="C1739" t="s">
        <v>13</v>
      </c>
      <c r="D1739" t="s">
        <v>14</v>
      </c>
      <c r="E1739" t="s">
        <v>4</v>
      </c>
      <c r="F1739">
        <v>50</v>
      </c>
      <c r="G1739" s="1">
        <f>IF(reservas_hotel[[#This Row],[precio noche 1]]="","100",reservas_hotel[[#This Row],[precio noche 1]])</f>
        <v>50</v>
      </c>
      <c r="H1739" t="s">
        <v>9</v>
      </c>
      <c r="I1739">
        <v>5</v>
      </c>
      <c r="J1739" t="s">
        <v>6</v>
      </c>
      <c r="L1739" s="1" t="str">
        <f>IF(reservas_hotel[[#This Row],[mantenimiento_por_noche]]="","20",reservas_hotel[[#This Row],[mantenimiento_por_noche]])</f>
        <v>20</v>
      </c>
      <c r="M1739">
        <f>reservas_hotel[[#This Row],[Precio Noche]]*reservas_hotel[[#This Row],[noches]]</f>
        <v>250</v>
      </c>
      <c r="N1739">
        <f>reservas_hotel[[#This Row],[noches]]*reservas_hotel[[#This Row],[Mantenimiento por noche]]</f>
        <v>100</v>
      </c>
      <c r="O1739">
        <f>reservas_hotel[[#This Row],[Gasto total por reserva]]-reservas_hotel[[#This Row],[Gasto mantenimiento total]]</f>
        <v>150</v>
      </c>
    </row>
    <row r="1740" spans="1:15" x14ac:dyDescent="0.3">
      <c r="A1740">
        <v>1739</v>
      </c>
      <c r="B1740">
        <v>58</v>
      </c>
      <c r="C1740" t="s">
        <v>2</v>
      </c>
      <c r="D1740" t="s">
        <v>7</v>
      </c>
      <c r="E1740" t="s">
        <v>4</v>
      </c>
      <c r="F1740">
        <v>70</v>
      </c>
      <c r="G1740" s="1">
        <f>IF(reservas_hotel[[#This Row],[precio noche 1]]="","100",reservas_hotel[[#This Row],[precio noche 1]])</f>
        <v>70</v>
      </c>
      <c r="H1740" t="s">
        <v>5</v>
      </c>
      <c r="I1740">
        <v>8</v>
      </c>
      <c r="J1740" t="s">
        <v>6</v>
      </c>
      <c r="K1740">
        <v>10</v>
      </c>
      <c r="L1740" s="1">
        <f>IF(reservas_hotel[[#This Row],[mantenimiento_por_noche]]="","20",reservas_hotel[[#This Row],[mantenimiento_por_noche]])</f>
        <v>10</v>
      </c>
      <c r="M1740">
        <f>reservas_hotel[[#This Row],[Precio Noche]]*reservas_hotel[[#This Row],[noches]]</f>
        <v>560</v>
      </c>
      <c r="N1740">
        <f>reservas_hotel[[#This Row],[noches]]*reservas_hotel[[#This Row],[Mantenimiento por noche]]</f>
        <v>80</v>
      </c>
      <c r="O1740">
        <f>reservas_hotel[[#This Row],[Gasto total por reserva]]-reservas_hotel[[#This Row],[Gasto mantenimiento total]]</f>
        <v>480</v>
      </c>
    </row>
    <row r="1741" spans="1:15" x14ac:dyDescent="0.3">
      <c r="A1741">
        <v>1740</v>
      </c>
      <c r="B1741">
        <v>53</v>
      </c>
      <c r="C1741" t="s">
        <v>13</v>
      </c>
      <c r="D1741" t="s">
        <v>20</v>
      </c>
      <c r="E1741" t="s">
        <v>8</v>
      </c>
      <c r="F1741">
        <v>150</v>
      </c>
      <c r="G1741" s="1">
        <f>IF(reservas_hotel[[#This Row],[precio noche 1]]="","100",reservas_hotel[[#This Row],[precio noche 1]])</f>
        <v>150</v>
      </c>
      <c r="H1741" t="s">
        <v>21</v>
      </c>
      <c r="I1741">
        <v>9</v>
      </c>
      <c r="J1741" t="s">
        <v>17</v>
      </c>
      <c r="K1741">
        <v>10</v>
      </c>
      <c r="L1741" s="1">
        <f>IF(reservas_hotel[[#This Row],[mantenimiento_por_noche]]="","20",reservas_hotel[[#This Row],[mantenimiento_por_noche]])</f>
        <v>10</v>
      </c>
      <c r="M1741">
        <f>reservas_hotel[[#This Row],[Precio Noche]]*reservas_hotel[[#This Row],[noches]]</f>
        <v>1350</v>
      </c>
      <c r="N1741">
        <f>reservas_hotel[[#This Row],[noches]]*reservas_hotel[[#This Row],[Mantenimiento por noche]]</f>
        <v>90</v>
      </c>
      <c r="O1741">
        <f>reservas_hotel[[#This Row],[Gasto total por reserva]]-reservas_hotel[[#This Row],[Gasto mantenimiento total]]</f>
        <v>1260</v>
      </c>
    </row>
    <row r="1742" spans="1:15" x14ac:dyDescent="0.3">
      <c r="A1742">
        <v>1741</v>
      </c>
      <c r="B1742">
        <v>85</v>
      </c>
      <c r="C1742" t="s">
        <v>2</v>
      </c>
      <c r="D1742" t="s">
        <v>3</v>
      </c>
      <c r="E1742" t="s">
        <v>4</v>
      </c>
      <c r="F1742">
        <v>200</v>
      </c>
      <c r="G1742" s="1">
        <f>IF(reservas_hotel[[#This Row],[precio noche 1]]="","100",reservas_hotel[[#This Row],[precio noche 1]])</f>
        <v>200</v>
      </c>
      <c r="H1742" t="s">
        <v>5</v>
      </c>
      <c r="I1742">
        <v>9</v>
      </c>
      <c r="J1742" t="s">
        <v>17</v>
      </c>
      <c r="L1742" s="1" t="str">
        <f>IF(reservas_hotel[[#This Row],[mantenimiento_por_noche]]="","20",reservas_hotel[[#This Row],[mantenimiento_por_noche]])</f>
        <v>20</v>
      </c>
      <c r="M1742">
        <f>reservas_hotel[[#This Row],[Precio Noche]]*reservas_hotel[[#This Row],[noches]]</f>
        <v>1800</v>
      </c>
      <c r="N1742">
        <f>reservas_hotel[[#This Row],[noches]]*reservas_hotel[[#This Row],[Mantenimiento por noche]]</f>
        <v>180</v>
      </c>
      <c r="O1742">
        <f>reservas_hotel[[#This Row],[Gasto total por reserva]]-reservas_hotel[[#This Row],[Gasto mantenimiento total]]</f>
        <v>1620</v>
      </c>
    </row>
    <row r="1743" spans="1:15" x14ac:dyDescent="0.3">
      <c r="A1743">
        <v>1742</v>
      </c>
      <c r="B1743">
        <v>43</v>
      </c>
      <c r="C1743" t="s">
        <v>2</v>
      </c>
      <c r="D1743" t="s">
        <v>3</v>
      </c>
      <c r="E1743" t="s">
        <v>15</v>
      </c>
      <c r="F1743">
        <v>150</v>
      </c>
      <c r="G1743" s="1">
        <f>IF(reservas_hotel[[#This Row],[precio noche 1]]="","100",reservas_hotel[[#This Row],[precio noche 1]])</f>
        <v>150</v>
      </c>
      <c r="H1743" t="s">
        <v>5</v>
      </c>
      <c r="I1743">
        <v>3</v>
      </c>
      <c r="J1743" t="s">
        <v>6</v>
      </c>
      <c r="L1743" s="1" t="str">
        <f>IF(reservas_hotel[[#This Row],[mantenimiento_por_noche]]="","20",reservas_hotel[[#This Row],[mantenimiento_por_noche]])</f>
        <v>20</v>
      </c>
      <c r="M1743">
        <f>reservas_hotel[[#This Row],[Precio Noche]]*reservas_hotel[[#This Row],[noches]]</f>
        <v>450</v>
      </c>
      <c r="N1743">
        <f>reservas_hotel[[#This Row],[noches]]*reservas_hotel[[#This Row],[Mantenimiento por noche]]</f>
        <v>60</v>
      </c>
      <c r="O1743">
        <f>reservas_hotel[[#This Row],[Gasto total por reserva]]-reservas_hotel[[#This Row],[Gasto mantenimiento total]]</f>
        <v>390</v>
      </c>
    </row>
    <row r="1744" spans="1:15" x14ac:dyDescent="0.3">
      <c r="A1744">
        <v>1743</v>
      </c>
      <c r="B1744">
        <v>77</v>
      </c>
      <c r="C1744" t="s">
        <v>13</v>
      </c>
      <c r="D1744" t="s">
        <v>20</v>
      </c>
      <c r="E1744" t="s">
        <v>15</v>
      </c>
      <c r="G1744" s="1" t="str">
        <f>IF(reservas_hotel[[#This Row],[precio noche 1]]="","100",reservas_hotel[[#This Row],[precio noche 1]])</f>
        <v>100</v>
      </c>
      <c r="H1744" t="s">
        <v>12</v>
      </c>
      <c r="I1744">
        <v>2</v>
      </c>
      <c r="J1744" t="s">
        <v>6</v>
      </c>
      <c r="K1744">
        <v>20</v>
      </c>
      <c r="L1744" s="1">
        <f>IF(reservas_hotel[[#This Row],[mantenimiento_por_noche]]="","20",reservas_hotel[[#This Row],[mantenimiento_por_noche]])</f>
        <v>20</v>
      </c>
      <c r="M1744">
        <f>reservas_hotel[[#This Row],[Precio Noche]]*reservas_hotel[[#This Row],[noches]]</f>
        <v>200</v>
      </c>
      <c r="N1744">
        <f>reservas_hotel[[#This Row],[noches]]*reservas_hotel[[#This Row],[Mantenimiento por noche]]</f>
        <v>40</v>
      </c>
      <c r="O1744">
        <f>reservas_hotel[[#This Row],[Gasto total por reserva]]-reservas_hotel[[#This Row],[Gasto mantenimiento total]]</f>
        <v>160</v>
      </c>
    </row>
    <row r="1745" spans="1:15" x14ac:dyDescent="0.3">
      <c r="A1745">
        <v>1744</v>
      </c>
      <c r="B1745">
        <v>27</v>
      </c>
      <c r="C1745" t="s">
        <v>13</v>
      </c>
      <c r="D1745" t="s">
        <v>19</v>
      </c>
      <c r="E1745" t="s">
        <v>15</v>
      </c>
      <c r="F1745">
        <v>70</v>
      </c>
      <c r="G1745" s="1">
        <f>IF(reservas_hotel[[#This Row],[precio noche 1]]="","100",reservas_hotel[[#This Row],[precio noche 1]])</f>
        <v>70</v>
      </c>
      <c r="H1745" t="s">
        <v>21</v>
      </c>
      <c r="I1745">
        <v>1</v>
      </c>
      <c r="J1745" t="s">
        <v>17</v>
      </c>
      <c r="K1745">
        <v>5</v>
      </c>
      <c r="L1745" s="1">
        <f>IF(reservas_hotel[[#This Row],[mantenimiento_por_noche]]="","20",reservas_hotel[[#This Row],[mantenimiento_por_noche]])</f>
        <v>5</v>
      </c>
      <c r="M1745">
        <f>reservas_hotel[[#This Row],[Precio Noche]]*reservas_hotel[[#This Row],[noches]]</f>
        <v>70</v>
      </c>
      <c r="N1745">
        <f>reservas_hotel[[#This Row],[noches]]*reservas_hotel[[#This Row],[Mantenimiento por noche]]</f>
        <v>5</v>
      </c>
      <c r="O1745">
        <f>reservas_hotel[[#This Row],[Gasto total por reserva]]-reservas_hotel[[#This Row],[Gasto mantenimiento total]]</f>
        <v>65</v>
      </c>
    </row>
    <row r="1746" spans="1:15" x14ac:dyDescent="0.3">
      <c r="A1746">
        <v>1745</v>
      </c>
      <c r="B1746">
        <v>41</v>
      </c>
      <c r="C1746" t="s">
        <v>2</v>
      </c>
      <c r="D1746" t="s">
        <v>3</v>
      </c>
      <c r="E1746" t="s">
        <v>4</v>
      </c>
      <c r="F1746">
        <v>90</v>
      </c>
      <c r="G1746" s="1">
        <f>IF(reservas_hotel[[#This Row],[precio noche 1]]="","100",reservas_hotel[[#This Row],[precio noche 1]])</f>
        <v>90</v>
      </c>
      <c r="H1746" t="s">
        <v>21</v>
      </c>
      <c r="I1746">
        <v>5</v>
      </c>
      <c r="J1746" t="s">
        <v>6</v>
      </c>
      <c r="K1746">
        <v>20</v>
      </c>
      <c r="L1746" s="1">
        <f>IF(reservas_hotel[[#This Row],[mantenimiento_por_noche]]="","20",reservas_hotel[[#This Row],[mantenimiento_por_noche]])</f>
        <v>20</v>
      </c>
      <c r="M1746">
        <f>reservas_hotel[[#This Row],[Precio Noche]]*reservas_hotel[[#This Row],[noches]]</f>
        <v>450</v>
      </c>
      <c r="N1746">
        <f>reservas_hotel[[#This Row],[noches]]*reservas_hotel[[#This Row],[Mantenimiento por noche]]</f>
        <v>100</v>
      </c>
      <c r="O1746">
        <f>reservas_hotel[[#This Row],[Gasto total por reserva]]-reservas_hotel[[#This Row],[Gasto mantenimiento total]]</f>
        <v>350</v>
      </c>
    </row>
    <row r="1747" spans="1:15" x14ac:dyDescent="0.3">
      <c r="A1747">
        <v>1746</v>
      </c>
      <c r="B1747">
        <v>31</v>
      </c>
      <c r="C1747" t="s">
        <v>13</v>
      </c>
      <c r="D1747" t="s">
        <v>3</v>
      </c>
      <c r="E1747" t="s">
        <v>11</v>
      </c>
      <c r="F1747">
        <v>50</v>
      </c>
      <c r="G1747" s="1">
        <f>IF(reservas_hotel[[#This Row],[precio noche 1]]="","100",reservas_hotel[[#This Row],[precio noche 1]])</f>
        <v>50</v>
      </c>
      <c r="H1747" t="s">
        <v>21</v>
      </c>
      <c r="I1747">
        <v>6</v>
      </c>
      <c r="J1747" t="s">
        <v>17</v>
      </c>
      <c r="L1747" s="1" t="str">
        <f>IF(reservas_hotel[[#This Row],[mantenimiento_por_noche]]="","20",reservas_hotel[[#This Row],[mantenimiento_por_noche]])</f>
        <v>20</v>
      </c>
      <c r="M1747">
        <f>reservas_hotel[[#This Row],[Precio Noche]]*reservas_hotel[[#This Row],[noches]]</f>
        <v>300</v>
      </c>
      <c r="N1747">
        <f>reservas_hotel[[#This Row],[noches]]*reservas_hotel[[#This Row],[Mantenimiento por noche]]</f>
        <v>120</v>
      </c>
      <c r="O1747">
        <f>reservas_hotel[[#This Row],[Gasto total por reserva]]-reservas_hotel[[#This Row],[Gasto mantenimiento total]]</f>
        <v>180</v>
      </c>
    </row>
    <row r="1748" spans="1:15" x14ac:dyDescent="0.3">
      <c r="A1748">
        <v>1747</v>
      </c>
      <c r="B1748">
        <v>56</v>
      </c>
      <c r="C1748" t="s">
        <v>13</v>
      </c>
      <c r="D1748" t="s">
        <v>10</v>
      </c>
      <c r="E1748" t="s">
        <v>4</v>
      </c>
      <c r="F1748">
        <v>70</v>
      </c>
      <c r="G1748" s="1">
        <f>IF(reservas_hotel[[#This Row],[precio noche 1]]="","100",reservas_hotel[[#This Row],[precio noche 1]])</f>
        <v>70</v>
      </c>
      <c r="H1748" t="s">
        <v>21</v>
      </c>
      <c r="I1748">
        <v>1</v>
      </c>
      <c r="J1748" t="s">
        <v>17</v>
      </c>
      <c r="K1748">
        <v>20</v>
      </c>
      <c r="L1748" s="1">
        <f>IF(reservas_hotel[[#This Row],[mantenimiento_por_noche]]="","20",reservas_hotel[[#This Row],[mantenimiento_por_noche]])</f>
        <v>20</v>
      </c>
      <c r="M1748">
        <f>reservas_hotel[[#This Row],[Precio Noche]]*reservas_hotel[[#This Row],[noches]]</f>
        <v>70</v>
      </c>
      <c r="N1748">
        <f>reservas_hotel[[#This Row],[noches]]*reservas_hotel[[#This Row],[Mantenimiento por noche]]</f>
        <v>20</v>
      </c>
      <c r="O1748">
        <f>reservas_hotel[[#This Row],[Gasto total por reserva]]-reservas_hotel[[#This Row],[Gasto mantenimiento total]]</f>
        <v>50</v>
      </c>
    </row>
    <row r="1749" spans="1:15" x14ac:dyDescent="0.3">
      <c r="A1749">
        <v>1748</v>
      </c>
      <c r="B1749">
        <v>46</v>
      </c>
      <c r="C1749" t="s">
        <v>2</v>
      </c>
      <c r="D1749" t="s">
        <v>20</v>
      </c>
      <c r="E1749" t="s">
        <v>11</v>
      </c>
      <c r="F1749">
        <v>150</v>
      </c>
      <c r="G1749" s="1">
        <f>IF(reservas_hotel[[#This Row],[precio noche 1]]="","100",reservas_hotel[[#This Row],[precio noche 1]])</f>
        <v>150</v>
      </c>
      <c r="H1749" t="s">
        <v>12</v>
      </c>
      <c r="I1749">
        <v>1</v>
      </c>
      <c r="J1749" t="s">
        <v>6</v>
      </c>
      <c r="L1749" s="1" t="str">
        <f>IF(reservas_hotel[[#This Row],[mantenimiento_por_noche]]="","20",reservas_hotel[[#This Row],[mantenimiento_por_noche]])</f>
        <v>20</v>
      </c>
      <c r="M1749">
        <f>reservas_hotel[[#This Row],[Precio Noche]]*reservas_hotel[[#This Row],[noches]]</f>
        <v>150</v>
      </c>
      <c r="N1749">
        <f>reservas_hotel[[#This Row],[noches]]*reservas_hotel[[#This Row],[Mantenimiento por noche]]</f>
        <v>20</v>
      </c>
      <c r="O1749">
        <f>reservas_hotel[[#This Row],[Gasto total por reserva]]-reservas_hotel[[#This Row],[Gasto mantenimiento total]]</f>
        <v>130</v>
      </c>
    </row>
    <row r="1750" spans="1:15" x14ac:dyDescent="0.3">
      <c r="A1750">
        <v>1749</v>
      </c>
      <c r="B1750">
        <v>88</v>
      </c>
      <c r="C1750" t="s">
        <v>13</v>
      </c>
      <c r="D1750" t="s">
        <v>16</v>
      </c>
      <c r="E1750" t="s">
        <v>8</v>
      </c>
      <c r="F1750">
        <v>150</v>
      </c>
      <c r="G1750" s="1">
        <f>IF(reservas_hotel[[#This Row],[precio noche 1]]="","100",reservas_hotel[[#This Row],[precio noche 1]])</f>
        <v>150</v>
      </c>
      <c r="H1750" t="s">
        <v>21</v>
      </c>
      <c r="I1750">
        <v>2</v>
      </c>
      <c r="J1750" t="s">
        <v>17</v>
      </c>
      <c r="K1750">
        <v>10</v>
      </c>
      <c r="L1750" s="1">
        <f>IF(reservas_hotel[[#This Row],[mantenimiento_por_noche]]="","20",reservas_hotel[[#This Row],[mantenimiento_por_noche]])</f>
        <v>10</v>
      </c>
      <c r="M1750">
        <f>reservas_hotel[[#This Row],[Precio Noche]]*reservas_hotel[[#This Row],[noches]]</f>
        <v>300</v>
      </c>
      <c r="N1750">
        <f>reservas_hotel[[#This Row],[noches]]*reservas_hotel[[#This Row],[Mantenimiento por noche]]</f>
        <v>20</v>
      </c>
      <c r="O1750">
        <f>reservas_hotel[[#This Row],[Gasto total por reserva]]-reservas_hotel[[#This Row],[Gasto mantenimiento total]]</f>
        <v>280</v>
      </c>
    </row>
    <row r="1751" spans="1:15" x14ac:dyDescent="0.3">
      <c r="A1751">
        <v>1750</v>
      </c>
      <c r="B1751">
        <v>20</v>
      </c>
      <c r="C1751" t="s">
        <v>13</v>
      </c>
      <c r="D1751" t="s">
        <v>3</v>
      </c>
      <c r="E1751" t="s">
        <v>8</v>
      </c>
      <c r="F1751">
        <v>50</v>
      </c>
      <c r="G1751" s="1">
        <f>IF(reservas_hotel[[#This Row],[precio noche 1]]="","100",reservas_hotel[[#This Row],[precio noche 1]])</f>
        <v>50</v>
      </c>
      <c r="H1751" t="s">
        <v>9</v>
      </c>
      <c r="I1751">
        <v>1</v>
      </c>
      <c r="J1751" t="s">
        <v>17</v>
      </c>
      <c r="L1751" s="1" t="str">
        <f>IF(reservas_hotel[[#This Row],[mantenimiento_por_noche]]="","20",reservas_hotel[[#This Row],[mantenimiento_por_noche]])</f>
        <v>20</v>
      </c>
      <c r="M1751">
        <f>reservas_hotel[[#This Row],[Precio Noche]]*reservas_hotel[[#This Row],[noches]]</f>
        <v>50</v>
      </c>
      <c r="N1751">
        <f>reservas_hotel[[#This Row],[noches]]*reservas_hotel[[#This Row],[Mantenimiento por noche]]</f>
        <v>20</v>
      </c>
      <c r="O1751">
        <f>reservas_hotel[[#This Row],[Gasto total por reserva]]-reservas_hotel[[#This Row],[Gasto mantenimiento total]]</f>
        <v>30</v>
      </c>
    </row>
    <row r="1752" spans="1:15" x14ac:dyDescent="0.3">
      <c r="A1752">
        <v>1751</v>
      </c>
      <c r="B1752">
        <v>22</v>
      </c>
      <c r="C1752" t="s">
        <v>2</v>
      </c>
      <c r="D1752" t="s">
        <v>16</v>
      </c>
      <c r="E1752" t="s">
        <v>11</v>
      </c>
      <c r="F1752">
        <v>200</v>
      </c>
      <c r="G1752" s="1">
        <f>IF(reservas_hotel[[#This Row],[precio noche 1]]="","100",reservas_hotel[[#This Row],[precio noche 1]])</f>
        <v>200</v>
      </c>
      <c r="H1752" t="s">
        <v>21</v>
      </c>
      <c r="I1752">
        <v>5</v>
      </c>
      <c r="J1752" t="s">
        <v>17</v>
      </c>
      <c r="K1752">
        <v>10</v>
      </c>
      <c r="L1752" s="1">
        <f>IF(reservas_hotel[[#This Row],[mantenimiento_por_noche]]="","20",reservas_hotel[[#This Row],[mantenimiento_por_noche]])</f>
        <v>10</v>
      </c>
      <c r="M1752">
        <f>reservas_hotel[[#This Row],[Precio Noche]]*reservas_hotel[[#This Row],[noches]]</f>
        <v>1000</v>
      </c>
      <c r="N1752">
        <f>reservas_hotel[[#This Row],[noches]]*reservas_hotel[[#This Row],[Mantenimiento por noche]]</f>
        <v>50</v>
      </c>
      <c r="O1752">
        <f>reservas_hotel[[#This Row],[Gasto total por reserva]]-reservas_hotel[[#This Row],[Gasto mantenimiento total]]</f>
        <v>950</v>
      </c>
    </row>
    <row r="1753" spans="1:15" x14ac:dyDescent="0.3">
      <c r="A1753">
        <v>1752</v>
      </c>
      <c r="B1753">
        <v>87</v>
      </c>
      <c r="C1753" t="s">
        <v>2</v>
      </c>
      <c r="D1753" t="s">
        <v>16</v>
      </c>
      <c r="E1753" t="s">
        <v>4</v>
      </c>
      <c r="G1753" s="1" t="str">
        <f>IF(reservas_hotel[[#This Row],[precio noche 1]]="","100",reservas_hotel[[#This Row],[precio noche 1]])</f>
        <v>100</v>
      </c>
      <c r="H1753" t="s">
        <v>5</v>
      </c>
      <c r="I1753">
        <v>2</v>
      </c>
      <c r="J1753" t="s">
        <v>6</v>
      </c>
      <c r="K1753">
        <v>10</v>
      </c>
      <c r="L1753" s="1">
        <f>IF(reservas_hotel[[#This Row],[mantenimiento_por_noche]]="","20",reservas_hotel[[#This Row],[mantenimiento_por_noche]])</f>
        <v>10</v>
      </c>
      <c r="M1753">
        <f>reservas_hotel[[#This Row],[Precio Noche]]*reservas_hotel[[#This Row],[noches]]</f>
        <v>200</v>
      </c>
      <c r="N1753">
        <f>reservas_hotel[[#This Row],[noches]]*reservas_hotel[[#This Row],[Mantenimiento por noche]]</f>
        <v>20</v>
      </c>
      <c r="O1753">
        <f>reservas_hotel[[#This Row],[Gasto total por reserva]]-reservas_hotel[[#This Row],[Gasto mantenimiento total]]</f>
        <v>180</v>
      </c>
    </row>
    <row r="1754" spans="1:15" x14ac:dyDescent="0.3">
      <c r="A1754">
        <v>1753</v>
      </c>
      <c r="B1754">
        <v>66</v>
      </c>
      <c r="C1754" t="s">
        <v>2</v>
      </c>
      <c r="D1754" t="s">
        <v>10</v>
      </c>
      <c r="E1754" t="s">
        <v>4</v>
      </c>
      <c r="F1754">
        <v>120</v>
      </c>
      <c r="G1754" s="1">
        <f>IF(reservas_hotel[[#This Row],[precio noche 1]]="","100",reservas_hotel[[#This Row],[precio noche 1]])</f>
        <v>120</v>
      </c>
      <c r="H1754" t="s">
        <v>21</v>
      </c>
      <c r="I1754">
        <v>3</v>
      </c>
      <c r="J1754" t="s">
        <v>17</v>
      </c>
      <c r="K1754">
        <v>5</v>
      </c>
      <c r="L1754" s="1">
        <f>IF(reservas_hotel[[#This Row],[mantenimiento_por_noche]]="","20",reservas_hotel[[#This Row],[mantenimiento_por_noche]])</f>
        <v>5</v>
      </c>
      <c r="M1754">
        <f>reservas_hotel[[#This Row],[Precio Noche]]*reservas_hotel[[#This Row],[noches]]</f>
        <v>360</v>
      </c>
      <c r="N1754">
        <f>reservas_hotel[[#This Row],[noches]]*reservas_hotel[[#This Row],[Mantenimiento por noche]]</f>
        <v>15</v>
      </c>
      <c r="O1754">
        <f>reservas_hotel[[#This Row],[Gasto total por reserva]]-reservas_hotel[[#This Row],[Gasto mantenimiento total]]</f>
        <v>345</v>
      </c>
    </row>
    <row r="1755" spans="1:15" x14ac:dyDescent="0.3">
      <c r="A1755">
        <v>1754</v>
      </c>
      <c r="B1755">
        <v>88</v>
      </c>
      <c r="C1755" t="s">
        <v>13</v>
      </c>
      <c r="D1755" t="s">
        <v>3</v>
      </c>
      <c r="E1755" t="s">
        <v>8</v>
      </c>
      <c r="F1755">
        <v>150</v>
      </c>
      <c r="G1755" s="1">
        <f>IF(reservas_hotel[[#This Row],[precio noche 1]]="","100",reservas_hotel[[#This Row],[precio noche 1]])</f>
        <v>150</v>
      </c>
      <c r="H1755" t="s">
        <v>5</v>
      </c>
      <c r="I1755">
        <v>8</v>
      </c>
      <c r="J1755" t="s">
        <v>17</v>
      </c>
      <c r="K1755">
        <v>15</v>
      </c>
      <c r="L1755" s="1">
        <f>IF(reservas_hotel[[#This Row],[mantenimiento_por_noche]]="","20",reservas_hotel[[#This Row],[mantenimiento_por_noche]])</f>
        <v>15</v>
      </c>
      <c r="M1755">
        <f>reservas_hotel[[#This Row],[Precio Noche]]*reservas_hotel[[#This Row],[noches]]</f>
        <v>1200</v>
      </c>
      <c r="N1755">
        <f>reservas_hotel[[#This Row],[noches]]*reservas_hotel[[#This Row],[Mantenimiento por noche]]</f>
        <v>120</v>
      </c>
      <c r="O1755">
        <f>reservas_hotel[[#This Row],[Gasto total por reserva]]-reservas_hotel[[#This Row],[Gasto mantenimiento total]]</f>
        <v>1080</v>
      </c>
    </row>
    <row r="1756" spans="1:15" x14ac:dyDescent="0.3">
      <c r="A1756">
        <v>1755</v>
      </c>
      <c r="B1756">
        <v>79</v>
      </c>
      <c r="C1756" t="s">
        <v>2</v>
      </c>
      <c r="D1756" t="s">
        <v>16</v>
      </c>
      <c r="E1756" t="s">
        <v>15</v>
      </c>
      <c r="F1756">
        <v>90</v>
      </c>
      <c r="G1756" s="1">
        <f>IF(reservas_hotel[[#This Row],[precio noche 1]]="","100",reservas_hotel[[#This Row],[precio noche 1]])</f>
        <v>90</v>
      </c>
      <c r="H1756" t="s">
        <v>9</v>
      </c>
      <c r="I1756">
        <v>8</v>
      </c>
      <c r="J1756" t="s">
        <v>17</v>
      </c>
      <c r="K1756">
        <v>15</v>
      </c>
      <c r="L1756" s="1">
        <f>IF(reservas_hotel[[#This Row],[mantenimiento_por_noche]]="","20",reservas_hotel[[#This Row],[mantenimiento_por_noche]])</f>
        <v>15</v>
      </c>
      <c r="M1756">
        <f>reservas_hotel[[#This Row],[Precio Noche]]*reservas_hotel[[#This Row],[noches]]</f>
        <v>720</v>
      </c>
      <c r="N1756">
        <f>reservas_hotel[[#This Row],[noches]]*reservas_hotel[[#This Row],[Mantenimiento por noche]]</f>
        <v>120</v>
      </c>
      <c r="O1756">
        <f>reservas_hotel[[#This Row],[Gasto total por reserva]]-reservas_hotel[[#This Row],[Gasto mantenimiento total]]</f>
        <v>600</v>
      </c>
    </row>
    <row r="1757" spans="1:15" x14ac:dyDescent="0.3">
      <c r="A1757">
        <v>1756</v>
      </c>
      <c r="B1757">
        <v>54</v>
      </c>
      <c r="C1757" t="s">
        <v>13</v>
      </c>
      <c r="D1757" t="s">
        <v>16</v>
      </c>
      <c r="E1757" t="s">
        <v>15</v>
      </c>
      <c r="F1757">
        <v>150</v>
      </c>
      <c r="G1757" s="1">
        <f>IF(reservas_hotel[[#This Row],[precio noche 1]]="","100",reservas_hotel[[#This Row],[precio noche 1]])</f>
        <v>150</v>
      </c>
      <c r="H1757" t="s">
        <v>5</v>
      </c>
      <c r="I1757">
        <v>5</v>
      </c>
      <c r="J1757" t="s">
        <v>17</v>
      </c>
      <c r="K1757">
        <v>15</v>
      </c>
      <c r="L1757" s="1">
        <f>IF(reservas_hotel[[#This Row],[mantenimiento_por_noche]]="","20",reservas_hotel[[#This Row],[mantenimiento_por_noche]])</f>
        <v>15</v>
      </c>
      <c r="M1757">
        <f>reservas_hotel[[#This Row],[Precio Noche]]*reservas_hotel[[#This Row],[noches]]</f>
        <v>750</v>
      </c>
      <c r="N1757">
        <f>reservas_hotel[[#This Row],[noches]]*reservas_hotel[[#This Row],[Mantenimiento por noche]]</f>
        <v>75</v>
      </c>
      <c r="O1757">
        <f>reservas_hotel[[#This Row],[Gasto total por reserva]]-reservas_hotel[[#This Row],[Gasto mantenimiento total]]</f>
        <v>675</v>
      </c>
    </row>
    <row r="1758" spans="1:15" x14ac:dyDescent="0.3">
      <c r="A1758">
        <v>1757</v>
      </c>
      <c r="B1758">
        <v>82</v>
      </c>
      <c r="C1758" t="s">
        <v>13</v>
      </c>
      <c r="D1758" t="s">
        <v>14</v>
      </c>
      <c r="E1758" t="s">
        <v>4</v>
      </c>
      <c r="F1758">
        <v>200</v>
      </c>
      <c r="G1758" s="1">
        <f>IF(reservas_hotel[[#This Row],[precio noche 1]]="","100",reservas_hotel[[#This Row],[precio noche 1]])</f>
        <v>200</v>
      </c>
      <c r="H1758" t="s">
        <v>9</v>
      </c>
      <c r="I1758">
        <v>3</v>
      </c>
      <c r="J1758" t="s">
        <v>17</v>
      </c>
      <c r="K1758">
        <v>5</v>
      </c>
      <c r="L1758" s="1">
        <f>IF(reservas_hotel[[#This Row],[mantenimiento_por_noche]]="","20",reservas_hotel[[#This Row],[mantenimiento_por_noche]])</f>
        <v>5</v>
      </c>
      <c r="M1758">
        <f>reservas_hotel[[#This Row],[Precio Noche]]*reservas_hotel[[#This Row],[noches]]</f>
        <v>600</v>
      </c>
      <c r="N1758">
        <f>reservas_hotel[[#This Row],[noches]]*reservas_hotel[[#This Row],[Mantenimiento por noche]]</f>
        <v>15</v>
      </c>
      <c r="O1758">
        <f>reservas_hotel[[#This Row],[Gasto total por reserva]]-reservas_hotel[[#This Row],[Gasto mantenimiento total]]</f>
        <v>585</v>
      </c>
    </row>
    <row r="1759" spans="1:15" x14ac:dyDescent="0.3">
      <c r="A1759">
        <v>1758</v>
      </c>
      <c r="B1759">
        <v>67</v>
      </c>
      <c r="C1759" t="s">
        <v>13</v>
      </c>
      <c r="D1759" t="s">
        <v>20</v>
      </c>
      <c r="E1759" t="s">
        <v>4</v>
      </c>
      <c r="F1759">
        <v>50</v>
      </c>
      <c r="G1759" s="1">
        <f>IF(reservas_hotel[[#This Row],[precio noche 1]]="","100",reservas_hotel[[#This Row],[precio noche 1]])</f>
        <v>50</v>
      </c>
      <c r="H1759" t="s">
        <v>9</v>
      </c>
      <c r="I1759">
        <v>3</v>
      </c>
      <c r="J1759" t="s">
        <v>17</v>
      </c>
      <c r="K1759">
        <v>20</v>
      </c>
      <c r="L1759" s="1">
        <f>IF(reservas_hotel[[#This Row],[mantenimiento_por_noche]]="","20",reservas_hotel[[#This Row],[mantenimiento_por_noche]])</f>
        <v>20</v>
      </c>
      <c r="M1759">
        <f>reservas_hotel[[#This Row],[Precio Noche]]*reservas_hotel[[#This Row],[noches]]</f>
        <v>150</v>
      </c>
      <c r="N1759">
        <f>reservas_hotel[[#This Row],[noches]]*reservas_hotel[[#This Row],[Mantenimiento por noche]]</f>
        <v>60</v>
      </c>
      <c r="O1759">
        <f>reservas_hotel[[#This Row],[Gasto total por reserva]]-reservas_hotel[[#This Row],[Gasto mantenimiento total]]</f>
        <v>90</v>
      </c>
    </row>
    <row r="1760" spans="1:15" x14ac:dyDescent="0.3">
      <c r="A1760">
        <v>1759</v>
      </c>
      <c r="B1760">
        <v>59</v>
      </c>
      <c r="C1760" t="s">
        <v>2</v>
      </c>
      <c r="D1760" t="s">
        <v>10</v>
      </c>
      <c r="E1760" t="s">
        <v>8</v>
      </c>
      <c r="F1760">
        <v>90</v>
      </c>
      <c r="G1760" s="1">
        <f>IF(reservas_hotel[[#This Row],[precio noche 1]]="","100",reservas_hotel[[#This Row],[precio noche 1]])</f>
        <v>90</v>
      </c>
      <c r="H1760" t="s">
        <v>9</v>
      </c>
      <c r="I1760">
        <v>7</v>
      </c>
      <c r="J1760" t="s">
        <v>17</v>
      </c>
      <c r="K1760">
        <v>5</v>
      </c>
      <c r="L1760" s="1">
        <f>IF(reservas_hotel[[#This Row],[mantenimiento_por_noche]]="","20",reservas_hotel[[#This Row],[mantenimiento_por_noche]])</f>
        <v>5</v>
      </c>
      <c r="M1760">
        <f>reservas_hotel[[#This Row],[Precio Noche]]*reservas_hotel[[#This Row],[noches]]</f>
        <v>630</v>
      </c>
      <c r="N1760">
        <f>reservas_hotel[[#This Row],[noches]]*reservas_hotel[[#This Row],[Mantenimiento por noche]]</f>
        <v>35</v>
      </c>
      <c r="O1760">
        <f>reservas_hotel[[#This Row],[Gasto total por reserva]]-reservas_hotel[[#This Row],[Gasto mantenimiento total]]</f>
        <v>595</v>
      </c>
    </row>
    <row r="1761" spans="1:15" x14ac:dyDescent="0.3">
      <c r="A1761">
        <v>1760</v>
      </c>
      <c r="B1761">
        <v>22</v>
      </c>
      <c r="C1761" t="s">
        <v>2</v>
      </c>
      <c r="D1761" t="s">
        <v>10</v>
      </c>
      <c r="E1761" t="s">
        <v>8</v>
      </c>
      <c r="F1761">
        <v>50</v>
      </c>
      <c r="G1761" s="1">
        <f>IF(reservas_hotel[[#This Row],[precio noche 1]]="","100",reservas_hotel[[#This Row],[precio noche 1]])</f>
        <v>50</v>
      </c>
      <c r="H1761" t="s">
        <v>12</v>
      </c>
      <c r="I1761">
        <v>6</v>
      </c>
      <c r="J1761" t="s">
        <v>6</v>
      </c>
      <c r="K1761">
        <v>15</v>
      </c>
      <c r="L1761" s="1">
        <f>IF(reservas_hotel[[#This Row],[mantenimiento_por_noche]]="","20",reservas_hotel[[#This Row],[mantenimiento_por_noche]])</f>
        <v>15</v>
      </c>
      <c r="M1761">
        <f>reservas_hotel[[#This Row],[Precio Noche]]*reservas_hotel[[#This Row],[noches]]</f>
        <v>300</v>
      </c>
      <c r="N1761">
        <f>reservas_hotel[[#This Row],[noches]]*reservas_hotel[[#This Row],[Mantenimiento por noche]]</f>
        <v>90</v>
      </c>
      <c r="O1761">
        <f>reservas_hotel[[#This Row],[Gasto total por reserva]]-reservas_hotel[[#This Row],[Gasto mantenimiento total]]</f>
        <v>210</v>
      </c>
    </row>
    <row r="1762" spans="1:15" x14ac:dyDescent="0.3">
      <c r="A1762">
        <v>1761</v>
      </c>
      <c r="B1762">
        <v>50</v>
      </c>
      <c r="C1762" t="s">
        <v>13</v>
      </c>
      <c r="D1762" t="s">
        <v>22</v>
      </c>
      <c r="E1762" t="s">
        <v>11</v>
      </c>
      <c r="F1762">
        <v>50</v>
      </c>
      <c r="G1762" s="1">
        <f>IF(reservas_hotel[[#This Row],[precio noche 1]]="","100",reservas_hotel[[#This Row],[precio noche 1]])</f>
        <v>50</v>
      </c>
      <c r="H1762" t="s">
        <v>5</v>
      </c>
      <c r="I1762">
        <v>6</v>
      </c>
      <c r="J1762" t="s">
        <v>6</v>
      </c>
      <c r="K1762">
        <v>20</v>
      </c>
      <c r="L1762" s="1">
        <f>IF(reservas_hotel[[#This Row],[mantenimiento_por_noche]]="","20",reservas_hotel[[#This Row],[mantenimiento_por_noche]])</f>
        <v>20</v>
      </c>
      <c r="M1762">
        <f>reservas_hotel[[#This Row],[Precio Noche]]*reservas_hotel[[#This Row],[noches]]</f>
        <v>300</v>
      </c>
      <c r="N1762">
        <f>reservas_hotel[[#This Row],[noches]]*reservas_hotel[[#This Row],[Mantenimiento por noche]]</f>
        <v>120</v>
      </c>
      <c r="O1762">
        <f>reservas_hotel[[#This Row],[Gasto total por reserva]]-reservas_hotel[[#This Row],[Gasto mantenimiento total]]</f>
        <v>180</v>
      </c>
    </row>
    <row r="1763" spans="1:15" x14ac:dyDescent="0.3">
      <c r="A1763">
        <v>1762</v>
      </c>
      <c r="B1763">
        <v>90</v>
      </c>
      <c r="C1763" t="s">
        <v>13</v>
      </c>
      <c r="D1763" t="s">
        <v>18</v>
      </c>
      <c r="E1763" t="s">
        <v>8</v>
      </c>
      <c r="F1763">
        <v>150</v>
      </c>
      <c r="G1763" s="1">
        <f>IF(reservas_hotel[[#This Row],[precio noche 1]]="","100",reservas_hotel[[#This Row],[precio noche 1]])</f>
        <v>150</v>
      </c>
      <c r="H1763" t="s">
        <v>21</v>
      </c>
      <c r="I1763">
        <v>1</v>
      </c>
      <c r="J1763" t="s">
        <v>17</v>
      </c>
      <c r="K1763">
        <v>10</v>
      </c>
      <c r="L1763" s="1">
        <f>IF(reservas_hotel[[#This Row],[mantenimiento_por_noche]]="","20",reservas_hotel[[#This Row],[mantenimiento_por_noche]])</f>
        <v>10</v>
      </c>
      <c r="M1763">
        <f>reservas_hotel[[#This Row],[Precio Noche]]*reservas_hotel[[#This Row],[noches]]</f>
        <v>150</v>
      </c>
      <c r="N1763">
        <f>reservas_hotel[[#This Row],[noches]]*reservas_hotel[[#This Row],[Mantenimiento por noche]]</f>
        <v>10</v>
      </c>
      <c r="O1763">
        <f>reservas_hotel[[#This Row],[Gasto total por reserva]]-reservas_hotel[[#This Row],[Gasto mantenimiento total]]</f>
        <v>140</v>
      </c>
    </row>
    <row r="1764" spans="1:15" x14ac:dyDescent="0.3">
      <c r="A1764">
        <v>1763</v>
      </c>
      <c r="B1764">
        <v>39</v>
      </c>
      <c r="C1764" t="s">
        <v>2</v>
      </c>
      <c r="D1764" t="s">
        <v>10</v>
      </c>
      <c r="E1764" t="s">
        <v>4</v>
      </c>
      <c r="F1764">
        <v>50</v>
      </c>
      <c r="G1764" s="1">
        <f>IF(reservas_hotel[[#This Row],[precio noche 1]]="","100",reservas_hotel[[#This Row],[precio noche 1]])</f>
        <v>50</v>
      </c>
      <c r="H1764" t="s">
        <v>9</v>
      </c>
      <c r="I1764">
        <v>6</v>
      </c>
      <c r="J1764" t="s">
        <v>17</v>
      </c>
      <c r="L1764" s="1" t="str">
        <f>IF(reservas_hotel[[#This Row],[mantenimiento_por_noche]]="","20",reservas_hotel[[#This Row],[mantenimiento_por_noche]])</f>
        <v>20</v>
      </c>
      <c r="M1764">
        <f>reservas_hotel[[#This Row],[Precio Noche]]*reservas_hotel[[#This Row],[noches]]</f>
        <v>300</v>
      </c>
      <c r="N1764">
        <f>reservas_hotel[[#This Row],[noches]]*reservas_hotel[[#This Row],[Mantenimiento por noche]]</f>
        <v>120</v>
      </c>
      <c r="O1764">
        <f>reservas_hotel[[#This Row],[Gasto total por reserva]]-reservas_hotel[[#This Row],[Gasto mantenimiento total]]</f>
        <v>180</v>
      </c>
    </row>
    <row r="1765" spans="1:15" x14ac:dyDescent="0.3">
      <c r="A1765">
        <v>1764</v>
      </c>
      <c r="B1765">
        <v>87</v>
      </c>
      <c r="C1765" t="s">
        <v>13</v>
      </c>
      <c r="D1765" t="s">
        <v>19</v>
      </c>
      <c r="E1765" t="s">
        <v>4</v>
      </c>
      <c r="F1765">
        <v>120</v>
      </c>
      <c r="G1765" s="1">
        <f>IF(reservas_hotel[[#This Row],[precio noche 1]]="","100",reservas_hotel[[#This Row],[precio noche 1]])</f>
        <v>120</v>
      </c>
      <c r="H1765" t="s">
        <v>9</v>
      </c>
      <c r="I1765">
        <v>8</v>
      </c>
      <c r="J1765" t="s">
        <v>6</v>
      </c>
      <c r="K1765">
        <v>15</v>
      </c>
      <c r="L1765" s="1">
        <f>IF(reservas_hotel[[#This Row],[mantenimiento_por_noche]]="","20",reservas_hotel[[#This Row],[mantenimiento_por_noche]])</f>
        <v>15</v>
      </c>
      <c r="M1765">
        <f>reservas_hotel[[#This Row],[Precio Noche]]*reservas_hotel[[#This Row],[noches]]</f>
        <v>960</v>
      </c>
      <c r="N1765">
        <f>reservas_hotel[[#This Row],[noches]]*reservas_hotel[[#This Row],[Mantenimiento por noche]]</f>
        <v>120</v>
      </c>
      <c r="O1765">
        <f>reservas_hotel[[#This Row],[Gasto total por reserva]]-reservas_hotel[[#This Row],[Gasto mantenimiento total]]</f>
        <v>840</v>
      </c>
    </row>
    <row r="1766" spans="1:15" x14ac:dyDescent="0.3">
      <c r="A1766">
        <v>1765</v>
      </c>
      <c r="B1766">
        <v>46</v>
      </c>
      <c r="C1766" t="s">
        <v>2</v>
      </c>
      <c r="D1766" t="s">
        <v>3</v>
      </c>
      <c r="E1766" t="s">
        <v>15</v>
      </c>
      <c r="F1766">
        <v>150</v>
      </c>
      <c r="G1766" s="1">
        <f>IF(reservas_hotel[[#This Row],[precio noche 1]]="","100",reservas_hotel[[#This Row],[precio noche 1]])</f>
        <v>150</v>
      </c>
      <c r="H1766" t="s">
        <v>12</v>
      </c>
      <c r="I1766">
        <v>6</v>
      </c>
      <c r="J1766" t="s">
        <v>17</v>
      </c>
      <c r="K1766">
        <v>15</v>
      </c>
      <c r="L1766" s="1">
        <f>IF(reservas_hotel[[#This Row],[mantenimiento_por_noche]]="","20",reservas_hotel[[#This Row],[mantenimiento_por_noche]])</f>
        <v>15</v>
      </c>
      <c r="M1766">
        <f>reservas_hotel[[#This Row],[Precio Noche]]*reservas_hotel[[#This Row],[noches]]</f>
        <v>900</v>
      </c>
      <c r="N1766">
        <f>reservas_hotel[[#This Row],[noches]]*reservas_hotel[[#This Row],[Mantenimiento por noche]]</f>
        <v>90</v>
      </c>
      <c r="O1766">
        <f>reservas_hotel[[#This Row],[Gasto total por reserva]]-reservas_hotel[[#This Row],[Gasto mantenimiento total]]</f>
        <v>810</v>
      </c>
    </row>
    <row r="1767" spans="1:15" x14ac:dyDescent="0.3">
      <c r="A1767">
        <v>1766</v>
      </c>
      <c r="B1767">
        <v>20</v>
      </c>
      <c r="C1767" t="s">
        <v>2</v>
      </c>
      <c r="D1767" t="s">
        <v>20</v>
      </c>
      <c r="E1767" t="s">
        <v>15</v>
      </c>
      <c r="F1767">
        <v>120</v>
      </c>
      <c r="G1767" s="1">
        <f>IF(reservas_hotel[[#This Row],[precio noche 1]]="","100",reservas_hotel[[#This Row],[precio noche 1]])</f>
        <v>120</v>
      </c>
      <c r="H1767" t="s">
        <v>9</v>
      </c>
      <c r="I1767">
        <v>7</v>
      </c>
      <c r="J1767" t="s">
        <v>17</v>
      </c>
      <c r="K1767">
        <v>15</v>
      </c>
      <c r="L1767" s="1">
        <f>IF(reservas_hotel[[#This Row],[mantenimiento_por_noche]]="","20",reservas_hotel[[#This Row],[mantenimiento_por_noche]])</f>
        <v>15</v>
      </c>
      <c r="M1767">
        <f>reservas_hotel[[#This Row],[Precio Noche]]*reservas_hotel[[#This Row],[noches]]</f>
        <v>840</v>
      </c>
      <c r="N1767">
        <f>reservas_hotel[[#This Row],[noches]]*reservas_hotel[[#This Row],[Mantenimiento por noche]]</f>
        <v>105</v>
      </c>
      <c r="O1767">
        <f>reservas_hotel[[#This Row],[Gasto total por reserva]]-reservas_hotel[[#This Row],[Gasto mantenimiento total]]</f>
        <v>735</v>
      </c>
    </row>
    <row r="1768" spans="1:15" x14ac:dyDescent="0.3">
      <c r="A1768">
        <v>1767</v>
      </c>
      <c r="B1768">
        <v>27</v>
      </c>
      <c r="C1768" t="s">
        <v>2</v>
      </c>
      <c r="D1768" t="s">
        <v>7</v>
      </c>
      <c r="E1768" t="s">
        <v>8</v>
      </c>
      <c r="F1768">
        <v>90</v>
      </c>
      <c r="G1768" s="1">
        <f>IF(reservas_hotel[[#This Row],[precio noche 1]]="","100",reservas_hotel[[#This Row],[precio noche 1]])</f>
        <v>90</v>
      </c>
      <c r="H1768" t="s">
        <v>21</v>
      </c>
      <c r="I1768">
        <v>7</v>
      </c>
      <c r="J1768" t="s">
        <v>17</v>
      </c>
      <c r="L1768" s="1" t="str">
        <f>IF(reservas_hotel[[#This Row],[mantenimiento_por_noche]]="","20",reservas_hotel[[#This Row],[mantenimiento_por_noche]])</f>
        <v>20</v>
      </c>
      <c r="M1768">
        <f>reservas_hotel[[#This Row],[Precio Noche]]*reservas_hotel[[#This Row],[noches]]</f>
        <v>630</v>
      </c>
      <c r="N1768">
        <f>reservas_hotel[[#This Row],[noches]]*reservas_hotel[[#This Row],[Mantenimiento por noche]]</f>
        <v>140</v>
      </c>
      <c r="O1768">
        <f>reservas_hotel[[#This Row],[Gasto total por reserva]]-reservas_hotel[[#This Row],[Gasto mantenimiento total]]</f>
        <v>490</v>
      </c>
    </row>
    <row r="1769" spans="1:15" x14ac:dyDescent="0.3">
      <c r="A1769">
        <v>1768</v>
      </c>
      <c r="B1769">
        <v>42</v>
      </c>
      <c r="C1769" t="s">
        <v>2</v>
      </c>
      <c r="D1769" t="s">
        <v>18</v>
      </c>
      <c r="E1769" t="s">
        <v>8</v>
      </c>
      <c r="F1769">
        <v>70</v>
      </c>
      <c r="G1769" s="1">
        <f>IF(reservas_hotel[[#This Row],[precio noche 1]]="","100",reservas_hotel[[#This Row],[precio noche 1]])</f>
        <v>70</v>
      </c>
      <c r="H1769" t="s">
        <v>5</v>
      </c>
      <c r="I1769">
        <v>9</v>
      </c>
      <c r="J1769" t="s">
        <v>6</v>
      </c>
      <c r="K1769">
        <v>20</v>
      </c>
      <c r="L1769" s="1">
        <f>IF(reservas_hotel[[#This Row],[mantenimiento_por_noche]]="","20",reservas_hotel[[#This Row],[mantenimiento_por_noche]])</f>
        <v>20</v>
      </c>
      <c r="M1769">
        <f>reservas_hotel[[#This Row],[Precio Noche]]*reservas_hotel[[#This Row],[noches]]</f>
        <v>630</v>
      </c>
      <c r="N1769">
        <f>reservas_hotel[[#This Row],[noches]]*reservas_hotel[[#This Row],[Mantenimiento por noche]]</f>
        <v>180</v>
      </c>
      <c r="O1769">
        <f>reservas_hotel[[#This Row],[Gasto total por reserva]]-reservas_hotel[[#This Row],[Gasto mantenimiento total]]</f>
        <v>450</v>
      </c>
    </row>
    <row r="1770" spans="1:15" x14ac:dyDescent="0.3">
      <c r="A1770">
        <v>1769</v>
      </c>
      <c r="B1770">
        <v>84</v>
      </c>
      <c r="C1770" t="s">
        <v>2</v>
      </c>
      <c r="D1770" t="s">
        <v>14</v>
      </c>
      <c r="E1770" t="s">
        <v>8</v>
      </c>
      <c r="F1770">
        <v>150</v>
      </c>
      <c r="G1770" s="1">
        <f>IF(reservas_hotel[[#This Row],[precio noche 1]]="","100",reservas_hotel[[#This Row],[precio noche 1]])</f>
        <v>150</v>
      </c>
      <c r="H1770" t="s">
        <v>5</v>
      </c>
      <c r="I1770">
        <v>8</v>
      </c>
      <c r="J1770" t="s">
        <v>6</v>
      </c>
      <c r="K1770">
        <v>15</v>
      </c>
      <c r="L1770" s="1">
        <f>IF(reservas_hotel[[#This Row],[mantenimiento_por_noche]]="","20",reservas_hotel[[#This Row],[mantenimiento_por_noche]])</f>
        <v>15</v>
      </c>
      <c r="M1770">
        <f>reservas_hotel[[#This Row],[Precio Noche]]*reservas_hotel[[#This Row],[noches]]</f>
        <v>1200</v>
      </c>
      <c r="N1770">
        <f>reservas_hotel[[#This Row],[noches]]*reservas_hotel[[#This Row],[Mantenimiento por noche]]</f>
        <v>120</v>
      </c>
      <c r="O1770">
        <f>reservas_hotel[[#This Row],[Gasto total por reserva]]-reservas_hotel[[#This Row],[Gasto mantenimiento total]]</f>
        <v>1080</v>
      </c>
    </row>
    <row r="1771" spans="1:15" x14ac:dyDescent="0.3">
      <c r="A1771">
        <v>1770</v>
      </c>
      <c r="B1771">
        <v>24</v>
      </c>
      <c r="C1771" t="s">
        <v>2</v>
      </c>
      <c r="D1771" t="s">
        <v>18</v>
      </c>
      <c r="E1771" t="s">
        <v>15</v>
      </c>
      <c r="F1771">
        <v>70</v>
      </c>
      <c r="G1771" s="1">
        <f>IF(reservas_hotel[[#This Row],[precio noche 1]]="","100",reservas_hotel[[#This Row],[precio noche 1]])</f>
        <v>70</v>
      </c>
      <c r="H1771" t="s">
        <v>5</v>
      </c>
      <c r="I1771">
        <v>6</v>
      </c>
      <c r="J1771" t="s">
        <v>6</v>
      </c>
      <c r="K1771">
        <v>15</v>
      </c>
      <c r="L1771" s="1">
        <f>IF(reservas_hotel[[#This Row],[mantenimiento_por_noche]]="","20",reservas_hotel[[#This Row],[mantenimiento_por_noche]])</f>
        <v>15</v>
      </c>
      <c r="M1771">
        <f>reservas_hotel[[#This Row],[Precio Noche]]*reservas_hotel[[#This Row],[noches]]</f>
        <v>420</v>
      </c>
      <c r="N1771">
        <f>reservas_hotel[[#This Row],[noches]]*reservas_hotel[[#This Row],[Mantenimiento por noche]]</f>
        <v>90</v>
      </c>
      <c r="O1771">
        <f>reservas_hotel[[#This Row],[Gasto total por reserva]]-reservas_hotel[[#This Row],[Gasto mantenimiento total]]</f>
        <v>330</v>
      </c>
    </row>
    <row r="1772" spans="1:15" x14ac:dyDescent="0.3">
      <c r="A1772">
        <v>1771</v>
      </c>
      <c r="B1772">
        <v>50</v>
      </c>
      <c r="C1772" t="s">
        <v>2</v>
      </c>
      <c r="D1772" t="s">
        <v>7</v>
      </c>
      <c r="E1772" t="s">
        <v>4</v>
      </c>
      <c r="F1772">
        <v>70</v>
      </c>
      <c r="G1772" s="1">
        <f>IF(reservas_hotel[[#This Row],[precio noche 1]]="","100",reservas_hotel[[#This Row],[precio noche 1]])</f>
        <v>70</v>
      </c>
      <c r="H1772" t="s">
        <v>9</v>
      </c>
      <c r="I1772">
        <v>4</v>
      </c>
      <c r="J1772" t="s">
        <v>6</v>
      </c>
      <c r="K1772">
        <v>5</v>
      </c>
      <c r="L1772" s="1">
        <f>IF(reservas_hotel[[#This Row],[mantenimiento_por_noche]]="","20",reservas_hotel[[#This Row],[mantenimiento_por_noche]])</f>
        <v>5</v>
      </c>
      <c r="M1772">
        <f>reservas_hotel[[#This Row],[Precio Noche]]*reservas_hotel[[#This Row],[noches]]</f>
        <v>280</v>
      </c>
      <c r="N1772">
        <f>reservas_hotel[[#This Row],[noches]]*reservas_hotel[[#This Row],[Mantenimiento por noche]]</f>
        <v>20</v>
      </c>
      <c r="O1772">
        <f>reservas_hotel[[#This Row],[Gasto total por reserva]]-reservas_hotel[[#This Row],[Gasto mantenimiento total]]</f>
        <v>260</v>
      </c>
    </row>
    <row r="1773" spans="1:15" x14ac:dyDescent="0.3">
      <c r="A1773">
        <v>1772</v>
      </c>
      <c r="B1773">
        <v>40</v>
      </c>
      <c r="C1773" t="s">
        <v>2</v>
      </c>
      <c r="D1773" t="s">
        <v>7</v>
      </c>
      <c r="E1773" t="s">
        <v>8</v>
      </c>
      <c r="F1773">
        <v>200</v>
      </c>
      <c r="G1773" s="1">
        <f>IF(reservas_hotel[[#This Row],[precio noche 1]]="","100",reservas_hotel[[#This Row],[precio noche 1]])</f>
        <v>200</v>
      </c>
      <c r="H1773" t="s">
        <v>12</v>
      </c>
      <c r="I1773">
        <v>6</v>
      </c>
      <c r="J1773" t="s">
        <v>6</v>
      </c>
      <c r="K1773">
        <v>15</v>
      </c>
      <c r="L1773" s="1">
        <f>IF(reservas_hotel[[#This Row],[mantenimiento_por_noche]]="","20",reservas_hotel[[#This Row],[mantenimiento_por_noche]])</f>
        <v>15</v>
      </c>
      <c r="M1773">
        <f>reservas_hotel[[#This Row],[Precio Noche]]*reservas_hotel[[#This Row],[noches]]</f>
        <v>1200</v>
      </c>
      <c r="N1773">
        <f>reservas_hotel[[#This Row],[noches]]*reservas_hotel[[#This Row],[Mantenimiento por noche]]</f>
        <v>90</v>
      </c>
      <c r="O1773">
        <f>reservas_hotel[[#This Row],[Gasto total por reserva]]-reservas_hotel[[#This Row],[Gasto mantenimiento total]]</f>
        <v>1110</v>
      </c>
    </row>
    <row r="1774" spans="1:15" x14ac:dyDescent="0.3">
      <c r="A1774">
        <v>1773</v>
      </c>
      <c r="B1774">
        <v>41</v>
      </c>
      <c r="C1774" t="s">
        <v>13</v>
      </c>
      <c r="D1774" t="s">
        <v>10</v>
      </c>
      <c r="E1774" t="s">
        <v>15</v>
      </c>
      <c r="F1774">
        <v>150</v>
      </c>
      <c r="G1774" s="1">
        <f>IF(reservas_hotel[[#This Row],[precio noche 1]]="","100",reservas_hotel[[#This Row],[precio noche 1]])</f>
        <v>150</v>
      </c>
      <c r="H1774" t="s">
        <v>12</v>
      </c>
      <c r="I1774">
        <v>6</v>
      </c>
      <c r="J1774" t="s">
        <v>17</v>
      </c>
      <c r="K1774">
        <v>15</v>
      </c>
      <c r="L1774" s="1">
        <f>IF(reservas_hotel[[#This Row],[mantenimiento_por_noche]]="","20",reservas_hotel[[#This Row],[mantenimiento_por_noche]])</f>
        <v>15</v>
      </c>
      <c r="M1774">
        <f>reservas_hotel[[#This Row],[Precio Noche]]*reservas_hotel[[#This Row],[noches]]</f>
        <v>900</v>
      </c>
      <c r="N1774">
        <f>reservas_hotel[[#This Row],[noches]]*reservas_hotel[[#This Row],[Mantenimiento por noche]]</f>
        <v>90</v>
      </c>
      <c r="O1774">
        <f>reservas_hotel[[#This Row],[Gasto total por reserva]]-reservas_hotel[[#This Row],[Gasto mantenimiento total]]</f>
        <v>810</v>
      </c>
    </row>
    <row r="1775" spans="1:15" x14ac:dyDescent="0.3">
      <c r="A1775">
        <v>1774</v>
      </c>
      <c r="B1775">
        <v>20</v>
      </c>
      <c r="C1775" t="s">
        <v>13</v>
      </c>
      <c r="D1775" t="s">
        <v>14</v>
      </c>
      <c r="E1775" t="s">
        <v>4</v>
      </c>
      <c r="F1775">
        <v>150</v>
      </c>
      <c r="G1775" s="1">
        <f>IF(reservas_hotel[[#This Row],[precio noche 1]]="","100",reservas_hotel[[#This Row],[precio noche 1]])</f>
        <v>150</v>
      </c>
      <c r="H1775" t="s">
        <v>9</v>
      </c>
      <c r="I1775">
        <v>1</v>
      </c>
      <c r="J1775" t="s">
        <v>17</v>
      </c>
      <c r="K1775">
        <v>20</v>
      </c>
      <c r="L1775" s="1">
        <f>IF(reservas_hotel[[#This Row],[mantenimiento_por_noche]]="","20",reservas_hotel[[#This Row],[mantenimiento_por_noche]])</f>
        <v>20</v>
      </c>
      <c r="M1775">
        <f>reservas_hotel[[#This Row],[Precio Noche]]*reservas_hotel[[#This Row],[noches]]</f>
        <v>150</v>
      </c>
      <c r="N1775">
        <f>reservas_hotel[[#This Row],[noches]]*reservas_hotel[[#This Row],[Mantenimiento por noche]]</f>
        <v>20</v>
      </c>
      <c r="O1775">
        <f>reservas_hotel[[#This Row],[Gasto total por reserva]]-reservas_hotel[[#This Row],[Gasto mantenimiento total]]</f>
        <v>130</v>
      </c>
    </row>
    <row r="1776" spans="1:15" x14ac:dyDescent="0.3">
      <c r="A1776">
        <v>1775</v>
      </c>
      <c r="B1776">
        <v>39</v>
      </c>
      <c r="C1776" t="s">
        <v>2</v>
      </c>
      <c r="D1776" t="s">
        <v>22</v>
      </c>
      <c r="E1776" t="s">
        <v>4</v>
      </c>
      <c r="F1776">
        <v>200</v>
      </c>
      <c r="G1776" s="1">
        <f>IF(reservas_hotel[[#This Row],[precio noche 1]]="","100",reservas_hotel[[#This Row],[precio noche 1]])</f>
        <v>200</v>
      </c>
      <c r="H1776" t="s">
        <v>5</v>
      </c>
      <c r="I1776">
        <v>3</v>
      </c>
      <c r="J1776" t="s">
        <v>6</v>
      </c>
      <c r="K1776">
        <v>5</v>
      </c>
      <c r="L1776" s="1">
        <f>IF(reservas_hotel[[#This Row],[mantenimiento_por_noche]]="","20",reservas_hotel[[#This Row],[mantenimiento_por_noche]])</f>
        <v>5</v>
      </c>
      <c r="M1776">
        <f>reservas_hotel[[#This Row],[Precio Noche]]*reservas_hotel[[#This Row],[noches]]</f>
        <v>600</v>
      </c>
      <c r="N1776">
        <f>reservas_hotel[[#This Row],[noches]]*reservas_hotel[[#This Row],[Mantenimiento por noche]]</f>
        <v>15</v>
      </c>
      <c r="O1776">
        <f>reservas_hotel[[#This Row],[Gasto total por reserva]]-reservas_hotel[[#This Row],[Gasto mantenimiento total]]</f>
        <v>585</v>
      </c>
    </row>
    <row r="1777" spans="1:15" x14ac:dyDescent="0.3">
      <c r="A1777">
        <v>1776</v>
      </c>
      <c r="B1777">
        <v>78</v>
      </c>
      <c r="C1777" t="s">
        <v>13</v>
      </c>
      <c r="D1777" t="s">
        <v>10</v>
      </c>
      <c r="E1777" t="s">
        <v>11</v>
      </c>
      <c r="F1777">
        <v>70</v>
      </c>
      <c r="G1777" s="1">
        <f>IF(reservas_hotel[[#This Row],[precio noche 1]]="","100",reservas_hotel[[#This Row],[precio noche 1]])</f>
        <v>70</v>
      </c>
      <c r="H1777" t="s">
        <v>21</v>
      </c>
      <c r="I1777">
        <v>5</v>
      </c>
      <c r="J1777" t="s">
        <v>17</v>
      </c>
      <c r="K1777">
        <v>5</v>
      </c>
      <c r="L1777" s="1">
        <f>IF(reservas_hotel[[#This Row],[mantenimiento_por_noche]]="","20",reservas_hotel[[#This Row],[mantenimiento_por_noche]])</f>
        <v>5</v>
      </c>
      <c r="M1777">
        <f>reservas_hotel[[#This Row],[Precio Noche]]*reservas_hotel[[#This Row],[noches]]</f>
        <v>350</v>
      </c>
      <c r="N1777">
        <f>reservas_hotel[[#This Row],[noches]]*reservas_hotel[[#This Row],[Mantenimiento por noche]]</f>
        <v>25</v>
      </c>
      <c r="O1777">
        <f>reservas_hotel[[#This Row],[Gasto total por reserva]]-reservas_hotel[[#This Row],[Gasto mantenimiento total]]</f>
        <v>325</v>
      </c>
    </row>
    <row r="1778" spans="1:15" x14ac:dyDescent="0.3">
      <c r="A1778">
        <v>1777</v>
      </c>
      <c r="B1778">
        <v>57</v>
      </c>
      <c r="C1778" t="s">
        <v>2</v>
      </c>
      <c r="D1778" t="s">
        <v>19</v>
      </c>
      <c r="E1778" t="s">
        <v>4</v>
      </c>
      <c r="F1778">
        <v>150</v>
      </c>
      <c r="G1778" s="1">
        <f>IF(reservas_hotel[[#This Row],[precio noche 1]]="","100",reservas_hotel[[#This Row],[precio noche 1]])</f>
        <v>150</v>
      </c>
      <c r="H1778" t="s">
        <v>21</v>
      </c>
      <c r="I1778">
        <v>4</v>
      </c>
      <c r="J1778" t="s">
        <v>6</v>
      </c>
      <c r="K1778">
        <v>15</v>
      </c>
      <c r="L1778" s="1">
        <f>IF(reservas_hotel[[#This Row],[mantenimiento_por_noche]]="","20",reservas_hotel[[#This Row],[mantenimiento_por_noche]])</f>
        <v>15</v>
      </c>
      <c r="M1778">
        <f>reservas_hotel[[#This Row],[Precio Noche]]*reservas_hotel[[#This Row],[noches]]</f>
        <v>600</v>
      </c>
      <c r="N1778">
        <f>reservas_hotel[[#This Row],[noches]]*reservas_hotel[[#This Row],[Mantenimiento por noche]]</f>
        <v>60</v>
      </c>
      <c r="O1778">
        <f>reservas_hotel[[#This Row],[Gasto total por reserva]]-reservas_hotel[[#This Row],[Gasto mantenimiento total]]</f>
        <v>540</v>
      </c>
    </row>
    <row r="1779" spans="1:15" x14ac:dyDescent="0.3">
      <c r="A1779">
        <v>1778</v>
      </c>
      <c r="B1779">
        <v>75</v>
      </c>
      <c r="C1779" t="s">
        <v>13</v>
      </c>
      <c r="D1779" t="s">
        <v>7</v>
      </c>
      <c r="E1779" t="s">
        <v>11</v>
      </c>
      <c r="F1779">
        <v>120</v>
      </c>
      <c r="G1779" s="1">
        <f>IF(reservas_hotel[[#This Row],[precio noche 1]]="","100",reservas_hotel[[#This Row],[precio noche 1]])</f>
        <v>120</v>
      </c>
      <c r="H1779" t="s">
        <v>9</v>
      </c>
      <c r="I1779">
        <v>6</v>
      </c>
      <c r="J1779" t="s">
        <v>6</v>
      </c>
      <c r="L1779" s="1" t="str">
        <f>IF(reservas_hotel[[#This Row],[mantenimiento_por_noche]]="","20",reservas_hotel[[#This Row],[mantenimiento_por_noche]])</f>
        <v>20</v>
      </c>
      <c r="M1779">
        <f>reservas_hotel[[#This Row],[Precio Noche]]*reservas_hotel[[#This Row],[noches]]</f>
        <v>720</v>
      </c>
      <c r="N1779">
        <f>reservas_hotel[[#This Row],[noches]]*reservas_hotel[[#This Row],[Mantenimiento por noche]]</f>
        <v>120</v>
      </c>
      <c r="O1779">
        <f>reservas_hotel[[#This Row],[Gasto total por reserva]]-reservas_hotel[[#This Row],[Gasto mantenimiento total]]</f>
        <v>600</v>
      </c>
    </row>
    <row r="1780" spans="1:15" x14ac:dyDescent="0.3">
      <c r="A1780">
        <v>1779</v>
      </c>
      <c r="B1780">
        <v>28</v>
      </c>
      <c r="C1780" t="s">
        <v>13</v>
      </c>
      <c r="D1780" t="s">
        <v>16</v>
      </c>
      <c r="E1780" t="s">
        <v>4</v>
      </c>
      <c r="G1780" s="1" t="str">
        <f>IF(reservas_hotel[[#This Row],[precio noche 1]]="","100",reservas_hotel[[#This Row],[precio noche 1]])</f>
        <v>100</v>
      </c>
      <c r="H1780" t="s">
        <v>5</v>
      </c>
      <c r="I1780">
        <v>8</v>
      </c>
      <c r="J1780" t="s">
        <v>6</v>
      </c>
      <c r="K1780">
        <v>5</v>
      </c>
      <c r="L1780" s="1">
        <f>IF(reservas_hotel[[#This Row],[mantenimiento_por_noche]]="","20",reservas_hotel[[#This Row],[mantenimiento_por_noche]])</f>
        <v>5</v>
      </c>
      <c r="M1780">
        <f>reservas_hotel[[#This Row],[Precio Noche]]*reservas_hotel[[#This Row],[noches]]</f>
        <v>800</v>
      </c>
      <c r="N1780">
        <f>reservas_hotel[[#This Row],[noches]]*reservas_hotel[[#This Row],[Mantenimiento por noche]]</f>
        <v>40</v>
      </c>
      <c r="O1780">
        <f>reservas_hotel[[#This Row],[Gasto total por reserva]]-reservas_hotel[[#This Row],[Gasto mantenimiento total]]</f>
        <v>760</v>
      </c>
    </row>
    <row r="1781" spans="1:15" x14ac:dyDescent="0.3">
      <c r="A1781">
        <v>1780</v>
      </c>
      <c r="B1781">
        <v>40</v>
      </c>
      <c r="C1781" t="s">
        <v>2</v>
      </c>
      <c r="D1781" t="s">
        <v>19</v>
      </c>
      <c r="E1781" t="s">
        <v>11</v>
      </c>
      <c r="F1781">
        <v>50</v>
      </c>
      <c r="G1781" s="1">
        <f>IF(reservas_hotel[[#This Row],[precio noche 1]]="","100",reservas_hotel[[#This Row],[precio noche 1]])</f>
        <v>50</v>
      </c>
      <c r="H1781" t="s">
        <v>21</v>
      </c>
      <c r="I1781">
        <v>5</v>
      </c>
      <c r="J1781" t="s">
        <v>17</v>
      </c>
      <c r="L1781" s="1" t="str">
        <f>IF(reservas_hotel[[#This Row],[mantenimiento_por_noche]]="","20",reservas_hotel[[#This Row],[mantenimiento_por_noche]])</f>
        <v>20</v>
      </c>
      <c r="M1781">
        <f>reservas_hotel[[#This Row],[Precio Noche]]*reservas_hotel[[#This Row],[noches]]</f>
        <v>250</v>
      </c>
      <c r="N1781">
        <f>reservas_hotel[[#This Row],[noches]]*reservas_hotel[[#This Row],[Mantenimiento por noche]]</f>
        <v>100</v>
      </c>
      <c r="O1781">
        <f>reservas_hotel[[#This Row],[Gasto total por reserva]]-reservas_hotel[[#This Row],[Gasto mantenimiento total]]</f>
        <v>150</v>
      </c>
    </row>
    <row r="1782" spans="1:15" x14ac:dyDescent="0.3">
      <c r="A1782">
        <v>1781</v>
      </c>
      <c r="B1782">
        <v>62</v>
      </c>
      <c r="C1782" t="s">
        <v>13</v>
      </c>
      <c r="D1782" t="s">
        <v>10</v>
      </c>
      <c r="E1782" t="s">
        <v>11</v>
      </c>
      <c r="G1782" s="1" t="str">
        <f>IF(reservas_hotel[[#This Row],[precio noche 1]]="","100",reservas_hotel[[#This Row],[precio noche 1]])</f>
        <v>100</v>
      </c>
      <c r="H1782" t="s">
        <v>21</v>
      </c>
      <c r="I1782">
        <v>1</v>
      </c>
      <c r="J1782" t="s">
        <v>6</v>
      </c>
      <c r="K1782">
        <v>15</v>
      </c>
      <c r="L1782" s="1">
        <f>IF(reservas_hotel[[#This Row],[mantenimiento_por_noche]]="","20",reservas_hotel[[#This Row],[mantenimiento_por_noche]])</f>
        <v>15</v>
      </c>
      <c r="M1782">
        <f>reservas_hotel[[#This Row],[Precio Noche]]*reservas_hotel[[#This Row],[noches]]</f>
        <v>100</v>
      </c>
      <c r="N1782">
        <f>reservas_hotel[[#This Row],[noches]]*reservas_hotel[[#This Row],[Mantenimiento por noche]]</f>
        <v>15</v>
      </c>
      <c r="O1782">
        <f>reservas_hotel[[#This Row],[Gasto total por reserva]]-reservas_hotel[[#This Row],[Gasto mantenimiento total]]</f>
        <v>85</v>
      </c>
    </row>
    <row r="1783" spans="1:15" x14ac:dyDescent="0.3">
      <c r="A1783">
        <v>1782</v>
      </c>
      <c r="B1783">
        <v>27</v>
      </c>
      <c r="C1783" t="s">
        <v>2</v>
      </c>
      <c r="D1783" t="s">
        <v>19</v>
      </c>
      <c r="E1783" t="s">
        <v>11</v>
      </c>
      <c r="G1783" s="1" t="str">
        <f>IF(reservas_hotel[[#This Row],[precio noche 1]]="","100",reservas_hotel[[#This Row],[precio noche 1]])</f>
        <v>100</v>
      </c>
      <c r="H1783" t="s">
        <v>21</v>
      </c>
      <c r="I1783">
        <v>1</v>
      </c>
      <c r="J1783" t="s">
        <v>6</v>
      </c>
      <c r="K1783">
        <v>10</v>
      </c>
      <c r="L1783" s="1">
        <f>IF(reservas_hotel[[#This Row],[mantenimiento_por_noche]]="","20",reservas_hotel[[#This Row],[mantenimiento_por_noche]])</f>
        <v>10</v>
      </c>
      <c r="M1783">
        <f>reservas_hotel[[#This Row],[Precio Noche]]*reservas_hotel[[#This Row],[noches]]</f>
        <v>100</v>
      </c>
      <c r="N1783">
        <f>reservas_hotel[[#This Row],[noches]]*reservas_hotel[[#This Row],[Mantenimiento por noche]]</f>
        <v>10</v>
      </c>
      <c r="O1783">
        <f>reservas_hotel[[#This Row],[Gasto total por reserva]]-reservas_hotel[[#This Row],[Gasto mantenimiento total]]</f>
        <v>90</v>
      </c>
    </row>
    <row r="1784" spans="1:15" x14ac:dyDescent="0.3">
      <c r="A1784">
        <v>1783</v>
      </c>
      <c r="B1784">
        <v>86</v>
      </c>
      <c r="C1784" t="s">
        <v>2</v>
      </c>
      <c r="D1784" t="s">
        <v>14</v>
      </c>
      <c r="E1784" t="s">
        <v>15</v>
      </c>
      <c r="F1784">
        <v>120</v>
      </c>
      <c r="G1784" s="1">
        <f>IF(reservas_hotel[[#This Row],[precio noche 1]]="","100",reservas_hotel[[#This Row],[precio noche 1]])</f>
        <v>120</v>
      </c>
      <c r="H1784" t="s">
        <v>21</v>
      </c>
      <c r="I1784">
        <v>2</v>
      </c>
      <c r="J1784" t="s">
        <v>6</v>
      </c>
      <c r="K1784">
        <v>10</v>
      </c>
      <c r="L1784" s="1">
        <f>IF(reservas_hotel[[#This Row],[mantenimiento_por_noche]]="","20",reservas_hotel[[#This Row],[mantenimiento_por_noche]])</f>
        <v>10</v>
      </c>
      <c r="M1784">
        <f>reservas_hotel[[#This Row],[Precio Noche]]*reservas_hotel[[#This Row],[noches]]</f>
        <v>240</v>
      </c>
      <c r="N1784">
        <f>reservas_hotel[[#This Row],[noches]]*reservas_hotel[[#This Row],[Mantenimiento por noche]]</f>
        <v>20</v>
      </c>
      <c r="O1784">
        <f>reservas_hotel[[#This Row],[Gasto total por reserva]]-reservas_hotel[[#This Row],[Gasto mantenimiento total]]</f>
        <v>220</v>
      </c>
    </row>
    <row r="1785" spans="1:15" x14ac:dyDescent="0.3">
      <c r="A1785">
        <v>1784</v>
      </c>
      <c r="B1785">
        <v>85</v>
      </c>
      <c r="C1785" t="s">
        <v>2</v>
      </c>
      <c r="D1785" t="s">
        <v>19</v>
      </c>
      <c r="E1785" t="s">
        <v>8</v>
      </c>
      <c r="G1785" s="1" t="str">
        <f>IF(reservas_hotel[[#This Row],[precio noche 1]]="","100",reservas_hotel[[#This Row],[precio noche 1]])</f>
        <v>100</v>
      </c>
      <c r="H1785" t="s">
        <v>12</v>
      </c>
      <c r="I1785">
        <v>3</v>
      </c>
      <c r="J1785" t="s">
        <v>6</v>
      </c>
      <c r="K1785">
        <v>5</v>
      </c>
      <c r="L1785" s="1">
        <f>IF(reservas_hotel[[#This Row],[mantenimiento_por_noche]]="","20",reservas_hotel[[#This Row],[mantenimiento_por_noche]])</f>
        <v>5</v>
      </c>
      <c r="M1785">
        <f>reservas_hotel[[#This Row],[Precio Noche]]*reservas_hotel[[#This Row],[noches]]</f>
        <v>300</v>
      </c>
      <c r="N1785">
        <f>reservas_hotel[[#This Row],[noches]]*reservas_hotel[[#This Row],[Mantenimiento por noche]]</f>
        <v>15</v>
      </c>
      <c r="O1785">
        <f>reservas_hotel[[#This Row],[Gasto total por reserva]]-reservas_hotel[[#This Row],[Gasto mantenimiento total]]</f>
        <v>285</v>
      </c>
    </row>
    <row r="1786" spans="1:15" x14ac:dyDescent="0.3">
      <c r="A1786">
        <v>1785</v>
      </c>
      <c r="B1786">
        <v>86</v>
      </c>
      <c r="C1786" t="s">
        <v>2</v>
      </c>
      <c r="D1786" t="s">
        <v>22</v>
      </c>
      <c r="E1786" t="s">
        <v>15</v>
      </c>
      <c r="F1786">
        <v>70</v>
      </c>
      <c r="G1786" s="1">
        <f>IF(reservas_hotel[[#This Row],[precio noche 1]]="","100",reservas_hotel[[#This Row],[precio noche 1]])</f>
        <v>70</v>
      </c>
      <c r="H1786" t="s">
        <v>9</v>
      </c>
      <c r="I1786">
        <v>8</v>
      </c>
      <c r="J1786" t="s">
        <v>17</v>
      </c>
      <c r="L1786" s="1" t="str">
        <f>IF(reservas_hotel[[#This Row],[mantenimiento_por_noche]]="","20",reservas_hotel[[#This Row],[mantenimiento_por_noche]])</f>
        <v>20</v>
      </c>
      <c r="M1786">
        <f>reservas_hotel[[#This Row],[Precio Noche]]*reservas_hotel[[#This Row],[noches]]</f>
        <v>560</v>
      </c>
      <c r="N1786">
        <f>reservas_hotel[[#This Row],[noches]]*reservas_hotel[[#This Row],[Mantenimiento por noche]]</f>
        <v>160</v>
      </c>
      <c r="O1786">
        <f>reservas_hotel[[#This Row],[Gasto total por reserva]]-reservas_hotel[[#This Row],[Gasto mantenimiento total]]</f>
        <v>400</v>
      </c>
    </row>
    <row r="1787" spans="1:15" x14ac:dyDescent="0.3">
      <c r="A1787">
        <v>1786</v>
      </c>
      <c r="B1787">
        <v>52</v>
      </c>
      <c r="C1787" t="s">
        <v>13</v>
      </c>
      <c r="D1787" t="s">
        <v>14</v>
      </c>
      <c r="E1787" t="s">
        <v>4</v>
      </c>
      <c r="F1787">
        <v>70</v>
      </c>
      <c r="G1787" s="1">
        <f>IF(reservas_hotel[[#This Row],[precio noche 1]]="","100",reservas_hotel[[#This Row],[precio noche 1]])</f>
        <v>70</v>
      </c>
      <c r="H1787" t="s">
        <v>12</v>
      </c>
      <c r="I1787">
        <v>1</v>
      </c>
      <c r="J1787" t="s">
        <v>17</v>
      </c>
      <c r="K1787">
        <v>5</v>
      </c>
      <c r="L1787" s="1">
        <f>IF(reservas_hotel[[#This Row],[mantenimiento_por_noche]]="","20",reservas_hotel[[#This Row],[mantenimiento_por_noche]])</f>
        <v>5</v>
      </c>
      <c r="M1787">
        <f>reservas_hotel[[#This Row],[Precio Noche]]*reservas_hotel[[#This Row],[noches]]</f>
        <v>70</v>
      </c>
      <c r="N1787">
        <f>reservas_hotel[[#This Row],[noches]]*reservas_hotel[[#This Row],[Mantenimiento por noche]]</f>
        <v>5</v>
      </c>
      <c r="O1787">
        <f>reservas_hotel[[#This Row],[Gasto total por reserva]]-reservas_hotel[[#This Row],[Gasto mantenimiento total]]</f>
        <v>65</v>
      </c>
    </row>
    <row r="1788" spans="1:15" x14ac:dyDescent="0.3">
      <c r="A1788">
        <v>1787</v>
      </c>
      <c r="B1788">
        <v>28</v>
      </c>
      <c r="C1788" t="s">
        <v>13</v>
      </c>
      <c r="D1788" t="s">
        <v>19</v>
      </c>
      <c r="E1788" t="s">
        <v>11</v>
      </c>
      <c r="F1788">
        <v>120</v>
      </c>
      <c r="G1788" s="1">
        <f>IF(reservas_hotel[[#This Row],[precio noche 1]]="","100",reservas_hotel[[#This Row],[precio noche 1]])</f>
        <v>120</v>
      </c>
      <c r="H1788" t="s">
        <v>12</v>
      </c>
      <c r="I1788">
        <v>6</v>
      </c>
      <c r="J1788" t="s">
        <v>6</v>
      </c>
      <c r="K1788">
        <v>20</v>
      </c>
      <c r="L1788" s="1">
        <f>IF(reservas_hotel[[#This Row],[mantenimiento_por_noche]]="","20",reservas_hotel[[#This Row],[mantenimiento_por_noche]])</f>
        <v>20</v>
      </c>
      <c r="M1788">
        <f>reservas_hotel[[#This Row],[Precio Noche]]*reservas_hotel[[#This Row],[noches]]</f>
        <v>720</v>
      </c>
      <c r="N1788">
        <f>reservas_hotel[[#This Row],[noches]]*reservas_hotel[[#This Row],[Mantenimiento por noche]]</f>
        <v>120</v>
      </c>
      <c r="O1788">
        <f>reservas_hotel[[#This Row],[Gasto total por reserva]]-reservas_hotel[[#This Row],[Gasto mantenimiento total]]</f>
        <v>600</v>
      </c>
    </row>
    <row r="1789" spans="1:15" x14ac:dyDescent="0.3">
      <c r="A1789">
        <v>1788</v>
      </c>
      <c r="B1789">
        <v>22</v>
      </c>
      <c r="C1789" t="s">
        <v>2</v>
      </c>
      <c r="D1789" t="s">
        <v>22</v>
      </c>
      <c r="E1789" t="s">
        <v>11</v>
      </c>
      <c r="G1789" s="1" t="str">
        <f>IF(reservas_hotel[[#This Row],[precio noche 1]]="","100",reservas_hotel[[#This Row],[precio noche 1]])</f>
        <v>100</v>
      </c>
      <c r="H1789" t="s">
        <v>5</v>
      </c>
      <c r="I1789">
        <v>10</v>
      </c>
      <c r="J1789" t="s">
        <v>17</v>
      </c>
      <c r="K1789">
        <v>15</v>
      </c>
      <c r="L1789" s="1">
        <f>IF(reservas_hotel[[#This Row],[mantenimiento_por_noche]]="","20",reservas_hotel[[#This Row],[mantenimiento_por_noche]])</f>
        <v>15</v>
      </c>
      <c r="M1789">
        <f>reservas_hotel[[#This Row],[Precio Noche]]*reservas_hotel[[#This Row],[noches]]</f>
        <v>1000</v>
      </c>
      <c r="N1789">
        <f>reservas_hotel[[#This Row],[noches]]*reservas_hotel[[#This Row],[Mantenimiento por noche]]</f>
        <v>150</v>
      </c>
      <c r="O1789">
        <f>reservas_hotel[[#This Row],[Gasto total por reserva]]-reservas_hotel[[#This Row],[Gasto mantenimiento total]]</f>
        <v>850</v>
      </c>
    </row>
    <row r="1790" spans="1:15" x14ac:dyDescent="0.3">
      <c r="A1790">
        <v>1789</v>
      </c>
      <c r="B1790">
        <v>19</v>
      </c>
      <c r="C1790" t="s">
        <v>13</v>
      </c>
      <c r="D1790" t="s">
        <v>3</v>
      </c>
      <c r="E1790" t="s">
        <v>4</v>
      </c>
      <c r="F1790">
        <v>70</v>
      </c>
      <c r="G1790" s="1">
        <f>IF(reservas_hotel[[#This Row],[precio noche 1]]="","100",reservas_hotel[[#This Row],[precio noche 1]])</f>
        <v>70</v>
      </c>
      <c r="H1790" t="s">
        <v>9</v>
      </c>
      <c r="I1790">
        <v>8</v>
      </c>
      <c r="J1790" t="s">
        <v>17</v>
      </c>
      <c r="L1790" s="1" t="str">
        <f>IF(reservas_hotel[[#This Row],[mantenimiento_por_noche]]="","20",reservas_hotel[[#This Row],[mantenimiento_por_noche]])</f>
        <v>20</v>
      </c>
      <c r="M1790">
        <f>reservas_hotel[[#This Row],[Precio Noche]]*reservas_hotel[[#This Row],[noches]]</f>
        <v>560</v>
      </c>
      <c r="N1790">
        <f>reservas_hotel[[#This Row],[noches]]*reservas_hotel[[#This Row],[Mantenimiento por noche]]</f>
        <v>160</v>
      </c>
      <c r="O1790">
        <f>reservas_hotel[[#This Row],[Gasto total por reserva]]-reservas_hotel[[#This Row],[Gasto mantenimiento total]]</f>
        <v>400</v>
      </c>
    </row>
    <row r="1791" spans="1:15" x14ac:dyDescent="0.3">
      <c r="A1791">
        <v>1790</v>
      </c>
      <c r="B1791">
        <v>63</v>
      </c>
      <c r="C1791" t="s">
        <v>2</v>
      </c>
      <c r="D1791" t="s">
        <v>14</v>
      </c>
      <c r="E1791" t="s">
        <v>4</v>
      </c>
      <c r="F1791">
        <v>90</v>
      </c>
      <c r="G1791" s="1">
        <f>IF(reservas_hotel[[#This Row],[precio noche 1]]="","100",reservas_hotel[[#This Row],[precio noche 1]])</f>
        <v>90</v>
      </c>
      <c r="H1791" t="s">
        <v>9</v>
      </c>
      <c r="I1791">
        <v>1</v>
      </c>
      <c r="J1791" t="s">
        <v>17</v>
      </c>
      <c r="K1791">
        <v>5</v>
      </c>
      <c r="L1791" s="1">
        <f>IF(reservas_hotel[[#This Row],[mantenimiento_por_noche]]="","20",reservas_hotel[[#This Row],[mantenimiento_por_noche]])</f>
        <v>5</v>
      </c>
      <c r="M1791">
        <f>reservas_hotel[[#This Row],[Precio Noche]]*reservas_hotel[[#This Row],[noches]]</f>
        <v>90</v>
      </c>
      <c r="N1791">
        <f>reservas_hotel[[#This Row],[noches]]*reservas_hotel[[#This Row],[Mantenimiento por noche]]</f>
        <v>5</v>
      </c>
      <c r="O1791">
        <f>reservas_hotel[[#This Row],[Gasto total por reserva]]-reservas_hotel[[#This Row],[Gasto mantenimiento total]]</f>
        <v>85</v>
      </c>
    </row>
    <row r="1792" spans="1:15" x14ac:dyDescent="0.3">
      <c r="A1792">
        <v>1791</v>
      </c>
      <c r="B1792">
        <v>22</v>
      </c>
      <c r="C1792" t="s">
        <v>13</v>
      </c>
      <c r="D1792" t="s">
        <v>20</v>
      </c>
      <c r="E1792" t="s">
        <v>15</v>
      </c>
      <c r="F1792">
        <v>120</v>
      </c>
      <c r="G1792" s="1">
        <f>IF(reservas_hotel[[#This Row],[precio noche 1]]="","100",reservas_hotel[[#This Row],[precio noche 1]])</f>
        <v>120</v>
      </c>
      <c r="H1792" t="s">
        <v>5</v>
      </c>
      <c r="I1792">
        <v>10</v>
      </c>
      <c r="J1792" t="s">
        <v>17</v>
      </c>
      <c r="K1792">
        <v>5</v>
      </c>
      <c r="L1792" s="1">
        <f>IF(reservas_hotel[[#This Row],[mantenimiento_por_noche]]="","20",reservas_hotel[[#This Row],[mantenimiento_por_noche]])</f>
        <v>5</v>
      </c>
      <c r="M1792">
        <f>reservas_hotel[[#This Row],[Precio Noche]]*reservas_hotel[[#This Row],[noches]]</f>
        <v>1200</v>
      </c>
      <c r="N1792">
        <f>reservas_hotel[[#This Row],[noches]]*reservas_hotel[[#This Row],[Mantenimiento por noche]]</f>
        <v>50</v>
      </c>
      <c r="O1792">
        <f>reservas_hotel[[#This Row],[Gasto total por reserva]]-reservas_hotel[[#This Row],[Gasto mantenimiento total]]</f>
        <v>1150</v>
      </c>
    </row>
    <row r="1793" spans="1:15" x14ac:dyDescent="0.3">
      <c r="A1793">
        <v>1792</v>
      </c>
      <c r="B1793">
        <v>20</v>
      </c>
      <c r="C1793" t="s">
        <v>2</v>
      </c>
      <c r="D1793" t="s">
        <v>22</v>
      </c>
      <c r="E1793" t="s">
        <v>8</v>
      </c>
      <c r="F1793">
        <v>90</v>
      </c>
      <c r="G1793" s="1">
        <f>IF(reservas_hotel[[#This Row],[precio noche 1]]="","100",reservas_hotel[[#This Row],[precio noche 1]])</f>
        <v>90</v>
      </c>
      <c r="H1793" t="s">
        <v>9</v>
      </c>
      <c r="I1793">
        <v>5</v>
      </c>
      <c r="J1793" t="s">
        <v>6</v>
      </c>
      <c r="K1793">
        <v>20</v>
      </c>
      <c r="L1793" s="1">
        <f>IF(reservas_hotel[[#This Row],[mantenimiento_por_noche]]="","20",reservas_hotel[[#This Row],[mantenimiento_por_noche]])</f>
        <v>20</v>
      </c>
      <c r="M1793">
        <f>reservas_hotel[[#This Row],[Precio Noche]]*reservas_hotel[[#This Row],[noches]]</f>
        <v>450</v>
      </c>
      <c r="N1793">
        <f>reservas_hotel[[#This Row],[noches]]*reservas_hotel[[#This Row],[Mantenimiento por noche]]</f>
        <v>100</v>
      </c>
      <c r="O1793">
        <f>reservas_hotel[[#This Row],[Gasto total por reserva]]-reservas_hotel[[#This Row],[Gasto mantenimiento total]]</f>
        <v>350</v>
      </c>
    </row>
    <row r="1794" spans="1:15" x14ac:dyDescent="0.3">
      <c r="A1794">
        <v>1793</v>
      </c>
      <c r="B1794">
        <v>23</v>
      </c>
      <c r="C1794" t="s">
        <v>2</v>
      </c>
      <c r="D1794" t="s">
        <v>19</v>
      </c>
      <c r="E1794" t="s">
        <v>4</v>
      </c>
      <c r="G1794" s="1" t="str">
        <f>IF(reservas_hotel[[#This Row],[precio noche 1]]="","100",reservas_hotel[[#This Row],[precio noche 1]])</f>
        <v>100</v>
      </c>
      <c r="H1794" t="s">
        <v>5</v>
      </c>
      <c r="I1794">
        <v>2</v>
      </c>
      <c r="J1794" t="s">
        <v>17</v>
      </c>
      <c r="K1794">
        <v>5</v>
      </c>
      <c r="L1794" s="1">
        <f>IF(reservas_hotel[[#This Row],[mantenimiento_por_noche]]="","20",reservas_hotel[[#This Row],[mantenimiento_por_noche]])</f>
        <v>5</v>
      </c>
      <c r="M1794">
        <f>reservas_hotel[[#This Row],[Precio Noche]]*reservas_hotel[[#This Row],[noches]]</f>
        <v>200</v>
      </c>
      <c r="N1794">
        <f>reservas_hotel[[#This Row],[noches]]*reservas_hotel[[#This Row],[Mantenimiento por noche]]</f>
        <v>10</v>
      </c>
      <c r="O1794">
        <f>reservas_hotel[[#This Row],[Gasto total por reserva]]-reservas_hotel[[#This Row],[Gasto mantenimiento total]]</f>
        <v>190</v>
      </c>
    </row>
    <row r="1795" spans="1:15" x14ac:dyDescent="0.3">
      <c r="A1795">
        <v>1794</v>
      </c>
      <c r="B1795">
        <v>47</v>
      </c>
      <c r="C1795" t="s">
        <v>2</v>
      </c>
      <c r="D1795" t="s">
        <v>18</v>
      </c>
      <c r="E1795" t="s">
        <v>4</v>
      </c>
      <c r="F1795">
        <v>200</v>
      </c>
      <c r="G1795" s="1">
        <f>IF(reservas_hotel[[#This Row],[precio noche 1]]="","100",reservas_hotel[[#This Row],[precio noche 1]])</f>
        <v>200</v>
      </c>
      <c r="H1795" t="s">
        <v>9</v>
      </c>
      <c r="I1795">
        <v>4</v>
      </c>
      <c r="J1795" t="s">
        <v>6</v>
      </c>
      <c r="K1795">
        <v>20</v>
      </c>
      <c r="L1795" s="1">
        <f>IF(reservas_hotel[[#This Row],[mantenimiento_por_noche]]="","20",reservas_hotel[[#This Row],[mantenimiento_por_noche]])</f>
        <v>20</v>
      </c>
      <c r="M1795">
        <f>reservas_hotel[[#This Row],[Precio Noche]]*reservas_hotel[[#This Row],[noches]]</f>
        <v>800</v>
      </c>
      <c r="N1795">
        <f>reservas_hotel[[#This Row],[noches]]*reservas_hotel[[#This Row],[Mantenimiento por noche]]</f>
        <v>80</v>
      </c>
      <c r="O1795">
        <f>reservas_hotel[[#This Row],[Gasto total por reserva]]-reservas_hotel[[#This Row],[Gasto mantenimiento total]]</f>
        <v>720</v>
      </c>
    </row>
    <row r="1796" spans="1:15" x14ac:dyDescent="0.3">
      <c r="A1796">
        <v>1795</v>
      </c>
      <c r="B1796">
        <v>40</v>
      </c>
      <c r="C1796" t="s">
        <v>13</v>
      </c>
      <c r="D1796" t="s">
        <v>19</v>
      </c>
      <c r="E1796" t="s">
        <v>8</v>
      </c>
      <c r="F1796">
        <v>50</v>
      </c>
      <c r="G1796" s="1">
        <f>IF(reservas_hotel[[#This Row],[precio noche 1]]="","100",reservas_hotel[[#This Row],[precio noche 1]])</f>
        <v>50</v>
      </c>
      <c r="H1796" t="s">
        <v>5</v>
      </c>
      <c r="I1796">
        <v>8</v>
      </c>
      <c r="J1796" t="s">
        <v>6</v>
      </c>
      <c r="K1796">
        <v>10</v>
      </c>
      <c r="L1796" s="1">
        <f>IF(reservas_hotel[[#This Row],[mantenimiento_por_noche]]="","20",reservas_hotel[[#This Row],[mantenimiento_por_noche]])</f>
        <v>10</v>
      </c>
      <c r="M1796">
        <f>reservas_hotel[[#This Row],[Precio Noche]]*reservas_hotel[[#This Row],[noches]]</f>
        <v>400</v>
      </c>
      <c r="N1796">
        <f>reservas_hotel[[#This Row],[noches]]*reservas_hotel[[#This Row],[Mantenimiento por noche]]</f>
        <v>80</v>
      </c>
      <c r="O1796">
        <f>reservas_hotel[[#This Row],[Gasto total por reserva]]-reservas_hotel[[#This Row],[Gasto mantenimiento total]]</f>
        <v>320</v>
      </c>
    </row>
    <row r="1797" spans="1:15" x14ac:dyDescent="0.3">
      <c r="A1797">
        <v>1796</v>
      </c>
      <c r="B1797">
        <v>53</v>
      </c>
      <c r="C1797" t="s">
        <v>13</v>
      </c>
      <c r="D1797" t="s">
        <v>14</v>
      </c>
      <c r="E1797" t="s">
        <v>4</v>
      </c>
      <c r="F1797">
        <v>70</v>
      </c>
      <c r="G1797" s="1">
        <f>IF(reservas_hotel[[#This Row],[precio noche 1]]="","100",reservas_hotel[[#This Row],[precio noche 1]])</f>
        <v>70</v>
      </c>
      <c r="H1797" t="s">
        <v>12</v>
      </c>
      <c r="I1797">
        <v>9</v>
      </c>
      <c r="J1797" t="s">
        <v>17</v>
      </c>
      <c r="K1797">
        <v>15</v>
      </c>
      <c r="L1797" s="1">
        <f>IF(reservas_hotel[[#This Row],[mantenimiento_por_noche]]="","20",reservas_hotel[[#This Row],[mantenimiento_por_noche]])</f>
        <v>15</v>
      </c>
      <c r="M1797">
        <f>reservas_hotel[[#This Row],[Precio Noche]]*reservas_hotel[[#This Row],[noches]]</f>
        <v>630</v>
      </c>
      <c r="N1797">
        <f>reservas_hotel[[#This Row],[noches]]*reservas_hotel[[#This Row],[Mantenimiento por noche]]</f>
        <v>135</v>
      </c>
      <c r="O1797">
        <f>reservas_hotel[[#This Row],[Gasto total por reserva]]-reservas_hotel[[#This Row],[Gasto mantenimiento total]]</f>
        <v>495</v>
      </c>
    </row>
    <row r="1798" spans="1:15" x14ac:dyDescent="0.3">
      <c r="A1798">
        <v>1797</v>
      </c>
      <c r="B1798">
        <v>31</v>
      </c>
      <c r="C1798" t="s">
        <v>2</v>
      </c>
      <c r="D1798" t="s">
        <v>22</v>
      </c>
      <c r="E1798" t="s">
        <v>15</v>
      </c>
      <c r="F1798">
        <v>120</v>
      </c>
      <c r="G1798" s="1">
        <f>IF(reservas_hotel[[#This Row],[precio noche 1]]="","100",reservas_hotel[[#This Row],[precio noche 1]])</f>
        <v>120</v>
      </c>
      <c r="H1798" t="s">
        <v>21</v>
      </c>
      <c r="I1798">
        <v>6</v>
      </c>
      <c r="J1798" t="s">
        <v>17</v>
      </c>
      <c r="K1798">
        <v>15</v>
      </c>
      <c r="L1798" s="1">
        <f>IF(reservas_hotel[[#This Row],[mantenimiento_por_noche]]="","20",reservas_hotel[[#This Row],[mantenimiento_por_noche]])</f>
        <v>15</v>
      </c>
      <c r="M1798">
        <f>reservas_hotel[[#This Row],[Precio Noche]]*reservas_hotel[[#This Row],[noches]]</f>
        <v>720</v>
      </c>
      <c r="N1798">
        <f>reservas_hotel[[#This Row],[noches]]*reservas_hotel[[#This Row],[Mantenimiento por noche]]</f>
        <v>90</v>
      </c>
      <c r="O1798">
        <f>reservas_hotel[[#This Row],[Gasto total por reserva]]-reservas_hotel[[#This Row],[Gasto mantenimiento total]]</f>
        <v>630</v>
      </c>
    </row>
    <row r="1799" spans="1:15" x14ac:dyDescent="0.3">
      <c r="A1799">
        <v>1798</v>
      </c>
      <c r="B1799">
        <v>53</v>
      </c>
      <c r="C1799" t="s">
        <v>13</v>
      </c>
      <c r="D1799" t="s">
        <v>22</v>
      </c>
      <c r="E1799" t="s">
        <v>11</v>
      </c>
      <c r="F1799">
        <v>50</v>
      </c>
      <c r="G1799" s="1">
        <f>IF(reservas_hotel[[#This Row],[precio noche 1]]="","100",reservas_hotel[[#This Row],[precio noche 1]])</f>
        <v>50</v>
      </c>
      <c r="H1799" t="s">
        <v>12</v>
      </c>
      <c r="I1799">
        <v>2</v>
      </c>
      <c r="J1799" t="s">
        <v>17</v>
      </c>
      <c r="K1799">
        <v>15</v>
      </c>
      <c r="L1799" s="1">
        <f>IF(reservas_hotel[[#This Row],[mantenimiento_por_noche]]="","20",reservas_hotel[[#This Row],[mantenimiento_por_noche]])</f>
        <v>15</v>
      </c>
      <c r="M1799">
        <f>reservas_hotel[[#This Row],[Precio Noche]]*reservas_hotel[[#This Row],[noches]]</f>
        <v>100</v>
      </c>
      <c r="N1799">
        <f>reservas_hotel[[#This Row],[noches]]*reservas_hotel[[#This Row],[Mantenimiento por noche]]</f>
        <v>30</v>
      </c>
      <c r="O1799">
        <f>reservas_hotel[[#This Row],[Gasto total por reserva]]-reservas_hotel[[#This Row],[Gasto mantenimiento total]]</f>
        <v>70</v>
      </c>
    </row>
    <row r="1800" spans="1:15" x14ac:dyDescent="0.3">
      <c r="A1800">
        <v>1799</v>
      </c>
      <c r="B1800">
        <v>56</v>
      </c>
      <c r="C1800" t="s">
        <v>2</v>
      </c>
      <c r="D1800" t="s">
        <v>19</v>
      </c>
      <c r="E1800" t="s">
        <v>15</v>
      </c>
      <c r="F1800">
        <v>200</v>
      </c>
      <c r="G1800" s="1">
        <f>IF(reservas_hotel[[#This Row],[precio noche 1]]="","100",reservas_hotel[[#This Row],[precio noche 1]])</f>
        <v>200</v>
      </c>
      <c r="H1800" t="s">
        <v>12</v>
      </c>
      <c r="I1800">
        <v>4</v>
      </c>
      <c r="J1800" t="s">
        <v>17</v>
      </c>
      <c r="K1800">
        <v>15</v>
      </c>
      <c r="L1800" s="1">
        <f>IF(reservas_hotel[[#This Row],[mantenimiento_por_noche]]="","20",reservas_hotel[[#This Row],[mantenimiento_por_noche]])</f>
        <v>15</v>
      </c>
      <c r="M1800">
        <f>reservas_hotel[[#This Row],[Precio Noche]]*reservas_hotel[[#This Row],[noches]]</f>
        <v>800</v>
      </c>
      <c r="N1800">
        <f>reservas_hotel[[#This Row],[noches]]*reservas_hotel[[#This Row],[Mantenimiento por noche]]</f>
        <v>60</v>
      </c>
      <c r="O1800">
        <f>reservas_hotel[[#This Row],[Gasto total por reserva]]-reservas_hotel[[#This Row],[Gasto mantenimiento total]]</f>
        <v>740</v>
      </c>
    </row>
    <row r="1801" spans="1:15" x14ac:dyDescent="0.3">
      <c r="A1801">
        <v>1800</v>
      </c>
      <c r="B1801">
        <v>73</v>
      </c>
      <c r="C1801" t="s">
        <v>2</v>
      </c>
      <c r="D1801" t="s">
        <v>18</v>
      </c>
      <c r="E1801" t="s">
        <v>15</v>
      </c>
      <c r="F1801">
        <v>50</v>
      </c>
      <c r="G1801" s="1">
        <f>IF(reservas_hotel[[#This Row],[precio noche 1]]="","100",reservas_hotel[[#This Row],[precio noche 1]])</f>
        <v>50</v>
      </c>
      <c r="H1801" t="s">
        <v>12</v>
      </c>
      <c r="I1801">
        <v>9</v>
      </c>
      <c r="J1801" t="s">
        <v>6</v>
      </c>
      <c r="K1801">
        <v>15</v>
      </c>
      <c r="L1801" s="1">
        <f>IF(reservas_hotel[[#This Row],[mantenimiento_por_noche]]="","20",reservas_hotel[[#This Row],[mantenimiento_por_noche]])</f>
        <v>15</v>
      </c>
      <c r="M1801">
        <f>reservas_hotel[[#This Row],[Precio Noche]]*reservas_hotel[[#This Row],[noches]]</f>
        <v>450</v>
      </c>
      <c r="N1801">
        <f>reservas_hotel[[#This Row],[noches]]*reservas_hotel[[#This Row],[Mantenimiento por noche]]</f>
        <v>135</v>
      </c>
      <c r="O1801">
        <f>reservas_hotel[[#This Row],[Gasto total por reserva]]-reservas_hotel[[#This Row],[Gasto mantenimiento total]]</f>
        <v>315</v>
      </c>
    </row>
    <row r="1802" spans="1:15" x14ac:dyDescent="0.3">
      <c r="A1802">
        <v>1801</v>
      </c>
      <c r="B1802">
        <v>32</v>
      </c>
      <c r="C1802" t="s">
        <v>2</v>
      </c>
      <c r="D1802" t="s">
        <v>20</v>
      </c>
      <c r="E1802" t="s">
        <v>15</v>
      </c>
      <c r="F1802">
        <v>70</v>
      </c>
      <c r="G1802" s="1">
        <f>IF(reservas_hotel[[#This Row],[precio noche 1]]="","100",reservas_hotel[[#This Row],[precio noche 1]])</f>
        <v>70</v>
      </c>
      <c r="H1802" t="s">
        <v>21</v>
      </c>
      <c r="I1802">
        <v>7</v>
      </c>
      <c r="J1802" t="s">
        <v>6</v>
      </c>
      <c r="K1802">
        <v>20</v>
      </c>
      <c r="L1802" s="1">
        <f>IF(reservas_hotel[[#This Row],[mantenimiento_por_noche]]="","20",reservas_hotel[[#This Row],[mantenimiento_por_noche]])</f>
        <v>20</v>
      </c>
      <c r="M1802">
        <f>reservas_hotel[[#This Row],[Precio Noche]]*reservas_hotel[[#This Row],[noches]]</f>
        <v>490</v>
      </c>
      <c r="N1802">
        <f>reservas_hotel[[#This Row],[noches]]*reservas_hotel[[#This Row],[Mantenimiento por noche]]</f>
        <v>140</v>
      </c>
      <c r="O1802">
        <f>reservas_hotel[[#This Row],[Gasto total por reserva]]-reservas_hotel[[#This Row],[Gasto mantenimiento total]]</f>
        <v>350</v>
      </c>
    </row>
    <row r="1803" spans="1:15" x14ac:dyDescent="0.3">
      <c r="A1803">
        <v>1802</v>
      </c>
      <c r="B1803">
        <v>80</v>
      </c>
      <c r="C1803" t="s">
        <v>13</v>
      </c>
      <c r="D1803" t="s">
        <v>10</v>
      </c>
      <c r="E1803" t="s">
        <v>4</v>
      </c>
      <c r="F1803">
        <v>70</v>
      </c>
      <c r="G1803" s="1">
        <f>IF(reservas_hotel[[#This Row],[precio noche 1]]="","100",reservas_hotel[[#This Row],[precio noche 1]])</f>
        <v>70</v>
      </c>
      <c r="H1803" t="s">
        <v>9</v>
      </c>
      <c r="I1803">
        <v>1</v>
      </c>
      <c r="J1803" t="s">
        <v>17</v>
      </c>
      <c r="K1803">
        <v>20</v>
      </c>
      <c r="L1803" s="1">
        <f>IF(reservas_hotel[[#This Row],[mantenimiento_por_noche]]="","20",reservas_hotel[[#This Row],[mantenimiento_por_noche]])</f>
        <v>20</v>
      </c>
      <c r="M1803">
        <f>reservas_hotel[[#This Row],[Precio Noche]]*reservas_hotel[[#This Row],[noches]]</f>
        <v>70</v>
      </c>
      <c r="N1803">
        <f>reservas_hotel[[#This Row],[noches]]*reservas_hotel[[#This Row],[Mantenimiento por noche]]</f>
        <v>20</v>
      </c>
      <c r="O1803">
        <f>reservas_hotel[[#This Row],[Gasto total por reserva]]-reservas_hotel[[#This Row],[Gasto mantenimiento total]]</f>
        <v>50</v>
      </c>
    </row>
    <row r="1804" spans="1:15" x14ac:dyDescent="0.3">
      <c r="A1804">
        <v>1803</v>
      </c>
      <c r="B1804">
        <v>73</v>
      </c>
      <c r="C1804" t="s">
        <v>13</v>
      </c>
      <c r="D1804" t="s">
        <v>18</v>
      </c>
      <c r="E1804" t="s">
        <v>15</v>
      </c>
      <c r="F1804">
        <v>120</v>
      </c>
      <c r="G1804" s="1">
        <f>IF(reservas_hotel[[#This Row],[precio noche 1]]="","100",reservas_hotel[[#This Row],[precio noche 1]])</f>
        <v>120</v>
      </c>
      <c r="H1804" t="s">
        <v>9</v>
      </c>
      <c r="I1804">
        <v>9</v>
      </c>
      <c r="J1804" t="s">
        <v>17</v>
      </c>
      <c r="K1804">
        <v>20</v>
      </c>
      <c r="L1804" s="1">
        <f>IF(reservas_hotel[[#This Row],[mantenimiento_por_noche]]="","20",reservas_hotel[[#This Row],[mantenimiento_por_noche]])</f>
        <v>20</v>
      </c>
      <c r="M1804">
        <f>reservas_hotel[[#This Row],[Precio Noche]]*reservas_hotel[[#This Row],[noches]]</f>
        <v>1080</v>
      </c>
      <c r="N1804">
        <f>reservas_hotel[[#This Row],[noches]]*reservas_hotel[[#This Row],[Mantenimiento por noche]]</f>
        <v>180</v>
      </c>
      <c r="O1804">
        <f>reservas_hotel[[#This Row],[Gasto total por reserva]]-reservas_hotel[[#This Row],[Gasto mantenimiento total]]</f>
        <v>900</v>
      </c>
    </row>
    <row r="1805" spans="1:15" x14ac:dyDescent="0.3">
      <c r="A1805">
        <v>1804</v>
      </c>
      <c r="B1805">
        <v>46</v>
      </c>
      <c r="C1805" t="s">
        <v>13</v>
      </c>
      <c r="D1805" t="s">
        <v>18</v>
      </c>
      <c r="E1805" t="s">
        <v>4</v>
      </c>
      <c r="F1805">
        <v>120</v>
      </c>
      <c r="G1805" s="1">
        <f>IF(reservas_hotel[[#This Row],[precio noche 1]]="","100",reservas_hotel[[#This Row],[precio noche 1]])</f>
        <v>120</v>
      </c>
      <c r="H1805" t="s">
        <v>12</v>
      </c>
      <c r="I1805">
        <v>5</v>
      </c>
      <c r="J1805" t="s">
        <v>17</v>
      </c>
      <c r="K1805">
        <v>10</v>
      </c>
      <c r="L1805" s="1">
        <f>IF(reservas_hotel[[#This Row],[mantenimiento_por_noche]]="","20",reservas_hotel[[#This Row],[mantenimiento_por_noche]])</f>
        <v>10</v>
      </c>
      <c r="M1805">
        <f>reservas_hotel[[#This Row],[Precio Noche]]*reservas_hotel[[#This Row],[noches]]</f>
        <v>600</v>
      </c>
      <c r="N1805">
        <f>reservas_hotel[[#This Row],[noches]]*reservas_hotel[[#This Row],[Mantenimiento por noche]]</f>
        <v>50</v>
      </c>
      <c r="O1805">
        <f>reservas_hotel[[#This Row],[Gasto total por reserva]]-reservas_hotel[[#This Row],[Gasto mantenimiento total]]</f>
        <v>550</v>
      </c>
    </row>
    <row r="1806" spans="1:15" x14ac:dyDescent="0.3">
      <c r="A1806">
        <v>1805</v>
      </c>
      <c r="B1806">
        <v>49</v>
      </c>
      <c r="C1806" t="s">
        <v>2</v>
      </c>
      <c r="D1806" t="s">
        <v>3</v>
      </c>
      <c r="E1806" t="s">
        <v>4</v>
      </c>
      <c r="F1806">
        <v>120</v>
      </c>
      <c r="G1806" s="1">
        <f>IF(reservas_hotel[[#This Row],[precio noche 1]]="","100",reservas_hotel[[#This Row],[precio noche 1]])</f>
        <v>120</v>
      </c>
      <c r="H1806" t="s">
        <v>21</v>
      </c>
      <c r="I1806">
        <v>7</v>
      </c>
      <c r="J1806" t="s">
        <v>6</v>
      </c>
      <c r="L1806" s="1" t="str">
        <f>IF(reservas_hotel[[#This Row],[mantenimiento_por_noche]]="","20",reservas_hotel[[#This Row],[mantenimiento_por_noche]])</f>
        <v>20</v>
      </c>
      <c r="M1806">
        <f>reservas_hotel[[#This Row],[Precio Noche]]*reservas_hotel[[#This Row],[noches]]</f>
        <v>840</v>
      </c>
      <c r="N1806">
        <f>reservas_hotel[[#This Row],[noches]]*reservas_hotel[[#This Row],[Mantenimiento por noche]]</f>
        <v>140</v>
      </c>
      <c r="O1806">
        <f>reservas_hotel[[#This Row],[Gasto total por reserva]]-reservas_hotel[[#This Row],[Gasto mantenimiento total]]</f>
        <v>700</v>
      </c>
    </row>
    <row r="1807" spans="1:15" x14ac:dyDescent="0.3">
      <c r="A1807">
        <v>1806</v>
      </c>
      <c r="B1807">
        <v>24</v>
      </c>
      <c r="C1807" t="s">
        <v>2</v>
      </c>
      <c r="D1807" t="s">
        <v>16</v>
      </c>
      <c r="E1807" t="s">
        <v>11</v>
      </c>
      <c r="F1807">
        <v>150</v>
      </c>
      <c r="G1807" s="1">
        <f>IF(reservas_hotel[[#This Row],[precio noche 1]]="","100",reservas_hotel[[#This Row],[precio noche 1]])</f>
        <v>150</v>
      </c>
      <c r="H1807" t="s">
        <v>9</v>
      </c>
      <c r="I1807">
        <v>8</v>
      </c>
      <c r="J1807" t="s">
        <v>17</v>
      </c>
      <c r="L1807" s="1" t="str">
        <f>IF(reservas_hotel[[#This Row],[mantenimiento_por_noche]]="","20",reservas_hotel[[#This Row],[mantenimiento_por_noche]])</f>
        <v>20</v>
      </c>
      <c r="M1807">
        <f>reservas_hotel[[#This Row],[Precio Noche]]*reservas_hotel[[#This Row],[noches]]</f>
        <v>1200</v>
      </c>
      <c r="N1807">
        <f>reservas_hotel[[#This Row],[noches]]*reservas_hotel[[#This Row],[Mantenimiento por noche]]</f>
        <v>160</v>
      </c>
      <c r="O1807">
        <f>reservas_hotel[[#This Row],[Gasto total por reserva]]-reservas_hotel[[#This Row],[Gasto mantenimiento total]]</f>
        <v>1040</v>
      </c>
    </row>
    <row r="1808" spans="1:15" x14ac:dyDescent="0.3">
      <c r="A1808">
        <v>1807</v>
      </c>
      <c r="B1808">
        <v>58</v>
      </c>
      <c r="C1808" t="s">
        <v>2</v>
      </c>
      <c r="D1808" t="s">
        <v>7</v>
      </c>
      <c r="E1808" t="s">
        <v>8</v>
      </c>
      <c r="G1808" s="1" t="str">
        <f>IF(reservas_hotel[[#This Row],[precio noche 1]]="","100",reservas_hotel[[#This Row],[precio noche 1]])</f>
        <v>100</v>
      </c>
      <c r="H1808" t="s">
        <v>5</v>
      </c>
      <c r="I1808">
        <v>2</v>
      </c>
      <c r="J1808" t="s">
        <v>17</v>
      </c>
      <c r="K1808">
        <v>20</v>
      </c>
      <c r="L1808" s="1">
        <f>IF(reservas_hotel[[#This Row],[mantenimiento_por_noche]]="","20",reservas_hotel[[#This Row],[mantenimiento_por_noche]])</f>
        <v>20</v>
      </c>
      <c r="M1808">
        <f>reservas_hotel[[#This Row],[Precio Noche]]*reservas_hotel[[#This Row],[noches]]</f>
        <v>200</v>
      </c>
      <c r="N1808">
        <f>reservas_hotel[[#This Row],[noches]]*reservas_hotel[[#This Row],[Mantenimiento por noche]]</f>
        <v>40</v>
      </c>
      <c r="O1808">
        <f>reservas_hotel[[#This Row],[Gasto total por reserva]]-reservas_hotel[[#This Row],[Gasto mantenimiento total]]</f>
        <v>160</v>
      </c>
    </row>
    <row r="1809" spans="1:15" x14ac:dyDescent="0.3">
      <c r="A1809">
        <v>1808</v>
      </c>
      <c r="B1809">
        <v>90</v>
      </c>
      <c r="C1809" t="s">
        <v>2</v>
      </c>
      <c r="D1809" t="s">
        <v>19</v>
      </c>
      <c r="E1809" t="s">
        <v>8</v>
      </c>
      <c r="G1809" s="1" t="str">
        <f>IF(reservas_hotel[[#This Row],[precio noche 1]]="","100",reservas_hotel[[#This Row],[precio noche 1]])</f>
        <v>100</v>
      </c>
      <c r="H1809" t="s">
        <v>21</v>
      </c>
      <c r="I1809">
        <v>5</v>
      </c>
      <c r="J1809" t="s">
        <v>6</v>
      </c>
      <c r="L1809" s="1" t="str">
        <f>IF(reservas_hotel[[#This Row],[mantenimiento_por_noche]]="","20",reservas_hotel[[#This Row],[mantenimiento_por_noche]])</f>
        <v>20</v>
      </c>
      <c r="M1809">
        <f>reservas_hotel[[#This Row],[Precio Noche]]*reservas_hotel[[#This Row],[noches]]</f>
        <v>500</v>
      </c>
      <c r="N1809">
        <f>reservas_hotel[[#This Row],[noches]]*reservas_hotel[[#This Row],[Mantenimiento por noche]]</f>
        <v>100</v>
      </c>
      <c r="O1809">
        <f>reservas_hotel[[#This Row],[Gasto total por reserva]]-reservas_hotel[[#This Row],[Gasto mantenimiento total]]</f>
        <v>400</v>
      </c>
    </row>
    <row r="1810" spans="1:15" x14ac:dyDescent="0.3">
      <c r="A1810">
        <v>1809</v>
      </c>
      <c r="B1810">
        <v>90</v>
      </c>
      <c r="C1810" t="s">
        <v>13</v>
      </c>
      <c r="D1810" t="s">
        <v>16</v>
      </c>
      <c r="E1810" t="s">
        <v>15</v>
      </c>
      <c r="F1810">
        <v>70</v>
      </c>
      <c r="G1810" s="1">
        <f>IF(reservas_hotel[[#This Row],[precio noche 1]]="","100",reservas_hotel[[#This Row],[precio noche 1]])</f>
        <v>70</v>
      </c>
      <c r="H1810" t="s">
        <v>5</v>
      </c>
      <c r="I1810">
        <v>9</v>
      </c>
      <c r="J1810" t="s">
        <v>6</v>
      </c>
      <c r="K1810">
        <v>20</v>
      </c>
      <c r="L1810" s="1">
        <f>IF(reservas_hotel[[#This Row],[mantenimiento_por_noche]]="","20",reservas_hotel[[#This Row],[mantenimiento_por_noche]])</f>
        <v>20</v>
      </c>
      <c r="M1810">
        <f>reservas_hotel[[#This Row],[Precio Noche]]*reservas_hotel[[#This Row],[noches]]</f>
        <v>630</v>
      </c>
      <c r="N1810">
        <f>reservas_hotel[[#This Row],[noches]]*reservas_hotel[[#This Row],[Mantenimiento por noche]]</f>
        <v>180</v>
      </c>
      <c r="O1810">
        <f>reservas_hotel[[#This Row],[Gasto total por reserva]]-reservas_hotel[[#This Row],[Gasto mantenimiento total]]</f>
        <v>450</v>
      </c>
    </row>
    <row r="1811" spans="1:15" x14ac:dyDescent="0.3">
      <c r="A1811">
        <v>1810</v>
      </c>
      <c r="B1811">
        <v>47</v>
      </c>
      <c r="C1811" t="s">
        <v>2</v>
      </c>
      <c r="D1811" t="s">
        <v>3</v>
      </c>
      <c r="E1811" t="s">
        <v>8</v>
      </c>
      <c r="F1811">
        <v>90</v>
      </c>
      <c r="G1811" s="1">
        <f>IF(reservas_hotel[[#This Row],[precio noche 1]]="","100",reservas_hotel[[#This Row],[precio noche 1]])</f>
        <v>90</v>
      </c>
      <c r="H1811" t="s">
        <v>21</v>
      </c>
      <c r="I1811">
        <v>9</v>
      </c>
      <c r="J1811" t="s">
        <v>6</v>
      </c>
      <c r="K1811">
        <v>20</v>
      </c>
      <c r="L1811" s="1">
        <f>IF(reservas_hotel[[#This Row],[mantenimiento_por_noche]]="","20",reservas_hotel[[#This Row],[mantenimiento_por_noche]])</f>
        <v>20</v>
      </c>
      <c r="M1811">
        <f>reservas_hotel[[#This Row],[Precio Noche]]*reservas_hotel[[#This Row],[noches]]</f>
        <v>810</v>
      </c>
      <c r="N1811">
        <f>reservas_hotel[[#This Row],[noches]]*reservas_hotel[[#This Row],[Mantenimiento por noche]]</f>
        <v>180</v>
      </c>
      <c r="O1811">
        <f>reservas_hotel[[#This Row],[Gasto total por reserva]]-reservas_hotel[[#This Row],[Gasto mantenimiento total]]</f>
        <v>630</v>
      </c>
    </row>
    <row r="1812" spans="1:15" x14ac:dyDescent="0.3">
      <c r="A1812">
        <v>1811</v>
      </c>
      <c r="B1812">
        <v>53</v>
      </c>
      <c r="C1812" t="s">
        <v>2</v>
      </c>
      <c r="D1812" t="s">
        <v>7</v>
      </c>
      <c r="E1812" t="s">
        <v>4</v>
      </c>
      <c r="F1812">
        <v>150</v>
      </c>
      <c r="G1812" s="1">
        <f>IF(reservas_hotel[[#This Row],[precio noche 1]]="","100",reservas_hotel[[#This Row],[precio noche 1]])</f>
        <v>150</v>
      </c>
      <c r="H1812" t="s">
        <v>9</v>
      </c>
      <c r="I1812">
        <v>8</v>
      </c>
      <c r="J1812" t="s">
        <v>17</v>
      </c>
      <c r="L1812" s="1" t="str">
        <f>IF(reservas_hotel[[#This Row],[mantenimiento_por_noche]]="","20",reservas_hotel[[#This Row],[mantenimiento_por_noche]])</f>
        <v>20</v>
      </c>
      <c r="M1812">
        <f>reservas_hotel[[#This Row],[Precio Noche]]*reservas_hotel[[#This Row],[noches]]</f>
        <v>1200</v>
      </c>
      <c r="N1812">
        <f>reservas_hotel[[#This Row],[noches]]*reservas_hotel[[#This Row],[Mantenimiento por noche]]</f>
        <v>160</v>
      </c>
      <c r="O1812">
        <f>reservas_hotel[[#This Row],[Gasto total por reserva]]-reservas_hotel[[#This Row],[Gasto mantenimiento total]]</f>
        <v>1040</v>
      </c>
    </row>
    <row r="1813" spans="1:15" x14ac:dyDescent="0.3">
      <c r="A1813">
        <v>1812</v>
      </c>
      <c r="B1813">
        <v>40</v>
      </c>
      <c r="C1813" t="s">
        <v>2</v>
      </c>
      <c r="D1813" t="s">
        <v>16</v>
      </c>
      <c r="E1813" t="s">
        <v>15</v>
      </c>
      <c r="F1813">
        <v>50</v>
      </c>
      <c r="G1813" s="1">
        <f>IF(reservas_hotel[[#This Row],[precio noche 1]]="","100",reservas_hotel[[#This Row],[precio noche 1]])</f>
        <v>50</v>
      </c>
      <c r="H1813" t="s">
        <v>9</v>
      </c>
      <c r="I1813">
        <v>1</v>
      </c>
      <c r="J1813" t="s">
        <v>6</v>
      </c>
      <c r="K1813">
        <v>15</v>
      </c>
      <c r="L1813" s="1">
        <f>IF(reservas_hotel[[#This Row],[mantenimiento_por_noche]]="","20",reservas_hotel[[#This Row],[mantenimiento_por_noche]])</f>
        <v>15</v>
      </c>
      <c r="M1813">
        <f>reservas_hotel[[#This Row],[Precio Noche]]*reservas_hotel[[#This Row],[noches]]</f>
        <v>50</v>
      </c>
      <c r="N1813">
        <f>reservas_hotel[[#This Row],[noches]]*reservas_hotel[[#This Row],[Mantenimiento por noche]]</f>
        <v>15</v>
      </c>
      <c r="O1813">
        <f>reservas_hotel[[#This Row],[Gasto total por reserva]]-reservas_hotel[[#This Row],[Gasto mantenimiento total]]</f>
        <v>35</v>
      </c>
    </row>
    <row r="1814" spans="1:15" x14ac:dyDescent="0.3">
      <c r="A1814">
        <v>1813</v>
      </c>
      <c r="B1814">
        <v>77</v>
      </c>
      <c r="C1814" t="s">
        <v>2</v>
      </c>
      <c r="D1814" t="s">
        <v>14</v>
      </c>
      <c r="E1814" t="s">
        <v>15</v>
      </c>
      <c r="F1814">
        <v>50</v>
      </c>
      <c r="G1814" s="1">
        <f>IF(reservas_hotel[[#This Row],[precio noche 1]]="","100",reservas_hotel[[#This Row],[precio noche 1]])</f>
        <v>50</v>
      </c>
      <c r="H1814" t="s">
        <v>21</v>
      </c>
      <c r="I1814">
        <v>9</v>
      </c>
      <c r="J1814" t="s">
        <v>17</v>
      </c>
      <c r="K1814">
        <v>15</v>
      </c>
      <c r="L1814" s="1">
        <f>IF(reservas_hotel[[#This Row],[mantenimiento_por_noche]]="","20",reservas_hotel[[#This Row],[mantenimiento_por_noche]])</f>
        <v>15</v>
      </c>
      <c r="M1814">
        <f>reservas_hotel[[#This Row],[Precio Noche]]*reservas_hotel[[#This Row],[noches]]</f>
        <v>450</v>
      </c>
      <c r="N1814">
        <f>reservas_hotel[[#This Row],[noches]]*reservas_hotel[[#This Row],[Mantenimiento por noche]]</f>
        <v>135</v>
      </c>
      <c r="O1814">
        <f>reservas_hotel[[#This Row],[Gasto total por reserva]]-reservas_hotel[[#This Row],[Gasto mantenimiento total]]</f>
        <v>315</v>
      </c>
    </row>
    <row r="1815" spans="1:15" x14ac:dyDescent="0.3">
      <c r="A1815">
        <v>1814</v>
      </c>
      <c r="B1815">
        <v>75</v>
      </c>
      <c r="C1815" t="s">
        <v>2</v>
      </c>
      <c r="D1815" t="s">
        <v>18</v>
      </c>
      <c r="E1815" t="s">
        <v>11</v>
      </c>
      <c r="F1815">
        <v>50</v>
      </c>
      <c r="G1815" s="1">
        <f>IF(reservas_hotel[[#This Row],[precio noche 1]]="","100",reservas_hotel[[#This Row],[precio noche 1]])</f>
        <v>50</v>
      </c>
      <c r="H1815" t="s">
        <v>5</v>
      </c>
      <c r="I1815">
        <v>5</v>
      </c>
      <c r="J1815" t="s">
        <v>17</v>
      </c>
      <c r="K1815">
        <v>15</v>
      </c>
      <c r="L1815" s="1">
        <f>IF(reservas_hotel[[#This Row],[mantenimiento_por_noche]]="","20",reservas_hotel[[#This Row],[mantenimiento_por_noche]])</f>
        <v>15</v>
      </c>
      <c r="M1815">
        <f>reservas_hotel[[#This Row],[Precio Noche]]*reservas_hotel[[#This Row],[noches]]</f>
        <v>250</v>
      </c>
      <c r="N1815">
        <f>reservas_hotel[[#This Row],[noches]]*reservas_hotel[[#This Row],[Mantenimiento por noche]]</f>
        <v>75</v>
      </c>
      <c r="O1815">
        <f>reservas_hotel[[#This Row],[Gasto total por reserva]]-reservas_hotel[[#This Row],[Gasto mantenimiento total]]</f>
        <v>175</v>
      </c>
    </row>
    <row r="1816" spans="1:15" x14ac:dyDescent="0.3">
      <c r="A1816">
        <v>1815</v>
      </c>
      <c r="B1816">
        <v>76</v>
      </c>
      <c r="C1816" t="s">
        <v>2</v>
      </c>
      <c r="D1816" t="s">
        <v>20</v>
      </c>
      <c r="E1816" t="s">
        <v>15</v>
      </c>
      <c r="F1816">
        <v>70</v>
      </c>
      <c r="G1816" s="1">
        <f>IF(reservas_hotel[[#This Row],[precio noche 1]]="","100",reservas_hotel[[#This Row],[precio noche 1]])</f>
        <v>70</v>
      </c>
      <c r="H1816" t="s">
        <v>21</v>
      </c>
      <c r="I1816">
        <v>6</v>
      </c>
      <c r="J1816" t="s">
        <v>17</v>
      </c>
      <c r="K1816">
        <v>15</v>
      </c>
      <c r="L1816" s="1">
        <f>IF(reservas_hotel[[#This Row],[mantenimiento_por_noche]]="","20",reservas_hotel[[#This Row],[mantenimiento_por_noche]])</f>
        <v>15</v>
      </c>
      <c r="M1816">
        <f>reservas_hotel[[#This Row],[Precio Noche]]*reservas_hotel[[#This Row],[noches]]</f>
        <v>420</v>
      </c>
      <c r="N1816">
        <f>reservas_hotel[[#This Row],[noches]]*reservas_hotel[[#This Row],[Mantenimiento por noche]]</f>
        <v>90</v>
      </c>
      <c r="O1816">
        <f>reservas_hotel[[#This Row],[Gasto total por reserva]]-reservas_hotel[[#This Row],[Gasto mantenimiento total]]</f>
        <v>330</v>
      </c>
    </row>
    <row r="1817" spans="1:15" x14ac:dyDescent="0.3">
      <c r="A1817">
        <v>1816</v>
      </c>
      <c r="B1817">
        <v>38</v>
      </c>
      <c r="C1817" t="s">
        <v>13</v>
      </c>
      <c r="D1817" t="s">
        <v>10</v>
      </c>
      <c r="E1817" t="s">
        <v>8</v>
      </c>
      <c r="G1817" s="1" t="str">
        <f>IF(reservas_hotel[[#This Row],[precio noche 1]]="","100",reservas_hotel[[#This Row],[precio noche 1]])</f>
        <v>100</v>
      </c>
      <c r="H1817" t="s">
        <v>21</v>
      </c>
      <c r="I1817">
        <v>6</v>
      </c>
      <c r="J1817" t="s">
        <v>17</v>
      </c>
      <c r="K1817">
        <v>15</v>
      </c>
      <c r="L1817" s="1">
        <f>IF(reservas_hotel[[#This Row],[mantenimiento_por_noche]]="","20",reservas_hotel[[#This Row],[mantenimiento_por_noche]])</f>
        <v>15</v>
      </c>
      <c r="M1817">
        <f>reservas_hotel[[#This Row],[Precio Noche]]*reservas_hotel[[#This Row],[noches]]</f>
        <v>600</v>
      </c>
      <c r="N1817">
        <f>reservas_hotel[[#This Row],[noches]]*reservas_hotel[[#This Row],[Mantenimiento por noche]]</f>
        <v>90</v>
      </c>
      <c r="O1817">
        <f>reservas_hotel[[#This Row],[Gasto total por reserva]]-reservas_hotel[[#This Row],[Gasto mantenimiento total]]</f>
        <v>510</v>
      </c>
    </row>
    <row r="1818" spans="1:15" x14ac:dyDescent="0.3">
      <c r="A1818">
        <v>1817</v>
      </c>
      <c r="B1818">
        <v>55</v>
      </c>
      <c r="C1818" t="s">
        <v>13</v>
      </c>
      <c r="D1818" t="s">
        <v>10</v>
      </c>
      <c r="E1818" t="s">
        <v>15</v>
      </c>
      <c r="F1818">
        <v>90</v>
      </c>
      <c r="G1818" s="1">
        <f>IF(reservas_hotel[[#This Row],[precio noche 1]]="","100",reservas_hotel[[#This Row],[precio noche 1]])</f>
        <v>90</v>
      </c>
      <c r="H1818" t="s">
        <v>9</v>
      </c>
      <c r="I1818">
        <v>7</v>
      </c>
      <c r="J1818" t="s">
        <v>6</v>
      </c>
      <c r="K1818">
        <v>20</v>
      </c>
      <c r="L1818" s="1">
        <f>IF(reservas_hotel[[#This Row],[mantenimiento_por_noche]]="","20",reservas_hotel[[#This Row],[mantenimiento_por_noche]])</f>
        <v>20</v>
      </c>
      <c r="M1818">
        <f>reservas_hotel[[#This Row],[Precio Noche]]*reservas_hotel[[#This Row],[noches]]</f>
        <v>630</v>
      </c>
      <c r="N1818">
        <f>reservas_hotel[[#This Row],[noches]]*reservas_hotel[[#This Row],[Mantenimiento por noche]]</f>
        <v>140</v>
      </c>
      <c r="O1818">
        <f>reservas_hotel[[#This Row],[Gasto total por reserva]]-reservas_hotel[[#This Row],[Gasto mantenimiento total]]</f>
        <v>490</v>
      </c>
    </row>
    <row r="1819" spans="1:15" x14ac:dyDescent="0.3">
      <c r="A1819">
        <v>1818</v>
      </c>
      <c r="B1819">
        <v>80</v>
      </c>
      <c r="C1819" t="s">
        <v>13</v>
      </c>
      <c r="D1819" t="s">
        <v>14</v>
      </c>
      <c r="E1819" t="s">
        <v>11</v>
      </c>
      <c r="F1819">
        <v>150</v>
      </c>
      <c r="G1819" s="1">
        <f>IF(reservas_hotel[[#This Row],[precio noche 1]]="","100",reservas_hotel[[#This Row],[precio noche 1]])</f>
        <v>150</v>
      </c>
      <c r="H1819" t="s">
        <v>21</v>
      </c>
      <c r="I1819">
        <v>1</v>
      </c>
      <c r="J1819" t="s">
        <v>17</v>
      </c>
      <c r="K1819">
        <v>15</v>
      </c>
      <c r="L1819" s="1">
        <f>IF(reservas_hotel[[#This Row],[mantenimiento_por_noche]]="","20",reservas_hotel[[#This Row],[mantenimiento_por_noche]])</f>
        <v>15</v>
      </c>
      <c r="M1819">
        <f>reservas_hotel[[#This Row],[Precio Noche]]*reservas_hotel[[#This Row],[noches]]</f>
        <v>150</v>
      </c>
      <c r="N1819">
        <f>reservas_hotel[[#This Row],[noches]]*reservas_hotel[[#This Row],[Mantenimiento por noche]]</f>
        <v>15</v>
      </c>
      <c r="O1819">
        <f>reservas_hotel[[#This Row],[Gasto total por reserva]]-reservas_hotel[[#This Row],[Gasto mantenimiento total]]</f>
        <v>135</v>
      </c>
    </row>
    <row r="1820" spans="1:15" x14ac:dyDescent="0.3">
      <c r="A1820">
        <v>1819</v>
      </c>
      <c r="B1820">
        <v>46</v>
      </c>
      <c r="C1820" t="s">
        <v>13</v>
      </c>
      <c r="D1820" t="s">
        <v>18</v>
      </c>
      <c r="E1820" t="s">
        <v>15</v>
      </c>
      <c r="F1820">
        <v>70</v>
      </c>
      <c r="G1820" s="1">
        <f>IF(reservas_hotel[[#This Row],[precio noche 1]]="","100",reservas_hotel[[#This Row],[precio noche 1]])</f>
        <v>70</v>
      </c>
      <c r="H1820" t="s">
        <v>9</v>
      </c>
      <c r="I1820">
        <v>1</v>
      </c>
      <c r="J1820" t="s">
        <v>17</v>
      </c>
      <c r="K1820">
        <v>5</v>
      </c>
      <c r="L1820" s="1">
        <f>IF(reservas_hotel[[#This Row],[mantenimiento_por_noche]]="","20",reservas_hotel[[#This Row],[mantenimiento_por_noche]])</f>
        <v>5</v>
      </c>
      <c r="M1820">
        <f>reservas_hotel[[#This Row],[Precio Noche]]*reservas_hotel[[#This Row],[noches]]</f>
        <v>70</v>
      </c>
      <c r="N1820">
        <f>reservas_hotel[[#This Row],[noches]]*reservas_hotel[[#This Row],[Mantenimiento por noche]]</f>
        <v>5</v>
      </c>
      <c r="O1820">
        <f>reservas_hotel[[#This Row],[Gasto total por reserva]]-reservas_hotel[[#This Row],[Gasto mantenimiento total]]</f>
        <v>65</v>
      </c>
    </row>
    <row r="1821" spans="1:15" x14ac:dyDescent="0.3">
      <c r="A1821">
        <v>1820</v>
      </c>
      <c r="B1821">
        <v>38</v>
      </c>
      <c r="C1821" t="s">
        <v>2</v>
      </c>
      <c r="D1821" t="s">
        <v>18</v>
      </c>
      <c r="E1821" t="s">
        <v>15</v>
      </c>
      <c r="F1821">
        <v>150</v>
      </c>
      <c r="G1821" s="1">
        <f>IF(reservas_hotel[[#This Row],[precio noche 1]]="","100",reservas_hotel[[#This Row],[precio noche 1]])</f>
        <v>150</v>
      </c>
      <c r="H1821" t="s">
        <v>12</v>
      </c>
      <c r="I1821">
        <v>6</v>
      </c>
      <c r="J1821" t="s">
        <v>6</v>
      </c>
      <c r="L1821" s="1" t="str">
        <f>IF(reservas_hotel[[#This Row],[mantenimiento_por_noche]]="","20",reservas_hotel[[#This Row],[mantenimiento_por_noche]])</f>
        <v>20</v>
      </c>
      <c r="M1821">
        <f>reservas_hotel[[#This Row],[Precio Noche]]*reservas_hotel[[#This Row],[noches]]</f>
        <v>900</v>
      </c>
      <c r="N1821">
        <f>reservas_hotel[[#This Row],[noches]]*reservas_hotel[[#This Row],[Mantenimiento por noche]]</f>
        <v>120</v>
      </c>
      <c r="O1821">
        <f>reservas_hotel[[#This Row],[Gasto total por reserva]]-reservas_hotel[[#This Row],[Gasto mantenimiento total]]</f>
        <v>780</v>
      </c>
    </row>
    <row r="1822" spans="1:15" x14ac:dyDescent="0.3">
      <c r="A1822">
        <v>1821</v>
      </c>
      <c r="B1822">
        <v>51</v>
      </c>
      <c r="C1822" t="s">
        <v>13</v>
      </c>
      <c r="D1822" t="s">
        <v>3</v>
      </c>
      <c r="E1822" t="s">
        <v>15</v>
      </c>
      <c r="F1822">
        <v>90</v>
      </c>
      <c r="G1822" s="1">
        <f>IF(reservas_hotel[[#This Row],[precio noche 1]]="","100",reservas_hotel[[#This Row],[precio noche 1]])</f>
        <v>90</v>
      </c>
      <c r="H1822" t="s">
        <v>21</v>
      </c>
      <c r="I1822">
        <v>5</v>
      </c>
      <c r="J1822" t="s">
        <v>17</v>
      </c>
      <c r="K1822">
        <v>15</v>
      </c>
      <c r="L1822" s="1">
        <f>IF(reservas_hotel[[#This Row],[mantenimiento_por_noche]]="","20",reservas_hotel[[#This Row],[mantenimiento_por_noche]])</f>
        <v>15</v>
      </c>
      <c r="M1822">
        <f>reservas_hotel[[#This Row],[Precio Noche]]*reservas_hotel[[#This Row],[noches]]</f>
        <v>450</v>
      </c>
      <c r="N1822">
        <f>reservas_hotel[[#This Row],[noches]]*reservas_hotel[[#This Row],[Mantenimiento por noche]]</f>
        <v>75</v>
      </c>
      <c r="O1822">
        <f>reservas_hotel[[#This Row],[Gasto total por reserva]]-reservas_hotel[[#This Row],[Gasto mantenimiento total]]</f>
        <v>375</v>
      </c>
    </row>
    <row r="1823" spans="1:15" x14ac:dyDescent="0.3">
      <c r="A1823">
        <v>1822</v>
      </c>
      <c r="B1823">
        <v>40</v>
      </c>
      <c r="C1823" t="s">
        <v>13</v>
      </c>
      <c r="D1823" t="s">
        <v>19</v>
      </c>
      <c r="E1823" t="s">
        <v>15</v>
      </c>
      <c r="F1823">
        <v>70</v>
      </c>
      <c r="G1823" s="1">
        <f>IF(reservas_hotel[[#This Row],[precio noche 1]]="","100",reservas_hotel[[#This Row],[precio noche 1]])</f>
        <v>70</v>
      </c>
      <c r="H1823" t="s">
        <v>12</v>
      </c>
      <c r="I1823">
        <v>7</v>
      </c>
      <c r="J1823" t="s">
        <v>6</v>
      </c>
      <c r="L1823" s="1" t="str">
        <f>IF(reservas_hotel[[#This Row],[mantenimiento_por_noche]]="","20",reservas_hotel[[#This Row],[mantenimiento_por_noche]])</f>
        <v>20</v>
      </c>
      <c r="M1823">
        <f>reservas_hotel[[#This Row],[Precio Noche]]*reservas_hotel[[#This Row],[noches]]</f>
        <v>490</v>
      </c>
      <c r="N1823">
        <f>reservas_hotel[[#This Row],[noches]]*reservas_hotel[[#This Row],[Mantenimiento por noche]]</f>
        <v>140</v>
      </c>
      <c r="O1823">
        <f>reservas_hotel[[#This Row],[Gasto total por reserva]]-reservas_hotel[[#This Row],[Gasto mantenimiento total]]</f>
        <v>350</v>
      </c>
    </row>
    <row r="1824" spans="1:15" x14ac:dyDescent="0.3">
      <c r="A1824">
        <v>1823</v>
      </c>
      <c r="B1824">
        <v>68</v>
      </c>
      <c r="C1824" t="s">
        <v>13</v>
      </c>
      <c r="D1824" t="s">
        <v>10</v>
      </c>
      <c r="E1824" t="s">
        <v>11</v>
      </c>
      <c r="F1824">
        <v>200</v>
      </c>
      <c r="G1824" s="1">
        <f>IF(reservas_hotel[[#This Row],[precio noche 1]]="","100",reservas_hotel[[#This Row],[precio noche 1]])</f>
        <v>200</v>
      </c>
      <c r="H1824" t="s">
        <v>5</v>
      </c>
      <c r="I1824">
        <v>1</v>
      </c>
      <c r="J1824" t="s">
        <v>17</v>
      </c>
      <c r="K1824">
        <v>15</v>
      </c>
      <c r="L1824" s="1">
        <f>IF(reservas_hotel[[#This Row],[mantenimiento_por_noche]]="","20",reservas_hotel[[#This Row],[mantenimiento_por_noche]])</f>
        <v>15</v>
      </c>
      <c r="M1824">
        <f>reservas_hotel[[#This Row],[Precio Noche]]*reservas_hotel[[#This Row],[noches]]</f>
        <v>200</v>
      </c>
      <c r="N1824">
        <f>reservas_hotel[[#This Row],[noches]]*reservas_hotel[[#This Row],[Mantenimiento por noche]]</f>
        <v>15</v>
      </c>
      <c r="O1824">
        <f>reservas_hotel[[#This Row],[Gasto total por reserva]]-reservas_hotel[[#This Row],[Gasto mantenimiento total]]</f>
        <v>185</v>
      </c>
    </row>
    <row r="1825" spans="1:15" x14ac:dyDescent="0.3">
      <c r="A1825">
        <v>1824</v>
      </c>
      <c r="B1825">
        <v>86</v>
      </c>
      <c r="C1825" t="s">
        <v>2</v>
      </c>
      <c r="D1825" t="s">
        <v>7</v>
      </c>
      <c r="E1825" t="s">
        <v>11</v>
      </c>
      <c r="F1825">
        <v>150</v>
      </c>
      <c r="G1825" s="1">
        <f>IF(reservas_hotel[[#This Row],[precio noche 1]]="","100",reservas_hotel[[#This Row],[precio noche 1]])</f>
        <v>150</v>
      </c>
      <c r="H1825" t="s">
        <v>12</v>
      </c>
      <c r="I1825">
        <v>5</v>
      </c>
      <c r="J1825" t="s">
        <v>17</v>
      </c>
      <c r="K1825">
        <v>15</v>
      </c>
      <c r="L1825" s="1">
        <f>IF(reservas_hotel[[#This Row],[mantenimiento_por_noche]]="","20",reservas_hotel[[#This Row],[mantenimiento_por_noche]])</f>
        <v>15</v>
      </c>
      <c r="M1825">
        <f>reservas_hotel[[#This Row],[Precio Noche]]*reservas_hotel[[#This Row],[noches]]</f>
        <v>750</v>
      </c>
      <c r="N1825">
        <f>reservas_hotel[[#This Row],[noches]]*reservas_hotel[[#This Row],[Mantenimiento por noche]]</f>
        <v>75</v>
      </c>
      <c r="O1825">
        <f>reservas_hotel[[#This Row],[Gasto total por reserva]]-reservas_hotel[[#This Row],[Gasto mantenimiento total]]</f>
        <v>675</v>
      </c>
    </row>
    <row r="1826" spans="1:15" x14ac:dyDescent="0.3">
      <c r="A1826">
        <v>1825</v>
      </c>
      <c r="B1826">
        <v>25</v>
      </c>
      <c r="C1826" t="s">
        <v>13</v>
      </c>
      <c r="D1826" t="s">
        <v>18</v>
      </c>
      <c r="E1826" t="s">
        <v>11</v>
      </c>
      <c r="F1826">
        <v>200</v>
      </c>
      <c r="G1826" s="1">
        <f>IF(reservas_hotel[[#This Row],[precio noche 1]]="","100",reservas_hotel[[#This Row],[precio noche 1]])</f>
        <v>200</v>
      </c>
      <c r="H1826" t="s">
        <v>5</v>
      </c>
      <c r="I1826">
        <v>9</v>
      </c>
      <c r="J1826" t="s">
        <v>6</v>
      </c>
      <c r="K1826">
        <v>10</v>
      </c>
      <c r="L1826" s="1">
        <f>IF(reservas_hotel[[#This Row],[mantenimiento_por_noche]]="","20",reservas_hotel[[#This Row],[mantenimiento_por_noche]])</f>
        <v>10</v>
      </c>
      <c r="M1826">
        <f>reservas_hotel[[#This Row],[Precio Noche]]*reservas_hotel[[#This Row],[noches]]</f>
        <v>1800</v>
      </c>
      <c r="N1826">
        <f>reservas_hotel[[#This Row],[noches]]*reservas_hotel[[#This Row],[Mantenimiento por noche]]</f>
        <v>90</v>
      </c>
      <c r="O1826">
        <f>reservas_hotel[[#This Row],[Gasto total por reserva]]-reservas_hotel[[#This Row],[Gasto mantenimiento total]]</f>
        <v>1710</v>
      </c>
    </row>
    <row r="1827" spans="1:15" x14ac:dyDescent="0.3">
      <c r="A1827">
        <v>1826</v>
      </c>
      <c r="B1827">
        <v>55</v>
      </c>
      <c r="C1827" t="s">
        <v>2</v>
      </c>
      <c r="D1827" t="s">
        <v>22</v>
      </c>
      <c r="E1827" t="s">
        <v>11</v>
      </c>
      <c r="F1827">
        <v>50</v>
      </c>
      <c r="G1827" s="1">
        <f>IF(reservas_hotel[[#This Row],[precio noche 1]]="","100",reservas_hotel[[#This Row],[precio noche 1]])</f>
        <v>50</v>
      </c>
      <c r="H1827" t="s">
        <v>12</v>
      </c>
      <c r="I1827">
        <v>5</v>
      </c>
      <c r="J1827" t="s">
        <v>6</v>
      </c>
      <c r="K1827">
        <v>10</v>
      </c>
      <c r="L1827" s="1">
        <f>IF(reservas_hotel[[#This Row],[mantenimiento_por_noche]]="","20",reservas_hotel[[#This Row],[mantenimiento_por_noche]])</f>
        <v>10</v>
      </c>
      <c r="M1827">
        <f>reservas_hotel[[#This Row],[Precio Noche]]*reservas_hotel[[#This Row],[noches]]</f>
        <v>250</v>
      </c>
      <c r="N1827">
        <f>reservas_hotel[[#This Row],[noches]]*reservas_hotel[[#This Row],[Mantenimiento por noche]]</f>
        <v>50</v>
      </c>
      <c r="O1827">
        <f>reservas_hotel[[#This Row],[Gasto total por reserva]]-reservas_hotel[[#This Row],[Gasto mantenimiento total]]</f>
        <v>200</v>
      </c>
    </row>
    <row r="1828" spans="1:15" x14ac:dyDescent="0.3">
      <c r="A1828">
        <v>1827</v>
      </c>
      <c r="B1828">
        <v>90</v>
      </c>
      <c r="C1828" t="s">
        <v>2</v>
      </c>
      <c r="D1828" t="s">
        <v>22</v>
      </c>
      <c r="E1828" t="s">
        <v>8</v>
      </c>
      <c r="F1828">
        <v>200</v>
      </c>
      <c r="G1828" s="1">
        <f>IF(reservas_hotel[[#This Row],[precio noche 1]]="","100",reservas_hotel[[#This Row],[precio noche 1]])</f>
        <v>200</v>
      </c>
      <c r="H1828" t="s">
        <v>21</v>
      </c>
      <c r="I1828">
        <v>1</v>
      </c>
      <c r="J1828" t="s">
        <v>17</v>
      </c>
      <c r="K1828">
        <v>5</v>
      </c>
      <c r="L1828" s="1">
        <f>IF(reservas_hotel[[#This Row],[mantenimiento_por_noche]]="","20",reservas_hotel[[#This Row],[mantenimiento_por_noche]])</f>
        <v>5</v>
      </c>
      <c r="M1828">
        <f>reservas_hotel[[#This Row],[Precio Noche]]*reservas_hotel[[#This Row],[noches]]</f>
        <v>200</v>
      </c>
      <c r="N1828">
        <f>reservas_hotel[[#This Row],[noches]]*reservas_hotel[[#This Row],[Mantenimiento por noche]]</f>
        <v>5</v>
      </c>
      <c r="O1828">
        <f>reservas_hotel[[#This Row],[Gasto total por reserva]]-reservas_hotel[[#This Row],[Gasto mantenimiento total]]</f>
        <v>195</v>
      </c>
    </row>
    <row r="1829" spans="1:15" x14ac:dyDescent="0.3">
      <c r="A1829">
        <v>1828</v>
      </c>
      <c r="B1829">
        <v>38</v>
      </c>
      <c r="C1829" t="s">
        <v>2</v>
      </c>
      <c r="D1829" t="s">
        <v>3</v>
      </c>
      <c r="E1829" t="s">
        <v>8</v>
      </c>
      <c r="F1829">
        <v>90</v>
      </c>
      <c r="G1829" s="1">
        <f>IF(reservas_hotel[[#This Row],[precio noche 1]]="","100",reservas_hotel[[#This Row],[precio noche 1]])</f>
        <v>90</v>
      </c>
      <c r="H1829" t="s">
        <v>9</v>
      </c>
      <c r="I1829">
        <v>9</v>
      </c>
      <c r="J1829" t="s">
        <v>17</v>
      </c>
      <c r="K1829">
        <v>5</v>
      </c>
      <c r="L1829" s="1">
        <f>IF(reservas_hotel[[#This Row],[mantenimiento_por_noche]]="","20",reservas_hotel[[#This Row],[mantenimiento_por_noche]])</f>
        <v>5</v>
      </c>
      <c r="M1829">
        <f>reservas_hotel[[#This Row],[Precio Noche]]*reservas_hotel[[#This Row],[noches]]</f>
        <v>810</v>
      </c>
      <c r="N1829">
        <f>reservas_hotel[[#This Row],[noches]]*reservas_hotel[[#This Row],[Mantenimiento por noche]]</f>
        <v>45</v>
      </c>
      <c r="O1829">
        <f>reservas_hotel[[#This Row],[Gasto total por reserva]]-reservas_hotel[[#This Row],[Gasto mantenimiento total]]</f>
        <v>765</v>
      </c>
    </row>
    <row r="1830" spans="1:15" x14ac:dyDescent="0.3">
      <c r="A1830">
        <v>1829</v>
      </c>
      <c r="B1830">
        <v>73</v>
      </c>
      <c r="C1830" t="s">
        <v>13</v>
      </c>
      <c r="D1830" t="s">
        <v>19</v>
      </c>
      <c r="E1830" t="s">
        <v>15</v>
      </c>
      <c r="F1830">
        <v>70</v>
      </c>
      <c r="G1830" s="1">
        <f>IF(reservas_hotel[[#This Row],[precio noche 1]]="","100",reservas_hotel[[#This Row],[precio noche 1]])</f>
        <v>70</v>
      </c>
      <c r="H1830" t="s">
        <v>5</v>
      </c>
      <c r="I1830">
        <v>1</v>
      </c>
      <c r="J1830" t="s">
        <v>17</v>
      </c>
      <c r="K1830">
        <v>10</v>
      </c>
      <c r="L1830" s="1">
        <f>IF(reservas_hotel[[#This Row],[mantenimiento_por_noche]]="","20",reservas_hotel[[#This Row],[mantenimiento_por_noche]])</f>
        <v>10</v>
      </c>
      <c r="M1830">
        <f>reservas_hotel[[#This Row],[Precio Noche]]*reservas_hotel[[#This Row],[noches]]</f>
        <v>70</v>
      </c>
      <c r="N1830">
        <f>reservas_hotel[[#This Row],[noches]]*reservas_hotel[[#This Row],[Mantenimiento por noche]]</f>
        <v>10</v>
      </c>
      <c r="O1830">
        <f>reservas_hotel[[#This Row],[Gasto total por reserva]]-reservas_hotel[[#This Row],[Gasto mantenimiento total]]</f>
        <v>60</v>
      </c>
    </row>
    <row r="1831" spans="1:15" x14ac:dyDescent="0.3">
      <c r="A1831">
        <v>1830</v>
      </c>
      <c r="B1831">
        <v>31</v>
      </c>
      <c r="C1831" t="s">
        <v>13</v>
      </c>
      <c r="D1831" t="s">
        <v>14</v>
      </c>
      <c r="E1831" t="s">
        <v>15</v>
      </c>
      <c r="F1831">
        <v>90</v>
      </c>
      <c r="G1831" s="1">
        <f>IF(reservas_hotel[[#This Row],[precio noche 1]]="","100",reservas_hotel[[#This Row],[precio noche 1]])</f>
        <v>90</v>
      </c>
      <c r="H1831" t="s">
        <v>5</v>
      </c>
      <c r="I1831">
        <v>5</v>
      </c>
      <c r="J1831" t="s">
        <v>17</v>
      </c>
      <c r="K1831">
        <v>20</v>
      </c>
      <c r="L1831" s="1">
        <f>IF(reservas_hotel[[#This Row],[mantenimiento_por_noche]]="","20",reservas_hotel[[#This Row],[mantenimiento_por_noche]])</f>
        <v>20</v>
      </c>
      <c r="M1831">
        <f>reservas_hotel[[#This Row],[Precio Noche]]*reservas_hotel[[#This Row],[noches]]</f>
        <v>450</v>
      </c>
      <c r="N1831">
        <f>reservas_hotel[[#This Row],[noches]]*reservas_hotel[[#This Row],[Mantenimiento por noche]]</f>
        <v>100</v>
      </c>
      <c r="O1831">
        <f>reservas_hotel[[#This Row],[Gasto total por reserva]]-reservas_hotel[[#This Row],[Gasto mantenimiento total]]</f>
        <v>350</v>
      </c>
    </row>
    <row r="1832" spans="1:15" x14ac:dyDescent="0.3">
      <c r="A1832">
        <v>1831</v>
      </c>
      <c r="B1832">
        <v>60</v>
      </c>
      <c r="C1832" t="s">
        <v>2</v>
      </c>
      <c r="D1832" t="s">
        <v>18</v>
      </c>
      <c r="E1832" t="s">
        <v>15</v>
      </c>
      <c r="F1832">
        <v>70</v>
      </c>
      <c r="G1832" s="1">
        <f>IF(reservas_hotel[[#This Row],[precio noche 1]]="","100",reservas_hotel[[#This Row],[precio noche 1]])</f>
        <v>70</v>
      </c>
      <c r="H1832" t="s">
        <v>9</v>
      </c>
      <c r="I1832">
        <v>7</v>
      </c>
      <c r="J1832" t="s">
        <v>6</v>
      </c>
      <c r="L1832" s="1" t="str">
        <f>IF(reservas_hotel[[#This Row],[mantenimiento_por_noche]]="","20",reservas_hotel[[#This Row],[mantenimiento_por_noche]])</f>
        <v>20</v>
      </c>
      <c r="M1832">
        <f>reservas_hotel[[#This Row],[Precio Noche]]*reservas_hotel[[#This Row],[noches]]</f>
        <v>490</v>
      </c>
      <c r="N1832">
        <f>reservas_hotel[[#This Row],[noches]]*reservas_hotel[[#This Row],[Mantenimiento por noche]]</f>
        <v>140</v>
      </c>
      <c r="O1832">
        <f>reservas_hotel[[#This Row],[Gasto total por reserva]]-reservas_hotel[[#This Row],[Gasto mantenimiento total]]</f>
        <v>350</v>
      </c>
    </row>
    <row r="1833" spans="1:15" x14ac:dyDescent="0.3">
      <c r="A1833">
        <v>1832</v>
      </c>
      <c r="B1833">
        <v>27</v>
      </c>
      <c r="C1833" t="s">
        <v>2</v>
      </c>
      <c r="D1833" t="s">
        <v>18</v>
      </c>
      <c r="E1833" t="s">
        <v>11</v>
      </c>
      <c r="F1833">
        <v>50</v>
      </c>
      <c r="G1833" s="1">
        <f>IF(reservas_hotel[[#This Row],[precio noche 1]]="","100",reservas_hotel[[#This Row],[precio noche 1]])</f>
        <v>50</v>
      </c>
      <c r="H1833" t="s">
        <v>5</v>
      </c>
      <c r="I1833">
        <v>9</v>
      </c>
      <c r="J1833" t="s">
        <v>17</v>
      </c>
      <c r="K1833">
        <v>5</v>
      </c>
      <c r="L1833" s="1">
        <f>IF(reservas_hotel[[#This Row],[mantenimiento_por_noche]]="","20",reservas_hotel[[#This Row],[mantenimiento_por_noche]])</f>
        <v>5</v>
      </c>
      <c r="M1833">
        <f>reservas_hotel[[#This Row],[Precio Noche]]*reservas_hotel[[#This Row],[noches]]</f>
        <v>450</v>
      </c>
      <c r="N1833">
        <f>reservas_hotel[[#This Row],[noches]]*reservas_hotel[[#This Row],[Mantenimiento por noche]]</f>
        <v>45</v>
      </c>
      <c r="O1833">
        <f>reservas_hotel[[#This Row],[Gasto total por reserva]]-reservas_hotel[[#This Row],[Gasto mantenimiento total]]</f>
        <v>405</v>
      </c>
    </row>
    <row r="1834" spans="1:15" x14ac:dyDescent="0.3">
      <c r="A1834">
        <v>1833</v>
      </c>
      <c r="B1834">
        <v>74</v>
      </c>
      <c r="C1834" t="s">
        <v>2</v>
      </c>
      <c r="D1834" t="s">
        <v>19</v>
      </c>
      <c r="E1834" t="s">
        <v>8</v>
      </c>
      <c r="F1834">
        <v>200</v>
      </c>
      <c r="G1834" s="1">
        <f>IF(reservas_hotel[[#This Row],[precio noche 1]]="","100",reservas_hotel[[#This Row],[precio noche 1]])</f>
        <v>200</v>
      </c>
      <c r="H1834" t="s">
        <v>9</v>
      </c>
      <c r="I1834">
        <v>9</v>
      </c>
      <c r="J1834" t="s">
        <v>17</v>
      </c>
      <c r="K1834">
        <v>10</v>
      </c>
      <c r="L1834" s="1">
        <f>IF(reservas_hotel[[#This Row],[mantenimiento_por_noche]]="","20",reservas_hotel[[#This Row],[mantenimiento_por_noche]])</f>
        <v>10</v>
      </c>
      <c r="M1834">
        <f>reservas_hotel[[#This Row],[Precio Noche]]*reservas_hotel[[#This Row],[noches]]</f>
        <v>1800</v>
      </c>
      <c r="N1834">
        <f>reservas_hotel[[#This Row],[noches]]*reservas_hotel[[#This Row],[Mantenimiento por noche]]</f>
        <v>90</v>
      </c>
      <c r="O1834">
        <f>reservas_hotel[[#This Row],[Gasto total por reserva]]-reservas_hotel[[#This Row],[Gasto mantenimiento total]]</f>
        <v>1710</v>
      </c>
    </row>
    <row r="1835" spans="1:15" x14ac:dyDescent="0.3">
      <c r="A1835">
        <v>1834</v>
      </c>
      <c r="B1835">
        <v>87</v>
      </c>
      <c r="C1835" t="s">
        <v>13</v>
      </c>
      <c r="D1835" t="s">
        <v>7</v>
      </c>
      <c r="E1835" t="s">
        <v>15</v>
      </c>
      <c r="F1835">
        <v>70</v>
      </c>
      <c r="G1835" s="1">
        <f>IF(reservas_hotel[[#This Row],[precio noche 1]]="","100",reservas_hotel[[#This Row],[precio noche 1]])</f>
        <v>70</v>
      </c>
      <c r="H1835" t="s">
        <v>5</v>
      </c>
      <c r="I1835">
        <v>4</v>
      </c>
      <c r="J1835" t="s">
        <v>6</v>
      </c>
      <c r="K1835">
        <v>20</v>
      </c>
      <c r="L1835" s="1">
        <f>IF(reservas_hotel[[#This Row],[mantenimiento_por_noche]]="","20",reservas_hotel[[#This Row],[mantenimiento_por_noche]])</f>
        <v>20</v>
      </c>
      <c r="M1835">
        <f>reservas_hotel[[#This Row],[Precio Noche]]*reservas_hotel[[#This Row],[noches]]</f>
        <v>280</v>
      </c>
      <c r="N1835">
        <f>reservas_hotel[[#This Row],[noches]]*reservas_hotel[[#This Row],[Mantenimiento por noche]]</f>
        <v>80</v>
      </c>
      <c r="O1835">
        <f>reservas_hotel[[#This Row],[Gasto total por reserva]]-reservas_hotel[[#This Row],[Gasto mantenimiento total]]</f>
        <v>200</v>
      </c>
    </row>
    <row r="1836" spans="1:15" x14ac:dyDescent="0.3">
      <c r="A1836">
        <v>1835</v>
      </c>
      <c r="B1836">
        <v>83</v>
      </c>
      <c r="C1836" t="s">
        <v>2</v>
      </c>
      <c r="D1836" t="s">
        <v>14</v>
      </c>
      <c r="E1836" t="s">
        <v>8</v>
      </c>
      <c r="F1836">
        <v>200</v>
      </c>
      <c r="G1836" s="1">
        <f>IF(reservas_hotel[[#This Row],[precio noche 1]]="","100",reservas_hotel[[#This Row],[precio noche 1]])</f>
        <v>200</v>
      </c>
      <c r="H1836" t="s">
        <v>12</v>
      </c>
      <c r="I1836">
        <v>5</v>
      </c>
      <c r="J1836" t="s">
        <v>17</v>
      </c>
      <c r="K1836">
        <v>5</v>
      </c>
      <c r="L1836" s="1">
        <f>IF(reservas_hotel[[#This Row],[mantenimiento_por_noche]]="","20",reservas_hotel[[#This Row],[mantenimiento_por_noche]])</f>
        <v>5</v>
      </c>
      <c r="M1836">
        <f>reservas_hotel[[#This Row],[Precio Noche]]*reservas_hotel[[#This Row],[noches]]</f>
        <v>1000</v>
      </c>
      <c r="N1836">
        <f>reservas_hotel[[#This Row],[noches]]*reservas_hotel[[#This Row],[Mantenimiento por noche]]</f>
        <v>25</v>
      </c>
      <c r="O1836">
        <f>reservas_hotel[[#This Row],[Gasto total por reserva]]-reservas_hotel[[#This Row],[Gasto mantenimiento total]]</f>
        <v>975</v>
      </c>
    </row>
    <row r="1837" spans="1:15" x14ac:dyDescent="0.3">
      <c r="A1837">
        <v>1836</v>
      </c>
      <c r="B1837">
        <v>88</v>
      </c>
      <c r="C1837" t="s">
        <v>13</v>
      </c>
      <c r="D1837" t="s">
        <v>3</v>
      </c>
      <c r="E1837" t="s">
        <v>4</v>
      </c>
      <c r="F1837">
        <v>50</v>
      </c>
      <c r="G1837" s="1">
        <f>IF(reservas_hotel[[#This Row],[precio noche 1]]="","100",reservas_hotel[[#This Row],[precio noche 1]])</f>
        <v>50</v>
      </c>
      <c r="H1837" t="s">
        <v>9</v>
      </c>
      <c r="I1837">
        <v>7</v>
      </c>
      <c r="J1837" t="s">
        <v>17</v>
      </c>
      <c r="L1837" s="1" t="str">
        <f>IF(reservas_hotel[[#This Row],[mantenimiento_por_noche]]="","20",reservas_hotel[[#This Row],[mantenimiento_por_noche]])</f>
        <v>20</v>
      </c>
      <c r="M1837">
        <f>reservas_hotel[[#This Row],[Precio Noche]]*reservas_hotel[[#This Row],[noches]]</f>
        <v>350</v>
      </c>
      <c r="N1837">
        <f>reservas_hotel[[#This Row],[noches]]*reservas_hotel[[#This Row],[Mantenimiento por noche]]</f>
        <v>140</v>
      </c>
      <c r="O1837">
        <f>reservas_hotel[[#This Row],[Gasto total por reserva]]-reservas_hotel[[#This Row],[Gasto mantenimiento total]]</f>
        <v>210</v>
      </c>
    </row>
    <row r="1838" spans="1:15" x14ac:dyDescent="0.3">
      <c r="A1838">
        <v>1837</v>
      </c>
      <c r="B1838">
        <v>58</v>
      </c>
      <c r="C1838" t="s">
        <v>13</v>
      </c>
      <c r="D1838" t="s">
        <v>14</v>
      </c>
      <c r="E1838" t="s">
        <v>11</v>
      </c>
      <c r="F1838">
        <v>70</v>
      </c>
      <c r="G1838" s="1">
        <f>IF(reservas_hotel[[#This Row],[precio noche 1]]="","100",reservas_hotel[[#This Row],[precio noche 1]])</f>
        <v>70</v>
      </c>
      <c r="H1838" t="s">
        <v>9</v>
      </c>
      <c r="I1838">
        <v>4</v>
      </c>
      <c r="J1838" t="s">
        <v>17</v>
      </c>
      <c r="K1838">
        <v>5</v>
      </c>
      <c r="L1838" s="1">
        <f>IF(reservas_hotel[[#This Row],[mantenimiento_por_noche]]="","20",reservas_hotel[[#This Row],[mantenimiento_por_noche]])</f>
        <v>5</v>
      </c>
      <c r="M1838">
        <f>reservas_hotel[[#This Row],[Precio Noche]]*reservas_hotel[[#This Row],[noches]]</f>
        <v>280</v>
      </c>
      <c r="N1838">
        <f>reservas_hotel[[#This Row],[noches]]*reservas_hotel[[#This Row],[Mantenimiento por noche]]</f>
        <v>20</v>
      </c>
      <c r="O1838">
        <f>reservas_hotel[[#This Row],[Gasto total por reserva]]-reservas_hotel[[#This Row],[Gasto mantenimiento total]]</f>
        <v>260</v>
      </c>
    </row>
    <row r="1839" spans="1:15" x14ac:dyDescent="0.3">
      <c r="A1839">
        <v>1838</v>
      </c>
      <c r="B1839">
        <v>31</v>
      </c>
      <c r="C1839" t="s">
        <v>2</v>
      </c>
      <c r="D1839" t="s">
        <v>18</v>
      </c>
      <c r="E1839" t="s">
        <v>4</v>
      </c>
      <c r="F1839">
        <v>150</v>
      </c>
      <c r="G1839" s="1">
        <f>IF(reservas_hotel[[#This Row],[precio noche 1]]="","100",reservas_hotel[[#This Row],[precio noche 1]])</f>
        <v>150</v>
      </c>
      <c r="H1839" t="s">
        <v>12</v>
      </c>
      <c r="I1839">
        <v>2</v>
      </c>
      <c r="J1839" t="s">
        <v>6</v>
      </c>
      <c r="K1839">
        <v>15</v>
      </c>
      <c r="L1839" s="1">
        <f>IF(reservas_hotel[[#This Row],[mantenimiento_por_noche]]="","20",reservas_hotel[[#This Row],[mantenimiento_por_noche]])</f>
        <v>15</v>
      </c>
      <c r="M1839">
        <f>reservas_hotel[[#This Row],[Precio Noche]]*reservas_hotel[[#This Row],[noches]]</f>
        <v>300</v>
      </c>
      <c r="N1839">
        <f>reservas_hotel[[#This Row],[noches]]*reservas_hotel[[#This Row],[Mantenimiento por noche]]</f>
        <v>30</v>
      </c>
      <c r="O1839">
        <f>reservas_hotel[[#This Row],[Gasto total por reserva]]-reservas_hotel[[#This Row],[Gasto mantenimiento total]]</f>
        <v>270</v>
      </c>
    </row>
    <row r="1840" spans="1:15" x14ac:dyDescent="0.3">
      <c r="A1840">
        <v>1839</v>
      </c>
      <c r="B1840">
        <v>43</v>
      </c>
      <c r="C1840" t="s">
        <v>13</v>
      </c>
      <c r="D1840" t="s">
        <v>18</v>
      </c>
      <c r="E1840" t="s">
        <v>15</v>
      </c>
      <c r="F1840">
        <v>90</v>
      </c>
      <c r="G1840" s="1">
        <f>IF(reservas_hotel[[#This Row],[precio noche 1]]="","100",reservas_hotel[[#This Row],[precio noche 1]])</f>
        <v>90</v>
      </c>
      <c r="H1840" t="s">
        <v>5</v>
      </c>
      <c r="I1840">
        <v>2</v>
      </c>
      <c r="J1840" t="s">
        <v>17</v>
      </c>
      <c r="L1840" s="1" t="str">
        <f>IF(reservas_hotel[[#This Row],[mantenimiento_por_noche]]="","20",reservas_hotel[[#This Row],[mantenimiento_por_noche]])</f>
        <v>20</v>
      </c>
      <c r="M1840">
        <f>reservas_hotel[[#This Row],[Precio Noche]]*reservas_hotel[[#This Row],[noches]]</f>
        <v>180</v>
      </c>
      <c r="N1840">
        <f>reservas_hotel[[#This Row],[noches]]*reservas_hotel[[#This Row],[Mantenimiento por noche]]</f>
        <v>40</v>
      </c>
      <c r="O1840">
        <f>reservas_hotel[[#This Row],[Gasto total por reserva]]-reservas_hotel[[#This Row],[Gasto mantenimiento total]]</f>
        <v>140</v>
      </c>
    </row>
    <row r="1841" spans="1:15" x14ac:dyDescent="0.3">
      <c r="A1841">
        <v>1840</v>
      </c>
      <c r="B1841">
        <v>56</v>
      </c>
      <c r="C1841" t="s">
        <v>13</v>
      </c>
      <c r="D1841" t="s">
        <v>7</v>
      </c>
      <c r="E1841" t="s">
        <v>11</v>
      </c>
      <c r="F1841">
        <v>200</v>
      </c>
      <c r="G1841" s="1">
        <f>IF(reservas_hotel[[#This Row],[precio noche 1]]="","100",reservas_hotel[[#This Row],[precio noche 1]])</f>
        <v>200</v>
      </c>
      <c r="H1841" t="s">
        <v>9</v>
      </c>
      <c r="I1841">
        <v>10</v>
      </c>
      <c r="J1841" t="s">
        <v>17</v>
      </c>
      <c r="K1841">
        <v>5</v>
      </c>
      <c r="L1841" s="1">
        <f>IF(reservas_hotel[[#This Row],[mantenimiento_por_noche]]="","20",reservas_hotel[[#This Row],[mantenimiento_por_noche]])</f>
        <v>5</v>
      </c>
      <c r="M1841">
        <f>reservas_hotel[[#This Row],[Precio Noche]]*reservas_hotel[[#This Row],[noches]]</f>
        <v>2000</v>
      </c>
      <c r="N1841">
        <f>reservas_hotel[[#This Row],[noches]]*reservas_hotel[[#This Row],[Mantenimiento por noche]]</f>
        <v>50</v>
      </c>
      <c r="O1841">
        <f>reservas_hotel[[#This Row],[Gasto total por reserva]]-reservas_hotel[[#This Row],[Gasto mantenimiento total]]</f>
        <v>1950</v>
      </c>
    </row>
    <row r="1842" spans="1:15" x14ac:dyDescent="0.3">
      <c r="A1842">
        <v>1841</v>
      </c>
      <c r="B1842">
        <v>76</v>
      </c>
      <c r="C1842" t="s">
        <v>2</v>
      </c>
      <c r="D1842" t="s">
        <v>3</v>
      </c>
      <c r="E1842" t="s">
        <v>15</v>
      </c>
      <c r="F1842">
        <v>90</v>
      </c>
      <c r="G1842" s="1">
        <f>IF(reservas_hotel[[#This Row],[precio noche 1]]="","100",reservas_hotel[[#This Row],[precio noche 1]])</f>
        <v>90</v>
      </c>
      <c r="H1842" t="s">
        <v>21</v>
      </c>
      <c r="I1842">
        <v>3</v>
      </c>
      <c r="J1842" t="s">
        <v>6</v>
      </c>
      <c r="K1842">
        <v>15</v>
      </c>
      <c r="L1842" s="1">
        <f>IF(reservas_hotel[[#This Row],[mantenimiento_por_noche]]="","20",reservas_hotel[[#This Row],[mantenimiento_por_noche]])</f>
        <v>15</v>
      </c>
      <c r="M1842">
        <f>reservas_hotel[[#This Row],[Precio Noche]]*reservas_hotel[[#This Row],[noches]]</f>
        <v>270</v>
      </c>
      <c r="N1842">
        <f>reservas_hotel[[#This Row],[noches]]*reservas_hotel[[#This Row],[Mantenimiento por noche]]</f>
        <v>45</v>
      </c>
      <c r="O1842">
        <f>reservas_hotel[[#This Row],[Gasto total por reserva]]-reservas_hotel[[#This Row],[Gasto mantenimiento total]]</f>
        <v>225</v>
      </c>
    </row>
    <row r="1843" spans="1:15" x14ac:dyDescent="0.3">
      <c r="A1843">
        <v>1842</v>
      </c>
      <c r="B1843">
        <v>37</v>
      </c>
      <c r="C1843" t="s">
        <v>13</v>
      </c>
      <c r="D1843" t="s">
        <v>10</v>
      </c>
      <c r="E1843" t="s">
        <v>11</v>
      </c>
      <c r="F1843">
        <v>150</v>
      </c>
      <c r="G1843" s="1">
        <f>IF(reservas_hotel[[#This Row],[precio noche 1]]="","100",reservas_hotel[[#This Row],[precio noche 1]])</f>
        <v>150</v>
      </c>
      <c r="H1843" t="s">
        <v>5</v>
      </c>
      <c r="I1843">
        <v>6</v>
      </c>
      <c r="J1843" t="s">
        <v>17</v>
      </c>
      <c r="K1843">
        <v>5</v>
      </c>
      <c r="L1843" s="1">
        <f>IF(reservas_hotel[[#This Row],[mantenimiento_por_noche]]="","20",reservas_hotel[[#This Row],[mantenimiento_por_noche]])</f>
        <v>5</v>
      </c>
      <c r="M1843">
        <f>reservas_hotel[[#This Row],[Precio Noche]]*reservas_hotel[[#This Row],[noches]]</f>
        <v>900</v>
      </c>
      <c r="N1843">
        <f>reservas_hotel[[#This Row],[noches]]*reservas_hotel[[#This Row],[Mantenimiento por noche]]</f>
        <v>30</v>
      </c>
      <c r="O1843">
        <f>reservas_hotel[[#This Row],[Gasto total por reserva]]-reservas_hotel[[#This Row],[Gasto mantenimiento total]]</f>
        <v>870</v>
      </c>
    </row>
    <row r="1844" spans="1:15" x14ac:dyDescent="0.3">
      <c r="A1844">
        <v>1843</v>
      </c>
      <c r="B1844">
        <v>40</v>
      </c>
      <c r="C1844" t="s">
        <v>2</v>
      </c>
      <c r="D1844" t="s">
        <v>22</v>
      </c>
      <c r="E1844" t="s">
        <v>15</v>
      </c>
      <c r="F1844">
        <v>50</v>
      </c>
      <c r="G1844" s="1">
        <f>IF(reservas_hotel[[#This Row],[precio noche 1]]="","100",reservas_hotel[[#This Row],[precio noche 1]])</f>
        <v>50</v>
      </c>
      <c r="H1844" t="s">
        <v>12</v>
      </c>
      <c r="I1844">
        <v>7</v>
      </c>
      <c r="J1844" t="s">
        <v>6</v>
      </c>
      <c r="K1844">
        <v>15</v>
      </c>
      <c r="L1844" s="1">
        <f>IF(reservas_hotel[[#This Row],[mantenimiento_por_noche]]="","20",reservas_hotel[[#This Row],[mantenimiento_por_noche]])</f>
        <v>15</v>
      </c>
      <c r="M1844">
        <f>reservas_hotel[[#This Row],[Precio Noche]]*reservas_hotel[[#This Row],[noches]]</f>
        <v>350</v>
      </c>
      <c r="N1844">
        <f>reservas_hotel[[#This Row],[noches]]*reservas_hotel[[#This Row],[Mantenimiento por noche]]</f>
        <v>105</v>
      </c>
      <c r="O1844">
        <f>reservas_hotel[[#This Row],[Gasto total por reserva]]-reservas_hotel[[#This Row],[Gasto mantenimiento total]]</f>
        <v>245</v>
      </c>
    </row>
    <row r="1845" spans="1:15" x14ac:dyDescent="0.3">
      <c r="A1845">
        <v>1844</v>
      </c>
      <c r="B1845">
        <v>60</v>
      </c>
      <c r="C1845" t="s">
        <v>2</v>
      </c>
      <c r="D1845" t="s">
        <v>14</v>
      </c>
      <c r="E1845" t="s">
        <v>8</v>
      </c>
      <c r="F1845">
        <v>90</v>
      </c>
      <c r="G1845" s="1">
        <f>IF(reservas_hotel[[#This Row],[precio noche 1]]="","100",reservas_hotel[[#This Row],[precio noche 1]])</f>
        <v>90</v>
      </c>
      <c r="H1845" t="s">
        <v>12</v>
      </c>
      <c r="I1845">
        <v>3</v>
      </c>
      <c r="J1845" t="s">
        <v>6</v>
      </c>
      <c r="K1845">
        <v>20</v>
      </c>
      <c r="L1845" s="1">
        <f>IF(reservas_hotel[[#This Row],[mantenimiento_por_noche]]="","20",reservas_hotel[[#This Row],[mantenimiento_por_noche]])</f>
        <v>20</v>
      </c>
      <c r="M1845">
        <f>reservas_hotel[[#This Row],[Precio Noche]]*reservas_hotel[[#This Row],[noches]]</f>
        <v>270</v>
      </c>
      <c r="N1845">
        <f>reservas_hotel[[#This Row],[noches]]*reservas_hotel[[#This Row],[Mantenimiento por noche]]</f>
        <v>60</v>
      </c>
      <c r="O1845">
        <f>reservas_hotel[[#This Row],[Gasto total por reserva]]-reservas_hotel[[#This Row],[Gasto mantenimiento total]]</f>
        <v>210</v>
      </c>
    </row>
    <row r="1846" spans="1:15" x14ac:dyDescent="0.3">
      <c r="A1846">
        <v>1845</v>
      </c>
      <c r="B1846">
        <v>90</v>
      </c>
      <c r="C1846" t="s">
        <v>2</v>
      </c>
      <c r="D1846" t="s">
        <v>20</v>
      </c>
      <c r="E1846" t="s">
        <v>11</v>
      </c>
      <c r="F1846">
        <v>90</v>
      </c>
      <c r="G1846" s="1">
        <f>IF(reservas_hotel[[#This Row],[precio noche 1]]="","100",reservas_hotel[[#This Row],[precio noche 1]])</f>
        <v>90</v>
      </c>
      <c r="H1846" t="s">
        <v>12</v>
      </c>
      <c r="I1846">
        <v>9</v>
      </c>
      <c r="J1846" t="s">
        <v>17</v>
      </c>
      <c r="K1846">
        <v>10</v>
      </c>
      <c r="L1846" s="1">
        <f>IF(reservas_hotel[[#This Row],[mantenimiento_por_noche]]="","20",reservas_hotel[[#This Row],[mantenimiento_por_noche]])</f>
        <v>10</v>
      </c>
      <c r="M1846">
        <f>reservas_hotel[[#This Row],[Precio Noche]]*reservas_hotel[[#This Row],[noches]]</f>
        <v>810</v>
      </c>
      <c r="N1846">
        <f>reservas_hotel[[#This Row],[noches]]*reservas_hotel[[#This Row],[Mantenimiento por noche]]</f>
        <v>90</v>
      </c>
      <c r="O1846">
        <f>reservas_hotel[[#This Row],[Gasto total por reserva]]-reservas_hotel[[#This Row],[Gasto mantenimiento total]]</f>
        <v>720</v>
      </c>
    </row>
    <row r="1847" spans="1:15" x14ac:dyDescent="0.3">
      <c r="A1847">
        <v>1846</v>
      </c>
      <c r="B1847">
        <v>76</v>
      </c>
      <c r="C1847" t="s">
        <v>13</v>
      </c>
      <c r="D1847" t="s">
        <v>3</v>
      </c>
      <c r="E1847" t="s">
        <v>11</v>
      </c>
      <c r="F1847">
        <v>50</v>
      </c>
      <c r="G1847" s="1">
        <f>IF(reservas_hotel[[#This Row],[precio noche 1]]="","100",reservas_hotel[[#This Row],[precio noche 1]])</f>
        <v>50</v>
      </c>
      <c r="H1847" t="s">
        <v>21</v>
      </c>
      <c r="I1847">
        <v>7</v>
      </c>
      <c r="J1847" t="s">
        <v>6</v>
      </c>
      <c r="K1847">
        <v>5</v>
      </c>
      <c r="L1847" s="1">
        <f>IF(reservas_hotel[[#This Row],[mantenimiento_por_noche]]="","20",reservas_hotel[[#This Row],[mantenimiento_por_noche]])</f>
        <v>5</v>
      </c>
      <c r="M1847">
        <f>reservas_hotel[[#This Row],[Precio Noche]]*reservas_hotel[[#This Row],[noches]]</f>
        <v>350</v>
      </c>
      <c r="N1847">
        <f>reservas_hotel[[#This Row],[noches]]*reservas_hotel[[#This Row],[Mantenimiento por noche]]</f>
        <v>35</v>
      </c>
      <c r="O1847">
        <f>reservas_hotel[[#This Row],[Gasto total por reserva]]-reservas_hotel[[#This Row],[Gasto mantenimiento total]]</f>
        <v>315</v>
      </c>
    </row>
    <row r="1848" spans="1:15" x14ac:dyDescent="0.3">
      <c r="A1848">
        <v>1847</v>
      </c>
      <c r="B1848">
        <v>28</v>
      </c>
      <c r="C1848" t="s">
        <v>2</v>
      </c>
      <c r="D1848" t="s">
        <v>18</v>
      </c>
      <c r="E1848" t="s">
        <v>15</v>
      </c>
      <c r="G1848" s="1" t="str">
        <f>IF(reservas_hotel[[#This Row],[precio noche 1]]="","100",reservas_hotel[[#This Row],[precio noche 1]])</f>
        <v>100</v>
      </c>
      <c r="H1848" t="s">
        <v>5</v>
      </c>
      <c r="I1848">
        <v>9</v>
      </c>
      <c r="J1848" t="s">
        <v>17</v>
      </c>
      <c r="L1848" s="1" t="str">
        <f>IF(reservas_hotel[[#This Row],[mantenimiento_por_noche]]="","20",reservas_hotel[[#This Row],[mantenimiento_por_noche]])</f>
        <v>20</v>
      </c>
      <c r="M1848">
        <f>reservas_hotel[[#This Row],[Precio Noche]]*reservas_hotel[[#This Row],[noches]]</f>
        <v>900</v>
      </c>
      <c r="N1848">
        <f>reservas_hotel[[#This Row],[noches]]*reservas_hotel[[#This Row],[Mantenimiento por noche]]</f>
        <v>180</v>
      </c>
      <c r="O1848">
        <f>reservas_hotel[[#This Row],[Gasto total por reserva]]-reservas_hotel[[#This Row],[Gasto mantenimiento total]]</f>
        <v>720</v>
      </c>
    </row>
    <row r="1849" spans="1:15" x14ac:dyDescent="0.3">
      <c r="A1849">
        <v>1848</v>
      </c>
      <c r="B1849">
        <v>40</v>
      </c>
      <c r="C1849" t="s">
        <v>2</v>
      </c>
      <c r="D1849" t="s">
        <v>3</v>
      </c>
      <c r="E1849" t="s">
        <v>8</v>
      </c>
      <c r="F1849">
        <v>50</v>
      </c>
      <c r="G1849" s="1">
        <f>IF(reservas_hotel[[#This Row],[precio noche 1]]="","100",reservas_hotel[[#This Row],[precio noche 1]])</f>
        <v>50</v>
      </c>
      <c r="H1849" t="s">
        <v>21</v>
      </c>
      <c r="I1849">
        <v>4</v>
      </c>
      <c r="J1849" t="s">
        <v>6</v>
      </c>
      <c r="K1849">
        <v>10</v>
      </c>
      <c r="L1849" s="1">
        <f>IF(reservas_hotel[[#This Row],[mantenimiento_por_noche]]="","20",reservas_hotel[[#This Row],[mantenimiento_por_noche]])</f>
        <v>10</v>
      </c>
      <c r="M1849">
        <f>reservas_hotel[[#This Row],[Precio Noche]]*reservas_hotel[[#This Row],[noches]]</f>
        <v>200</v>
      </c>
      <c r="N1849">
        <f>reservas_hotel[[#This Row],[noches]]*reservas_hotel[[#This Row],[Mantenimiento por noche]]</f>
        <v>40</v>
      </c>
      <c r="O1849">
        <f>reservas_hotel[[#This Row],[Gasto total por reserva]]-reservas_hotel[[#This Row],[Gasto mantenimiento total]]</f>
        <v>160</v>
      </c>
    </row>
    <row r="1850" spans="1:15" x14ac:dyDescent="0.3">
      <c r="A1850">
        <v>1849</v>
      </c>
      <c r="B1850">
        <v>83</v>
      </c>
      <c r="C1850" t="s">
        <v>13</v>
      </c>
      <c r="D1850" t="s">
        <v>18</v>
      </c>
      <c r="E1850" t="s">
        <v>8</v>
      </c>
      <c r="F1850">
        <v>90</v>
      </c>
      <c r="G1850" s="1">
        <f>IF(reservas_hotel[[#This Row],[precio noche 1]]="","100",reservas_hotel[[#This Row],[precio noche 1]])</f>
        <v>90</v>
      </c>
      <c r="H1850" t="s">
        <v>12</v>
      </c>
      <c r="I1850">
        <v>6</v>
      </c>
      <c r="J1850" t="s">
        <v>17</v>
      </c>
      <c r="L1850" s="1" t="str">
        <f>IF(reservas_hotel[[#This Row],[mantenimiento_por_noche]]="","20",reservas_hotel[[#This Row],[mantenimiento_por_noche]])</f>
        <v>20</v>
      </c>
      <c r="M1850">
        <f>reservas_hotel[[#This Row],[Precio Noche]]*reservas_hotel[[#This Row],[noches]]</f>
        <v>540</v>
      </c>
      <c r="N1850">
        <f>reservas_hotel[[#This Row],[noches]]*reservas_hotel[[#This Row],[Mantenimiento por noche]]</f>
        <v>120</v>
      </c>
      <c r="O1850">
        <f>reservas_hotel[[#This Row],[Gasto total por reserva]]-reservas_hotel[[#This Row],[Gasto mantenimiento total]]</f>
        <v>420</v>
      </c>
    </row>
    <row r="1851" spans="1:15" x14ac:dyDescent="0.3">
      <c r="A1851">
        <v>1850</v>
      </c>
      <c r="B1851">
        <v>53</v>
      </c>
      <c r="C1851" t="s">
        <v>2</v>
      </c>
      <c r="D1851" t="s">
        <v>10</v>
      </c>
      <c r="E1851" t="s">
        <v>8</v>
      </c>
      <c r="F1851">
        <v>70</v>
      </c>
      <c r="G1851" s="1">
        <f>IF(reservas_hotel[[#This Row],[precio noche 1]]="","100",reservas_hotel[[#This Row],[precio noche 1]])</f>
        <v>70</v>
      </c>
      <c r="H1851" t="s">
        <v>9</v>
      </c>
      <c r="I1851">
        <v>9</v>
      </c>
      <c r="J1851" t="s">
        <v>17</v>
      </c>
      <c r="L1851" s="1" t="str">
        <f>IF(reservas_hotel[[#This Row],[mantenimiento_por_noche]]="","20",reservas_hotel[[#This Row],[mantenimiento_por_noche]])</f>
        <v>20</v>
      </c>
      <c r="M1851">
        <f>reservas_hotel[[#This Row],[Precio Noche]]*reservas_hotel[[#This Row],[noches]]</f>
        <v>630</v>
      </c>
      <c r="N1851">
        <f>reservas_hotel[[#This Row],[noches]]*reservas_hotel[[#This Row],[Mantenimiento por noche]]</f>
        <v>180</v>
      </c>
      <c r="O1851">
        <f>reservas_hotel[[#This Row],[Gasto total por reserva]]-reservas_hotel[[#This Row],[Gasto mantenimiento total]]</f>
        <v>450</v>
      </c>
    </row>
    <row r="1852" spans="1:15" x14ac:dyDescent="0.3">
      <c r="A1852">
        <v>1851</v>
      </c>
      <c r="B1852">
        <v>76</v>
      </c>
      <c r="C1852" t="s">
        <v>2</v>
      </c>
      <c r="D1852" t="s">
        <v>7</v>
      </c>
      <c r="E1852" t="s">
        <v>4</v>
      </c>
      <c r="G1852" s="1" t="str">
        <f>IF(reservas_hotel[[#This Row],[precio noche 1]]="","100",reservas_hotel[[#This Row],[precio noche 1]])</f>
        <v>100</v>
      </c>
      <c r="H1852" t="s">
        <v>9</v>
      </c>
      <c r="I1852">
        <v>6</v>
      </c>
      <c r="J1852" t="s">
        <v>17</v>
      </c>
      <c r="K1852">
        <v>5</v>
      </c>
      <c r="L1852" s="1">
        <f>IF(reservas_hotel[[#This Row],[mantenimiento_por_noche]]="","20",reservas_hotel[[#This Row],[mantenimiento_por_noche]])</f>
        <v>5</v>
      </c>
      <c r="M1852">
        <f>reservas_hotel[[#This Row],[Precio Noche]]*reservas_hotel[[#This Row],[noches]]</f>
        <v>600</v>
      </c>
      <c r="N1852">
        <f>reservas_hotel[[#This Row],[noches]]*reservas_hotel[[#This Row],[Mantenimiento por noche]]</f>
        <v>30</v>
      </c>
      <c r="O1852">
        <f>reservas_hotel[[#This Row],[Gasto total por reserva]]-reservas_hotel[[#This Row],[Gasto mantenimiento total]]</f>
        <v>570</v>
      </c>
    </row>
    <row r="1853" spans="1:15" x14ac:dyDescent="0.3">
      <c r="A1853">
        <v>1852</v>
      </c>
      <c r="B1853">
        <v>30</v>
      </c>
      <c r="C1853" t="s">
        <v>2</v>
      </c>
      <c r="D1853" t="s">
        <v>3</v>
      </c>
      <c r="E1853" t="s">
        <v>15</v>
      </c>
      <c r="F1853">
        <v>150</v>
      </c>
      <c r="G1853" s="1">
        <f>IF(reservas_hotel[[#This Row],[precio noche 1]]="","100",reservas_hotel[[#This Row],[precio noche 1]])</f>
        <v>150</v>
      </c>
      <c r="H1853" t="s">
        <v>9</v>
      </c>
      <c r="I1853">
        <v>8</v>
      </c>
      <c r="J1853" t="s">
        <v>6</v>
      </c>
      <c r="K1853">
        <v>10</v>
      </c>
      <c r="L1853" s="1">
        <f>IF(reservas_hotel[[#This Row],[mantenimiento_por_noche]]="","20",reservas_hotel[[#This Row],[mantenimiento_por_noche]])</f>
        <v>10</v>
      </c>
      <c r="M1853">
        <f>reservas_hotel[[#This Row],[Precio Noche]]*reservas_hotel[[#This Row],[noches]]</f>
        <v>1200</v>
      </c>
      <c r="N1853">
        <f>reservas_hotel[[#This Row],[noches]]*reservas_hotel[[#This Row],[Mantenimiento por noche]]</f>
        <v>80</v>
      </c>
      <c r="O1853">
        <f>reservas_hotel[[#This Row],[Gasto total por reserva]]-reservas_hotel[[#This Row],[Gasto mantenimiento total]]</f>
        <v>1120</v>
      </c>
    </row>
    <row r="1854" spans="1:15" x14ac:dyDescent="0.3">
      <c r="A1854">
        <v>1853</v>
      </c>
      <c r="B1854">
        <v>51</v>
      </c>
      <c r="C1854" t="s">
        <v>2</v>
      </c>
      <c r="D1854" t="s">
        <v>14</v>
      </c>
      <c r="E1854" t="s">
        <v>15</v>
      </c>
      <c r="F1854">
        <v>150</v>
      </c>
      <c r="G1854" s="1">
        <f>IF(reservas_hotel[[#This Row],[precio noche 1]]="","100",reservas_hotel[[#This Row],[precio noche 1]])</f>
        <v>150</v>
      </c>
      <c r="H1854" t="s">
        <v>12</v>
      </c>
      <c r="I1854">
        <v>2</v>
      </c>
      <c r="J1854" t="s">
        <v>6</v>
      </c>
      <c r="K1854">
        <v>10</v>
      </c>
      <c r="L1854" s="1">
        <f>IF(reservas_hotel[[#This Row],[mantenimiento_por_noche]]="","20",reservas_hotel[[#This Row],[mantenimiento_por_noche]])</f>
        <v>10</v>
      </c>
      <c r="M1854">
        <f>reservas_hotel[[#This Row],[Precio Noche]]*reservas_hotel[[#This Row],[noches]]</f>
        <v>300</v>
      </c>
      <c r="N1854">
        <f>reservas_hotel[[#This Row],[noches]]*reservas_hotel[[#This Row],[Mantenimiento por noche]]</f>
        <v>20</v>
      </c>
      <c r="O1854">
        <f>reservas_hotel[[#This Row],[Gasto total por reserva]]-reservas_hotel[[#This Row],[Gasto mantenimiento total]]</f>
        <v>280</v>
      </c>
    </row>
    <row r="1855" spans="1:15" x14ac:dyDescent="0.3">
      <c r="A1855">
        <v>1854</v>
      </c>
      <c r="B1855">
        <v>73</v>
      </c>
      <c r="C1855" t="s">
        <v>13</v>
      </c>
      <c r="D1855" t="s">
        <v>7</v>
      </c>
      <c r="E1855" t="s">
        <v>8</v>
      </c>
      <c r="F1855">
        <v>50</v>
      </c>
      <c r="G1855" s="1">
        <f>IF(reservas_hotel[[#This Row],[precio noche 1]]="","100",reservas_hotel[[#This Row],[precio noche 1]])</f>
        <v>50</v>
      </c>
      <c r="H1855" t="s">
        <v>12</v>
      </c>
      <c r="I1855">
        <v>6</v>
      </c>
      <c r="J1855" t="s">
        <v>6</v>
      </c>
      <c r="L1855" s="1" t="str">
        <f>IF(reservas_hotel[[#This Row],[mantenimiento_por_noche]]="","20",reservas_hotel[[#This Row],[mantenimiento_por_noche]])</f>
        <v>20</v>
      </c>
      <c r="M1855">
        <f>reservas_hotel[[#This Row],[Precio Noche]]*reservas_hotel[[#This Row],[noches]]</f>
        <v>300</v>
      </c>
      <c r="N1855">
        <f>reservas_hotel[[#This Row],[noches]]*reservas_hotel[[#This Row],[Mantenimiento por noche]]</f>
        <v>120</v>
      </c>
      <c r="O1855">
        <f>reservas_hotel[[#This Row],[Gasto total por reserva]]-reservas_hotel[[#This Row],[Gasto mantenimiento total]]</f>
        <v>180</v>
      </c>
    </row>
    <row r="1856" spans="1:15" x14ac:dyDescent="0.3">
      <c r="A1856">
        <v>1855</v>
      </c>
      <c r="B1856">
        <v>87</v>
      </c>
      <c r="C1856" t="s">
        <v>13</v>
      </c>
      <c r="D1856" t="s">
        <v>16</v>
      </c>
      <c r="E1856" t="s">
        <v>11</v>
      </c>
      <c r="F1856">
        <v>150</v>
      </c>
      <c r="G1856" s="1">
        <f>IF(reservas_hotel[[#This Row],[precio noche 1]]="","100",reservas_hotel[[#This Row],[precio noche 1]])</f>
        <v>150</v>
      </c>
      <c r="H1856" t="s">
        <v>12</v>
      </c>
      <c r="I1856">
        <v>7</v>
      </c>
      <c r="J1856" t="s">
        <v>6</v>
      </c>
      <c r="K1856">
        <v>20</v>
      </c>
      <c r="L1856" s="1">
        <f>IF(reservas_hotel[[#This Row],[mantenimiento_por_noche]]="","20",reservas_hotel[[#This Row],[mantenimiento_por_noche]])</f>
        <v>20</v>
      </c>
      <c r="M1856">
        <f>reservas_hotel[[#This Row],[Precio Noche]]*reservas_hotel[[#This Row],[noches]]</f>
        <v>1050</v>
      </c>
      <c r="N1856">
        <f>reservas_hotel[[#This Row],[noches]]*reservas_hotel[[#This Row],[Mantenimiento por noche]]</f>
        <v>140</v>
      </c>
      <c r="O1856">
        <f>reservas_hotel[[#This Row],[Gasto total por reserva]]-reservas_hotel[[#This Row],[Gasto mantenimiento total]]</f>
        <v>910</v>
      </c>
    </row>
    <row r="1857" spans="1:15" x14ac:dyDescent="0.3">
      <c r="A1857">
        <v>1856</v>
      </c>
      <c r="B1857">
        <v>24</v>
      </c>
      <c r="C1857" t="s">
        <v>13</v>
      </c>
      <c r="D1857" t="s">
        <v>18</v>
      </c>
      <c r="E1857" t="s">
        <v>4</v>
      </c>
      <c r="F1857">
        <v>50</v>
      </c>
      <c r="G1857" s="1">
        <f>IF(reservas_hotel[[#This Row],[precio noche 1]]="","100",reservas_hotel[[#This Row],[precio noche 1]])</f>
        <v>50</v>
      </c>
      <c r="H1857" t="s">
        <v>12</v>
      </c>
      <c r="I1857">
        <v>7</v>
      </c>
      <c r="J1857" t="s">
        <v>6</v>
      </c>
      <c r="K1857">
        <v>20</v>
      </c>
      <c r="L1857" s="1">
        <f>IF(reservas_hotel[[#This Row],[mantenimiento_por_noche]]="","20",reservas_hotel[[#This Row],[mantenimiento_por_noche]])</f>
        <v>20</v>
      </c>
      <c r="M1857">
        <f>reservas_hotel[[#This Row],[Precio Noche]]*reservas_hotel[[#This Row],[noches]]</f>
        <v>350</v>
      </c>
      <c r="N1857">
        <f>reservas_hotel[[#This Row],[noches]]*reservas_hotel[[#This Row],[Mantenimiento por noche]]</f>
        <v>140</v>
      </c>
      <c r="O1857">
        <f>reservas_hotel[[#This Row],[Gasto total por reserva]]-reservas_hotel[[#This Row],[Gasto mantenimiento total]]</f>
        <v>210</v>
      </c>
    </row>
    <row r="1858" spans="1:15" x14ac:dyDescent="0.3">
      <c r="A1858">
        <v>1857</v>
      </c>
      <c r="B1858">
        <v>59</v>
      </c>
      <c r="C1858" t="s">
        <v>2</v>
      </c>
      <c r="D1858" t="s">
        <v>10</v>
      </c>
      <c r="E1858" t="s">
        <v>8</v>
      </c>
      <c r="F1858">
        <v>200</v>
      </c>
      <c r="G1858" s="1">
        <f>IF(reservas_hotel[[#This Row],[precio noche 1]]="","100",reservas_hotel[[#This Row],[precio noche 1]])</f>
        <v>200</v>
      </c>
      <c r="H1858" t="s">
        <v>21</v>
      </c>
      <c r="I1858">
        <v>4</v>
      </c>
      <c r="J1858" t="s">
        <v>6</v>
      </c>
      <c r="K1858">
        <v>20</v>
      </c>
      <c r="L1858" s="1">
        <f>IF(reservas_hotel[[#This Row],[mantenimiento_por_noche]]="","20",reservas_hotel[[#This Row],[mantenimiento_por_noche]])</f>
        <v>20</v>
      </c>
      <c r="M1858">
        <f>reservas_hotel[[#This Row],[Precio Noche]]*reservas_hotel[[#This Row],[noches]]</f>
        <v>800</v>
      </c>
      <c r="N1858">
        <f>reservas_hotel[[#This Row],[noches]]*reservas_hotel[[#This Row],[Mantenimiento por noche]]</f>
        <v>80</v>
      </c>
      <c r="O1858">
        <f>reservas_hotel[[#This Row],[Gasto total por reserva]]-reservas_hotel[[#This Row],[Gasto mantenimiento total]]</f>
        <v>720</v>
      </c>
    </row>
    <row r="1859" spans="1:15" x14ac:dyDescent="0.3">
      <c r="A1859">
        <v>1858</v>
      </c>
      <c r="B1859">
        <v>69</v>
      </c>
      <c r="C1859" t="s">
        <v>13</v>
      </c>
      <c r="D1859" t="s">
        <v>10</v>
      </c>
      <c r="E1859" t="s">
        <v>8</v>
      </c>
      <c r="F1859">
        <v>50</v>
      </c>
      <c r="G1859" s="1">
        <f>IF(reservas_hotel[[#This Row],[precio noche 1]]="","100",reservas_hotel[[#This Row],[precio noche 1]])</f>
        <v>50</v>
      </c>
      <c r="H1859" t="s">
        <v>12</v>
      </c>
      <c r="I1859">
        <v>9</v>
      </c>
      <c r="J1859" t="s">
        <v>6</v>
      </c>
      <c r="K1859">
        <v>5</v>
      </c>
      <c r="L1859" s="1">
        <f>IF(reservas_hotel[[#This Row],[mantenimiento_por_noche]]="","20",reservas_hotel[[#This Row],[mantenimiento_por_noche]])</f>
        <v>5</v>
      </c>
      <c r="M1859">
        <f>reservas_hotel[[#This Row],[Precio Noche]]*reservas_hotel[[#This Row],[noches]]</f>
        <v>450</v>
      </c>
      <c r="N1859">
        <f>reservas_hotel[[#This Row],[noches]]*reservas_hotel[[#This Row],[Mantenimiento por noche]]</f>
        <v>45</v>
      </c>
      <c r="O1859">
        <f>reservas_hotel[[#This Row],[Gasto total por reserva]]-reservas_hotel[[#This Row],[Gasto mantenimiento total]]</f>
        <v>405</v>
      </c>
    </row>
    <row r="1860" spans="1:15" x14ac:dyDescent="0.3">
      <c r="A1860">
        <v>1859</v>
      </c>
      <c r="B1860">
        <v>84</v>
      </c>
      <c r="C1860" t="s">
        <v>2</v>
      </c>
      <c r="D1860" t="s">
        <v>16</v>
      </c>
      <c r="E1860" t="s">
        <v>15</v>
      </c>
      <c r="F1860">
        <v>90</v>
      </c>
      <c r="G1860" s="1">
        <f>IF(reservas_hotel[[#This Row],[precio noche 1]]="","100",reservas_hotel[[#This Row],[precio noche 1]])</f>
        <v>90</v>
      </c>
      <c r="H1860" t="s">
        <v>12</v>
      </c>
      <c r="I1860">
        <v>10</v>
      </c>
      <c r="J1860" t="s">
        <v>17</v>
      </c>
      <c r="L1860" s="1" t="str">
        <f>IF(reservas_hotel[[#This Row],[mantenimiento_por_noche]]="","20",reservas_hotel[[#This Row],[mantenimiento_por_noche]])</f>
        <v>20</v>
      </c>
      <c r="M1860">
        <f>reservas_hotel[[#This Row],[Precio Noche]]*reservas_hotel[[#This Row],[noches]]</f>
        <v>900</v>
      </c>
      <c r="N1860">
        <f>reservas_hotel[[#This Row],[noches]]*reservas_hotel[[#This Row],[Mantenimiento por noche]]</f>
        <v>200</v>
      </c>
      <c r="O1860">
        <f>reservas_hotel[[#This Row],[Gasto total por reserva]]-reservas_hotel[[#This Row],[Gasto mantenimiento total]]</f>
        <v>700</v>
      </c>
    </row>
    <row r="1861" spans="1:15" x14ac:dyDescent="0.3">
      <c r="A1861">
        <v>1860</v>
      </c>
      <c r="B1861">
        <v>20</v>
      </c>
      <c r="C1861" t="s">
        <v>13</v>
      </c>
      <c r="D1861" t="s">
        <v>16</v>
      </c>
      <c r="E1861" t="s">
        <v>8</v>
      </c>
      <c r="F1861">
        <v>50</v>
      </c>
      <c r="G1861" s="1">
        <f>IF(reservas_hotel[[#This Row],[precio noche 1]]="","100",reservas_hotel[[#This Row],[precio noche 1]])</f>
        <v>50</v>
      </c>
      <c r="H1861" t="s">
        <v>9</v>
      </c>
      <c r="I1861">
        <v>2</v>
      </c>
      <c r="J1861" t="s">
        <v>17</v>
      </c>
      <c r="K1861">
        <v>15</v>
      </c>
      <c r="L1861" s="1">
        <f>IF(reservas_hotel[[#This Row],[mantenimiento_por_noche]]="","20",reservas_hotel[[#This Row],[mantenimiento_por_noche]])</f>
        <v>15</v>
      </c>
      <c r="M1861">
        <f>reservas_hotel[[#This Row],[Precio Noche]]*reservas_hotel[[#This Row],[noches]]</f>
        <v>100</v>
      </c>
      <c r="N1861">
        <f>reservas_hotel[[#This Row],[noches]]*reservas_hotel[[#This Row],[Mantenimiento por noche]]</f>
        <v>30</v>
      </c>
      <c r="O1861">
        <f>reservas_hotel[[#This Row],[Gasto total por reserva]]-reservas_hotel[[#This Row],[Gasto mantenimiento total]]</f>
        <v>70</v>
      </c>
    </row>
    <row r="1862" spans="1:15" x14ac:dyDescent="0.3">
      <c r="A1862">
        <v>1861</v>
      </c>
      <c r="B1862">
        <v>83</v>
      </c>
      <c r="C1862" t="s">
        <v>2</v>
      </c>
      <c r="D1862" t="s">
        <v>16</v>
      </c>
      <c r="E1862" t="s">
        <v>15</v>
      </c>
      <c r="F1862">
        <v>90</v>
      </c>
      <c r="G1862" s="1">
        <f>IF(reservas_hotel[[#This Row],[precio noche 1]]="","100",reservas_hotel[[#This Row],[precio noche 1]])</f>
        <v>90</v>
      </c>
      <c r="H1862" t="s">
        <v>12</v>
      </c>
      <c r="I1862">
        <v>5</v>
      </c>
      <c r="J1862" t="s">
        <v>6</v>
      </c>
      <c r="K1862">
        <v>20</v>
      </c>
      <c r="L1862" s="1">
        <f>IF(reservas_hotel[[#This Row],[mantenimiento_por_noche]]="","20",reservas_hotel[[#This Row],[mantenimiento_por_noche]])</f>
        <v>20</v>
      </c>
      <c r="M1862">
        <f>reservas_hotel[[#This Row],[Precio Noche]]*reservas_hotel[[#This Row],[noches]]</f>
        <v>450</v>
      </c>
      <c r="N1862">
        <f>reservas_hotel[[#This Row],[noches]]*reservas_hotel[[#This Row],[Mantenimiento por noche]]</f>
        <v>100</v>
      </c>
      <c r="O1862">
        <f>reservas_hotel[[#This Row],[Gasto total por reserva]]-reservas_hotel[[#This Row],[Gasto mantenimiento total]]</f>
        <v>350</v>
      </c>
    </row>
    <row r="1863" spans="1:15" x14ac:dyDescent="0.3">
      <c r="A1863">
        <v>1862</v>
      </c>
      <c r="B1863">
        <v>20</v>
      </c>
      <c r="C1863" t="s">
        <v>2</v>
      </c>
      <c r="D1863" t="s">
        <v>16</v>
      </c>
      <c r="E1863" t="s">
        <v>8</v>
      </c>
      <c r="F1863">
        <v>50</v>
      </c>
      <c r="G1863" s="1">
        <f>IF(reservas_hotel[[#This Row],[precio noche 1]]="","100",reservas_hotel[[#This Row],[precio noche 1]])</f>
        <v>50</v>
      </c>
      <c r="H1863" t="s">
        <v>12</v>
      </c>
      <c r="I1863">
        <v>1</v>
      </c>
      <c r="J1863" t="s">
        <v>17</v>
      </c>
      <c r="L1863" s="1" t="str">
        <f>IF(reservas_hotel[[#This Row],[mantenimiento_por_noche]]="","20",reservas_hotel[[#This Row],[mantenimiento_por_noche]])</f>
        <v>20</v>
      </c>
      <c r="M1863">
        <f>reservas_hotel[[#This Row],[Precio Noche]]*reservas_hotel[[#This Row],[noches]]</f>
        <v>50</v>
      </c>
      <c r="N1863">
        <f>reservas_hotel[[#This Row],[noches]]*reservas_hotel[[#This Row],[Mantenimiento por noche]]</f>
        <v>20</v>
      </c>
      <c r="O1863">
        <f>reservas_hotel[[#This Row],[Gasto total por reserva]]-reservas_hotel[[#This Row],[Gasto mantenimiento total]]</f>
        <v>30</v>
      </c>
    </row>
    <row r="1864" spans="1:15" x14ac:dyDescent="0.3">
      <c r="A1864">
        <v>1863</v>
      </c>
      <c r="B1864">
        <v>47</v>
      </c>
      <c r="C1864" t="s">
        <v>13</v>
      </c>
      <c r="D1864" t="s">
        <v>14</v>
      </c>
      <c r="E1864" t="s">
        <v>8</v>
      </c>
      <c r="F1864">
        <v>200</v>
      </c>
      <c r="G1864" s="1">
        <f>IF(reservas_hotel[[#This Row],[precio noche 1]]="","100",reservas_hotel[[#This Row],[precio noche 1]])</f>
        <v>200</v>
      </c>
      <c r="H1864" t="s">
        <v>21</v>
      </c>
      <c r="I1864">
        <v>8</v>
      </c>
      <c r="J1864" t="s">
        <v>6</v>
      </c>
      <c r="L1864" s="1" t="str">
        <f>IF(reservas_hotel[[#This Row],[mantenimiento_por_noche]]="","20",reservas_hotel[[#This Row],[mantenimiento_por_noche]])</f>
        <v>20</v>
      </c>
      <c r="M1864">
        <f>reservas_hotel[[#This Row],[Precio Noche]]*reservas_hotel[[#This Row],[noches]]</f>
        <v>1600</v>
      </c>
      <c r="N1864">
        <f>reservas_hotel[[#This Row],[noches]]*reservas_hotel[[#This Row],[Mantenimiento por noche]]</f>
        <v>160</v>
      </c>
      <c r="O1864">
        <f>reservas_hotel[[#This Row],[Gasto total por reserva]]-reservas_hotel[[#This Row],[Gasto mantenimiento total]]</f>
        <v>1440</v>
      </c>
    </row>
    <row r="1865" spans="1:15" x14ac:dyDescent="0.3">
      <c r="A1865">
        <v>1864</v>
      </c>
      <c r="B1865">
        <v>76</v>
      </c>
      <c r="C1865" t="s">
        <v>2</v>
      </c>
      <c r="D1865" t="s">
        <v>16</v>
      </c>
      <c r="E1865" t="s">
        <v>4</v>
      </c>
      <c r="F1865">
        <v>50</v>
      </c>
      <c r="G1865" s="1">
        <f>IF(reservas_hotel[[#This Row],[precio noche 1]]="","100",reservas_hotel[[#This Row],[precio noche 1]])</f>
        <v>50</v>
      </c>
      <c r="H1865" t="s">
        <v>9</v>
      </c>
      <c r="I1865">
        <v>5</v>
      </c>
      <c r="J1865" t="s">
        <v>6</v>
      </c>
      <c r="K1865">
        <v>20</v>
      </c>
      <c r="L1865" s="1">
        <f>IF(reservas_hotel[[#This Row],[mantenimiento_por_noche]]="","20",reservas_hotel[[#This Row],[mantenimiento_por_noche]])</f>
        <v>20</v>
      </c>
      <c r="M1865">
        <f>reservas_hotel[[#This Row],[Precio Noche]]*reservas_hotel[[#This Row],[noches]]</f>
        <v>250</v>
      </c>
      <c r="N1865">
        <f>reservas_hotel[[#This Row],[noches]]*reservas_hotel[[#This Row],[Mantenimiento por noche]]</f>
        <v>100</v>
      </c>
      <c r="O1865">
        <f>reservas_hotel[[#This Row],[Gasto total por reserva]]-reservas_hotel[[#This Row],[Gasto mantenimiento total]]</f>
        <v>150</v>
      </c>
    </row>
    <row r="1866" spans="1:15" x14ac:dyDescent="0.3">
      <c r="A1866">
        <v>1865</v>
      </c>
      <c r="B1866">
        <v>39</v>
      </c>
      <c r="C1866" t="s">
        <v>2</v>
      </c>
      <c r="D1866" t="s">
        <v>22</v>
      </c>
      <c r="E1866" t="s">
        <v>15</v>
      </c>
      <c r="G1866" s="1" t="str">
        <f>IF(reservas_hotel[[#This Row],[precio noche 1]]="","100",reservas_hotel[[#This Row],[precio noche 1]])</f>
        <v>100</v>
      </c>
      <c r="H1866" t="s">
        <v>5</v>
      </c>
      <c r="I1866">
        <v>2</v>
      </c>
      <c r="J1866" t="s">
        <v>17</v>
      </c>
      <c r="K1866">
        <v>5</v>
      </c>
      <c r="L1866" s="1">
        <f>IF(reservas_hotel[[#This Row],[mantenimiento_por_noche]]="","20",reservas_hotel[[#This Row],[mantenimiento_por_noche]])</f>
        <v>5</v>
      </c>
      <c r="M1866">
        <f>reservas_hotel[[#This Row],[Precio Noche]]*reservas_hotel[[#This Row],[noches]]</f>
        <v>200</v>
      </c>
      <c r="N1866">
        <f>reservas_hotel[[#This Row],[noches]]*reservas_hotel[[#This Row],[Mantenimiento por noche]]</f>
        <v>10</v>
      </c>
      <c r="O1866">
        <f>reservas_hotel[[#This Row],[Gasto total por reserva]]-reservas_hotel[[#This Row],[Gasto mantenimiento total]]</f>
        <v>190</v>
      </c>
    </row>
    <row r="1867" spans="1:15" x14ac:dyDescent="0.3">
      <c r="A1867">
        <v>1866</v>
      </c>
      <c r="B1867">
        <v>86</v>
      </c>
      <c r="C1867" t="s">
        <v>13</v>
      </c>
      <c r="D1867" t="s">
        <v>10</v>
      </c>
      <c r="E1867" t="s">
        <v>15</v>
      </c>
      <c r="F1867">
        <v>70</v>
      </c>
      <c r="G1867" s="1">
        <f>IF(reservas_hotel[[#This Row],[precio noche 1]]="","100",reservas_hotel[[#This Row],[precio noche 1]])</f>
        <v>70</v>
      </c>
      <c r="H1867" t="s">
        <v>12</v>
      </c>
      <c r="I1867">
        <v>7</v>
      </c>
      <c r="J1867" t="s">
        <v>6</v>
      </c>
      <c r="K1867">
        <v>10</v>
      </c>
      <c r="L1867" s="1">
        <f>IF(reservas_hotel[[#This Row],[mantenimiento_por_noche]]="","20",reservas_hotel[[#This Row],[mantenimiento_por_noche]])</f>
        <v>10</v>
      </c>
      <c r="M1867">
        <f>reservas_hotel[[#This Row],[Precio Noche]]*reservas_hotel[[#This Row],[noches]]</f>
        <v>490</v>
      </c>
      <c r="N1867">
        <f>reservas_hotel[[#This Row],[noches]]*reservas_hotel[[#This Row],[Mantenimiento por noche]]</f>
        <v>70</v>
      </c>
      <c r="O1867">
        <f>reservas_hotel[[#This Row],[Gasto total por reserva]]-reservas_hotel[[#This Row],[Gasto mantenimiento total]]</f>
        <v>420</v>
      </c>
    </row>
    <row r="1868" spans="1:15" x14ac:dyDescent="0.3">
      <c r="A1868">
        <v>1867</v>
      </c>
      <c r="B1868">
        <v>32</v>
      </c>
      <c r="C1868" t="s">
        <v>2</v>
      </c>
      <c r="D1868" t="s">
        <v>20</v>
      </c>
      <c r="E1868" t="s">
        <v>11</v>
      </c>
      <c r="F1868">
        <v>200</v>
      </c>
      <c r="G1868" s="1">
        <f>IF(reservas_hotel[[#This Row],[precio noche 1]]="","100",reservas_hotel[[#This Row],[precio noche 1]])</f>
        <v>200</v>
      </c>
      <c r="H1868" t="s">
        <v>5</v>
      </c>
      <c r="I1868">
        <v>2</v>
      </c>
      <c r="J1868" t="s">
        <v>17</v>
      </c>
      <c r="K1868">
        <v>5</v>
      </c>
      <c r="L1868" s="1">
        <f>IF(reservas_hotel[[#This Row],[mantenimiento_por_noche]]="","20",reservas_hotel[[#This Row],[mantenimiento_por_noche]])</f>
        <v>5</v>
      </c>
      <c r="M1868">
        <f>reservas_hotel[[#This Row],[Precio Noche]]*reservas_hotel[[#This Row],[noches]]</f>
        <v>400</v>
      </c>
      <c r="N1868">
        <f>reservas_hotel[[#This Row],[noches]]*reservas_hotel[[#This Row],[Mantenimiento por noche]]</f>
        <v>10</v>
      </c>
      <c r="O1868">
        <f>reservas_hotel[[#This Row],[Gasto total por reserva]]-reservas_hotel[[#This Row],[Gasto mantenimiento total]]</f>
        <v>390</v>
      </c>
    </row>
    <row r="1869" spans="1:15" x14ac:dyDescent="0.3">
      <c r="A1869">
        <v>1868</v>
      </c>
      <c r="B1869">
        <v>30</v>
      </c>
      <c r="C1869" t="s">
        <v>13</v>
      </c>
      <c r="D1869" t="s">
        <v>22</v>
      </c>
      <c r="E1869" t="s">
        <v>4</v>
      </c>
      <c r="F1869">
        <v>70</v>
      </c>
      <c r="G1869" s="1">
        <f>IF(reservas_hotel[[#This Row],[precio noche 1]]="","100",reservas_hotel[[#This Row],[precio noche 1]])</f>
        <v>70</v>
      </c>
      <c r="H1869" t="s">
        <v>12</v>
      </c>
      <c r="I1869">
        <v>5</v>
      </c>
      <c r="J1869" t="s">
        <v>17</v>
      </c>
      <c r="K1869">
        <v>5</v>
      </c>
      <c r="L1869" s="1">
        <f>IF(reservas_hotel[[#This Row],[mantenimiento_por_noche]]="","20",reservas_hotel[[#This Row],[mantenimiento_por_noche]])</f>
        <v>5</v>
      </c>
      <c r="M1869">
        <f>reservas_hotel[[#This Row],[Precio Noche]]*reservas_hotel[[#This Row],[noches]]</f>
        <v>350</v>
      </c>
      <c r="N1869">
        <f>reservas_hotel[[#This Row],[noches]]*reservas_hotel[[#This Row],[Mantenimiento por noche]]</f>
        <v>25</v>
      </c>
      <c r="O1869">
        <f>reservas_hotel[[#This Row],[Gasto total por reserva]]-reservas_hotel[[#This Row],[Gasto mantenimiento total]]</f>
        <v>325</v>
      </c>
    </row>
    <row r="1870" spans="1:15" x14ac:dyDescent="0.3">
      <c r="A1870">
        <v>1869</v>
      </c>
      <c r="B1870">
        <v>82</v>
      </c>
      <c r="C1870" t="s">
        <v>13</v>
      </c>
      <c r="D1870" t="s">
        <v>19</v>
      </c>
      <c r="E1870" t="s">
        <v>8</v>
      </c>
      <c r="G1870" s="1" t="str">
        <f>IF(reservas_hotel[[#This Row],[precio noche 1]]="","100",reservas_hotel[[#This Row],[precio noche 1]])</f>
        <v>100</v>
      </c>
      <c r="H1870" t="s">
        <v>9</v>
      </c>
      <c r="I1870">
        <v>6</v>
      </c>
      <c r="J1870" t="s">
        <v>17</v>
      </c>
      <c r="K1870">
        <v>5</v>
      </c>
      <c r="L1870" s="1">
        <f>IF(reservas_hotel[[#This Row],[mantenimiento_por_noche]]="","20",reservas_hotel[[#This Row],[mantenimiento_por_noche]])</f>
        <v>5</v>
      </c>
      <c r="M1870">
        <f>reservas_hotel[[#This Row],[Precio Noche]]*reservas_hotel[[#This Row],[noches]]</f>
        <v>600</v>
      </c>
      <c r="N1870">
        <f>reservas_hotel[[#This Row],[noches]]*reservas_hotel[[#This Row],[Mantenimiento por noche]]</f>
        <v>30</v>
      </c>
      <c r="O1870">
        <f>reservas_hotel[[#This Row],[Gasto total por reserva]]-reservas_hotel[[#This Row],[Gasto mantenimiento total]]</f>
        <v>570</v>
      </c>
    </row>
    <row r="1871" spans="1:15" x14ac:dyDescent="0.3">
      <c r="A1871">
        <v>1870</v>
      </c>
      <c r="B1871">
        <v>88</v>
      </c>
      <c r="C1871" t="s">
        <v>13</v>
      </c>
      <c r="D1871" t="s">
        <v>7</v>
      </c>
      <c r="E1871" t="s">
        <v>8</v>
      </c>
      <c r="G1871" s="1" t="str">
        <f>IF(reservas_hotel[[#This Row],[precio noche 1]]="","100",reservas_hotel[[#This Row],[precio noche 1]])</f>
        <v>100</v>
      </c>
      <c r="H1871" t="s">
        <v>12</v>
      </c>
      <c r="I1871">
        <v>8</v>
      </c>
      <c r="J1871" t="s">
        <v>6</v>
      </c>
      <c r="L1871" s="1" t="str">
        <f>IF(reservas_hotel[[#This Row],[mantenimiento_por_noche]]="","20",reservas_hotel[[#This Row],[mantenimiento_por_noche]])</f>
        <v>20</v>
      </c>
      <c r="M1871">
        <f>reservas_hotel[[#This Row],[Precio Noche]]*reservas_hotel[[#This Row],[noches]]</f>
        <v>800</v>
      </c>
      <c r="N1871">
        <f>reservas_hotel[[#This Row],[noches]]*reservas_hotel[[#This Row],[Mantenimiento por noche]]</f>
        <v>160</v>
      </c>
      <c r="O1871">
        <f>reservas_hotel[[#This Row],[Gasto total por reserva]]-reservas_hotel[[#This Row],[Gasto mantenimiento total]]</f>
        <v>640</v>
      </c>
    </row>
    <row r="1872" spans="1:15" x14ac:dyDescent="0.3">
      <c r="A1872">
        <v>1871</v>
      </c>
      <c r="B1872">
        <v>20</v>
      </c>
      <c r="C1872" t="s">
        <v>13</v>
      </c>
      <c r="D1872" t="s">
        <v>10</v>
      </c>
      <c r="E1872" t="s">
        <v>15</v>
      </c>
      <c r="F1872">
        <v>70</v>
      </c>
      <c r="G1872" s="1">
        <f>IF(reservas_hotel[[#This Row],[precio noche 1]]="","100",reservas_hotel[[#This Row],[precio noche 1]])</f>
        <v>70</v>
      </c>
      <c r="H1872" t="s">
        <v>21</v>
      </c>
      <c r="I1872">
        <v>10</v>
      </c>
      <c r="J1872" t="s">
        <v>17</v>
      </c>
      <c r="K1872">
        <v>20</v>
      </c>
      <c r="L1872" s="1">
        <f>IF(reservas_hotel[[#This Row],[mantenimiento_por_noche]]="","20",reservas_hotel[[#This Row],[mantenimiento_por_noche]])</f>
        <v>20</v>
      </c>
      <c r="M1872">
        <f>reservas_hotel[[#This Row],[Precio Noche]]*reservas_hotel[[#This Row],[noches]]</f>
        <v>700</v>
      </c>
      <c r="N1872">
        <f>reservas_hotel[[#This Row],[noches]]*reservas_hotel[[#This Row],[Mantenimiento por noche]]</f>
        <v>200</v>
      </c>
      <c r="O1872">
        <f>reservas_hotel[[#This Row],[Gasto total por reserva]]-reservas_hotel[[#This Row],[Gasto mantenimiento total]]</f>
        <v>500</v>
      </c>
    </row>
    <row r="1873" spans="1:15" x14ac:dyDescent="0.3">
      <c r="A1873">
        <v>1872</v>
      </c>
      <c r="B1873">
        <v>27</v>
      </c>
      <c r="C1873" t="s">
        <v>2</v>
      </c>
      <c r="D1873" t="s">
        <v>22</v>
      </c>
      <c r="E1873" t="s">
        <v>11</v>
      </c>
      <c r="F1873">
        <v>150</v>
      </c>
      <c r="G1873" s="1">
        <f>IF(reservas_hotel[[#This Row],[precio noche 1]]="","100",reservas_hotel[[#This Row],[precio noche 1]])</f>
        <v>150</v>
      </c>
      <c r="H1873" t="s">
        <v>21</v>
      </c>
      <c r="I1873">
        <v>3</v>
      </c>
      <c r="J1873" t="s">
        <v>17</v>
      </c>
      <c r="K1873">
        <v>15</v>
      </c>
      <c r="L1873" s="1">
        <f>IF(reservas_hotel[[#This Row],[mantenimiento_por_noche]]="","20",reservas_hotel[[#This Row],[mantenimiento_por_noche]])</f>
        <v>15</v>
      </c>
      <c r="M1873">
        <f>reservas_hotel[[#This Row],[Precio Noche]]*reservas_hotel[[#This Row],[noches]]</f>
        <v>450</v>
      </c>
      <c r="N1873">
        <f>reservas_hotel[[#This Row],[noches]]*reservas_hotel[[#This Row],[Mantenimiento por noche]]</f>
        <v>45</v>
      </c>
      <c r="O1873">
        <f>reservas_hotel[[#This Row],[Gasto total por reserva]]-reservas_hotel[[#This Row],[Gasto mantenimiento total]]</f>
        <v>405</v>
      </c>
    </row>
    <row r="1874" spans="1:15" x14ac:dyDescent="0.3">
      <c r="A1874">
        <v>1873</v>
      </c>
      <c r="B1874">
        <v>44</v>
      </c>
      <c r="C1874" t="s">
        <v>13</v>
      </c>
      <c r="D1874" t="s">
        <v>22</v>
      </c>
      <c r="E1874" t="s">
        <v>15</v>
      </c>
      <c r="F1874">
        <v>70</v>
      </c>
      <c r="G1874" s="1">
        <f>IF(reservas_hotel[[#This Row],[precio noche 1]]="","100",reservas_hotel[[#This Row],[precio noche 1]])</f>
        <v>70</v>
      </c>
      <c r="H1874" t="s">
        <v>5</v>
      </c>
      <c r="I1874">
        <v>10</v>
      </c>
      <c r="J1874" t="s">
        <v>6</v>
      </c>
      <c r="K1874">
        <v>15</v>
      </c>
      <c r="L1874" s="1">
        <f>IF(reservas_hotel[[#This Row],[mantenimiento_por_noche]]="","20",reservas_hotel[[#This Row],[mantenimiento_por_noche]])</f>
        <v>15</v>
      </c>
      <c r="M1874">
        <f>reservas_hotel[[#This Row],[Precio Noche]]*reservas_hotel[[#This Row],[noches]]</f>
        <v>700</v>
      </c>
      <c r="N1874">
        <f>reservas_hotel[[#This Row],[noches]]*reservas_hotel[[#This Row],[Mantenimiento por noche]]</f>
        <v>150</v>
      </c>
      <c r="O1874">
        <f>reservas_hotel[[#This Row],[Gasto total por reserva]]-reservas_hotel[[#This Row],[Gasto mantenimiento total]]</f>
        <v>550</v>
      </c>
    </row>
    <row r="1875" spans="1:15" x14ac:dyDescent="0.3">
      <c r="A1875">
        <v>1874</v>
      </c>
      <c r="B1875">
        <v>79</v>
      </c>
      <c r="C1875" t="s">
        <v>13</v>
      </c>
      <c r="D1875" t="s">
        <v>18</v>
      </c>
      <c r="E1875" t="s">
        <v>15</v>
      </c>
      <c r="F1875">
        <v>90</v>
      </c>
      <c r="G1875" s="1">
        <f>IF(reservas_hotel[[#This Row],[precio noche 1]]="","100",reservas_hotel[[#This Row],[precio noche 1]])</f>
        <v>90</v>
      </c>
      <c r="H1875" t="s">
        <v>12</v>
      </c>
      <c r="I1875">
        <v>3</v>
      </c>
      <c r="J1875" t="s">
        <v>17</v>
      </c>
      <c r="K1875">
        <v>5</v>
      </c>
      <c r="L1875" s="1">
        <f>IF(reservas_hotel[[#This Row],[mantenimiento_por_noche]]="","20",reservas_hotel[[#This Row],[mantenimiento_por_noche]])</f>
        <v>5</v>
      </c>
      <c r="M1875">
        <f>reservas_hotel[[#This Row],[Precio Noche]]*reservas_hotel[[#This Row],[noches]]</f>
        <v>270</v>
      </c>
      <c r="N1875">
        <f>reservas_hotel[[#This Row],[noches]]*reservas_hotel[[#This Row],[Mantenimiento por noche]]</f>
        <v>15</v>
      </c>
      <c r="O1875">
        <f>reservas_hotel[[#This Row],[Gasto total por reserva]]-reservas_hotel[[#This Row],[Gasto mantenimiento total]]</f>
        <v>255</v>
      </c>
    </row>
    <row r="1876" spans="1:15" x14ac:dyDescent="0.3">
      <c r="A1876">
        <v>1875</v>
      </c>
      <c r="B1876">
        <v>46</v>
      </c>
      <c r="C1876" t="s">
        <v>13</v>
      </c>
      <c r="D1876" t="s">
        <v>14</v>
      </c>
      <c r="E1876" t="s">
        <v>11</v>
      </c>
      <c r="F1876">
        <v>200</v>
      </c>
      <c r="G1876" s="1">
        <f>IF(reservas_hotel[[#This Row],[precio noche 1]]="","100",reservas_hotel[[#This Row],[precio noche 1]])</f>
        <v>200</v>
      </c>
      <c r="H1876" t="s">
        <v>5</v>
      </c>
      <c r="I1876">
        <v>9</v>
      </c>
      <c r="J1876" t="s">
        <v>6</v>
      </c>
      <c r="K1876">
        <v>20</v>
      </c>
      <c r="L1876" s="1">
        <f>IF(reservas_hotel[[#This Row],[mantenimiento_por_noche]]="","20",reservas_hotel[[#This Row],[mantenimiento_por_noche]])</f>
        <v>20</v>
      </c>
      <c r="M1876">
        <f>reservas_hotel[[#This Row],[Precio Noche]]*reservas_hotel[[#This Row],[noches]]</f>
        <v>1800</v>
      </c>
      <c r="N1876">
        <f>reservas_hotel[[#This Row],[noches]]*reservas_hotel[[#This Row],[Mantenimiento por noche]]</f>
        <v>180</v>
      </c>
      <c r="O1876">
        <f>reservas_hotel[[#This Row],[Gasto total por reserva]]-reservas_hotel[[#This Row],[Gasto mantenimiento total]]</f>
        <v>1620</v>
      </c>
    </row>
    <row r="1877" spans="1:15" x14ac:dyDescent="0.3">
      <c r="A1877">
        <v>1876</v>
      </c>
      <c r="B1877">
        <v>69</v>
      </c>
      <c r="C1877" t="s">
        <v>2</v>
      </c>
      <c r="D1877" t="s">
        <v>19</v>
      </c>
      <c r="E1877" t="s">
        <v>4</v>
      </c>
      <c r="G1877" s="1" t="str">
        <f>IF(reservas_hotel[[#This Row],[precio noche 1]]="","100",reservas_hotel[[#This Row],[precio noche 1]])</f>
        <v>100</v>
      </c>
      <c r="H1877" t="s">
        <v>9</v>
      </c>
      <c r="I1877">
        <v>5</v>
      </c>
      <c r="J1877" t="s">
        <v>6</v>
      </c>
      <c r="K1877">
        <v>20</v>
      </c>
      <c r="L1877" s="1">
        <f>IF(reservas_hotel[[#This Row],[mantenimiento_por_noche]]="","20",reservas_hotel[[#This Row],[mantenimiento_por_noche]])</f>
        <v>20</v>
      </c>
      <c r="M1877">
        <f>reservas_hotel[[#This Row],[Precio Noche]]*reservas_hotel[[#This Row],[noches]]</f>
        <v>500</v>
      </c>
      <c r="N1877">
        <f>reservas_hotel[[#This Row],[noches]]*reservas_hotel[[#This Row],[Mantenimiento por noche]]</f>
        <v>100</v>
      </c>
      <c r="O1877">
        <f>reservas_hotel[[#This Row],[Gasto total por reserva]]-reservas_hotel[[#This Row],[Gasto mantenimiento total]]</f>
        <v>400</v>
      </c>
    </row>
    <row r="1878" spans="1:15" x14ac:dyDescent="0.3">
      <c r="A1878">
        <v>1877</v>
      </c>
      <c r="B1878">
        <v>28</v>
      </c>
      <c r="C1878" t="s">
        <v>2</v>
      </c>
      <c r="D1878" t="s">
        <v>20</v>
      </c>
      <c r="E1878" t="s">
        <v>8</v>
      </c>
      <c r="G1878" s="1" t="str">
        <f>IF(reservas_hotel[[#This Row],[precio noche 1]]="","100",reservas_hotel[[#This Row],[precio noche 1]])</f>
        <v>100</v>
      </c>
      <c r="H1878" t="s">
        <v>9</v>
      </c>
      <c r="I1878">
        <v>3</v>
      </c>
      <c r="J1878" t="s">
        <v>17</v>
      </c>
      <c r="K1878">
        <v>20</v>
      </c>
      <c r="L1878" s="1">
        <f>IF(reservas_hotel[[#This Row],[mantenimiento_por_noche]]="","20",reservas_hotel[[#This Row],[mantenimiento_por_noche]])</f>
        <v>20</v>
      </c>
      <c r="M1878">
        <f>reservas_hotel[[#This Row],[Precio Noche]]*reservas_hotel[[#This Row],[noches]]</f>
        <v>300</v>
      </c>
      <c r="N1878">
        <f>reservas_hotel[[#This Row],[noches]]*reservas_hotel[[#This Row],[Mantenimiento por noche]]</f>
        <v>60</v>
      </c>
      <c r="O1878">
        <f>reservas_hotel[[#This Row],[Gasto total por reserva]]-reservas_hotel[[#This Row],[Gasto mantenimiento total]]</f>
        <v>240</v>
      </c>
    </row>
    <row r="1879" spans="1:15" x14ac:dyDescent="0.3">
      <c r="A1879">
        <v>1878</v>
      </c>
      <c r="B1879">
        <v>37</v>
      </c>
      <c r="C1879" t="s">
        <v>13</v>
      </c>
      <c r="D1879" t="s">
        <v>19</v>
      </c>
      <c r="E1879" t="s">
        <v>4</v>
      </c>
      <c r="F1879">
        <v>70</v>
      </c>
      <c r="G1879" s="1">
        <f>IF(reservas_hotel[[#This Row],[precio noche 1]]="","100",reservas_hotel[[#This Row],[precio noche 1]])</f>
        <v>70</v>
      </c>
      <c r="H1879" t="s">
        <v>9</v>
      </c>
      <c r="I1879">
        <v>7</v>
      </c>
      <c r="J1879" t="s">
        <v>17</v>
      </c>
      <c r="K1879">
        <v>20</v>
      </c>
      <c r="L1879" s="1">
        <f>IF(reservas_hotel[[#This Row],[mantenimiento_por_noche]]="","20",reservas_hotel[[#This Row],[mantenimiento_por_noche]])</f>
        <v>20</v>
      </c>
      <c r="M1879">
        <f>reservas_hotel[[#This Row],[Precio Noche]]*reservas_hotel[[#This Row],[noches]]</f>
        <v>490</v>
      </c>
      <c r="N1879">
        <f>reservas_hotel[[#This Row],[noches]]*reservas_hotel[[#This Row],[Mantenimiento por noche]]</f>
        <v>140</v>
      </c>
      <c r="O1879">
        <f>reservas_hotel[[#This Row],[Gasto total por reserva]]-reservas_hotel[[#This Row],[Gasto mantenimiento total]]</f>
        <v>350</v>
      </c>
    </row>
    <row r="1880" spans="1:15" x14ac:dyDescent="0.3">
      <c r="A1880">
        <v>1879</v>
      </c>
      <c r="B1880">
        <v>37</v>
      </c>
      <c r="C1880" t="s">
        <v>13</v>
      </c>
      <c r="D1880" t="s">
        <v>7</v>
      </c>
      <c r="E1880" t="s">
        <v>4</v>
      </c>
      <c r="F1880">
        <v>120</v>
      </c>
      <c r="G1880" s="1">
        <f>IF(reservas_hotel[[#This Row],[precio noche 1]]="","100",reservas_hotel[[#This Row],[precio noche 1]])</f>
        <v>120</v>
      </c>
      <c r="H1880" t="s">
        <v>21</v>
      </c>
      <c r="I1880">
        <v>2</v>
      </c>
      <c r="J1880" t="s">
        <v>17</v>
      </c>
      <c r="K1880">
        <v>10</v>
      </c>
      <c r="L1880" s="1">
        <f>IF(reservas_hotel[[#This Row],[mantenimiento_por_noche]]="","20",reservas_hotel[[#This Row],[mantenimiento_por_noche]])</f>
        <v>10</v>
      </c>
      <c r="M1880">
        <f>reservas_hotel[[#This Row],[Precio Noche]]*reservas_hotel[[#This Row],[noches]]</f>
        <v>240</v>
      </c>
      <c r="N1880">
        <f>reservas_hotel[[#This Row],[noches]]*reservas_hotel[[#This Row],[Mantenimiento por noche]]</f>
        <v>20</v>
      </c>
      <c r="O1880">
        <f>reservas_hotel[[#This Row],[Gasto total por reserva]]-reservas_hotel[[#This Row],[Gasto mantenimiento total]]</f>
        <v>220</v>
      </c>
    </row>
    <row r="1881" spans="1:15" x14ac:dyDescent="0.3">
      <c r="A1881">
        <v>1880</v>
      </c>
      <c r="B1881">
        <v>65</v>
      </c>
      <c r="C1881" t="s">
        <v>2</v>
      </c>
      <c r="D1881" t="s">
        <v>14</v>
      </c>
      <c r="E1881" t="s">
        <v>15</v>
      </c>
      <c r="F1881">
        <v>150</v>
      </c>
      <c r="G1881" s="1">
        <f>IF(reservas_hotel[[#This Row],[precio noche 1]]="","100",reservas_hotel[[#This Row],[precio noche 1]])</f>
        <v>150</v>
      </c>
      <c r="H1881" t="s">
        <v>5</v>
      </c>
      <c r="I1881">
        <v>9</v>
      </c>
      <c r="J1881" t="s">
        <v>6</v>
      </c>
      <c r="K1881">
        <v>20</v>
      </c>
      <c r="L1881" s="1">
        <f>IF(reservas_hotel[[#This Row],[mantenimiento_por_noche]]="","20",reservas_hotel[[#This Row],[mantenimiento_por_noche]])</f>
        <v>20</v>
      </c>
      <c r="M1881">
        <f>reservas_hotel[[#This Row],[Precio Noche]]*reservas_hotel[[#This Row],[noches]]</f>
        <v>1350</v>
      </c>
      <c r="N1881">
        <f>reservas_hotel[[#This Row],[noches]]*reservas_hotel[[#This Row],[Mantenimiento por noche]]</f>
        <v>180</v>
      </c>
      <c r="O1881">
        <f>reservas_hotel[[#This Row],[Gasto total por reserva]]-reservas_hotel[[#This Row],[Gasto mantenimiento total]]</f>
        <v>1170</v>
      </c>
    </row>
    <row r="1882" spans="1:15" x14ac:dyDescent="0.3">
      <c r="A1882">
        <v>1881</v>
      </c>
      <c r="B1882">
        <v>72</v>
      </c>
      <c r="C1882" t="s">
        <v>2</v>
      </c>
      <c r="D1882" t="s">
        <v>20</v>
      </c>
      <c r="E1882" t="s">
        <v>4</v>
      </c>
      <c r="F1882">
        <v>150</v>
      </c>
      <c r="G1882" s="1">
        <f>IF(reservas_hotel[[#This Row],[precio noche 1]]="","100",reservas_hotel[[#This Row],[precio noche 1]])</f>
        <v>150</v>
      </c>
      <c r="H1882" t="s">
        <v>5</v>
      </c>
      <c r="I1882">
        <v>3</v>
      </c>
      <c r="J1882" t="s">
        <v>17</v>
      </c>
      <c r="L1882" s="1" t="str">
        <f>IF(reservas_hotel[[#This Row],[mantenimiento_por_noche]]="","20",reservas_hotel[[#This Row],[mantenimiento_por_noche]])</f>
        <v>20</v>
      </c>
      <c r="M1882">
        <f>reservas_hotel[[#This Row],[Precio Noche]]*reservas_hotel[[#This Row],[noches]]</f>
        <v>450</v>
      </c>
      <c r="N1882">
        <f>reservas_hotel[[#This Row],[noches]]*reservas_hotel[[#This Row],[Mantenimiento por noche]]</f>
        <v>60</v>
      </c>
      <c r="O1882">
        <f>reservas_hotel[[#This Row],[Gasto total por reserva]]-reservas_hotel[[#This Row],[Gasto mantenimiento total]]</f>
        <v>390</v>
      </c>
    </row>
    <row r="1883" spans="1:15" x14ac:dyDescent="0.3">
      <c r="A1883">
        <v>1882</v>
      </c>
      <c r="B1883">
        <v>82</v>
      </c>
      <c r="C1883" t="s">
        <v>13</v>
      </c>
      <c r="D1883" t="s">
        <v>16</v>
      </c>
      <c r="E1883" t="s">
        <v>4</v>
      </c>
      <c r="F1883">
        <v>50</v>
      </c>
      <c r="G1883" s="1">
        <f>IF(reservas_hotel[[#This Row],[precio noche 1]]="","100",reservas_hotel[[#This Row],[precio noche 1]])</f>
        <v>50</v>
      </c>
      <c r="H1883" t="s">
        <v>5</v>
      </c>
      <c r="I1883">
        <v>3</v>
      </c>
      <c r="J1883" t="s">
        <v>17</v>
      </c>
      <c r="K1883">
        <v>10</v>
      </c>
      <c r="L1883" s="1">
        <f>IF(reservas_hotel[[#This Row],[mantenimiento_por_noche]]="","20",reservas_hotel[[#This Row],[mantenimiento_por_noche]])</f>
        <v>10</v>
      </c>
      <c r="M1883">
        <f>reservas_hotel[[#This Row],[Precio Noche]]*reservas_hotel[[#This Row],[noches]]</f>
        <v>150</v>
      </c>
      <c r="N1883">
        <f>reservas_hotel[[#This Row],[noches]]*reservas_hotel[[#This Row],[Mantenimiento por noche]]</f>
        <v>30</v>
      </c>
      <c r="O1883">
        <f>reservas_hotel[[#This Row],[Gasto total por reserva]]-reservas_hotel[[#This Row],[Gasto mantenimiento total]]</f>
        <v>120</v>
      </c>
    </row>
    <row r="1884" spans="1:15" x14ac:dyDescent="0.3">
      <c r="A1884">
        <v>1883</v>
      </c>
      <c r="B1884">
        <v>71</v>
      </c>
      <c r="C1884" t="s">
        <v>2</v>
      </c>
      <c r="D1884" t="s">
        <v>14</v>
      </c>
      <c r="E1884" t="s">
        <v>8</v>
      </c>
      <c r="G1884" s="1" t="str">
        <f>IF(reservas_hotel[[#This Row],[precio noche 1]]="","100",reservas_hotel[[#This Row],[precio noche 1]])</f>
        <v>100</v>
      </c>
      <c r="H1884" t="s">
        <v>21</v>
      </c>
      <c r="I1884">
        <v>5</v>
      </c>
      <c r="J1884" t="s">
        <v>6</v>
      </c>
      <c r="K1884">
        <v>15</v>
      </c>
      <c r="L1884" s="1">
        <f>IF(reservas_hotel[[#This Row],[mantenimiento_por_noche]]="","20",reservas_hotel[[#This Row],[mantenimiento_por_noche]])</f>
        <v>15</v>
      </c>
      <c r="M1884">
        <f>reservas_hotel[[#This Row],[Precio Noche]]*reservas_hotel[[#This Row],[noches]]</f>
        <v>500</v>
      </c>
      <c r="N1884">
        <f>reservas_hotel[[#This Row],[noches]]*reservas_hotel[[#This Row],[Mantenimiento por noche]]</f>
        <v>75</v>
      </c>
      <c r="O1884">
        <f>reservas_hotel[[#This Row],[Gasto total por reserva]]-reservas_hotel[[#This Row],[Gasto mantenimiento total]]</f>
        <v>425</v>
      </c>
    </row>
    <row r="1885" spans="1:15" x14ac:dyDescent="0.3">
      <c r="A1885">
        <v>1884</v>
      </c>
      <c r="B1885">
        <v>67</v>
      </c>
      <c r="C1885" t="s">
        <v>13</v>
      </c>
      <c r="D1885" t="s">
        <v>19</v>
      </c>
      <c r="E1885" t="s">
        <v>15</v>
      </c>
      <c r="F1885">
        <v>50</v>
      </c>
      <c r="G1885" s="1">
        <f>IF(reservas_hotel[[#This Row],[precio noche 1]]="","100",reservas_hotel[[#This Row],[precio noche 1]])</f>
        <v>50</v>
      </c>
      <c r="H1885" t="s">
        <v>5</v>
      </c>
      <c r="I1885">
        <v>7</v>
      </c>
      <c r="J1885" t="s">
        <v>6</v>
      </c>
      <c r="K1885">
        <v>15</v>
      </c>
      <c r="L1885" s="1">
        <f>IF(reservas_hotel[[#This Row],[mantenimiento_por_noche]]="","20",reservas_hotel[[#This Row],[mantenimiento_por_noche]])</f>
        <v>15</v>
      </c>
      <c r="M1885">
        <f>reservas_hotel[[#This Row],[Precio Noche]]*reservas_hotel[[#This Row],[noches]]</f>
        <v>350</v>
      </c>
      <c r="N1885">
        <f>reservas_hotel[[#This Row],[noches]]*reservas_hotel[[#This Row],[Mantenimiento por noche]]</f>
        <v>105</v>
      </c>
      <c r="O1885">
        <f>reservas_hotel[[#This Row],[Gasto total por reserva]]-reservas_hotel[[#This Row],[Gasto mantenimiento total]]</f>
        <v>245</v>
      </c>
    </row>
    <row r="1886" spans="1:15" x14ac:dyDescent="0.3">
      <c r="A1886">
        <v>1885</v>
      </c>
      <c r="B1886">
        <v>18</v>
      </c>
      <c r="C1886" t="s">
        <v>13</v>
      </c>
      <c r="D1886" t="s">
        <v>18</v>
      </c>
      <c r="E1886" t="s">
        <v>11</v>
      </c>
      <c r="F1886">
        <v>90</v>
      </c>
      <c r="G1886" s="1">
        <f>IF(reservas_hotel[[#This Row],[precio noche 1]]="","100",reservas_hotel[[#This Row],[precio noche 1]])</f>
        <v>90</v>
      </c>
      <c r="H1886" t="s">
        <v>21</v>
      </c>
      <c r="I1886">
        <v>6</v>
      </c>
      <c r="J1886" t="s">
        <v>6</v>
      </c>
      <c r="K1886">
        <v>5</v>
      </c>
      <c r="L1886" s="1">
        <f>IF(reservas_hotel[[#This Row],[mantenimiento_por_noche]]="","20",reservas_hotel[[#This Row],[mantenimiento_por_noche]])</f>
        <v>5</v>
      </c>
      <c r="M1886">
        <f>reservas_hotel[[#This Row],[Precio Noche]]*reservas_hotel[[#This Row],[noches]]</f>
        <v>540</v>
      </c>
      <c r="N1886">
        <f>reservas_hotel[[#This Row],[noches]]*reservas_hotel[[#This Row],[Mantenimiento por noche]]</f>
        <v>30</v>
      </c>
      <c r="O1886">
        <f>reservas_hotel[[#This Row],[Gasto total por reserva]]-reservas_hotel[[#This Row],[Gasto mantenimiento total]]</f>
        <v>510</v>
      </c>
    </row>
    <row r="1887" spans="1:15" x14ac:dyDescent="0.3">
      <c r="A1887">
        <v>1886</v>
      </c>
      <c r="B1887">
        <v>49</v>
      </c>
      <c r="C1887" t="s">
        <v>13</v>
      </c>
      <c r="D1887" t="s">
        <v>19</v>
      </c>
      <c r="E1887" t="s">
        <v>15</v>
      </c>
      <c r="F1887">
        <v>200</v>
      </c>
      <c r="G1887" s="1">
        <f>IF(reservas_hotel[[#This Row],[precio noche 1]]="","100",reservas_hotel[[#This Row],[precio noche 1]])</f>
        <v>200</v>
      </c>
      <c r="H1887" t="s">
        <v>9</v>
      </c>
      <c r="I1887">
        <v>5</v>
      </c>
      <c r="J1887" t="s">
        <v>6</v>
      </c>
      <c r="L1887" s="1" t="str">
        <f>IF(reservas_hotel[[#This Row],[mantenimiento_por_noche]]="","20",reservas_hotel[[#This Row],[mantenimiento_por_noche]])</f>
        <v>20</v>
      </c>
      <c r="M1887">
        <f>reservas_hotel[[#This Row],[Precio Noche]]*reservas_hotel[[#This Row],[noches]]</f>
        <v>1000</v>
      </c>
      <c r="N1887">
        <f>reservas_hotel[[#This Row],[noches]]*reservas_hotel[[#This Row],[Mantenimiento por noche]]</f>
        <v>100</v>
      </c>
      <c r="O1887">
        <f>reservas_hotel[[#This Row],[Gasto total por reserva]]-reservas_hotel[[#This Row],[Gasto mantenimiento total]]</f>
        <v>900</v>
      </c>
    </row>
    <row r="1888" spans="1:15" x14ac:dyDescent="0.3">
      <c r="A1888">
        <v>1887</v>
      </c>
      <c r="B1888">
        <v>33</v>
      </c>
      <c r="C1888" t="s">
        <v>13</v>
      </c>
      <c r="D1888" t="s">
        <v>14</v>
      </c>
      <c r="E1888" t="s">
        <v>8</v>
      </c>
      <c r="F1888">
        <v>120</v>
      </c>
      <c r="G1888" s="1">
        <f>IF(reservas_hotel[[#This Row],[precio noche 1]]="","100",reservas_hotel[[#This Row],[precio noche 1]])</f>
        <v>120</v>
      </c>
      <c r="H1888" t="s">
        <v>5</v>
      </c>
      <c r="I1888">
        <v>6</v>
      </c>
      <c r="J1888" t="s">
        <v>6</v>
      </c>
      <c r="L1888" s="1" t="str">
        <f>IF(reservas_hotel[[#This Row],[mantenimiento_por_noche]]="","20",reservas_hotel[[#This Row],[mantenimiento_por_noche]])</f>
        <v>20</v>
      </c>
      <c r="M1888">
        <f>reservas_hotel[[#This Row],[Precio Noche]]*reservas_hotel[[#This Row],[noches]]</f>
        <v>720</v>
      </c>
      <c r="N1888">
        <f>reservas_hotel[[#This Row],[noches]]*reservas_hotel[[#This Row],[Mantenimiento por noche]]</f>
        <v>120</v>
      </c>
      <c r="O1888">
        <f>reservas_hotel[[#This Row],[Gasto total por reserva]]-reservas_hotel[[#This Row],[Gasto mantenimiento total]]</f>
        <v>600</v>
      </c>
    </row>
    <row r="1889" spans="1:15" x14ac:dyDescent="0.3">
      <c r="A1889">
        <v>1888</v>
      </c>
      <c r="B1889">
        <v>69</v>
      </c>
      <c r="C1889" t="s">
        <v>2</v>
      </c>
      <c r="D1889" t="s">
        <v>22</v>
      </c>
      <c r="E1889" t="s">
        <v>4</v>
      </c>
      <c r="F1889">
        <v>200</v>
      </c>
      <c r="G1889" s="1">
        <f>IF(reservas_hotel[[#This Row],[precio noche 1]]="","100",reservas_hotel[[#This Row],[precio noche 1]])</f>
        <v>200</v>
      </c>
      <c r="H1889" t="s">
        <v>5</v>
      </c>
      <c r="I1889">
        <v>3</v>
      </c>
      <c r="J1889" t="s">
        <v>6</v>
      </c>
      <c r="K1889">
        <v>10</v>
      </c>
      <c r="L1889" s="1">
        <f>IF(reservas_hotel[[#This Row],[mantenimiento_por_noche]]="","20",reservas_hotel[[#This Row],[mantenimiento_por_noche]])</f>
        <v>10</v>
      </c>
      <c r="M1889">
        <f>reservas_hotel[[#This Row],[Precio Noche]]*reservas_hotel[[#This Row],[noches]]</f>
        <v>600</v>
      </c>
      <c r="N1889">
        <f>reservas_hotel[[#This Row],[noches]]*reservas_hotel[[#This Row],[Mantenimiento por noche]]</f>
        <v>30</v>
      </c>
      <c r="O1889">
        <f>reservas_hotel[[#This Row],[Gasto total por reserva]]-reservas_hotel[[#This Row],[Gasto mantenimiento total]]</f>
        <v>570</v>
      </c>
    </row>
    <row r="1890" spans="1:15" x14ac:dyDescent="0.3">
      <c r="A1890">
        <v>1889</v>
      </c>
      <c r="B1890">
        <v>87</v>
      </c>
      <c r="C1890" t="s">
        <v>2</v>
      </c>
      <c r="D1890" t="s">
        <v>10</v>
      </c>
      <c r="E1890" t="s">
        <v>8</v>
      </c>
      <c r="F1890">
        <v>120</v>
      </c>
      <c r="G1890" s="1">
        <f>IF(reservas_hotel[[#This Row],[precio noche 1]]="","100",reservas_hotel[[#This Row],[precio noche 1]])</f>
        <v>120</v>
      </c>
      <c r="H1890" t="s">
        <v>5</v>
      </c>
      <c r="I1890">
        <v>4</v>
      </c>
      <c r="J1890" t="s">
        <v>6</v>
      </c>
      <c r="K1890">
        <v>15</v>
      </c>
      <c r="L1890" s="1">
        <f>IF(reservas_hotel[[#This Row],[mantenimiento_por_noche]]="","20",reservas_hotel[[#This Row],[mantenimiento_por_noche]])</f>
        <v>15</v>
      </c>
      <c r="M1890">
        <f>reservas_hotel[[#This Row],[Precio Noche]]*reservas_hotel[[#This Row],[noches]]</f>
        <v>480</v>
      </c>
      <c r="N1890">
        <f>reservas_hotel[[#This Row],[noches]]*reservas_hotel[[#This Row],[Mantenimiento por noche]]</f>
        <v>60</v>
      </c>
      <c r="O1890">
        <f>reservas_hotel[[#This Row],[Gasto total por reserva]]-reservas_hotel[[#This Row],[Gasto mantenimiento total]]</f>
        <v>420</v>
      </c>
    </row>
    <row r="1891" spans="1:15" x14ac:dyDescent="0.3">
      <c r="A1891">
        <v>1890</v>
      </c>
      <c r="B1891">
        <v>63</v>
      </c>
      <c r="C1891" t="s">
        <v>2</v>
      </c>
      <c r="D1891" t="s">
        <v>18</v>
      </c>
      <c r="E1891" t="s">
        <v>4</v>
      </c>
      <c r="F1891">
        <v>90</v>
      </c>
      <c r="G1891" s="1">
        <f>IF(reservas_hotel[[#This Row],[precio noche 1]]="","100",reservas_hotel[[#This Row],[precio noche 1]])</f>
        <v>90</v>
      </c>
      <c r="H1891" t="s">
        <v>21</v>
      </c>
      <c r="I1891">
        <v>1</v>
      </c>
      <c r="J1891" t="s">
        <v>17</v>
      </c>
      <c r="K1891">
        <v>15</v>
      </c>
      <c r="L1891" s="1">
        <f>IF(reservas_hotel[[#This Row],[mantenimiento_por_noche]]="","20",reservas_hotel[[#This Row],[mantenimiento_por_noche]])</f>
        <v>15</v>
      </c>
      <c r="M1891">
        <f>reservas_hotel[[#This Row],[Precio Noche]]*reservas_hotel[[#This Row],[noches]]</f>
        <v>90</v>
      </c>
      <c r="N1891">
        <f>reservas_hotel[[#This Row],[noches]]*reservas_hotel[[#This Row],[Mantenimiento por noche]]</f>
        <v>15</v>
      </c>
      <c r="O1891">
        <f>reservas_hotel[[#This Row],[Gasto total por reserva]]-reservas_hotel[[#This Row],[Gasto mantenimiento total]]</f>
        <v>75</v>
      </c>
    </row>
    <row r="1892" spans="1:15" x14ac:dyDescent="0.3">
      <c r="A1892">
        <v>1891</v>
      </c>
      <c r="B1892">
        <v>79</v>
      </c>
      <c r="C1892" t="s">
        <v>13</v>
      </c>
      <c r="D1892" t="s">
        <v>19</v>
      </c>
      <c r="E1892" t="s">
        <v>4</v>
      </c>
      <c r="F1892">
        <v>50</v>
      </c>
      <c r="G1892" s="1">
        <f>IF(reservas_hotel[[#This Row],[precio noche 1]]="","100",reservas_hotel[[#This Row],[precio noche 1]])</f>
        <v>50</v>
      </c>
      <c r="H1892" t="s">
        <v>12</v>
      </c>
      <c r="I1892">
        <v>1</v>
      </c>
      <c r="J1892" t="s">
        <v>17</v>
      </c>
      <c r="K1892">
        <v>15</v>
      </c>
      <c r="L1892" s="1">
        <f>IF(reservas_hotel[[#This Row],[mantenimiento_por_noche]]="","20",reservas_hotel[[#This Row],[mantenimiento_por_noche]])</f>
        <v>15</v>
      </c>
      <c r="M1892">
        <f>reservas_hotel[[#This Row],[Precio Noche]]*reservas_hotel[[#This Row],[noches]]</f>
        <v>50</v>
      </c>
      <c r="N1892">
        <f>reservas_hotel[[#This Row],[noches]]*reservas_hotel[[#This Row],[Mantenimiento por noche]]</f>
        <v>15</v>
      </c>
      <c r="O1892">
        <f>reservas_hotel[[#This Row],[Gasto total por reserva]]-reservas_hotel[[#This Row],[Gasto mantenimiento total]]</f>
        <v>35</v>
      </c>
    </row>
    <row r="1893" spans="1:15" x14ac:dyDescent="0.3">
      <c r="A1893">
        <v>1892</v>
      </c>
      <c r="B1893">
        <v>76</v>
      </c>
      <c r="C1893" t="s">
        <v>2</v>
      </c>
      <c r="D1893" t="s">
        <v>7</v>
      </c>
      <c r="E1893" t="s">
        <v>11</v>
      </c>
      <c r="F1893">
        <v>70</v>
      </c>
      <c r="G1893" s="1">
        <f>IF(reservas_hotel[[#This Row],[precio noche 1]]="","100",reservas_hotel[[#This Row],[precio noche 1]])</f>
        <v>70</v>
      </c>
      <c r="H1893" t="s">
        <v>9</v>
      </c>
      <c r="I1893">
        <v>5</v>
      </c>
      <c r="J1893" t="s">
        <v>17</v>
      </c>
      <c r="K1893">
        <v>20</v>
      </c>
      <c r="L1893" s="1">
        <f>IF(reservas_hotel[[#This Row],[mantenimiento_por_noche]]="","20",reservas_hotel[[#This Row],[mantenimiento_por_noche]])</f>
        <v>20</v>
      </c>
      <c r="M1893">
        <f>reservas_hotel[[#This Row],[Precio Noche]]*reservas_hotel[[#This Row],[noches]]</f>
        <v>350</v>
      </c>
      <c r="N1893">
        <f>reservas_hotel[[#This Row],[noches]]*reservas_hotel[[#This Row],[Mantenimiento por noche]]</f>
        <v>100</v>
      </c>
      <c r="O1893">
        <f>reservas_hotel[[#This Row],[Gasto total por reserva]]-reservas_hotel[[#This Row],[Gasto mantenimiento total]]</f>
        <v>250</v>
      </c>
    </row>
    <row r="1894" spans="1:15" x14ac:dyDescent="0.3">
      <c r="A1894">
        <v>1893</v>
      </c>
      <c r="B1894">
        <v>69</v>
      </c>
      <c r="C1894" t="s">
        <v>13</v>
      </c>
      <c r="D1894" t="s">
        <v>16</v>
      </c>
      <c r="E1894" t="s">
        <v>8</v>
      </c>
      <c r="G1894" s="1" t="str">
        <f>IF(reservas_hotel[[#This Row],[precio noche 1]]="","100",reservas_hotel[[#This Row],[precio noche 1]])</f>
        <v>100</v>
      </c>
      <c r="H1894" t="s">
        <v>9</v>
      </c>
      <c r="I1894">
        <v>6</v>
      </c>
      <c r="J1894" t="s">
        <v>6</v>
      </c>
      <c r="K1894">
        <v>15</v>
      </c>
      <c r="L1894" s="1">
        <f>IF(reservas_hotel[[#This Row],[mantenimiento_por_noche]]="","20",reservas_hotel[[#This Row],[mantenimiento_por_noche]])</f>
        <v>15</v>
      </c>
      <c r="M1894">
        <f>reservas_hotel[[#This Row],[Precio Noche]]*reservas_hotel[[#This Row],[noches]]</f>
        <v>600</v>
      </c>
      <c r="N1894">
        <f>reservas_hotel[[#This Row],[noches]]*reservas_hotel[[#This Row],[Mantenimiento por noche]]</f>
        <v>90</v>
      </c>
      <c r="O1894">
        <f>reservas_hotel[[#This Row],[Gasto total por reserva]]-reservas_hotel[[#This Row],[Gasto mantenimiento total]]</f>
        <v>510</v>
      </c>
    </row>
    <row r="1895" spans="1:15" x14ac:dyDescent="0.3">
      <c r="A1895">
        <v>1894</v>
      </c>
      <c r="B1895">
        <v>56</v>
      </c>
      <c r="C1895" t="s">
        <v>13</v>
      </c>
      <c r="D1895" t="s">
        <v>3</v>
      </c>
      <c r="E1895" t="s">
        <v>11</v>
      </c>
      <c r="F1895">
        <v>50</v>
      </c>
      <c r="G1895" s="1">
        <f>IF(reservas_hotel[[#This Row],[precio noche 1]]="","100",reservas_hotel[[#This Row],[precio noche 1]])</f>
        <v>50</v>
      </c>
      <c r="H1895" t="s">
        <v>5</v>
      </c>
      <c r="I1895">
        <v>2</v>
      </c>
      <c r="J1895" t="s">
        <v>6</v>
      </c>
      <c r="K1895">
        <v>15</v>
      </c>
      <c r="L1895" s="1">
        <f>IF(reservas_hotel[[#This Row],[mantenimiento_por_noche]]="","20",reservas_hotel[[#This Row],[mantenimiento_por_noche]])</f>
        <v>15</v>
      </c>
      <c r="M1895">
        <f>reservas_hotel[[#This Row],[Precio Noche]]*reservas_hotel[[#This Row],[noches]]</f>
        <v>100</v>
      </c>
      <c r="N1895">
        <f>reservas_hotel[[#This Row],[noches]]*reservas_hotel[[#This Row],[Mantenimiento por noche]]</f>
        <v>30</v>
      </c>
      <c r="O1895">
        <f>reservas_hotel[[#This Row],[Gasto total por reserva]]-reservas_hotel[[#This Row],[Gasto mantenimiento total]]</f>
        <v>70</v>
      </c>
    </row>
    <row r="1896" spans="1:15" x14ac:dyDescent="0.3">
      <c r="A1896">
        <v>1895</v>
      </c>
      <c r="B1896">
        <v>26</v>
      </c>
      <c r="C1896" t="s">
        <v>2</v>
      </c>
      <c r="D1896" t="s">
        <v>18</v>
      </c>
      <c r="E1896" t="s">
        <v>11</v>
      </c>
      <c r="F1896">
        <v>50</v>
      </c>
      <c r="G1896" s="1">
        <f>IF(reservas_hotel[[#This Row],[precio noche 1]]="","100",reservas_hotel[[#This Row],[precio noche 1]])</f>
        <v>50</v>
      </c>
      <c r="H1896" t="s">
        <v>21</v>
      </c>
      <c r="I1896">
        <v>5</v>
      </c>
      <c r="J1896" t="s">
        <v>17</v>
      </c>
      <c r="L1896" s="1" t="str">
        <f>IF(reservas_hotel[[#This Row],[mantenimiento_por_noche]]="","20",reservas_hotel[[#This Row],[mantenimiento_por_noche]])</f>
        <v>20</v>
      </c>
      <c r="M1896">
        <f>reservas_hotel[[#This Row],[Precio Noche]]*reservas_hotel[[#This Row],[noches]]</f>
        <v>250</v>
      </c>
      <c r="N1896">
        <f>reservas_hotel[[#This Row],[noches]]*reservas_hotel[[#This Row],[Mantenimiento por noche]]</f>
        <v>100</v>
      </c>
      <c r="O1896">
        <f>reservas_hotel[[#This Row],[Gasto total por reserva]]-reservas_hotel[[#This Row],[Gasto mantenimiento total]]</f>
        <v>150</v>
      </c>
    </row>
    <row r="1897" spans="1:15" x14ac:dyDescent="0.3">
      <c r="A1897">
        <v>1896</v>
      </c>
      <c r="B1897">
        <v>27</v>
      </c>
      <c r="C1897" t="s">
        <v>13</v>
      </c>
      <c r="D1897" t="s">
        <v>18</v>
      </c>
      <c r="E1897" t="s">
        <v>8</v>
      </c>
      <c r="F1897">
        <v>50</v>
      </c>
      <c r="G1897" s="1">
        <f>IF(reservas_hotel[[#This Row],[precio noche 1]]="","100",reservas_hotel[[#This Row],[precio noche 1]])</f>
        <v>50</v>
      </c>
      <c r="H1897" t="s">
        <v>12</v>
      </c>
      <c r="I1897">
        <v>8</v>
      </c>
      <c r="J1897" t="s">
        <v>17</v>
      </c>
      <c r="K1897">
        <v>10</v>
      </c>
      <c r="L1897" s="1">
        <f>IF(reservas_hotel[[#This Row],[mantenimiento_por_noche]]="","20",reservas_hotel[[#This Row],[mantenimiento_por_noche]])</f>
        <v>10</v>
      </c>
      <c r="M1897">
        <f>reservas_hotel[[#This Row],[Precio Noche]]*reservas_hotel[[#This Row],[noches]]</f>
        <v>400</v>
      </c>
      <c r="N1897">
        <f>reservas_hotel[[#This Row],[noches]]*reservas_hotel[[#This Row],[Mantenimiento por noche]]</f>
        <v>80</v>
      </c>
      <c r="O1897">
        <f>reservas_hotel[[#This Row],[Gasto total por reserva]]-reservas_hotel[[#This Row],[Gasto mantenimiento total]]</f>
        <v>320</v>
      </c>
    </row>
    <row r="1898" spans="1:15" x14ac:dyDescent="0.3">
      <c r="A1898">
        <v>1897</v>
      </c>
      <c r="B1898">
        <v>80</v>
      </c>
      <c r="C1898" t="s">
        <v>13</v>
      </c>
      <c r="D1898" t="s">
        <v>20</v>
      </c>
      <c r="E1898" t="s">
        <v>8</v>
      </c>
      <c r="F1898">
        <v>50</v>
      </c>
      <c r="G1898" s="1">
        <f>IF(reservas_hotel[[#This Row],[precio noche 1]]="","100",reservas_hotel[[#This Row],[precio noche 1]])</f>
        <v>50</v>
      </c>
      <c r="H1898" t="s">
        <v>21</v>
      </c>
      <c r="I1898">
        <v>6</v>
      </c>
      <c r="J1898" t="s">
        <v>17</v>
      </c>
      <c r="K1898">
        <v>10</v>
      </c>
      <c r="L1898" s="1">
        <f>IF(reservas_hotel[[#This Row],[mantenimiento_por_noche]]="","20",reservas_hotel[[#This Row],[mantenimiento_por_noche]])</f>
        <v>10</v>
      </c>
      <c r="M1898">
        <f>reservas_hotel[[#This Row],[Precio Noche]]*reservas_hotel[[#This Row],[noches]]</f>
        <v>300</v>
      </c>
      <c r="N1898">
        <f>reservas_hotel[[#This Row],[noches]]*reservas_hotel[[#This Row],[Mantenimiento por noche]]</f>
        <v>60</v>
      </c>
      <c r="O1898">
        <f>reservas_hotel[[#This Row],[Gasto total por reserva]]-reservas_hotel[[#This Row],[Gasto mantenimiento total]]</f>
        <v>240</v>
      </c>
    </row>
    <row r="1899" spans="1:15" x14ac:dyDescent="0.3">
      <c r="A1899">
        <v>1898</v>
      </c>
      <c r="B1899">
        <v>26</v>
      </c>
      <c r="C1899" t="s">
        <v>2</v>
      </c>
      <c r="D1899" t="s">
        <v>18</v>
      </c>
      <c r="E1899" t="s">
        <v>4</v>
      </c>
      <c r="F1899">
        <v>70</v>
      </c>
      <c r="G1899" s="1">
        <f>IF(reservas_hotel[[#This Row],[precio noche 1]]="","100",reservas_hotel[[#This Row],[precio noche 1]])</f>
        <v>70</v>
      </c>
      <c r="H1899" t="s">
        <v>12</v>
      </c>
      <c r="I1899">
        <v>7</v>
      </c>
      <c r="J1899" t="s">
        <v>6</v>
      </c>
      <c r="K1899">
        <v>20</v>
      </c>
      <c r="L1899" s="1">
        <f>IF(reservas_hotel[[#This Row],[mantenimiento_por_noche]]="","20",reservas_hotel[[#This Row],[mantenimiento_por_noche]])</f>
        <v>20</v>
      </c>
      <c r="M1899">
        <f>reservas_hotel[[#This Row],[Precio Noche]]*reservas_hotel[[#This Row],[noches]]</f>
        <v>490</v>
      </c>
      <c r="N1899">
        <f>reservas_hotel[[#This Row],[noches]]*reservas_hotel[[#This Row],[Mantenimiento por noche]]</f>
        <v>140</v>
      </c>
      <c r="O1899">
        <f>reservas_hotel[[#This Row],[Gasto total por reserva]]-reservas_hotel[[#This Row],[Gasto mantenimiento total]]</f>
        <v>350</v>
      </c>
    </row>
    <row r="1900" spans="1:15" x14ac:dyDescent="0.3">
      <c r="A1900">
        <v>1899</v>
      </c>
      <c r="B1900">
        <v>70</v>
      </c>
      <c r="C1900" t="s">
        <v>2</v>
      </c>
      <c r="D1900" t="s">
        <v>18</v>
      </c>
      <c r="E1900" t="s">
        <v>4</v>
      </c>
      <c r="G1900" s="1" t="str">
        <f>IF(reservas_hotel[[#This Row],[precio noche 1]]="","100",reservas_hotel[[#This Row],[precio noche 1]])</f>
        <v>100</v>
      </c>
      <c r="H1900" t="s">
        <v>5</v>
      </c>
      <c r="I1900">
        <v>8</v>
      </c>
      <c r="J1900" t="s">
        <v>6</v>
      </c>
      <c r="L1900" s="1" t="str">
        <f>IF(reservas_hotel[[#This Row],[mantenimiento_por_noche]]="","20",reservas_hotel[[#This Row],[mantenimiento_por_noche]])</f>
        <v>20</v>
      </c>
      <c r="M1900">
        <f>reservas_hotel[[#This Row],[Precio Noche]]*reservas_hotel[[#This Row],[noches]]</f>
        <v>800</v>
      </c>
      <c r="N1900">
        <f>reservas_hotel[[#This Row],[noches]]*reservas_hotel[[#This Row],[Mantenimiento por noche]]</f>
        <v>160</v>
      </c>
      <c r="O1900">
        <f>reservas_hotel[[#This Row],[Gasto total por reserva]]-reservas_hotel[[#This Row],[Gasto mantenimiento total]]</f>
        <v>640</v>
      </c>
    </row>
    <row r="1901" spans="1:15" x14ac:dyDescent="0.3">
      <c r="A1901">
        <v>1900</v>
      </c>
      <c r="B1901">
        <v>42</v>
      </c>
      <c r="C1901" t="s">
        <v>2</v>
      </c>
      <c r="D1901" t="s">
        <v>19</v>
      </c>
      <c r="E1901" t="s">
        <v>8</v>
      </c>
      <c r="F1901">
        <v>150</v>
      </c>
      <c r="G1901" s="1">
        <f>IF(reservas_hotel[[#This Row],[precio noche 1]]="","100",reservas_hotel[[#This Row],[precio noche 1]])</f>
        <v>150</v>
      </c>
      <c r="H1901" t="s">
        <v>9</v>
      </c>
      <c r="I1901">
        <v>4</v>
      </c>
      <c r="J1901" t="s">
        <v>6</v>
      </c>
      <c r="K1901">
        <v>10</v>
      </c>
      <c r="L1901" s="1">
        <f>IF(reservas_hotel[[#This Row],[mantenimiento_por_noche]]="","20",reservas_hotel[[#This Row],[mantenimiento_por_noche]])</f>
        <v>10</v>
      </c>
      <c r="M1901">
        <f>reservas_hotel[[#This Row],[Precio Noche]]*reservas_hotel[[#This Row],[noches]]</f>
        <v>600</v>
      </c>
      <c r="N1901">
        <f>reservas_hotel[[#This Row],[noches]]*reservas_hotel[[#This Row],[Mantenimiento por noche]]</f>
        <v>40</v>
      </c>
      <c r="O1901">
        <f>reservas_hotel[[#This Row],[Gasto total por reserva]]-reservas_hotel[[#This Row],[Gasto mantenimiento total]]</f>
        <v>560</v>
      </c>
    </row>
    <row r="1902" spans="1:15" x14ac:dyDescent="0.3">
      <c r="A1902">
        <v>1901</v>
      </c>
      <c r="B1902">
        <v>68</v>
      </c>
      <c r="C1902" t="s">
        <v>2</v>
      </c>
      <c r="D1902" t="s">
        <v>16</v>
      </c>
      <c r="E1902" t="s">
        <v>11</v>
      </c>
      <c r="F1902">
        <v>200</v>
      </c>
      <c r="G1902" s="1">
        <f>IF(reservas_hotel[[#This Row],[precio noche 1]]="","100",reservas_hotel[[#This Row],[precio noche 1]])</f>
        <v>200</v>
      </c>
      <c r="H1902" t="s">
        <v>21</v>
      </c>
      <c r="I1902">
        <v>5</v>
      </c>
      <c r="J1902" t="s">
        <v>6</v>
      </c>
      <c r="K1902">
        <v>20</v>
      </c>
      <c r="L1902" s="1">
        <f>IF(reservas_hotel[[#This Row],[mantenimiento_por_noche]]="","20",reservas_hotel[[#This Row],[mantenimiento_por_noche]])</f>
        <v>20</v>
      </c>
      <c r="M1902">
        <f>reservas_hotel[[#This Row],[Precio Noche]]*reservas_hotel[[#This Row],[noches]]</f>
        <v>1000</v>
      </c>
      <c r="N1902">
        <f>reservas_hotel[[#This Row],[noches]]*reservas_hotel[[#This Row],[Mantenimiento por noche]]</f>
        <v>100</v>
      </c>
      <c r="O1902">
        <f>reservas_hotel[[#This Row],[Gasto total por reserva]]-reservas_hotel[[#This Row],[Gasto mantenimiento total]]</f>
        <v>900</v>
      </c>
    </row>
    <row r="1903" spans="1:15" x14ac:dyDescent="0.3">
      <c r="A1903">
        <v>1902</v>
      </c>
      <c r="B1903">
        <v>19</v>
      </c>
      <c r="C1903" t="s">
        <v>2</v>
      </c>
      <c r="D1903" t="s">
        <v>22</v>
      </c>
      <c r="E1903" t="s">
        <v>15</v>
      </c>
      <c r="F1903">
        <v>90</v>
      </c>
      <c r="G1903" s="1">
        <f>IF(reservas_hotel[[#This Row],[precio noche 1]]="","100",reservas_hotel[[#This Row],[precio noche 1]])</f>
        <v>90</v>
      </c>
      <c r="H1903" t="s">
        <v>21</v>
      </c>
      <c r="I1903">
        <v>2</v>
      </c>
      <c r="J1903" t="s">
        <v>17</v>
      </c>
      <c r="K1903">
        <v>15</v>
      </c>
      <c r="L1903" s="1">
        <f>IF(reservas_hotel[[#This Row],[mantenimiento_por_noche]]="","20",reservas_hotel[[#This Row],[mantenimiento_por_noche]])</f>
        <v>15</v>
      </c>
      <c r="M1903">
        <f>reservas_hotel[[#This Row],[Precio Noche]]*reservas_hotel[[#This Row],[noches]]</f>
        <v>180</v>
      </c>
      <c r="N1903">
        <f>reservas_hotel[[#This Row],[noches]]*reservas_hotel[[#This Row],[Mantenimiento por noche]]</f>
        <v>30</v>
      </c>
      <c r="O1903">
        <f>reservas_hotel[[#This Row],[Gasto total por reserva]]-reservas_hotel[[#This Row],[Gasto mantenimiento total]]</f>
        <v>150</v>
      </c>
    </row>
    <row r="1904" spans="1:15" x14ac:dyDescent="0.3">
      <c r="A1904">
        <v>1903</v>
      </c>
      <c r="B1904">
        <v>70</v>
      </c>
      <c r="C1904" t="s">
        <v>13</v>
      </c>
      <c r="D1904" t="s">
        <v>22</v>
      </c>
      <c r="E1904" t="s">
        <v>11</v>
      </c>
      <c r="F1904">
        <v>120</v>
      </c>
      <c r="G1904" s="1">
        <f>IF(reservas_hotel[[#This Row],[precio noche 1]]="","100",reservas_hotel[[#This Row],[precio noche 1]])</f>
        <v>120</v>
      </c>
      <c r="H1904" t="s">
        <v>5</v>
      </c>
      <c r="I1904">
        <v>4</v>
      </c>
      <c r="J1904" t="s">
        <v>17</v>
      </c>
      <c r="K1904">
        <v>20</v>
      </c>
      <c r="L1904" s="1">
        <f>IF(reservas_hotel[[#This Row],[mantenimiento_por_noche]]="","20",reservas_hotel[[#This Row],[mantenimiento_por_noche]])</f>
        <v>20</v>
      </c>
      <c r="M1904">
        <f>reservas_hotel[[#This Row],[Precio Noche]]*reservas_hotel[[#This Row],[noches]]</f>
        <v>480</v>
      </c>
      <c r="N1904">
        <f>reservas_hotel[[#This Row],[noches]]*reservas_hotel[[#This Row],[Mantenimiento por noche]]</f>
        <v>80</v>
      </c>
      <c r="O1904">
        <f>reservas_hotel[[#This Row],[Gasto total por reserva]]-reservas_hotel[[#This Row],[Gasto mantenimiento total]]</f>
        <v>400</v>
      </c>
    </row>
    <row r="1905" spans="1:15" x14ac:dyDescent="0.3">
      <c r="A1905">
        <v>1904</v>
      </c>
      <c r="B1905">
        <v>38</v>
      </c>
      <c r="C1905" t="s">
        <v>2</v>
      </c>
      <c r="D1905" t="s">
        <v>22</v>
      </c>
      <c r="E1905" t="s">
        <v>15</v>
      </c>
      <c r="F1905">
        <v>120</v>
      </c>
      <c r="G1905" s="1">
        <f>IF(reservas_hotel[[#This Row],[precio noche 1]]="","100",reservas_hotel[[#This Row],[precio noche 1]])</f>
        <v>120</v>
      </c>
      <c r="H1905" t="s">
        <v>21</v>
      </c>
      <c r="I1905">
        <v>2</v>
      </c>
      <c r="J1905" t="s">
        <v>17</v>
      </c>
      <c r="L1905" s="1" t="str">
        <f>IF(reservas_hotel[[#This Row],[mantenimiento_por_noche]]="","20",reservas_hotel[[#This Row],[mantenimiento_por_noche]])</f>
        <v>20</v>
      </c>
      <c r="M1905">
        <f>reservas_hotel[[#This Row],[Precio Noche]]*reservas_hotel[[#This Row],[noches]]</f>
        <v>240</v>
      </c>
      <c r="N1905">
        <f>reservas_hotel[[#This Row],[noches]]*reservas_hotel[[#This Row],[Mantenimiento por noche]]</f>
        <v>40</v>
      </c>
      <c r="O1905">
        <f>reservas_hotel[[#This Row],[Gasto total por reserva]]-reservas_hotel[[#This Row],[Gasto mantenimiento total]]</f>
        <v>200</v>
      </c>
    </row>
    <row r="1906" spans="1:15" x14ac:dyDescent="0.3">
      <c r="A1906">
        <v>1905</v>
      </c>
      <c r="B1906">
        <v>85</v>
      </c>
      <c r="C1906" t="s">
        <v>13</v>
      </c>
      <c r="D1906" t="s">
        <v>10</v>
      </c>
      <c r="E1906" t="s">
        <v>11</v>
      </c>
      <c r="F1906">
        <v>70</v>
      </c>
      <c r="G1906" s="1">
        <f>IF(reservas_hotel[[#This Row],[precio noche 1]]="","100",reservas_hotel[[#This Row],[precio noche 1]])</f>
        <v>70</v>
      </c>
      <c r="H1906" t="s">
        <v>9</v>
      </c>
      <c r="I1906">
        <v>5</v>
      </c>
      <c r="J1906" t="s">
        <v>6</v>
      </c>
      <c r="K1906">
        <v>15</v>
      </c>
      <c r="L1906" s="1">
        <f>IF(reservas_hotel[[#This Row],[mantenimiento_por_noche]]="","20",reservas_hotel[[#This Row],[mantenimiento_por_noche]])</f>
        <v>15</v>
      </c>
      <c r="M1906">
        <f>reservas_hotel[[#This Row],[Precio Noche]]*reservas_hotel[[#This Row],[noches]]</f>
        <v>350</v>
      </c>
      <c r="N1906">
        <f>reservas_hotel[[#This Row],[noches]]*reservas_hotel[[#This Row],[Mantenimiento por noche]]</f>
        <v>75</v>
      </c>
      <c r="O1906">
        <f>reservas_hotel[[#This Row],[Gasto total por reserva]]-reservas_hotel[[#This Row],[Gasto mantenimiento total]]</f>
        <v>275</v>
      </c>
    </row>
    <row r="1907" spans="1:15" x14ac:dyDescent="0.3">
      <c r="A1907">
        <v>1906</v>
      </c>
      <c r="B1907">
        <v>50</v>
      </c>
      <c r="C1907" t="s">
        <v>2</v>
      </c>
      <c r="D1907" t="s">
        <v>20</v>
      </c>
      <c r="E1907" t="s">
        <v>4</v>
      </c>
      <c r="F1907">
        <v>90</v>
      </c>
      <c r="G1907" s="1">
        <f>IF(reservas_hotel[[#This Row],[precio noche 1]]="","100",reservas_hotel[[#This Row],[precio noche 1]])</f>
        <v>90</v>
      </c>
      <c r="H1907" t="s">
        <v>21</v>
      </c>
      <c r="I1907">
        <v>6</v>
      </c>
      <c r="J1907" t="s">
        <v>6</v>
      </c>
      <c r="K1907">
        <v>10</v>
      </c>
      <c r="L1907" s="1">
        <f>IF(reservas_hotel[[#This Row],[mantenimiento_por_noche]]="","20",reservas_hotel[[#This Row],[mantenimiento_por_noche]])</f>
        <v>10</v>
      </c>
      <c r="M1907">
        <f>reservas_hotel[[#This Row],[Precio Noche]]*reservas_hotel[[#This Row],[noches]]</f>
        <v>540</v>
      </c>
      <c r="N1907">
        <f>reservas_hotel[[#This Row],[noches]]*reservas_hotel[[#This Row],[Mantenimiento por noche]]</f>
        <v>60</v>
      </c>
      <c r="O1907">
        <f>reservas_hotel[[#This Row],[Gasto total por reserva]]-reservas_hotel[[#This Row],[Gasto mantenimiento total]]</f>
        <v>480</v>
      </c>
    </row>
    <row r="1908" spans="1:15" x14ac:dyDescent="0.3">
      <c r="A1908">
        <v>1907</v>
      </c>
      <c r="B1908">
        <v>58</v>
      </c>
      <c r="C1908" t="s">
        <v>13</v>
      </c>
      <c r="D1908" t="s">
        <v>3</v>
      </c>
      <c r="E1908" t="s">
        <v>15</v>
      </c>
      <c r="F1908">
        <v>50</v>
      </c>
      <c r="G1908" s="1">
        <f>IF(reservas_hotel[[#This Row],[precio noche 1]]="","100",reservas_hotel[[#This Row],[precio noche 1]])</f>
        <v>50</v>
      </c>
      <c r="H1908" t="s">
        <v>9</v>
      </c>
      <c r="I1908">
        <v>9</v>
      </c>
      <c r="J1908" t="s">
        <v>17</v>
      </c>
      <c r="K1908">
        <v>5</v>
      </c>
      <c r="L1908" s="1">
        <f>IF(reservas_hotel[[#This Row],[mantenimiento_por_noche]]="","20",reservas_hotel[[#This Row],[mantenimiento_por_noche]])</f>
        <v>5</v>
      </c>
      <c r="M1908">
        <f>reservas_hotel[[#This Row],[Precio Noche]]*reservas_hotel[[#This Row],[noches]]</f>
        <v>450</v>
      </c>
      <c r="N1908">
        <f>reservas_hotel[[#This Row],[noches]]*reservas_hotel[[#This Row],[Mantenimiento por noche]]</f>
        <v>45</v>
      </c>
      <c r="O1908">
        <f>reservas_hotel[[#This Row],[Gasto total por reserva]]-reservas_hotel[[#This Row],[Gasto mantenimiento total]]</f>
        <v>405</v>
      </c>
    </row>
    <row r="1909" spans="1:15" x14ac:dyDescent="0.3">
      <c r="A1909">
        <v>1908</v>
      </c>
      <c r="B1909">
        <v>28</v>
      </c>
      <c r="C1909" t="s">
        <v>13</v>
      </c>
      <c r="D1909" t="s">
        <v>19</v>
      </c>
      <c r="E1909" t="s">
        <v>4</v>
      </c>
      <c r="F1909">
        <v>90</v>
      </c>
      <c r="G1909" s="1">
        <f>IF(reservas_hotel[[#This Row],[precio noche 1]]="","100",reservas_hotel[[#This Row],[precio noche 1]])</f>
        <v>90</v>
      </c>
      <c r="H1909" t="s">
        <v>5</v>
      </c>
      <c r="I1909">
        <v>5</v>
      </c>
      <c r="J1909" t="s">
        <v>17</v>
      </c>
      <c r="K1909">
        <v>5</v>
      </c>
      <c r="L1909" s="1">
        <f>IF(reservas_hotel[[#This Row],[mantenimiento_por_noche]]="","20",reservas_hotel[[#This Row],[mantenimiento_por_noche]])</f>
        <v>5</v>
      </c>
      <c r="M1909">
        <f>reservas_hotel[[#This Row],[Precio Noche]]*reservas_hotel[[#This Row],[noches]]</f>
        <v>450</v>
      </c>
      <c r="N1909">
        <f>reservas_hotel[[#This Row],[noches]]*reservas_hotel[[#This Row],[Mantenimiento por noche]]</f>
        <v>25</v>
      </c>
      <c r="O1909">
        <f>reservas_hotel[[#This Row],[Gasto total por reserva]]-reservas_hotel[[#This Row],[Gasto mantenimiento total]]</f>
        <v>425</v>
      </c>
    </row>
    <row r="1910" spans="1:15" x14ac:dyDescent="0.3">
      <c r="A1910">
        <v>1909</v>
      </c>
      <c r="B1910">
        <v>30</v>
      </c>
      <c r="C1910" t="s">
        <v>13</v>
      </c>
      <c r="D1910" t="s">
        <v>10</v>
      </c>
      <c r="E1910" t="s">
        <v>15</v>
      </c>
      <c r="F1910">
        <v>150</v>
      </c>
      <c r="G1910" s="1">
        <f>IF(reservas_hotel[[#This Row],[precio noche 1]]="","100",reservas_hotel[[#This Row],[precio noche 1]])</f>
        <v>150</v>
      </c>
      <c r="H1910" t="s">
        <v>5</v>
      </c>
      <c r="I1910">
        <v>4</v>
      </c>
      <c r="J1910" t="s">
        <v>6</v>
      </c>
      <c r="L1910" s="1" t="str">
        <f>IF(reservas_hotel[[#This Row],[mantenimiento_por_noche]]="","20",reservas_hotel[[#This Row],[mantenimiento_por_noche]])</f>
        <v>20</v>
      </c>
      <c r="M1910">
        <f>reservas_hotel[[#This Row],[Precio Noche]]*reservas_hotel[[#This Row],[noches]]</f>
        <v>600</v>
      </c>
      <c r="N1910">
        <f>reservas_hotel[[#This Row],[noches]]*reservas_hotel[[#This Row],[Mantenimiento por noche]]</f>
        <v>80</v>
      </c>
      <c r="O1910">
        <f>reservas_hotel[[#This Row],[Gasto total por reserva]]-reservas_hotel[[#This Row],[Gasto mantenimiento total]]</f>
        <v>520</v>
      </c>
    </row>
    <row r="1911" spans="1:15" x14ac:dyDescent="0.3">
      <c r="A1911">
        <v>1910</v>
      </c>
      <c r="B1911">
        <v>72</v>
      </c>
      <c r="C1911" t="s">
        <v>13</v>
      </c>
      <c r="D1911" t="s">
        <v>14</v>
      </c>
      <c r="E1911" t="s">
        <v>4</v>
      </c>
      <c r="F1911">
        <v>90</v>
      </c>
      <c r="G1911" s="1">
        <f>IF(reservas_hotel[[#This Row],[precio noche 1]]="","100",reservas_hotel[[#This Row],[precio noche 1]])</f>
        <v>90</v>
      </c>
      <c r="H1911" t="s">
        <v>5</v>
      </c>
      <c r="I1911">
        <v>4</v>
      </c>
      <c r="J1911" t="s">
        <v>17</v>
      </c>
      <c r="K1911">
        <v>15</v>
      </c>
      <c r="L1911" s="1">
        <f>IF(reservas_hotel[[#This Row],[mantenimiento_por_noche]]="","20",reservas_hotel[[#This Row],[mantenimiento_por_noche]])</f>
        <v>15</v>
      </c>
      <c r="M1911">
        <f>reservas_hotel[[#This Row],[Precio Noche]]*reservas_hotel[[#This Row],[noches]]</f>
        <v>360</v>
      </c>
      <c r="N1911">
        <f>reservas_hotel[[#This Row],[noches]]*reservas_hotel[[#This Row],[Mantenimiento por noche]]</f>
        <v>60</v>
      </c>
      <c r="O1911">
        <f>reservas_hotel[[#This Row],[Gasto total por reserva]]-reservas_hotel[[#This Row],[Gasto mantenimiento total]]</f>
        <v>300</v>
      </c>
    </row>
    <row r="1912" spans="1:15" x14ac:dyDescent="0.3">
      <c r="A1912">
        <v>1911</v>
      </c>
      <c r="B1912">
        <v>87</v>
      </c>
      <c r="C1912" t="s">
        <v>2</v>
      </c>
      <c r="D1912" t="s">
        <v>22</v>
      </c>
      <c r="E1912" t="s">
        <v>11</v>
      </c>
      <c r="G1912" s="1" t="str">
        <f>IF(reservas_hotel[[#This Row],[precio noche 1]]="","100",reservas_hotel[[#This Row],[precio noche 1]])</f>
        <v>100</v>
      </c>
      <c r="H1912" t="s">
        <v>9</v>
      </c>
      <c r="I1912">
        <v>1</v>
      </c>
      <c r="J1912" t="s">
        <v>6</v>
      </c>
      <c r="K1912">
        <v>20</v>
      </c>
      <c r="L1912" s="1">
        <f>IF(reservas_hotel[[#This Row],[mantenimiento_por_noche]]="","20",reservas_hotel[[#This Row],[mantenimiento_por_noche]])</f>
        <v>20</v>
      </c>
      <c r="M1912">
        <f>reservas_hotel[[#This Row],[Precio Noche]]*reservas_hotel[[#This Row],[noches]]</f>
        <v>100</v>
      </c>
      <c r="N1912">
        <f>reservas_hotel[[#This Row],[noches]]*reservas_hotel[[#This Row],[Mantenimiento por noche]]</f>
        <v>20</v>
      </c>
      <c r="O1912">
        <f>reservas_hotel[[#This Row],[Gasto total por reserva]]-reservas_hotel[[#This Row],[Gasto mantenimiento total]]</f>
        <v>80</v>
      </c>
    </row>
    <row r="1913" spans="1:15" x14ac:dyDescent="0.3">
      <c r="A1913">
        <v>1912</v>
      </c>
      <c r="B1913">
        <v>56</v>
      </c>
      <c r="C1913" t="s">
        <v>13</v>
      </c>
      <c r="D1913" t="s">
        <v>14</v>
      </c>
      <c r="E1913" t="s">
        <v>8</v>
      </c>
      <c r="F1913">
        <v>90</v>
      </c>
      <c r="G1913" s="1">
        <f>IF(reservas_hotel[[#This Row],[precio noche 1]]="","100",reservas_hotel[[#This Row],[precio noche 1]])</f>
        <v>90</v>
      </c>
      <c r="H1913" t="s">
        <v>9</v>
      </c>
      <c r="I1913">
        <v>5</v>
      </c>
      <c r="J1913" t="s">
        <v>17</v>
      </c>
      <c r="K1913">
        <v>15</v>
      </c>
      <c r="L1913" s="1">
        <f>IF(reservas_hotel[[#This Row],[mantenimiento_por_noche]]="","20",reservas_hotel[[#This Row],[mantenimiento_por_noche]])</f>
        <v>15</v>
      </c>
      <c r="M1913">
        <f>reservas_hotel[[#This Row],[Precio Noche]]*reservas_hotel[[#This Row],[noches]]</f>
        <v>450</v>
      </c>
      <c r="N1913">
        <f>reservas_hotel[[#This Row],[noches]]*reservas_hotel[[#This Row],[Mantenimiento por noche]]</f>
        <v>75</v>
      </c>
      <c r="O1913">
        <f>reservas_hotel[[#This Row],[Gasto total por reserva]]-reservas_hotel[[#This Row],[Gasto mantenimiento total]]</f>
        <v>375</v>
      </c>
    </row>
    <row r="1914" spans="1:15" x14ac:dyDescent="0.3">
      <c r="A1914">
        <v>1913</v>
      </c>
      <c r="B1914">
        <v>22</v>
      </c>
      <c r="C1914" t="s">
        <v>13</v>
      </c>
      <c r="D1914" t="s">
        <v>10</v>
      </c>
      <c r="E1914" t="s">
        <v>8</v>
      </c>
      <c r="F1914">
        <v>150</v>
      </c>
      <c r="G1914" s="1">
        <f>IF(reservas_hotel[[#This Row],[precio noche 1]]="","100",reservas_hotel[[#This Row],[precio noche 1]])</f>
        <v>150</v>
      </c>
      <c r="H1914" t="s">
        <v>9</v>
      </c>
      <c r="I1914">
        <v>4</v>
      </c>
      <c r="J1914" t="s">
        <v>6</v>
      </c>
      <c r="K1914">
        <v>20</v>
      </c>
      <c r="L1914" s="1">
        <f>IF(reservas_hotel[[#This Row],[mantenimiento_por_noche]]="","20",reservas_hotel[[#This Row],[mantenimiento_por_noche]])</f>
        <v>20</v>
      </c>
      <c r="M1914">
        <f>reservas_hotel[[#This Row],[Precio Noche]]*reservas_hotel[[#This Row],[noches]]</f>
        <v>600</v>
      </c>
      <c r="N1914">
        <f>reservas_hotel[[#This Row],[noches]]*reservas_hotel[[#This Row],[Mantenimiento por noche]]</f>
        <v>80</v>
      </c>
      <c r="O1914">
        <f>reservas_hotel[[#This Row],[Gasto total por reserva]]-reservas_hotel[[#This Row],[Gasto mantenimiento total]]</f>
        <v>520</v>
      </c>
    </row>
    <row r="1915" spans="1:15" x14ac:dyDescent="0.3">
      <c r="A1915">
        <v>1914</v>
      </c>
      <c r="B1915">
        <v>23</v>
      </c>
      <c r="C1915" t="s">
        <v>13</v>
      </c>
      <c r="D1915" t="s">
        <v>3</v>
      </c>
      <c r="E1915" t="s">
        <v>15</v>
      </c>
      <c r="F1915">
        <v>70</v>
      </c>
      <c r="G1915" s="1">
        <f>IF(reservas_hotel[[#This Row],[precio noche 1]]="","100",reservas_hotel[[#This Row],[precio noche 1]])</f>
        <v>70</v>
      </c>
      <c r="H1915" t="s">
        <v>9</v>
      </c>
      <c r="I1915">
        <v>6</v>
      </c>
      <c r="J1915" t="s">
        <v>17</v>
      </c>
      <c r="K1915">
        <v>20</v>
      </c>
      <c r="L1915" s="1">
        <f>IF(reservas_hotel[[#This Row],[mantenimiento_por_noche]]="","20",reservas_hotel[[#This Row],[mantenimiento_por_noche]])</f>
        <v>20</v>
      </c>
      <c r="M1915">
        <f>reservas_hotel[[#This Row],[Precio Noche]]*reservas_hotel[[#This Row],[noches]]</f>
        <v>420</v>
      </c>
      <c r="N1915">
        <f>reservas_hotel[[#This Row],[noches]]*reservas_hotel[[#This Row],[Mantenimiento por noche]]</f>
        <v>120</v>
      </c>
      <c r="O1915">
        <f>reservas_hotel[[#This Row],[Gasto total por reserva]]-reservas_hotel[[#This Row],[Gasto mantenimiento total]]</f>
        <v>300</v>
      </c>
    </row>
    <row r="1916" spans="1:15" x14ac:dyDescent="0.3">
      <c r="A1916">
        <v>1915</v>
      </c>
      <c r="B1916">
        <v>81</v>
      </c>
      <c r="C1916" t="s">
        <v>13</v>
      </c>
      <c r="D1916" t="s">
        <v>14</v>
      </c>
      <c r="E1916" t="s">
        <v>11</v>
      </c>
      <c r="F1916">
        <v>70</v>
      </c>
      <c r="G1916" s="1">
        <f>IF(reservas_hotel[[#This Row],[precio noche 1]]="","100",reservas_hotel[[#This Row],[precio noche 1]])</f>
        <v>70</v>
      </c>
      <c r="H1916" t="s">
        <v>9</v>
      </c>
      <c r="I1916">
        <v>9</v>
      </c>
      <c r="J1916" t="s">
        <v>17</v>
      </c>
      <c r="K1916">
        <v>15</v>
      </c>
      <c r="L1916" s="1">
        <f>IF(reservas_hotel[[#This Row],[mantenimiento_por_noche]]="","20",reservas_hotel[[#This Row],[mantenimiento_por_noche]])</f>
        <v>15</v>
      </c>
      <c r="M1916">
        <f>reservas_hotel[[#This Row],[Precio Noche]]*reservas_hotel[[#This Row],[noches]]</f>
        <v>630</v>
      </c>
      <c r="N1916">
        <f>reservas_hotel[[#This Row],[noches]]*reservas_hotel[[#This Row],[Mantenimiento por noche]]</f>
        <v>135</v>
      </c>
      <c r="O1916">
        <f>reservas_hotel[[#This Row],[Gasto total por reserva]]-reservas_hotel[[#This Row],[Gasto mantenimiento total]]</f>
        <v>495</v>
      </c>
    </row>
    <row r="1917" spans="1:15" x14ac:dyDescent="0.3">
      <c r="A1917">
        <v>1916</v>
      </c>
      <c r="B1917">
        <v>55</v>
      </c>
      <c r="C1917" t="s">
        <v>2</v>
      </c>
      <c r="D1917" t="s">
        <v>7</v>
      </c>
      <c r="E1917" t="s">
        <v>4</v>
      </c>
      <c r="F1917">
        <v>200</v>
      </c>
      <c r="G1917" s="1">
        <f>IF(reservas_hotel[[#This Row],[precio noche 1]]="","100",reservas_hotel[[#This Row],[precio noche 1]])</f>
        <v>200</v>
      </c>
      <c r="H1917" t="s">
        <v>21</v>
      </c>
      <c r="I1917">
        <v>6</v>
      </c>
      <c r="J1917" t="s">
        <v>6</v>
      </c>
      <c r="L1917" s="1" t="str">
        <f>IF(reservas_hotel[[#This Row],[mantenimiento_por_noche]]="","20",reservas_hotel[[#This Row],[mantenimiento_por_noche]])</f>
        <v>20</v>
      </c>
      <c r="M1917">
        <f>reservas_hotel[[#This Row],[Precio Noche]]*reservas_hotel[[#This Row],[noches]]</f>
        <v>1200</v>
      </c>
      <c r="N1917">
        <f>reservas_hotel[[#This Row],[noches]]*reservas_hotel[[#This Row],[Mantenimiento por noche]]</f>
        <v>120</v>
      </c>
      <c r="O1917">
        <f>reservas_hotel[[#This Row],[Gasto total por reserva]]-reservas_hotel[[#This Row],[Gasto mantenimiento total]]</f>
        <v>1080</v>
      </c>
    </row>
    <row r="1918" spans="1:15" x14ac:dyDescent="0.3">
      <c r="A1918">
        <v>1917</v>
      </c>
      <c r="B1918">
        <v>62</v>
      </c>
      <c r="C1918" t="s">
        <v>13</v>
      </c>
      <c r="D1918" t="s">
        <v>16</v>
      </c>
      <c r="E1918" t="s">
        <v>11</v>
      </c>
      <c r="F1918">
        <v>150</v>
      </c>
      <c r="G1918" s="1">
        <f>IF(reservas_hotel[[#This Row],[precio noche 1]]="","100",reservas_hotel[[#This Row],[precio noche 1]])</f>
        <v>150</v>
      </c>
      <c r="H1918" t="s">
        <v>9</v>
      </c>
      <c r="I1918">
        <v>4</v>
      </c>
      <c r="J1918" t="s">
        <v>17</v>
      </c>
      <c r="K1918">
        <v>5</v>
      </c>
      <c r="L1918" s="1">
        <f>IF(reservas_hotel[[#This Row],[mantenimiento_por_noche]]="","20",reservas_hotel[[#This Row],[mantenimiento_por_noche]])</f>
        <v>5</v>
      </c>
      <c r="M1918">
        <f>reservas_hotel[[#This Row],[Precio Noche]]*reservas_hotel[[#This Row],[noches]]</f>
        <v>600</v>
      </c>
      <c r="N1918">
        <f>reservas_hotel[[#This Row],[noches]]*reservas_hotel[[#This Row],[Mantenimiento por noche]]</f>
        <v>20</v>
      </c>
      <c r="O1918">
        <f>reservas_hotel[[#This Row],[Gasto total por reserva]]-reservas_hotel[[#This Row],[Gasto mantenimiento total]]</f>
        <v>580</v>
      </c>
    </row>
    <row r="1919" spans="1:15" x14ac:dyDescent="0.3">
      <c r="A1919">
        <v>1918</v>
      </c>
      <c r="B1919">
        <v>74</v>
      </c>
      <c r="C1919" t="s">
        <v>2</v>
      </c>
      <c r="D1919" t="s">
        <v>3</v>
      </c>
      <c r="E1919" t="s">
        <v>11</v>
      </c>
      <c r="G1919" s="1" t="str">
        <f>IF(reservas_hotel[[#This Row],[precio noche 1]]="","100",reservas_hotel[[#This Row],[precio noche 1]])</f>
        <v>100</v>
      </c>
      <c r="H1919" t="s">
        <v>12</v>
      </c>
      <c r="I1919">
        <v>8</v>
      </c>
      <c r="J1919" t="s">
        <v>17</v>
      </c>
      <c r="K1919">
        <v>15</v>
      </c>
      <c r="L1919" s="1">
        <f>IF(reservas_hotel[[#This Row],[mantenimiento_por_noche]]="","20",reservas_hotel[[#This Row],[mantenimiento_por_noche]])</f>
        <v>15</v>
      </c>
      <c r="M1919">
        <f>reservas_hotel[[#This Row],[Precio Noche]]*reservas_hotel[[#This Row],[noches]]</f>
        <v>800</v>
      </c>
      <c r="N1919">
        <f>reservas_hotel[[#This Row],[noches]]*reservas_hotel[[#This Row],[Mantenimiento por noche]]</f>
        <v>120</v>
      </c>
      <c r="O1919">
        <f>reservas_hotel[[#This Row],[Gasto total por reserva]]-reservas_hotel[[#This Row],[Gasto mantenimiento total]]</f>
        <v>680</v>
      </c>
    </row>
    <row r="1920" spans="1:15" x14ac:dyDescent="0.3">
      <c r="A1920">
        <v>1919</v>
      </c>
      <c r="B1920">
        <v>79</v>
      </c>
      <c r="C1920" t="s">
        <v>13</v>
      </c>
      <c r="D1920" t="s">
        <v>19</v>
      </c>
      <c r="E1920" t="s">
        <v>8</v>
      </c>
      <c r="F1920">
        <v>50</v>
      </c>
      <c r="G1920" s="1">
        <f>IF(reservas_hotel[[#This Row],[precio noche 1]]="","100",reservas_hotel[[#This Row],[precio noche 1]])</f>
        <v>50</v>
      </c>
      <c r="H1920" t="s">
        <v>9</v>
      </c>
      <c r="I1920">
        <v>2</v>
      </c>
      <c r="J1920" t="s">
        <v>6</v>
      </c>
      <c r="K1920">
        <v>20</v>
      </c>
      <c r="L1920" s="1">
        <f>IF(reservas_hotel[[#This Row],[mantenimiento_por_noche]]="","20",reservas_hotel[[#This Row],[mantenimiento_por_noche]])</f>
        <v>20</v>
      </c>
      <c r="M1920">
        <f>reservas_hotel[[#This Row],[Precio Noche]]*reservas_hotel[[#This Row],[noches]]</f>
        <v>100</v>
      </c>
      <c r="N1920">
        <f>reservas_hotel[[#This Row],[noches]]*reservas_hotel[[#This Row],[Mantenimiento por noche]]</f>
        <v>40</v>
      </c>
      <c r="O1920">
        <f>reservas_hotel[[#This Row],[Gasto total por reserva]]-reservas_hotel[[#This Row],[Gasto mantenimiento total]]</f>
        <v>60</v>
      </c>
    </row>
    <row r="1921" spans="1:15" x14ac:dyDescent="0.3">
      <c r="A1921">
        <v>1920</v>
      </c>
      <c r="B1921">
        <v>18</v>
      </c>
      <c r="C1921" t="s">
        <v>13</v>
      </c>
      <c r="D1921" t="s">
        <v>16</v>
      </c>
      <c r="E1921" t="s">
        <v>15</v>
      </c>
      <c r="F1921">
        <v>120</v>
      </c>
      <c r="G1921" s="1">
        <f>IF(reservas_hotel[[#This Row],[precio noche 1]]="","100",reservas_hotel[[#This Row],[precio noche 1]])</f>
        <v>120</v>
      </c>
      <c r="H1921" t="s">
        <v>21</v>
      </c>
      <c r="I1921">
        <v>3</v>
      </c>
      <c r="J1921" t="s">
        <v>6</v>
      </c>
      <c r="K1921">
        <v>10</v>
      </c>
      <c r="L1921" s="1">
        <f>IF(reservas_hotel[[#This Row],[mantenimiento_por_noche]]="","20",reservas_hotel[[#This Row],[mantenimiento_por_noche]])</f>
        <v>10</v>
      </c>
      <c r="M1921">
        <f>reservas_hotel[[#This Row],[Precio Noche]]*reservas_hotel[[#This Row],[noches]]</f>
        <v>360</v>
      </c>
      <c r="N1921">
        <f>reservas_hotel[[#This Row],[noches]]*reservas_hotel[[#This Row],[Mantenimiento por noche]]</f>
        <v>30</v>
      </c>
      <c r="O1921">
        <f>reservas_hotel[[#This Row],[Gasto total por reserva]]-reservas_hotel[[#This Row],[Gasto mantenimiento total]]</f>
        <v>330</v>
      </c>
    </row>
    <row r="1922" spans="1:15" x14ac:dyDescent="0.3">
      <c r="A1922">
        <v>1921</v>
      </c>
      <c r="B1922">
        <v>19</v>
      </c>
      <c r="C1922" t="s">
        <v>13</v>
      </c>
      <c r="D1922" t="s">
        <v>19</v>
      </c>
      <c r="E1922" t="s">
        <v>11</v>
      </c>
      <c r="F1922">
        <v>150</v>
      </c>
      <c r="G1922" s="1">
        <f>IF(reservas_hotel[[#This Row],[precio noche 1]]="","100",reservas_hotel[[#This Row],[precio noche 1]])</f>
        <v>150</v>
      </c>
      <c r="H1922" t="s">
        <v>9</v>
      </c>
      <c r="I1922">
        <v>4</v>
      </c>
      <c r="J1922" t="s">
        <v>6</v>
      </c>
      <c r="L1922" s="1" t="str">
        <f>IF(reservas_hotel[[#This Row],[mantenimiento_por_noche]]="","20",reservas_hotel[[#This Row],[mantenimiento_por_noche]])</f>
        <v>20</v>
      </c>
      <c r="M1922">
        <f>reservas_hotel[[#This Row],[Precio Noche]]*reservas_hotel[[#This Row],[noches]]</f>
        <v>600</v>
      </c>
      <c r="N1922">
        <f>reservas_hotel[[#This Row],[noches]]*reservas_hotel[[#This Row],[Mantenimiento por noche]]</f>
        <v>80</v>
      </c>
      <c r="O1922">
        <f>reservas_hotel[[#This Row],[Gasto total por reserva]]-reservas_hotel[[#This Row],[Gasto mantenimiento total]]</f>
        <v>520</v>
      </c>
    </row>
    <row r="1923" spans="1:15" x14ac:dyDescent="0.3">
      <c r="A1923">
        <v>1922</v>
      </c>
      <c r="B1923">
        <v>36</v>
      </c>
      <c r="C1923" t="s">
        <v>13</v>
      </c>
      <c r="D1923" t="s">
        <v>7</v>
      </c>
      <c r="E1923" t="s">
        <v>4</v>
      </c>
      <c r="F1923">
        <v>150</v>
      </c>
      <c r="G1923" s="1">
        <f>IF(reservas_hotel[[#This Row],[precio noche 1]]="","100",reservas_hotel[[#This Row],[precio noche 1]])</f>
        <v>150</v>
      </c>
      <c r="H1923" t="s">
        <v>21</v>
      </c>
      <c r="I1923">
        <v>8</v>
      </c>
      <c r="J1923" t="s">
        <v>17</v>
      </c>
      <c r="L1923" s="1" t="str">
        <f>IF(reservas_hotel[[#This Row],[mantenimiento_por_noche]]="","20",reservas_hotel[[#This Row],[mantenimiento_por_noche]])</f>
        <v>20</v>
      </c>
      <c r="M1923">
        <f>reservas_hotel[[#This Row],[Precio Noche]]*reservas_hotel[[#This Row],[noches]]</f>
        <v>1200</v>
      </c>
      <c r="N1923">
        <f>reservas_hotel[[#This Row],[noches]]*reservas_hotel[[#This Row],[Mantenimiento por noche]]</f>
        <v>160</v>
      </c>
      <c r="O1923">
        <f>reservas_hotel[[#This Row],[Gasto total por reserva]]-reservas_hotel[[#This Row],[Gasto mantenimiento total]]</f>
        <v>1040</v>
      </c>
    </row>
    <row r="1924" spans="1:15" x14ac:dyDescent="0.3">
      <c r="A1924">
        <v>1923</v>
      </c>
      <c r="B1924">
        <v>70</v>
      </c>
      <c r="C1924" t="s">
        <v>2</v>
      </c>
      <c r="D1924" t="s">
        <v>7</v>
      </c>
      <c r="E1924" t="s">
        <v>11</v>
      </c>
      <c r="F1924">
        <v>90</v>
      </c>
      <c r="G1924" s="1">
        <f>IF(reservas_hotel[[#This Row],[precio noche 1]]="","100",reservas_hotel[[#This Row],[precio noche 1]])</f>
        <v>90</v>
      </c>
      <c r="H1924" t="s">
        <v>9</v>
      </c>
      <c r="I1924">
        <v>5</v>
      </c>
      <c r="J1924" t="s">
        <v>17</v>
      </c>
      <c r="K1924">
        <v>10</v>
      </c>
      <c r="L1924" s="1">
        <f>IF(reservas_hotel[[#This Row],[mantenimiento_por_noche]]="","20",reservas_hotel[[#This Row],[mantenimiento_por_noche]])</f>
        <v>10</v>
      </c>
      <c r="M1924">
        <f>reservas_hotel[[#This Row],[Precio Noche]]*reservas_hotel[[#This Row],[noches]]</f>
        <v>450</v>
      </c>
      <c r="N1924">
        <f>reservas_hotel[[#This Row],[noches]]*reservas_hotel[[#This Row],[Mantenimiento por noche]]</f>
        <v>50</v>
      </c>
      <c r="O1924">
        <f>reservas_hotel[[#This Row],[Gasto total por reserva]]-reservas_hotel[[#This Row],[Gasto mantenimiento total]]</f>
        <v>400</v>
      </c>
    </row>
    <row r="1925" spans="1:15" x14ac:dyDescent="0.3">
      <c r="A1925">
        <v>1924</v>
      </c>
      <c r="B1925">
        <v>74</v>
      </c>
      <c r="C1925" t="s">
        <v>2</v>
      </c>
      <c r="D1925" t="s">
        <v>20</v>
      </c>
      <c r="E1925" t="s">
        <v>4</v>
      </c>
      <c r="F1925">
        <v>200</v>
      </c>
      <c r="G1925" s="1">
        <f>IF(reservas_hotel[[#This Row],[precio noche 1]]="","100",reservas_hotel[[#This Row],[precio noche 1]])</f>
        <v>200</v>
      </c>
      <c r="H1925" t="s">
        <v>5</v>
      </c>
      <c r="I1925">
        <v>6</v>
      </c>
      <c r="J1925" t="s">
        <v>17</v>
      </c>
      <c r="K1925">
        <v>20</v>
      </c>
      <c r="L1925" s="1">
        <f>IF(reservas_hotel[[#This Row],[mantenimiento_por_noche]]="","20",reservas_hotel[[#This Row],[mantenimiento_por_noche]])</f>
        <v>20</v>
      </c>
      <c r="M1925">
        <f>reservas_hotel[[#This Row],[Precio Noche]]*reservas_hotel[[#This Row],[noches]]</f>
        <v>1200</v>
      </c>
      <c r="N1925">
        <f>reservas_hotel[[#This Row],[noches]]*reservas_hotel[[#This Row],[Mantenimiento por noche]]</f>
        <v>120</v>
      </c>
      <c r="O1925">
        <f>reservas_hotel[[#This Row],[Gasto total por reserva]]-reservas_hotel[[#This Row],[Gasto mantenimiento total]]</f>
        <v>1080</v>
      </c>
    </row>
    <row r="1926" spans="1:15" x14ac:dyDescent="0.3">
      <c r="A1926">
        <v>1925</v>
      </c>
      <c r="B1926">
        <v>32</v>
      </c>
      <c r="C1926" t="s">
        <v>13</v>
      </c>
      <c r="D1926" t="s">
        <v>22</v>
      </c>
      <c r="E1926" t="s">
        <v>8</v>
      </c>
      <c r="G1926" s="1" t="str">
        <f>IF(reservas_hotel[[#This Row],[precio noche 1]]="","100",reservas_hotel[[#This Row],[precio noche 1]])</f>
        <v>100</v>
      </c>
      <c r="H1926" t="s">
        <v>21</v>
      </c>
      <c r="I1926">
        <v>7</v>
      </c>
      <c r="J1926" t="s">
        <v>17</v>
      </c>
      <c r="K1926">
        <v>5</v>
      </c>
      <c r="L1926" s="1">
        <f>IF(reservas_hotel[[#This Row],[mantenimiento_por_noche]]="","20",reservas_hotel[[#This Row],[mantenimiento_por_noche]])</f>
        <v>5</v>
      </c>
      <c r="M1926">
        <f>reservas_hotel[[#This Row],[Precio Noche]]*reservas_hotel[[#This Row],[noches]]</f>
        <v>700</v>
      </c>
      <c r="N1926">
        <f>reservas_hotel[[#This Row],[noches]]*reservas_hotel[[#This Row],[Mantenimiento por noche]]</f>
        <v>35</v>
      </c>
      <c r="O1926">
        <f>reservas_hotel[[#This Row],[Gasto total por reserva]]-reservas_hotel[[#This Row],[Gasto mantenimiento total]]</f>
        <v>665</v>
      </c>
    </row>
    <row r="1927" spans="1:15" x14ac:dyDescent="0.3">
      <c r="A1927">
        <v>1926</v>
      </c>
      <c r="B1927">
        <v>27</v>
      </c>
      <c r="C1927" t="s">
        <v>13</v>
      </c>
      <c r="D1927" t="s">
        <v>18</v>
      </c>
      <c r="E1927" t="s">
        <v>11</v>
      </c>
      <c r="F1927">
        <v>90</v>
      </c>
      <c r="G1927" s="1">
        <f>IF(reservas_hotel[[#This Row],[precio noche 1]]="","100",reservas_hotel[[#This Row],[precio noche 1]])</f>
        <v>90</v>
      </c>
      <c r="H1927" t="s">
        <v>12</v>
      </c>
      <c r="I1927">
        <v>5</v>
      </c>
      <c r="J1927" t="s">
        <v>6</v>
      </c>
      <c r="K1927">
        <v>15</v>
      </c>
      <c r="L1927" s="1">
        <f>IF(reservas_hotel[[#This Row],[mantenimiento_por_noche]]="","20",reservas_hotel[[#This Row],[mantenimiento_por_noche]])</f>
        <v>15</v>
      </c>
      <c r="M1927">
        <f>reservas_hotel[[#This Row],[Precio Noche]]*reservas_hotel[[#This Row],[noches]]</f>
        <v>450</v>
      </c>
      <c r="N1927">
        <f>reservas_hotel[[#This Row],[noches]]*reservas_hotel[[#This Row],[Mantenimiento por noche]]</f>
        <v>75</v>
      </c>
      <c r="O1927">
        <f>reservas_hotel[[#This Row],[Gasto total por reserva]]-reservas_hotel[[#This Row],[Gasto mantenimiento total]]</f>
        <v>375</v>
      </c>
    </row>
    <row r="1928" spans="1:15" x14ac:dyDescent="0.3">
      <c r="A1928">
        <v>1927</v>
      </c>
      <c r="B1928">
        <v>71</v>
      </c>
      <c r="C1928" t="s">
        <v>2</v>
      </c>
      <c r="D1928" t="s">
        <v>16</v>
      </c>
      <c r="E1928" t="s">
        <v>4</v>
      </c>
      <c r="F1928">
        <v>200</v>
      </c>
      <c r="G1928" s="1">
        <f>IF(reservas_hotel[[#This Row],[precio noche 1]]="","100",reservas_hotel[[#This Row],[precio noche 1]])</f>
        <v>200</v>
      </c>
      <c r="H1928" t="s">
        <v>12</v>
      </c>
      <c r="I1928">
        <v>10</v>
      </c>
      <c r="J1928" t="s">
        <v>17</v>
      </c>
      <c r="K1928">
        <v>15</v>
      </c>
      <c r="L1928" s="1">
        <f>IF(reservas_hotel[[#This Row],[mantenimiento_por_noche]]="","20",reservas_hotel[[#This Row],[mantenimiento_por_noche]])</f>
        <v>15</v>
      </c>
      <c r="M1928">
        <f>reservas_hotel[[#This Row],[Precio Noche]]*reservas_hotel[[#This Row],[noches]]</f>
        <v>2000</v>
      </c>
      <c r="N1928">
        <f>reservas_hotel[[#This Row],[noches]]*reservas_hotel[[#This Row],[Mantenimiento por noche]]</f>
        <v>150</v>
      </c>
      <c r="O1928">
        <f>reservas_hotel[[#This Row],[Gasto total por reserva]]-reservas_hotel[[#This Row],[Gasto mantenimiento total]]</f>
        <v>1850</v>
      </c>
    </row>
    <row r="1929" spans="1:15" x14ac:dyDescent="0.3">
      <c r="A1929">
        <v>1928</v>
      </c>
      <c r="B1929">
        <v>39</v>
      </c>
      <c r="C1929" t="s">
        <v>2</v>
      </c>
      <c r="D1929" t="s">
        <v>7</v>
      </c>
      <c r="E1929" t="s">
        <v>4</v>
      </c>
      <c r="F1929">
        <v>70</v>
      </c>
      <c r="G1929" s="1">
        <f>IF(reservas_hotel[[#This Row],[precio noche 1]]="","100",reservas_hotel[[#This Row],[precio noche 1]])</f>
        <v>70</v>
      </c>
      <c r="H1929" t="s">
        <v>5</v>
      </c>
      <c r="I1929">
        <v>8</v>
      </c>
      <c r="J1929" t="s">
        <v>6</v>
      </c>
      <c r="K1929">
        <v>20</v>
      </c>
      <c r="L1929" s="1">
        <f>IF(reservas_hotel[[#This Row],[mantenimiento_por_noche]]="","20",reservas_hotel[[#This Row],[mantenimiento_por_noche]])</f>
        <v>20</v>
      </c>
      <c r="M1929">
        <f>reservas_hotel[[#This Row],[Precio Noche]]*reservas_hotel[[#This Row],[noches]]</f>
        <v>560</v>
      </c>
      <c r="N1929">
        <f>reservas_hotel[[#This Row],[noches]]*reservas_hotel[[#This Row],[Mantenimiento por noche]]</f>
        <v>160</v>
      </c>
      <c r="O1929">
        <f>reservas_hotel[[#This Row],[Gasto total por reserva]]-reservas_hotel[[#This Row],[Gasto mantenimiento total]]</f>
        <v>400</v>
      </c>
    </row>
    <row r="1930" spans="1:15" x14ac:dyDescent="0.3">
      <c r="A1930">
        <v>1929</v>
      </c>
      <c r="B1930">
        <v>38</v>
      </c>
      <c r="C1930" t="s">
        <v>13</v>
      </c>
      <c r="D1930" t="s">
        <v>10</v>
      </c>
      <c r="E1930" t="s">
        <v>11</v>
      </c>
      <c r="F1930">
        <v>120</v>
      </c>
      <c r="G1930" s="1">
        <f>IF(reservas_hotel[[#This Row],[precio noche 1]]="","100",reservas_hotel[[#This Row],[precio noche 1]])</f>
        <v>120</v>
      </c>
      <c r="H1930" t="s">
        <v>5</v>
      </c>
      <c r="I1930">
        <v>7</v>
      </c>
      <c r="J1930" t="s">
        <v>17</v>
      </c>
      <c r="K1930">
        <v>15</v>
      </c>
      <c r="L1930" s="1">
        <f>IF(reservas_hotel[[#This Row],[mantenimiento_por_noche]]="","20",reservas_hotel[[#This Row],[mantenimiento_por_noche]])</f>
        <v>15</v>
      </c>
      <c r="M1930">
        <f>reservas_hotel[[#This Row],[Precio Noche]]*reservas_hotel[[#This Row],[noches]]</f>
        <v>840</v>
      </c>
      <c r="N1930">
        <f>reservas_hotel[[#This Row],[noches]]*reservas_hotel[[#This Row],[Mantenimiento por noche]]</f>
        <v>105</v>
      </c>
      <c r="O1930">
        <f>reservas_hotel[[#This Row],[Gasto total por reserva]]-reservas_hotel[[#This Row],[Gasto mantenimiento total]]</f>
        <v>735</v>
      </c>
    </row>
    <row r="1931" spans="1:15" x14ac:dyDescent="0.3">
      <c r="A1931">
        <v>1930</v>
      </c>
      <c r="B1931">
        <v>68</v>
      </c>
      <c r="C1931" t="s">
        <v>2</v>
      </c>
      <c r="D1931" t="s">
        <v>10</v>
      </c>
      <c r="E1931" t="s">
        <v>8</v>
      </c>
      <c r="F1931">
        <v>200</v>
      </c>
      <c r="G1931" s="1">
        <f>IF(reservas_hotel[[#This Row],[precio noche 1]]="","100",reservas_hotel[[#This Row],[precio noche 1]])</f>
        <v>200</v>
      </c>
      <c r="H1931" t="s">
        <v>5</v>
      </c>
      <c r="I1931">
        <v>3</v>
      </c>
      <c r="J1931" t="s">
        <v>6</v>
      </c>
      <c r="L1931" s="1" t="str">
        <f>IF(reservas_hotel[[#This Row],[mantenimiento_por_noche]]="","20",reservas_hotel[[#This Row],[mantenimiento_por_noche]])</f>
        <v>20</v>
      </c>
      <c r="M1931">
        <f>reservas_hotel[[#This Row],[Precio Noche]]*reservas_hotel[[#This Row],[noches]]</f>
        <v>600</v>
      </c>
      <c r="N1931">
        <f>reservas_hotel[[#This Row],[noches]]*reservas_hotel[[#This Row],[Mantenimiento por noche]]</f>
        <v>60</v>
      </c>
      <c r="O1931">
        <f>reservas_hotel[[#This Row],[Gasto total por reserva]]-reservas_hotel[[#This Row],[Gasto mantenimiento total]]</f>
        <v>540</v>
      </c>
    </row>
    <row r="1932" spans="1:15" x14ac:dyDescent="0.3">
      <c r="A1932">
        <v>1931</v>
      </c>
      <c r="B1932">
        <v>26</v>
      </c>
      <c r="C1932" t="s">
        <v>13</v>
      </c>
      <c r="D1932" t="s">
        <v>14</v>
      </c>
      <c r="E1932" t="s">
        <v>8</v>
      </c>
      <c r="F1932">
        <v>150</v>
      </c>
      <c r="G1932" s="1">
        <f>IF(reservas_hotel[[#This Row],[precio noche 1]]="","100",reservas_hotel[[#This Row],[precio noche 1]])</f>
        <v>150</v>
      </c>
      <c r="H1932" t="s">
        <v>12</v>
      </c>
      <c r="I1932">
        <v>7</v>
      </c>
      <c r="J1932" t="s">
        <v>17</v>
      </c>
      <c r="K1932">
        <v>5</v>
      </c>
      <c r="L1932" s="1">
        <f>IF(reservas_hotel[[#This Row],[mantenimiento_por_noche]]="","20",reservas_hotel[[#This Row],[mantenimiento_por_noche]])</f>
        <v>5</v>
      </c>
      <c r="M1932">
        <f>reservas_hotel[[#This Row],[Precio Noche]]*reservas_hotel[[#This Row],[noches]]</f>
        <v>1050</v>
      </c>
      <c r="N1932">
        <f>reservas_hotel[[#This Row],[noches]]*reservas_hotel[[#This Row],[Mantenimiento por noche]]</f>
        <v>35</v>
      </c>
      <c r="O1932">
        <f>reservas_hotel[[#This Row],[Gasto total por reserva]]-reservas_hotel[[#This Row],[Gasto mantenimiento total]]</f>
        <v>1015</v>
      </c>
    </row>
    <row r="1933" spans="1:15" x14ac:dyDescent="0.3">
      <c r="A1933">
        <v>1932</v>
      </c>
      <c r="B1933">
        <v>78</v>
      </c>
      <c r="C1933" t="s">
        <v>13</v>
      </c>
      <c r="D1933" t="s">
        <v>14</v>
      </c>
      <c r="E1933" t="s">
        <v>11</v>
      </c>
      <c r="F1933">
        <v>90</v>
      </c>
      <c r="G1933" s="1">
        <f>IF(reservas_hotel[[#This Row],[precio noche 1]]="","100",reservas_hotel[[#This Row],[precio noche 1]])</f>
        <v>90</v>
      </c>
      <c r="H1933" t="s">
        <v>12</v>
      </c>
      <c r="I1933">
        <v>8</v>
      </c>
      <c r="J1933" t="s">
        <v>6</v>
      </c>
      <c r="K1933">
        <v>15</v>
      </c>
      <c r="L1933" s="1">
        <f>IF(reservas_hotel[[#This Row],[mantenimiento_por_noche]]="","20",reservas_hotel[[#This Row],[mantenimiento_por_noche]])</f>
        <v>15</v>
      </c>
      <c r="M1933">
        <f>reservas_hotel[[#This Row],[Precio Noche]]*reservas_hotel[[#This Row],[noches]]</f>
        <v>720</v>
      </c>
      <c r="N1933">
        <f>reservas_hotel[[#This Row],[noches]]*reservas_hotel[[#This Row],[Mantenimiento por noche]]</f>
        <v>120</v>
      </c>
      <c r="O1933">
        <f>reservas_hotel[[#This Row],[Gasto total por reserva]]-reservas_hotel[[#This Row],[Gasto mantenimiento total]]</f>
        <v>600</v>
      </c>
    </row>
    <row r="1934" spans="1:15" x14ac:dyDescent="0.3">
      <c r="A1934">
        <v>1933</v>
      </c>
      <c r="B1934">
        <v>84</v>
      </c>
      <c r="C1934" t="s">
        <v>13</v>
      </c>
      <c r="D1934" t="s">
        <v>10</v>
      </c>
      <c r="E1934" t="s">
        <v>15</v>
      </c>
      <c r="G1934" s="1" t="str">
        <f>IF(reservas_hotel[[#This Row],[precio noche 1]]="","100",reservas_hotel[[#This Row],[precio noche 1]])</f>
        <v>100</v>
      </c>
      <c r="H1934" t="s">
        <v>5</v>
      </c>
      <c r="I1934">
        <v>6</v>
      </c>
      <c r="J1934" t="s">
        <v>6</v>
      </c>
      <c r="K1934">
        <v>20</v>
      </c>
      <c r="L1934" s="1">
        <f>IF(reservas_hotel[[#This Row],[mantenimiento_por_noche]]="","20",reservas_hotel[[#This Row],[mantenimiento_por_noche]])</f>
        <v>20</v>
      </c>
      <c r="M1934">
        <f>reservas_hotel[[#This Row],[Precio Noche]]*reservas_hotel[[#This Row],[noches]]</f>
        <v>600</v>
      </c>
      <c r="N1934">
        <f>reservas_hotel[[#This Row],[noches]]*reservas_hotel[[#This Row],[Mantenimiento por noche]]</f>
        <v>120</v>
      </c>
      <c r="O1934">
        <f>reservas_hotel[[#This Row],[Gasto total por reserva]]-reservas_hotel[[#This Row],[Gasto mantenimiento total]]</f>
        <v>480</v>
      </c>
    </row>
    <row r="1935" spans="1:15" x14ac:dyDescent="0.3">
      <c r="A1935">
        <v>1934</v>
      </c>
      <c r="B1935">
        <v>77</v>
      </c>
      <c r="C1935" t="s">
        <v>2</v>
      </c>
      <c r="D1935" t="s">
        <v>16</v>
      </c>
      <c r="E1935" t="s">
        <v>15</v>
      </c>
      <c r="F1935">
        <v>90</v>
      </c>
      <c r="G1935" s="1">
        <f>IF(reservas_hotel[[#This Row],[precio noche 1]]="","100",reservas_hotel[[#This Row],[precio noche 1]])</f>
        <v>90</v>
      </c>
      <c r="H1935" t="s">
        <v>5</v>
      </c>
      <c r="I1935">
        <v>8</v>
      </c>
      <c r="J1935" t="s">
        <v>6</v>
      </c>
      <c r="K1935">
        <v>20</v>
      </c>
      <c r="L1935" s="1">
        <f>IF(reservas_hotel[[#This Row],[mantenimiento_por_noche]]="","20",reservas_hotel[[#This Row],[mantenimiento_por_noche]])</f>
        <v>20</v>
      </c>
      <c r="M1935">
        <f>reservas_hotel[[#This Row],[Precio Noche]]*reservas_hotel[[#This Row],[noches]]</f>
        <v>720</v>
      </c>
      <c r="N1935">
        <f>reservas_hotel[[#This Row],[noches]]*reservas_hotel[[#This Row],[Mantenimiento por noche]]</f>
        <v>160</v>
      </c>
      <c r="O1935">
        <f>reservas_hotel[[#This Row],[Gasto total por reserva]]-reservas_hotel[[#This Row],[Gasto mantenimiento total]]</f>
        <v>560</v>
      </c>
    </row>
    <row r="1936" spans="1:15" x14ac:dyDescent="0.3">
      <c r="A1936">
        <v>1935</v>
      </c>
      <c r="B1936">
        <v>89</v>
      </c>
      <c r="C1936" t="s">
        <v>2</v>
      </c>
      <c r="D1936" t="s">
        <v>22</v>
      </c>
      <c r="E1936" t="s">
        <v>15</v>
      </c>
      <c r="F1936">
        <v>90</v>
      </c>
      <c r="G1936" s="1">
        <f>IF(reservas_hotel[[#This Row],[precio noche 1]]="","100",reservas_hotel[[#This Row],[precio noche 1]])</f>
        <v>90</v>
      </c>
      <c r="H1936" t="s">
        <v>5</v>
      </c>
      <c r="I1936">
        <v>10</v>
      </c>
      <c r="J1936" t="s">
        <v>6</v>
      </c>
      <c r="L1936" s="1" t="str">
        <f>IF(reservas_hotel[[#This Row],[mantenimiento_por_noche]]="","20",reservas_hotel[[#This Row],[mantenimiento_por_noche]])</f>
        <v>20</v>
      </c>
      <c r="M1936">
        <f>reservas_hotel[[#This Row],[Precio Noche]]*reservas_hotel[[#This Row],[noches]]</f>
        <v>900</v>
      </c>
      <c r="N1936">
        <f>reservas_hotel[[#This Row],[noches]]*reservas_hotel[[#This Row],[Mantenimiento por noche]]</f>
        <v>200</v>
      </c>
      <c r="O1936">
        <f>reservas_hotel[[#This Row],[Gasto total por reserva]]-reservas_hotel[[#This Row],[Gasto mantenimiento total]]</f>
        <v>700</v>
      </c>
    </row>
    <row r="1937" spans="1:15" x14ac:dyDescent="0.3">
      <c r="A1937">
        <v>1936</v>
      </c>
      <c r="B1937">
        <v>39</v>
      </c>
      <c r="C1937" t="s">
        <v>2</v>
      </c>
      <c r="D1937" t="s">
        <v>7</v>
      </c>
      <c r="E1937" t="s">
        <v>11</v>
      </c>
      <c r="F1937">
        <v>70</v>
      </c>
      <c r="G1937" s="1">
        <f>IF(reservas_hotel[[#This Row],[precio noche 1]]="","100",reservas_hotel[[#This Row],[precio noche 1]])</f>
        <v>70</v>
      </c>
      <c r="H1937" t="s">
        <v>21</v>
      </c>
      <c r="I1937">
        <v>8</v>
      </c>
      <c r="J1937" t="s">
        <v>6</v>
      </c>
      <c r="L1937" s="1" t="str">
        <f>IF(reservas_hotel[[#This Row],[mantenimiento_por_noche]]="","20",reservas_hotel[[#This Row],[mantenimiento_por_noche]])</f>
        <v>20</v>
      </c>
      <c r="M1937">
        <f>reservas_hotel[[#This Row],[Precio Noche]]*reservas_hotel[[#This Row],[noches]]</f>
        <v>560</v>
      </c>
      <c r="N1937">
        <f>reservas_hotel[[#This Row],[noches]]*reservas_hotel[[#This Row],[Mantenimiento por noche]]</f>
        <v>160</v>
      </c>
      <c r="O1937">
        <f>reservas_hotel[[#This Row],[Gasto total por reserva]]-reservas_hotel[[#This Row],[Gasto mantenimiento total]]</f>
        <v>400</v>
      </c>
    </row>
    <row r="1938" spans="1:15" x14ac:dyDescent="0.3">
      <c r="A1938">
        <v>1937</v>
      </c>
      <c r="B1938">
        <v>29</v>
      </c>
      <c r="C1938" t="s">
        <v>13</v>
      </c>
      <c r="D1938" t="s">
        <v>16</v>
      </c>
      <c r="E1938" t="s">
        <v>8</v>
      </c>
      <c r="F1938">
        <v>90</v>
      </c>
      <c r="G1938" s="1">
        <f>IF(reservas_hotel[[#This Row],[precio noche 1]]="","100",reservas_hotel[[#This Row],[precio noche 1]])</f>
        <v>90</v>
      </c>
      <c r="H1938" t="s">
        <v>9</v>
      </c>
      <c r="I1938">
        <v>8</v>
      </c>
      <c r="J1938" t="s">
        <v>6</v>
      </c>
      <c r="K1938">
        <v>10</v>
      </c>
      <c r="L1938" s="1">
        <f>IF(reservas_hotel[[#This Row],[mantenimiento_por_noche]]="","20",reservas_hotel[[#This Row],[mantenimiento_por_noche]])</f>
        <v>10</v>
      </c>
      <c r="M1938">
        <f>reservas_hotel[[#This Row],[Precio Noche]]*reservas_hotel[[#This Row],[noches]]</f>
        <v>720</v>
      </c>
      <c r="N1938">
        <f>reservas_hotel[[#This Row],[noches]]*reservas_hotel[[#This Row],[Mantenimiento por noche]]</f>
        <v>80</v>
      </c>
      <c r="O1938">
        <f>reservas_hotel[[#This Row],[Gasto total por reserva]]-reservas_hotel[[#This Row],[Gasto mantenimiento total]]</f>
        <v>640</v>
      </c>
    </row>
    <row r="1939" spans="1:15" x14ac:dyDescent="0.3">
      <c r="A1939">
        <v>1938</v>
      </c>
      <c r="B1939">
        <v>36</v>
      </c>
      <c r="C1939" t="s">
        <v>13</v>
      </c>
      <c r="D1939" t="s">
        <v>22</v>
      </c>
      <c r="E1939" t="s">
        <v>4</v>
      </c>
      <c r="F1939">
        <v>150</v>
      </c>
      <c r="G1939" s="1">
        <f>IF(reservas_hotel[[#This Row],[precio noche 1]]="","100",reservas_hotel[[#This Row],[precio noche 1]])</f>
        <v>150</v>
      </c>
      <c r="H1939" t="s">
        <v>21</v>
      </c>
      <c r="I1939">
        <v>4</v>
      </c>
      <c r="J1939" t="s">
        <v>6</v>
      </c>
      <c r="K1939">
        <v>5</v>
      </c>
      <c r="L1939" s="1">
        <f>IF(reservas_hotel[[#This Row],[mantenimiento_por_noche]]="","20",reservas_hotel[[#This Row],[mantenimiento_por_noche]])</f>
        <v>5</v>
      </c>
      <c r="M1939">
        <f>reservas_hotel[[#This Row],[Precio Noche]]*reservas_hotel[[#This Row],[noches]]</f>
        <v>600</v>
      </c>
      <c r="N1939">
        <f>reservas_hotel[[#This Row],[noches]]*reservas_hotel[[#This Row],[Mantenimiento por noche]]</f>
        <v>20</v>
      </c>
      <c r="O1939">
        <f>reservas_hotel[[#This Row],[Gasto total por reserva]]-reservas_hotel[[#This Row],[Gasto mantenimiento total]]</f>
        <v>580</v>
      </c>
    </row>
    <row r="1940" spans="1:15" x14ac:dyDescent="0.3">
      <c r="A1940">
        <v>1939</v>
      </c>
      <c r="B1940">
        <v>52</v>
      </c>
      <c r="C1940" t="s">
        <v>13</v>
      </c>
      <c r="D1940" t="s">
        <v>7</v>
      </c>
      <c r="E1940" t="s">
        <v>8</v>
      </c>
      <c r="F1940">
        <v>50</v>
      </c>
      <c r="G1940" s="1">
        <f>IF(reservas_hotel[[#This Row],[precio noche 1]]="","100",reservas_hotel[[#This Row],[precio noche 1]])</f>
        <v>50</v>
      </c>
      <c r="H1940" t="s">
        <v>5</v>
      </c>
      <c r="I1940">
        <v>1</v>
      </c>
      <c r="J1940" t="s">
        <v>6</v>
      </c>
      <c r="K1940">
        <v>15</v>
      </c>
      <c r="L1940" s="1">
        <f>IF(reservas_hotel[[#This Row],[mantenimiento_por_noche]]="","20",reservas_hotel[[#This Row],[mantenimiento_por_noche]])</f>
        <v>15</v>
      </c>
      <c r="M1940">
        <f>reservas_hotel[[#This Row],[Precio Noche]]*reservas_hotel[[#This Row],[noches]]</f>
        <v>50</v>
      </c>
      <c r="N1940">
        <f>reservas_hotel[[#This Row],[noches]]*reservas_hotel[[#This Row],[Mantenimiento por noche]]</f>
        <v>15</v>
      </c>
      <c r="O1940">
        <f>reservas_hotel[[#This Row],[Gasto total por reserva]]-reservas_hotel[[#This Row],[Gasto mantenimiento total]]</f>
        <v>35</v>
      </c>
    </row>
    <row r="1941" spans="1:15" x14ac:dyDescent="0.3">
      <c r="A1941">
        <v>1940</v>
      </c>
      <c r="B1941">
        <v>82</v>
      </c>
      <c r="C1941" t="s">
        <v>13</v>
      </c>
      <c r="D1941" t="s">
        <v>20</v>
      </c>
      <c r="E1941" t="s">
        <v>11</v>
      </c>
      <c r="F1941">
        <v>70</v>
      </c>
      <c r="G1941" s="1">
        <f>IF(reservas_hotel[[#This Row],[precio noche 1]]="","100",reservas_hotel[[#This Row],[precio noche 1]])</f>
        <v>70</v>
      </c>
      <c r="H1941" t="s">
        <v>9</v>
      </c>
      <c r="I1941">
        <v>6</v>
      </c>
      <c r="J1941" t="s">
        <v>17</v>
      </c>
      <c r="K1941">
        <v>5</v>
      </c>
      <c r="L1941" s="1">
        <f>IF(reservas_hotel[[#This Row],[mantenimiento_por_noche]]="","20",reservas_hotel[[#This Row],[mantenimiento_por_noche]])</f>
        <v>5</v>
      </c>
      <c r="M1941">
        <f>reservas_hotel[[#This Row],[Precio Noche]]*reservas_hotel[[#This Row],[noches]]</f>
        <v>420</v>
      </c>
      <c r="N1941">
        <f>reservas_hotel[[#This Row],[noches]]*reservas_hotel[[#This Row],[Mantenimiento por noche]]</f>
        <v>30</v>
      </c>
      <c r="O1941">
        <f>reservas_hotel[[#This Row],[Gasto total por reserva]]-reservas_hotel[[#This Row],[Gasto mantenimiento total]]</f>
        <v>390</v>
      </c>
    </row>
    <row r="1942" spans="1:15" x14ac:dyDescent="0.3">
      <c r="A1942">
        <v>1941</v>
      </c>
      <c r="B1942">
        <v>87</v>
      </c>
      <c r="C1942" t="s">
        <v>2</v>
      </c>
      <c r="D1942" t="s">
        <v>3</v>
      </c>
      <c r="E1942" t="s">
        <v>15</v>
      </c>
      <c r="F1942">
        <v>120</v>
      </c>
      <c r="G1942" s="1">
        <f>IF(reservas_hotel[[#This Row],[precio noche 1]]="","100",reservas_hotel[[#This Row],[precio noche 1]])</f>
        <v>120</v>
      </c>
      <c r="H1942" t="s">
        <v>9</v>
      </c>
      <c r="I1942">
        <v>1</v>
      </c>
      <c r="J1942" t="s">
        <v>6</v>
      </c>
      <c r="K1942">
        <v>15</v>
      </c>
      <c r="L1942" s="1">
        <f>IF(reservas_hotel[[#This Row],[mantenimiento_por_noche]]="","20",reservas_hotel[[#This Row],[mantenimiento_por_noche]])</f>
        <v>15</v>
      </c>
      <c r="M1942">
        <f>reservas_hotel[[#This Row],[Precio Noche]]*reservas_hotel[[#This Row],[noches]]</f>
        <v>120</v>
      </c>
      <c r="N1942">
        <f>reservas_hotel[[#This Row],[noches]]*reservas_hotel[[#This Row],[Mantenimiento por noche]]</f>
        <v>15</v>
      </c>
      <c r="O1942">
        <f>reservas_hotel[[#This Row],[Gasto total por reserva]]-reservas_hotel[[#This Row],[Gasto mantenimiento total]]</f>
        <v>105</v>
      </c>
    </row>
    <row r="1943" spans="1:15" x14ac:dyDescent="0.3">
      <c r="A1943">
        <v>1942</v>
      </c>
      <c r="B1943">
        <v>62</v>
      </c>
      <c r="C1943" t="s">
        <v>2</v>
      </c>
      <c r="D1943" t="s">
        <v>20</v>
      </c>
      <c r="E1943" t="s">
        <v>4</v>
      </c>
      <c r="G1943" s="1" t="str">
        <f>IF(reservas_hotel[[#This Row],[precio noche 1]]="","100",reservas_hotel[[#This Row],[precio noche 1]])</f>
        <v>100</v>
      </c>
      <c r="H1943" t="s">
        <v>9</v>
      </c>
      <c r="I1943">
        <v>8</v>
      </c>
      <c r="J1943" t="s">
        <v>17</v>
      </c>
      <c r="K1943">
        <v>20</v>
      </c>
      <c r="L1943" s="1">
        <f>IF(reservas_hotel[[#This Row],[mantenimiento_por_noche]]="","20",reservas_hotel[[#This Row],[mantenimiento_por_noche]])</f>
        <v>20</v>
      </c>
      <c r="M1943">
        <f>reservas_hotel[[#This Row],[Precio Noche]]*reservas_hotel[[#This Row],[noches]]</f>
        <v>800</v>
      </c>
      <c r="N1943">
        <f>reservas_hotel[[#This Row],[noches]]*reservas_hotel[[#This Row],[Mantenimiento por noche]]</f>
        <v>160</v>
      </c>
      <c r="O1943">
        <f>reservas_hotel[[#This Row],[Gasto total por reserva]]-reservas_hotel[[#This Row],[Gasto mantenimiento total]]</f>
        <v>640</v>
      </c>
    </row>
    <row r="1944" spans="1:15" x14ac:dyDescent="0.3">
      <c r="A1944">
        <v>1943</v>
      </c>
      <c r="B1944">
        <v>34</v>
      </c>
      <c r="C1944" t="s">
        <v>13</v>
      </c>
      <c r="D1944" t="s">
        <v>20</v>
      </c>
      <c r="E1944" t="s">
        <v>8</v>
      </c>
      <c r="G1944" s="1" t="str">
        <f>IF(reservas_hotel[[#This Row],[precio noche 1]]="","100",reservas_hotel[[#This Row],[precio noche 1]])</f>
        <v>100</v>
      </c>
      <c r="H1944" t="s">
        <v>5</v>
      </c>
      <c r="I1944">
        <v>3</v>
      </c>
      <c r="J1944" t="s">
        <v>6</v>
      </c>
      <c r="K1944">
        <v>15</v>
      </c>
      <c r="L1944" s="1">
        <f>IF(reservas_hotel[[#This Row],[mantenimiento_por_noche]]="","20",reservas_hotel[[#This Row],[mantenimiento_por_noche]])</f>
        <v>15</v>
      </c>
      <c r="M1944">
        <f>reservas_hotel[[#This Row],[Precio Noche]]*reservas_hotel[[#This Row],[noches]]</f>
        <v>300</v>
      </c>
      <c r="N1944">
        <f>reservas_hotel[[#This Row],[noches]]*reservas_hotel[[#This Row],[Mantenimiento por noche]]</f>
        <v>45</v>
      </c>
      <c r="O1944">
        <f>reservas_hotel[[#This Row],[Gasto total por reserva]]-reservas_hotel[[#This Row],[Gasto mantenimiento total]]</f>
        <v>255</v>
      </c>
    </row>
    <row r="1945" spans="1:15" x14ac:dyDescent="0.3">
      <c r="A1945">
        <v>1944</v>
      </c>
      <c r="B1945">
        <v>55</v>
      </c>
      <c r="C1945" t="s">
        <v>2</v>
      </c>
      <c r="D1945" t="s">
        <v>18</v>
      </c>
      <c r="E1945" t="s">
        <v>15</v>
      </c>
      <c r="F1945">
        <v>50</v>
      </c>
      <c r="G1945" s="1">
        <f>IF(reservas_hotel[[#This Row],[precio noche 1]]="","100",reservas_hotel[[#This Row],[precio noche 1]])</f>
        <v>50</v>
      </c>
      <c r="H1945" t="s">
        <v>21</v>
      </c>
      <c r="I1945">
        <v>10</v>
      </c>
      <c r="J1945" t="s">
        <v>17</v>
      </c>
      <c r="K1945">
        <v>10</v>
      </c>
      <c r="L1945" s="1">
        <f>IF(reservas_hotel[[#This Row],[mantenimiento_por_noche]]="","20",reservas_hotel[[#This Row],[mantenimiento_por_noche]])</f>
        <v>10</v>
      </c>
      <c r="M1945">
        <f>reservas_hotel[[#This Row],[Precio Noche]]*reservas_hotel[[#This Row],[noches]]</f>
        <v>500</v>
      </c>
      <c r="N1945">
        <f>reservas_hotel[[#This Row],[noches]]*reservas_hotel[[#This Row],[Mantenimiento por noche]]</f>
        <v>100</v>
      </c>
      <c r="O1945">
        <f>reservas_hotel[[#This Row],[Gasto total por reserva]]-reservas_hotel[[#This Row],[Gasto mantenimiento total]]</f>
        <v>400</v>
      </c>
    </row>
    <row r="1946" spans="1:15" x14ac:dyDescent="0.3">
      <c r="A1946">
        <v>1945</v>
      </c>
      <c r="B1946">
        <v>89</v>
      </c>
      <c r="C1946" t="s">
        <v>2</v>
      </c>
      <c r="D1946" t="s">
        <v>7</v>
      </c>
      <c r="E1946" t="s">
        <v>11</v>
      </c>
      <c r="F1946">
        <v>150</v>
      </c>
      <c r="G1946" s="1">
        <f>IF(reservas_hotel[[#This Row],[precio noche 1]]="","100",reservas_hotel[[#This Row],[precio noche 1]])</f>
        <v>150</v>
      </c>
      <c r="H1946" t="s">
        <v>5</v>
      </c>
      <c r="I1946">
        <v>1</v>
      </c>
      <c r="J1946" t="s">
        <v>17</v>
      </c>
      <c r="K1946">
        <v>5</v>
      </c>
      <c r="L1946" s="1">
        <f>IF(reservas_hotel[[#This Row],[mantenimiento_por_noche]]="","20",reservas_hotel[[#This Row],[mantenimiento_por_noche]])</f>
        <v>5</v>
      </c>
      <c r="M1946">
        <f>reservas_hotel[[#This Row],[Precio Noche]]*reservas_hotel[[#This Row],[noches]]</f>
        <v>150</v>
      </c>
      <c r="N1946">
        <f>reservas_hotel[[#This Row],[noches]]*reservas_hotel[[#This Row],[Mantenimiento por noche]]</f>
        <v>5</v>
      </c>
      <c r="O1946">
        <f>reservas_hotel[[#This Row],[Gasto total por reserva]]-reservas_hotel[[#This Row],[Gasto mantenimiento total]]</f>
        <v>145</v>
      </c>
    </row>
    <row r="1947" spans="1:15" x14ac:dyDescent="0.3">
      <c r="A1947">
        <v>1946</v>
      </c>
      <c r="B1947">
        <v>43</v>
      </c>
      <c r="C1947" t="s">
        <v>2</v>
      </c>
      <c r="D1947" t="s">
        <v>19</v>
      </c>
      <c r="E1947" t="s">
        <v>8</v>
      </c>
      <c r="F1947">
        <v>70</v>
      </c>
      <c r="G1947" s="1">
        <f>IF(reservas_hotel[[#This Row],[precio noche 1]]="","100",reservas_hotel[[#This Row],[precio noche 1]])</f>
        <v>70</v>
      </c>
      <c r="H1947" t="s">
        <v>9</v>
      </c>
      <c r="I1947">
        <v>10</v>
      </c>
      <c r="J1947" t="s">
        <v>17</v>
      </c>
      <c r="L1947" s="1" t="str">
        <f>IF(reservas_hotel[[#This Row],[mantenimiento_por_noche]]="","20",reservas_hotel[[#This Row],[mantenimiento_por_noche]])</f>
        <v>20</v>
      </c>
      <c r="M1947">
        <f>reservas_hotel[[#This Row],[Precio Noche]]*reservas_hotel[[#This Row],[noches]]</f>
        <v>700</v>
      </c>
      <c r="N1947">
        <f>reservas_hotel[[#This Row],[noches]]*reservas_hotel[[#This Row],[Mantenimiento por noche]]</f>
        <v>200</v>
      </c>
      <c r="O1947">
        <f>reservas_hotel[[#This Row],[Gasto total por reserva]]-reservas_hotel[[#This Row],[Gasto mantenimiento total]]</f>
        <v>500</v>
      </c>
    </row>
    <row r="1948" spans="1:15" x14ac:dyDescent="0.3">
      <c r="A1948">
        <v>1947</v>
      </c>
      <c r="B1948">
        <v>52</v>
      </c>
      <c r="C1948" t="s">
        <v>13</v>
      </c>
      <c r="D1948" t="s">
        <v>16</v>
      </c>
      <c r="E1948" t="s">
        <v>11</v>
      </c>
      <c r="F1948">
        <v>70</v>
      </c>
      <c r="G1948" s="1">
        <f>IF(reservas_hotel[[#This Row],[precio noche 1]]="","100",reservas_hotel[[#This Row],[precio noche 1]])</f>
        <v>70</v>
      </c>
      <c r="H1948" t="s">
        <v>9</v>
      </c>
      <c r="I1948">
        <v>2</v>
      </c>
      <c r="J1948" t="s">
        <v>17</v>
      </c>
      <c r="L1948" s="1" t="str">
        <f>IF(reservas_hotel[[#This Row],[mantenimiento_por_noche]]="","20",reservas_hotel[[#This Row],[mantenimiento_por_noche]])</f>
        <v>20</v>
      </c>
      <c r="M1948">
        <f>reservas_hotel[[#This Row],[Precio Noche]]*reservas_hotel[[#This Row],[noches]]</f>
        <v>140</v>
      </c>
      <c r="N1948">
        <f>reservas_hotel[[#This Row],[noches]]*reservas_hotel[[#This Row],[Mantenimiento por noche]]</f>
        <v>40</v>
      </c>
      <c r="O1948">
        <f>reservas_hotel[[#This Row],[Gasto total por reserva]]-reservas_hotel[[#This Row],[Gasto mantenimiento total]]</f>
        <v>100</v>
      </c>
    </row>
    <row r="1949" spans="1:15" x14ac:dyDescent="0.3">
      <c r="A1949">
        <v>1948</v>
      </c>
      <c r="B1949">
        <v>74</v>
      </c>
      <c r="C1949" t="s">
        <v>2</v>
      </c>
      <c r="D1949" t="s">
        <v>20</v>
      </c>
      <c r="E1949" t="s">
        <v>11</v>
      </c>
      <c r="F1949">
        <v>150</v>
      </c>
      <c r="G1949" s="1">
        <f>IF(reservas_hotel[[#This Row],[precio noche 1]]="","100",reservas_hotel[[#This Row],[precio noche 1]])</f>
        <v>150</v>
      </c>
      <c r="H1949" t="s">
        <v>12</v>
      </c>
      <c r="I1949">
        <v>9</v>
      </c>
      <c r="J1949" t="s">
        <v>17</v>
      </c>
      <c r="L1949" s="1" t="str">
        <f>IF(reservas_hotel[[#This Row],[mantenimiento_por_noche]]="","20",reservas_hotel[[#This Row],[mantenimiento_por_noche]])</f>
        <v>20</v>
      </c>
      <c r="M1949">
        <f>reservas_hotel[[#This Row],[Precio Noche]]*reservas_hotel[[#This Row],[noches]]</f>
        <v>1350</v>
      </c>
      <c r="N1949">
        <f>reservas_hotel[[#This Row],[noches]]*reservas_hotel[[#This Row],[Mantenimiento por noche]]</f>
        <v>180</v>
      </c>
      <c r="O1949">
        <f>reservas_hotel[[#This Row],[Gasto total por reserva]]-reservas_hotel[[#This Row],[Gasto mantenimiento total]]</f>
        <v>1170</v>
      </c>
    </row>
    <row r="1950" spans="1:15" x14ac:dyDescent="0.3">
      <c r="A1950">
        <v>1949</v>
      </c>
      <c r="B1950">
        <v>60</v>
      </c>
      <c r="C1950" t="s">
        <v>2</v>
      </c>
      <c r="D1950" t="s">
        <v>16</v>
      </c>
      <c r="E1950" t="s">
        <v>4</v>
      </c>
      <c r="F1950">
        <v>200</v>
      </c>
      <c r="G1950" s="1">
        <f>IF(reservas_hotel[[#This Row],[precio noche 1]]="","100",reservas_hotel[[#This Row],[precio noche 1]])</f>
        <v>200</v>
      </c>
      <c r="H1950" t="s">
        <v>9</v>
      </c>
      <c r="I1950">
        <v>4</v>
      </c>
      <c r="J1950" t="s">
        <v>6</v>
      </c>
      <c r="K1950">
        <v>5</v>
      </c>
      <c r="L1950" s="1">
        <f>IF(reservas_hotel[[#This Row],[mantenimiento_por_noche]]="","20",reservas_hotel[[#This Row],[mantenimiento_por_noche]])</f>
        <v>5</v>
      </c>
      <c r="M1950">
        <f>reservas_hotel[[#This Row],[Precio Noche]]*reservas_hotel[[#This Row],[noches]]</f>
        <v>800</v>
      </c>
      <c r="N1950">
        <f>reservas_hotel[[#This Row],[noches]]*reservas_hotel[[#This Row],[Mantenimiento por noche]]</f>
        <v>20</v>
      </c>
      <c r="O1950">
        <f>reservas_hotel[[#This Row],[Gasto total por reserva]]-reservas_hotel[[#This Row],[Gasto mantenimiento total]]</f>
        <v>780</v>
      </c>
    </row>
    <row r="1951" spans="1:15" x14ac:dyDescent="0.3">
      <c r="A1951">
        <v>1950</v>
      </c>
      <c r="B1951">
        <v>79</v>
      </c>
      <c r="C1951" t="s">
        <v>13</v>
      </c>
      <c r="D1951" t="s">
        <v>18</v>
      </c>
      <c r="E1951" t="s">
        <v>11</v>
      </c>
      <c r="F1951">
        <v>200</v>
      </c>
      <c r="G1951" s="1">
        <f>IF(reservas_hotel[[#This Row],[precio noche 1]]="","100",reservas_hotel[[#This Row],[precio noche 1]])</f>
        <v>200</v>
      </c>
      <c r="H1951" t="s">
        <v>12</v>
      </c>
      <c r="I1951">
        <v>7</v>
      </c>
      <c r="J1951" t="s">
        <v>17</v>
      </c>
      <c r="K1951">
        <v>20</v>
      </c>
      <c r="L1951" s="1">
        <f>IF(reservas_hotel[[#This Row],[mantenimiento_por_noche]]="","20",reservas_hotel[[#This Row],[mantenimiento_por_noche]])</f>
        <v>20</v>
      </c>
      <c r="M1951">
        <f>reservas_hotel[[#This Row],[Precio Noche]]*reservas_hotel[[#This Row],[noches]]</f>
        <v>1400</v>
      </c>
      <c r="N1951">
        <f>reservas_hotel[[#This Row],[noches]]*reservas_hotel[[#This Row],[Mantenimiento por noche]]</f>
        <v>140</v>
      </c>
      <c r="O1951">
        <f>reservas_hotel[[#This Row],[Gasto total por reserva]]-reservas_hotel[[#This Row],[Gasto mantenimiento total]]</f>
        <v>1260</v>
      </c>
    </row>
    <row r="1952" spans="1:15" x14ac:dyDescent="0.3">
      <c r="A1952">
        <v>1951</v>
      </c>
      <c r="B1952">
        <v>57</v>
      </c>
      <c r="C1952" t="s">
        <v>2</v>
      </c>
      <c r="D1952" t="s">
        <v>10</v>
      </c>
      <c r="E1952" t="s">
        <v>15</v>
      </c>
      <c r="F1952">
        <v>90</v>
      </c>
      <c r="G1952" s="1">
        <f>IF(reservas_hotel[[#This Row],[precio noche 1]]="","100",reservas_hotel[[#This Row],[precio noche 1]])</f>
        <v>90</v>
      </c>
      <c r="H1952" t="s">
        <v>12</v>
      </c>
      <c r="I1952">
        <v>2</v>
      </c>
      <c r="J1952" t="s">
        <v>6</v>
      </c>
      <c r="K1952">
        <v>10</v>
      </c>
      <c r="L1952" s="1">
        <f>IF(reservas_hotel[[#This Row],[mantenimiento_por_noche]]="","20",reservas_hotel[[#This Row],[mantenimiento_por_noche]])</f>
        <v>10</v>
      </c>
      <c r="M1952">
        <f>reservas_hotel[[#This Row],[Precio Noche]]*reservas_hotel[[#This Row],[noches]]</f>
        <v>180</v>
      </c>
      <c r="N1952">
        <f>reservas_hotel[[#This Row],[noches]]*reservas_hotel[[#This Row],[Mantenimiento por noche]]</f>
        <v>20</v>
      </c>
      <c r="O1952">
        <f>reservas_hotel[[#This Row],[Gasto total por reserva]]-reservas_hotel[[#This Row],[Gasto mantenimiento total]]</f>
        <v>160</v>
      </c>
    </row>
    <row r="1953" spans="1:15" x14ac:dyDescent="0.3">
      <c r="A1953">
        <v>1952</v>
      </c>
      <c r="B1953">
        <v>90</v>
      </c>
      <c r="C1953" t="s">
        <v>2</v>
      </c>
      <c r="D1953" t="s">
        <v>10</v>
      </c>
      <c r="E1953" t="s">
        <v>11</v>
      </c>
      <c r="F1953">
        <v>70</v>
      </c>
      <c r="G1953" s="1">
        <f>IF(reservas_hotel[[#This Row],[precio noche 1]]="","100",reservas_hotel[[#This Row],[precio noche 1]])</f>
        <v>70</v>
      </c>
      <c r="H1953" t="s">
        <v>21</v>
      </c>
      <c r="I1953">
        <v>6</v>
      </c>
      <c r="J1953" t="s">
        <v>17</v>
      </c>
      <c r="K1953">
        <v>10</v>
      </c>
      <c r="L1953" s="1">
        <f>IF(reservas_hotel[[#This Row],[mantenimiento_por_noche]]="","20",reservas_hotel[[#This Row],[mantenimiento_por_noche]])</f>
        <v>10</v>
      </c>
      <c r="M1953">
        <f>reservas_hotel[[#This Row],[Precio Noche]]*reservas_hotel[[#This Row],[noches]]</f>
        <v>420</v>
      </c>
      <c r="N1953">
        <f>reservas_hotel[[#This Row],[noches]]*reservas_hotel[[#This Row],[Mantenimiento por noche]]</f>
        <v>60</v>
      </c>
      <c r="O1953">
        <f>reservas_hotel[[#This Row],[Gasto total por reserva]]-reservas_hotel[[#This Row],[Gasto mantenimiento total]]</f>
        <v>360</v>
      </c>
    </row>
    <row r="1954" spans="1:15" x14ac:dyDescent="0.3">
      <c r="A1954">
        <v>1953</v>
      </c>
      <c r="B1954">
        <v>27</v>
      </c>
      <c r="C1954" t="s">
        <v>13</v>
      </c>
      <c r="D1954" t="s">
        <v>18</v>
      </c>
      <c r="E1954" t="s">
        <v>11</v>
      </c>
      <c r="F1954">
        <v>120</v>
      </c>
      <c r="G1954" s="1">
        <f>IF(reservas_hotel[[#This Row],[precio noche 1]]="","100",reservas_hotel[[#This Row],[precio noche 1]])</f>
        <v>120</v>
      </c>
      <c r="H1954" t="s">
        <v>5</v>
      </c>
      <c r="I1954">
        <v>9</v>
      </c>
      <c r="J1954" t="s">
        <v>17</v>
      </c>
      <c r="L1954" s="1" t="str">
        <f>IF(reservas_hotel[[#This Row],[mantenimiento_por_noche]]="","20",reservas_hotel[[#This Row],[mantenimiento_por_noche]])</f>
        <v>20</v>
      </c>
      <c r="M1954">
        <f>reservas_hotel[[#This Row],[Precio Noche]]*reservas_hotel[[#This Row],[noches]]</f>
        <v>1080</v>
      </c>
      <c r="N1954">
        <f>reservas_hotel[[#This Row],[noches]]*reservas_hotel[[#This Row],[Mantenimiento por noche]]</f>
        <v>180</v>
      </c>
      <c r="O1954">
        <f>reservas_hotel[[#This Row],[Gasto total por reserva]]-reservas_hotel[[#This Row],[Gasto mantenimiento total]]</f>
        <v>900</v>
      </c>
    </row>
    <row r="1955" spans="1:15" x14ac:dyDescent="0.3">
      <c r="A1955">
        <v>1954</v>
      </c>
      <c r="B1955">
        <v>80</v>
      </c>
      <c r="C1955" t="s">
        <v>13</v>
      </c>
      <c r="D1955" t="s">
        <v>22</v>
      </c>
      <c r="E1955" t="s">
        <v>11</v>
      </c>
      <c r="F1955">
        <v>200</v>
      </c>
      <c r="G1955" s="1">
        <f>IF(reservas_hotel[[#This Row],[precio noche 1]]="","100",reservas_hotel[[#This Row],[precio noche 1]])</f>
        <v>200</v>
      </c>
      <c r="H1955" t="s">
        <v>5</v>
      </c>
      <c r="I1955">
        <v>3</v>
      </c>
      <c r="J1955" t="s">
        <v>6</v>
      </c>
      <c r="K1955">
        <v>5</v>
      </c>
      <c r="L1955" s="1">
        <f>IF(reservas_hotel[[#This Row],[mantenimiento_por_noche]]="","20",reservas_hotel[[#This Row],[mantenimiento_por_noche]])</f>
        <v>5</v>
      </c>
      <c r="M1955">
        <f>reservas_hotel[[#This Row],[Precio Noche]]*reservas_hotel[[#This Row],[noches]]</f>
        <v>600</v>
      </c>
      <c r="N1955">
        <f>reservas_hotel[[#This Row],[noches]]*reservas_hotel[[#This Row],[Mantenimiento por noche]]</f>
        <v>15</v>
      </c>
      <c r="O1955">
        <f>reservas_hotel[[#This Row],[Gasto total por reserva]]-reservas_hotel[[#This Row],[Gasto mantenimiento total]]</f>
        <v>585</v>
      </c>
    </row>
    <row r="1956" spans="1:15" x14ac:dyDescent="0.3">
      <c r="A1956">
        <v>1955</v>
      </c>
      <c r="B1956">
        <v>49</v>
      </c>
      <c r="C1956" t="s">
        <v>13</v>
      </c>
      <c r="D1956" t="s">
        <v>3</v>
      </c>
      <c r="E1956" t="s">
        <v>4</v>
      </c>
      <c r="G1956" s="1" t="str">
        <f>IF(reservas_hotel[[#This Row],[precio noche 1]]="","100",reservas_hotel[[#This Row],[precio noche 1]])</f>
        <v>100</v>
      </c>
      <c r="H1956" t="s">
        <v>21</v>
      </c>
      <c r="I1956">
        <v>1</v>
      </c>
      <c r="J1956" t="s">
        <v>17</v>
      </c>
      <c r="K1956">
        <v>15</v>
      </c>
      <c r="L1956" s="1">
        <f>IF(reservas_hotel[[#This Row],[mantenimiento_por_noche]]="","20",reservas_hotel[[#This Row],[mantenimiento_por_noche]])</f>
        <v>15</v>
      </c>
      <c r="M1956">
        <f>reservas_hotel[[#This Row],[Precio Noche]]*reservas_hotel[[#This Row],[noches]]</f>
        <v>100</v>
      </c>
      <c r="N1956">
        <f>reservas_hotel[[#This Row],[noches]]*reservas_hotel[[#This Row],[Mantenimiento por noche]]</f>
        <v>15</v>
      </c>
      <c r="O1956">
        <f>reservas_hotel[[#This Row],[Gasto total por reserva]]-reservas_hotel[[#This Row],[Gasto mantenimiento total]]</f>
        <v>85</v>
      </c>
    </row>
    <row r="1957" spans="1:15" x14ac:dyDescent="0.3">
      <c r="A1957">
        <v>1956</v>
      </c>
      <c r="B1957">
        <v>36</v>
      </c>
      <c r="C1957" t="s">
        <v>13</v>
      </c>
      <c r="D1957" t="s">
        <v>10</v>
      </c>
      <c r="E1957" t="s">
        <v>4</v>
      </c>
      <c r="F1957">
        <v>50</v>
      </c>
      <c r="G1957" s="1">
        <f>IF(reservas_hotel[[#This Row],[precio noche 1]]="","100",reservas_hotel[[#This Row],[precio noche 1]])</f>
        <v>50</v>
      </c>
      <c r="H1957" t="s">
        <v>5</v>
      </c>
      <c r="I1957">
        <v>1</v>
      </c>
      <c r="J1957" t="s">
        <v>17</v>
      </c>
      <c r="K1957">
        <v>5</v>
      </c>
      <c r="L1957" s="1">
        <f>IF(reservas_hotel[[#This Row],[mantenimiento_por_noche]]="","20",reservas_hotel[[#This Row],[mantenimiento_por_noche]])</f>
        <v>5</v>
      </c>
      <c r="M1957">
        <f>reservas_hotel[[#This Row],[Precio Noche]]*reservas_hotel[[#This Row],[noches]]</f>
        <v>50</v>
      </c>
      <c r="N1957">
        <f>reservas_hotel[[#This Row],[noches]]*reservas_hotel[[#This Row],[Mantenimiento por noche]]</f>
        <v>5</v>
      </c>
      <c r="O1957">
        <f>reservas_hotel[[#This Row],[Gasto total por reserva]]-reservas_hotel[[#This Row],[Gasto mantenimiento total]]</f>
        <v>45</v>
      </c>
    </row>
    <row r="1958" spans="1:15" x14ac:dyDescent="0.3">
      <c r="A1958">
        <v>1957</v>
      </c>
      <c r="B1958">
        <v>87</v>
      </c>
      <c r="C1958" t="s">
        <v>13</v>
      </c>
      <c r="D1958" t="s">
        <v>7</v>
      </c>
      <c r="E1958" t="s">
        <v>15</v>
      </c>
      <c r="F1958">
        <v>90</v>
      </c>
      <c r="G1958" s="1">
        <f>IF(reservas_hotel[[#This Row],[precio noche 1]]="","100",reservas_hotel[[#This Row],[precio noche 1]])</f>
        <v>90</v>
      </c>
      <c r="H1958" t="s">
        <v>21</v>
      </c>
      <c r="I1958">
        <v>1</v>
      </c>
      <c r="J1958" t="s">
        <v>17</v>
      </c>
      <c r="L1958" s="1" t="str">
        <f>IF(reservas_hotel[[#This Row],[mantenimiento_por_noche]]="","20",reservas_hotel[[#This Row],[mantenimiento_por_noche]])</f>
        <v>20</v>
      </c>
      <c r="M1958">
        <f>reservas_hotel[[#This Row],[Precio Noche]]*reservas_hotel[[#This Row],[noches]]</f>
        <v>90</v>
      </c>
      <c r="N1958">
        <f>reservas_hotel[[#This Row],[noches]]*reservas_hotel[[#This Row],[Mantenimiento por noche]]</f>
        <v>20</v>
      </c>
      <c r="O1958">
        <f>reservas_hotel[[#This Row],[Gasto total por reserva]]-reservas_hotel[[#This Row],[Gasto mantenimiento total]]</f>
        <v>70</v>
      </c>
    </row>
    <row r="1959" spans="1:15" x14ac:dyDescent="0.3">
      <c r="A1959">
        <v>1958</v>
      </c>
      <c r="B1959">
        <v>22</v>
      </c>
      <c r="C1959" t="s">
        <v>13</v>
      </c>
      <c r="D1959" t="s">
        <v>3</v>
      </c>
      <c r="E1959" t="s">
        <v>4</v>
      </c>
      <c r="G1959" s="1" t="str">
        <f>IF(reservas_hotel[[#This Row],[precio noche 1]]="","100",reservas_hotel[[#This Row],[precio noche 1]])</f>
        <v>100</v>
      </c>
      <c r="H1959" t="s">
        <v>12</v>
      </c>
      <c r="I1959">
        <v>2</v>
      </c>
      <c r="J1959" t="s">
        <v>17</v>
      </c>
      <c r="K1959">
        <v>10</v>
      </c>
      <c r="L1959" s="1">
        <f>IF(reservas_hotel[[#This Row],[mantenimiento_por_noche]]="","20",reservas_hotel[[#This Row],[mantenimiento_por_noche]])</f>
        <v>10</v>
      </c>
      <c r="M1959">
        <f>reservas_hotel[[#This Row],[Precio Noche]]*reservas_hotel[[#This Row],[noches]]</f>
        <v>200</v>
      </c>
      <c r="N1959">
        <f>reservas_hotel[[#This Row],[noches]]*reservas_hotel[[#This Row],[Mantenimiento por noche]]</f>
        <v>20</v>
      </c>
      <c r="O1959">
        <f>reservas_hotel[[#This Row],[Gasto total por reserva]]-reservas_hotel[[#This Row],[Gasto mantenimiento total]]</f>
        <v>180</v>
      </c>
    </row>
    <row r="1960" spans="1:15" x14ac:dyDescent="0.3">
      <c r="A1960">
        <v>1959</v>
      </c>
      <c r="B1960">
        <v>53</v>
      </c>
      <c r="C1960" t="s">
        <v>13</v>
      </c>
      <c r="D1960" t="s">
        <v>19</v>
      </c>
      <c r="E1960" t="s">
        <v>4</v>
      </c>
      <c r="F1960">
        <v>70</v>
      </c>
      <c r="G1960" s="1">
        <f>IF(reservas_hotel[[#This Row],[precio noche 1]]="","100",reservas_hotel[[#This Row],[precio noche 1]])</f>
        <v>70</v>
      </c>
      <c r="H1960" t="s">
        <v>5</v>
      </c>
      <c r="I1960">
        <v>10</v>
      </c>
      <c r="J1960" t="s">
        <v>6</v>
      </c>
      <c r="L1960" s="1" t="str">
        <f>IF(reservas_hotel[[#This Row],[mantenimiento_por_noche]]="","20",reservas_hotel[[#This Row],[mantenimiento_por_noche]])</f>
        <v>20</v>
      </c>
      <c r="M1960">
        <f>reservas_hotel[[#This Row],[Precio Noche]]*reservas_hotel[[#This Row],[noches]]</f>
        <v>700</v>
      </c>
      <c r="N1960">
        <f>reservas_hotel[[#This Row],[noches]]*reservas_hotel[[#This Row],[Mantenimiento por noche]]</f>
        <v>200</v>
      </c>
      <c r="O1960">
        <f>reservas_hotel[[#This Row],[Gasto total por reserva]]-reservas_hotel[[#This Row],[Gasto mantenimiento total]]</f>
        <v>500</v>
      </c>
    </row>
    <row r="1961" spans="1:15" x14ac:dyDescent="0.3">
      <c r="A1961">
        <v>1960</v>
      </c>
      <c r="B1961">
        <v>50</v>
      </c>
      <c r="C1961" t="s">
        <v>2</v>
      </c>
      <c r="D1961" t="s">
        <v>20</v>
      </c>
      <c r="E1961" t="s">
        <v>11</v>
      </c>
      <c r="G1961" s="1" t="str">
        <f>IF(reservas_hotel[[#This Row],[precio noche 1]]="","100",reservas_hotel[[#This Row],[precio noche 1]])</f>
        <v>100</v>
      </c>
      <c r="H1961" t="s">
        <v>5</v>
      </c>
      <c r="I1961">
        <v>4</v>
      </c>
      <c r="J1961" t="s">
        <v>17</v>
      </c>
      <c r="K1961">
        <v>5</v>
      </c>
      <c r="L1961" s="1">
        <f>IF(reservas_hotel[[#This Row],[mantenimiento_por_noche]]="","20",reservas_hotel[[#This Row],[mantenimiento_por_noche]])</f>
        <v>5</v>
      </c>
      <c r="M1961">
        <f>reservas_hotel[[#This Row],[Precio Noche]]*reservas_hotel[[#This Row],[noches]]</f>
        <v>400</v>
      </c>
      <c r="N1961">
        <f>reservas_hotel[[#This Row],[noches]]*reservas_hotel[[#This Row],[Mantenimiento por noche]]</f>
        <v>20</v>
      </c>
      <c r="O1961">
        <f>reservas_hotel[[#This Row],[Gasto total por reserva]]-reservas_hotel[[#This Row],[Gasto mantenimiento total]]</f>
        <v>380</v>
      </c>
    </row>
    <row r="1962" spans="1:15" x14ac:dyDescent="0.3">
      <c r="A1962">
        <v>1961</v>
      </c>
      <c r="B1962">
        <v>18</v>
      </c>
      <c r="C1962" t="s">
        <v>2</v>
      </c>
      <c r="D1962" t="s">
        <v>18</v>
      </c>
      <c r="E1962" t="s">
        <v>4</v>
      </c>
      <c r="F1962">
        <v>120</v>
      </c>
      <c r="G1962" s="1">
        <f>IF(reservas_hotel[[#This Row],[precio noche 1]]="","100",reservas_hotel[[#This Row],[precio noche 1]])</f>
        <v>120</v>
      </c>
      <c r="H1962" t="s">
        <v>5</v>
      </c>
      <c r="I1962">
        <v>9</v>
      </c>
      <c r="J1962" t="s">
        <v>17</v>
      </c>
      <c r="K1962">
        <v>15</v>
      </c>
      <c r="L1962" s="1">
        <f>IF(reservas_hotel[[#This Row],[mantenimiento_por_noche]]="","20",reservas_hotel[[#This Row],[mantenimiento_por_noche]])</f>
        <v>15</v>
      </c>
      <c r="M1962">
        <f>reservas_hotel[[#This Row],[Precio Noche]]*reservas_hotel[[#This Row],[noches]]</f>
        <v>1080</v>
      </c>
      <c r="N1962">
        <f>reservas_hotel[[#This Row],[noches]]*reservas_hotel[[#This Row],[Mantenimiento por noche]]</f>
        <v>135</v>
      </c>
      <c r="O1962">
        <f>reservas_hotel[[#This Row],[Gasto total por reserva]]-reservas_hotel[[#This Row],[Gasto mantenimiento total]]</f>
        <v>945</v>
      </c>
    </row>
    <row r="1963" spans="1:15" x14ac:dyDescent="0.3">
      <c r="A1963">
        <v>1962</v>
      </c>
      <c r="B1963">
        <v>29</v>
      </c>
      <c r="C1963" t="s">
        <v>2</v>
      </c>
      <c r="D1963" t="s">
        <v>14</v>
      </c>
      <c r="E1963" t="s">
        <v>4</v>
      </c>
      <c r="G1963" s="1" t="str">
        <f>IF(reservas_hotel[[#This Row],[precio noche 1]]="","100",reservas_hotel[[#This Row],[precio noche 1]])</f>
        <v>100</v>
      </c>
      <c r="H1963" t="s">
        <v>5</v>
      </c>
      <c r="I1963">
        <v>9</v>
      </c>
      <c r="J1963" t="s">
        <v>6</v>
      </c>
      <c r="K1963">
        <v>10</v>
      </c>
      <c r="L1963" s="1">
        <f>IF(reservas_hotel[[#This Row],[mantenimiento_por_noche]]="","20",reservas_hotel[[#This Row],[mantenimiento_por_noche]])</f>
        <v>10</v>
      </c>
      <c r="M1963">
        <f>reservas_hotel[[#This Row],[Precio Noche]]*reservas_hotel[[#This Row],[noches]]</f>
        <v>900</v>
      </c>
      <c r="N1963">
        <f>reservas_hotel[[#This Row],[noches]]*reservas_hotel[[#This Row],[Mantenimiento por noche]]</f>
        <v>90</v>
      </c>
      <c r="O1963">
        <f>reservas_hotel[[#This Row],[Gasto total por reserva]]-reservas_hotel[[#This Row],[Gasto mantenimiento total]]</f>
        <v>810</v>
      </c>
    </row>
    <row r="1964" spans="1:15" x14ac:dyDescent="0.3">
      <c r="A1964">
        <v>1963</v>
      </c>
      <c r="B1964">
        <v>66</v>
      </c>
      <c r="C1964" t="s">
        <v>13</v>
      </c>
      <c r="D1964" t="s">
        <v>3</v>
      </c>
      <c r="E1964" t="s">
        <v>15</v>
      </c>
      <c r="F1964">
        <v>120</v>
      </c>
      <c r="G1964" s="1">
        <f>IF(reservas_hotel[[#This Row],[precio noche 1]]="","100",reservas_hotel[[#This Row],[precio noche 1]])</f>
        <v>120</v>
      </c>
      <c r="H1964" t="s">
        <v>5</v>
      </c>
      <c r="I1964">
        <v>5</v>
      </c>
      <c r="J1964" t="s">
        <v>17</v>
      </c>
      <c r="K1964">
        <v>10</v>
      </c>
      <c r="L1964" s="1">
        <f>IF(reservas_hotel[[#This Row],[mantenimiento_por_noche]]="","20",reservas_hotel[[#This Row],[mantenimiento_por_noche]])</f>
        <v>10</v>
      </c>
      <c r="M1964">
        <f>reservas_hotel[[#This Row],[Precio Noche]]*reservas_hotel[[#This Row],[noches]]</f>
        <v>600</v>
      </c>
      <c r="N1964">
        <f>reservas_hotel[[#This Row],[noches]]*reservas_hotel[[#This Row],[Mantenimiento por noche]]</f>
        <v>50</v>
      </c>
      <c r="O1964">
        <f>reservas_hotel[[#This Row],[Gasto total por reserva]]-reservas_hotel[[#This Row],[Gasto mantenimiento total]]</f>
        <v>550</v>
      </c>
    </row>
    <row r="1965" spans="1:15" x14ac:dyDescent="0.3">
      <c r="A1965">
        <v>1964</v>
      </c>
      <c r="B1965">
        <v>39</v>
      </c>
      <c r="C1965" t="s">
        <v>2</v>
      </c>
      <c r="D1965" t="s">
        <v>22</v>
      </c>
      <c r="E1965" t="s">
        <v>8</v>
      </c>
      <c r="F1965">
        <v>120</v>
      </c>
      <c r="G1965" s="1">
        <f>IF(reservas_hotel[[#This Row],[precio noche 1]]="","100",reservas_hotel[[#This Row],[precio noche 1]])</f>
        <v>120</v>
      </c>
      <c r="H1965" t="s">
        <v>21</v>
      </c>
      <c r="I1965">
        <v>10</v>
      </c>
      <c r="J1965" t="s">
        <v>17</v>
      </c>
      <c r="K1965">
        <v>20</v>
      </c>
      <c r="L1965" s="1">
        <f>IF(reservas_hotel[[#This Row],[mantenimiento_por_noche]]="","20",reservas_hotel[[#This Row],[mantenimiento_por_noche]])</f>
        <v>20</v>
      </c>
      <c r="M1965">
        <f>reservas_hotel[[#This Row],[Precio Noche]]*reservas_hotel[[#This Row],[noches]]</f>
        <v>1200</v>
      </c>
      <c r="N1965">
        <f>reservas_hotel[[#This Row],[noches]]*reservas_hotel[[#This Row],[Mantenimiento por noche]]</f>
        <v>200</v>
      </c>
      <c r="O1965">
        <f>reservas_hotel[[#This Row],[Gasto total por reserva]]-reservas_hotel[[#This Row],[Gasto mantenimiento total]]</f>
        <v>1000</v>
      </c>
    </row>
    <row r="1966" spans="1:15" x14ac:dyDescent="0.3">
      <c r="A1966">
        <v>1965</v>
      </c>
      <c r="B1966">
        <v>63</v>
      </c>
      <c r="C1966" t="s">
        <v>2</v>
      </c>
      <c r="D1966" t="s">
        <v>20</v>
      </c>
      <c r="E1966" t="s">
        <v>11</v>
      </c>
      <c r="F1966">
        <v>120</v>
      </c>
      <c r="G1966" s="1">
        <f>IF(reservas_hotel[[#This Row],[precio noche 1]]="","100",reservas_hotel[[#This Row],[precio noche 1]])</f>
        <v>120</v>
      </c>
      <c r="H1966" t="s">
        <v>21</v>
      </c>
      <c r="I1966">
        <v>10</v>
      </c>
      <c r="J1966" t="s">
        <v>17</v>
      </c>
      <c r="K1966">
        <v>20</v>
      </c>
      <c r="L1966" s="1">
        <f>IF(reservas_hotel[[#This Row],[mantenimiento_por_noche]]="","20",reservas_hotel[[#This Row],[mantenimiento_por_noche]])</f>
        <v>20</v>
      </c>
      <c r="M1966">
        <f>reservas_hotel[[#This Row],[Precio Noche]]*reservas_hotel[[#This Row],[noches]]</f>
        <v>1200</v>
      </c>
      <c r="N1966">
        <f>reservas_hotel[[#This Row],[noches]]*reservas_hotel[[#This Row],[Mantenimiento por noche]]</f>
        <v>200</v>
      </c>
      <c r="O1966">
        <f>reservas_hotel[[#This Row],[Gasto total por reserva]]-reservas_hotel[[#This Row],[Gasto mantenimiento total]]</f>
        <v>1000</v>
      </c>
    </row>
    <row r="1967" spans="1:15" x14ac:dyDescent="0.3">
      <c r="A1967">
        <v>1966</v>
      </c>
      <c r="B1967">
        <v>66</v>
      </c>
      <c r="C1967" t="s">
        <v>13</v>
      </c>
      <c r="D1967" t="s">
        <v>16</v>
      </c>
      <c r="E1967" t="s">
        <v>8</v>
      </c>
      <c r="G1967" s="1" t="str">
        <f>IF(reservas_hotel[[#This Row],[precio noche 1]]="","100",reservas_hotel[[#This Row],[precio noche 1]])</f>
        <v>100</v>
      </c>
      <c r="H1967" t="s">
        <v>5</v>
      </c>
      <c r="I1967">
        <v>8</v>
      </c>
      <c r="J1967" t="s">
        <v>17</v>
      </c>
      <c r="K1967">
        <v>15</v>
      </c>
      <c r="L1967" s="1">
        <f>IF(reservas_hotel[[#This Row],[mantenimiento_por_noche]]="","20",reservas_hotel[[#This Row],[mantenimiento_por_noche]])</f>
        <v>15</v>
      </c>
      <c r="M1967">
        <f>reservas_hotel[[#This Row],[Precio Noche]]*reservas_hotel[[#This Row],[noches]]</f>
        <v>800</v>
      </c>
      <c r="N1967">
        <f>reservas_hotel[[#This Row],[noches]]*reservas_hotel[[#This Row],[Mantenimiento por noche]]</f>
        <v>120</v>
      </c>
      <c r="O1967">
        <f>reservas_hotel[[#This Row],[Gasto total por reserva]]-reservas_hotel[[#This Row],[Gasto mantenimiento total]]</f>
        <v>680</v>
      </c>
    </row>
    <row r="1968" spans="1:15" x14ac:dyDescent="0.3">
      <c r="A1968">
        <v>1967</v>
      </c>
      <c r="B1968">
        <v>72</v>
      </c>
      <c r="C1968" t="s">
        <v>2</v>
      </c>
      <c r="D1968" t="s">
        <v>22</v>
      </c>
      <c r="E1968" t="s">
        <v>8</v>
      </c>
      <c r="F1968">
        <v>70</v>
      </c>
      <c r="G1968" s="1">
        <f>IF(reservas_hotel[[#This Row],[precio noche 1]]="","100",reservas_hotel[[#This Row],[precio noche 1]])</f>
        <v>70</v>
      </c>
      <c r="H1968" t="s">
        <v>12</v>
      </c>
      <c r="I1968">
        <v>4</v>
      </c>
      <c r="J1968" t="s">
        <v>6</v>
      </c>
      <c r="K1968">
        <v>5</v>
      </c>
      <c r="L1968" s="1">
        <f>IF(reservas_hotel[[#This Row],[mantenimiento_por_noche]]="","20",reservas_hotel[[#This Row],[mantenimiento_por_noche]])</f>
        <v>5</v>
      </c>
      <c r="M1968">
        <f>reservas_hotel[[#This Row],[Precio Noche]]*reservas_hotel[[#This Row],[noches]]</f>
        <v>280</v>
      </c>
      <c r="N1968">
        <f>reservas_hotel[[#This Row],[noches]]*reservas_hotel[[#This Row],[Mantenimiento por noche]]</f>
        <v>20</v>
      </c>
      <c r="O1968">
        <f>reservas_hotel[[#This Row],[Gasto total por reserva]]-reservas_hotel[[#This Row],[Gasto mantenimiento total]]</f>
        <v>260</v>
      </c>
    </row>
    <row r="1969" spans="1:15" x14ac:dyDescent="0.3">
      <c r="A1969">
        <v>1968</v>
      </c>
      <c r="B1969">
        <v>47</v>
      </c>
      <c r="C1969" t="s">
        <v>13</v>
      </c>
      <c r="D1969" t="s">
        <v>7</v>
      </c>
      <c r="E1969" t="s">
        <v>11</v>
      </c>
      <c r="F1969">
        <v>70</v>
      </c>
      <c r="G1969" s="1">
        <f>IF(reservas_hotel[[#This Row],[precio noche 1]]="","100",reservas_hotel[[#This Row],[precio noche 1]])</f>
        <v>70</v>
      </c>
      <c r="H1969" t="s">
        <v>21</v>
      </c>
      <c r="I1969">
        <v>4</v>
      </c>
      <c r="J1969" t="s">
        <v>17</v>
      </c>
      <c r="K1969">
        <v>10</v>
      </c>
      <c r="L1969" s="1">
        <f>IF(reservas_hotel[[#This Row],[mantenimiento_por_noche]]="","20",reservas_hotel[[#This Row],[mantenimiento_por_noche]])</f>
        <v>10</v>
      </c>
      <c r="M1969">
        <f>reservas_hotel[[#This Row],[Precio Noche]]*reservas_hotel[[#This Row],[noches]]</f>
        <v>280</v>
      </c>
      <c r="N1969">
        <f>reservas_hotel[[#This Row],[noches]]*reservas_hotel[[#This Row],[Mantenimiento por noche]]</f>
        <v>40</v>
      </c>
      <c r="O1969">
        <f>reservas_hotel[[#This Row],[Gasto total por reserva]]-reservas_hotel[[#This Row],[Gasto mantenimiento total]]</f>
        <v>240</v>
      </c>
    </row>
    <row r="1970" spans="1:15" x14ac:dyDescent="0.3">
      <c r="A1970">
        <v>1969</v>
      </c>
      <c r="B1970">
        <v>89</v>
      </c>
      <c r="C1970" t="s">
        <v>13</v>
      </c>
      <c r="D1970" t="s">
        <v>16</v>
      </c>
      <c r="E1970" t="s">
        <v>11</v>
      </c>
      <c r="F1970">
        <v>150</v>
      </c>
      <c r="G1970" s="1">
        <f>IF(reservas_hotel[[#This Row],[precio noche 1]]="","100",reservas_hotel[[#This Row],[precio noche 1]])</f>
        <v>150</v>
      </c>
      <c r="H1970" t="s">
        <v>9</v>
      </c>
      <c r="I1970">
        <v>8</v>
      </c>
      <c r="J1970" t="s">
        <v>6</v>
      </c>
      <c r="K1970">
        <v>15</v>
      </c>
      <c r="L1970" s="1">
        <f>IF(reservas_hotel[[#This Row],[mantenimiento_por_noche]]="","20",reservas_hotel[[#This Row],[mantenimiento_por_noche]])</f>
        <v>15</v>
      </c>
      <c r="M1970">
        <f>reservas_hotel[[#This Row],[Precio Noche]]*reservas_hotel[[#This Row],[noches]]</f>
        <v>1200</v>
      </c>
      <c r="N1970">
        <f>reservas_hotel[[#This Row],[noches]]*reservas_hotel[[#This Row],[Mantenimiento por noche]]</f>
        <v>120</v>
      </c>
      <c r="O1970">
        <f>reservas_hotel[[#This Row],[Gasto total por reserva]]-reservas_hotel[[#This Row],[Gasto mantenimiento total]]</f>
        <v>1080</v>
      </c>
    </row>
    <row r="1971" spans="1:15" x14ac:dyDescent="0.3">
      <c r="A1971">
        <v>1970</v>
      </c>
      <c r="B1971">
        <v>39</v>
      </c>
      <c r="C1971" t="s">
        <v>13</v>
      </c>
      <c r="D1971" t="s">
        <v>14</v>
      </c>
      <c r="E1971" t="s">
        <v>4</v>
      </c>
      <c r="F1971">
        <v>200</v>
      </c>
      <c r="G1971" s="1">
        <f>IF(reservas_hotel[[#This Row],[precio noche 1]]="","100",reservas_hotel[[#This Row],[precio noche 1]])</f>
        <v>200</v>
      </c>
      <c r="H1971" t="s">
        <v>21</v>
      </c>
      <c r="I1971">
        <v>10</v>
      </c>
      <c r="J1971" t="s">
        <v>17</v>
      </c>
      <c r="K1971">
        <v>20</v>
      </c>
      <c r="L1971" s="1">
        <f>IF(reservas_hotel[[#This Row],[mantenimiento_por_noche]]="","20",reservas_hotel[[#This Row],[mantenimiento_por_noche]])</f>
        <v>20</v>
      </c>
      <c r="M1971">
        <f>reservas_hotel[[#This Row],[Precio Noche]]*reservas_hotel[[#This Row],[noches]]</f>
        <v>2000</v>
      </c>
      <c r="N1971">
        <f>reservas_hotel[[#This Row],[noches]]*reservas_hotel[[#This Row],[Mantenimiento por noche]]</f>
        <v>200</v>
      </c>
      <c r="O1971">
        <f>reservas_hotel[[#This Row],[Gasto total por reserva]]-reservas_hotel[[#This Row],[Gasto mantenimiento total]]</f>
        <v>1800</v>
      </c>
    </row>
    <row r="1972" spans="1:15" x14ac:dyDescent="0.3">
      <c r="A1972">
        <v>1971</v>
      </c>
      <c r="B1972">
        <v>27</v>
      </c>
      <c r="C1972" t="s">
        <v>2</v>
      </c>
      <c r="D1972" t="s">
        <v>18</v>
      </c>
      <c r="E1972" t="s">
        <v>8</v>
      </c>
      <c r="F1972">
        <v>200</v>
      </c>
      <c r="G1972" s="1">
        <f>IF(reservas_hotel[[#This Row],[precio noche 1]]="","100",reservas_hotel[[#This Row],[precio noche 1]])</f>
        <v>200</v>
      </c>
      <c r="H1972" t="s">
        <v>12</v>
      </c>
      <c r="I1972">
        <v>10</v>
      </c>
      <c r="J1972" t="s">
        <v>6</v>
      </c>
      <c r="K1972">
        <v>15</v>
      </c>
      <c r="L1972" s="1">
        <f>IF(reservas_hotel[[#This Row],[mantenimiento_por_noche]]="","20",reservas_hotel[[#This Row],[mantenimiento_por_noche]])</f>
        <v>15</v>
      </c>
      <c r="M1972">
        <f>reservas_hotel[[#This Row],[Precio Noche]]*reservas_hotel[[#This Row],[noches]]</f>
        <v>2000</v>
      </c>
      <c r="N1972">
        <f>reservas_hotel[[#This Row],[noches]]*reservas_hotel[[#This Row],[Mantenimiento por noche]]</f>
        <v>150</v>
      </c>
      <c r="O1972">
        <f>reservas_hotel[[#This Row],[Gasto total por reserva]]-reservas_hotel[[#This Row],[Gasto mantenimiento total]]</f>
        <v>1850</v>
      </c>
    </row>
    <row r="1973" spans="1:15" x14ac:dyDescent="0.3">
      <c r="A1973">
        <v>1972</v>
      </c>
      <c r="B1973">
        <v>26</v>
      </c>
      <c r="C1973" t="s">
        <v>13</v>
      </c>
      <c r="D1973" t="s">
        <v>14</v>
      </c>
      <c r="E1973" t="s">
        <v>4</v>
      </c>
      <c r="F1973">
        <v>70</v>
      </c>
      <c r="G1973" s="1">
        <f>IF(reservas_hotel[[#This Row],[precio noche 1]]="","100",reservas_hotel[[#This Row],[precio noche 1]])</f>
        <v>70</v>
      </c>
      <c r="H1973" t="s">
        <v>21</v>
      </c>
      <c r="I1973">
        <v>10</v>
      </c>
      <c r="J1973" t="s">
        <v>6</v>
      </c>
      <c r="K1973">
        <v>15</v>
      </c>
      <c r="L1973" s="1">
        <f>IF(reservas_hotel[[#This Row],[mantenimiento_por_noche]]="","20",reservas_hotel[[#This Row],[mantenimiento_por_noche]])</f>
        <v>15</v>
      </c>
      <c r="M1973">
        <f>reservas_hotel[[#This Row],[Precio Noche]]*reservas_hotel[[#This Row],[noches]]</f>
        <v>700</v>
      </c>
      <c r="N1973">
        <f>reservas_hotel[[#This Row],[noches]]*reservas_hotel[[#This Row],[Mantenimiento por noche]]</f>
        <v>150</v>
      </c>
      <c r="O1973">
        <f>reservas_hotel[[#This Row],[Gasto total por reserva]]-reservas_hotel[[#This Row],[Gasto mantenimiento total]]</f>
        <v>550</v>
      </c>
    </row>
    <row r="1974" spans="1:15" x14ac:dyDescent="0.3">
      <c r="A1974">
        <v>1973</v>
      </c>
      <c r="B1974">
        <v>56</v>
      </c>
      <c r="C1974" t="s">
        <v>13</v>
      </c>
      <c r="D1974" t="s">
        <v>22</v>
      </c>
      <c r="E1974" t="s">
        <v>8</v>
      </c>
      <c r="G1974" s="1" t="str">
        <f>IF(reservas_hotel[[#This Row],[precio noche 1]]="","100",reservas_hotel[[#This Row],[precio noche 1]])</f>
        <v>100</v>
      </c>
      <c r="H1974" t="s">
        <v>5</v>
      </c>
      <c r="I1974">
        <v>8</v>
      </c>
      <c r="J1974" t="s">
        <v>6</v>
      </c>
      <c r="K1974">
        <v>15</v>
      </c>
      <c r="L1974" s="1">
        <f>IF(reservas_hotel[[#This Row],[mantenimiento_por_noche]]="","20",reservas_hotel[[#This Row],[mantenimiento_por_noche]])</f>
        <v>15</v>
      </c>
      <c r="M1974">
        <f>reservas_hotel[[#This Row],[Precio Noche]]*reservas_hotel[[#This Row],[noches]]</f>
        <v>800</v>
      </c>
      <c r="N1974">
        <f>reservas_hotel[[#This Row],[noches]]*reservas_hotel[[#This Row],[Mantenimiento por noche]]</f>
        <v>120</v>
      </c>
      <c r="O1974">
        <f>reservas_hotel[[#This Row],[Gasto total por reserva]]-reservas_hotel[[#This Row],[Gasto mantenimiento total]]</f>
        <v>680</v>
      </c>
    </row>
    <row r="1975" spans="1:15" x14ac:dyDescent="0.3">
      <c r="A1975">
        <v>1974</v>
      </c>
      <c r="B1975">
        <v>29</v>
      </c>
      <c r="C1975" t="s">
        <v>2</v>
      </c>
      <c r="D1975" t="s">
        <v>22</v>
      </c>
      <c r="E1975" t="s">
        <v>11</v>
      </c>
      <c r="F1975">
        <v>200</v>
      </c>
      <c r="G1975" s="1">
        <f>IF(reservas_hotel[[#This Row],[precio noche 1]]="","100",reservas_hotel[[#This Row],[precio noche 1]])</f>
        <v>200</v>
      </c>
      <c r="H1975" t="s">
        <v>5</v>
      </c>
      <c r="I1975">
        <v>1</v>
      </c>
      <c r="J1975" t="s">
        <v>17</v>
      </c>
      <c r="L1975" s="1" t="str">
        <f>IF(reservas_hotel[[#This Row],[mantenimiento_por_noche]]="","20",reservas_hotel[[#This Row],[mantenimiento_por_noche]])</f>
        <v>20</v>
      </c>
      <c r="M1975">
        <f>reservas_hotel[[#This Row],[Precio Noche]]*reservas_hotel[[#This Row],[noches]]</f>
        <v>200</v>
      </c>
      <c r="N1975">
        <f>reservas_hotel[[#This Row],[noches]]*reservas_hotel[[#This Row],[Mantenimiento por noche]]</f>
        <v>20</v>
      </c>
      <c r="O1975">
        <f>reservas_hotel[[#This Row],[Gasto total por reserva]]-reservas_hotel[[#This Row],[Gasto mantenimiento total]]</f>
        <v>180</v>
      </c>
    </row>
    <row r="1976" spans="1:15" x14ac:dyDescent="0.3">
      <c r="A1976">
        <v>1975</v>
      </c>
      <c r="B1976">
        <v>70</v>
      </c>
      <c r="C1976" t="s">
        <v>2</v>
      </c>
      <c r="D1976" t="s">
        <v>16</v>
      </c>
      <c r="E1976" t="s">
        <v>8</v>
      </c>
      <c r="F1976">
        <v>200</v>
      </c>
      <c r="G1976" s="1">
        <f>IF(reservas_hotel[[#This Row],[precio noche 1]]="","100",reservas_hotel[[#This Row],[precio noche 1]])</f>
        <v>200</v>
      </c>
      <c r="H1976" t="s">
        <v>9</v>
      </c>
      <c r="I1976">
        <v>9</v>
      </c>
      <c r="J1976" t="s">
        <v>17</v>
      </c>
      <c r="K1976">
        <v>10</v>
      </c>
      <c r="L1976" s="1">
        <f>IF(reservas_hotel[[#This Row],[mantenimiento_por_noche]]="","20",reservas_hotel[[#This Row],[mantenimiento_por_noche]])</f>
        <v>10</v>
      </c>
      <c r="M1976">
        <f>reservas_hotel[[#This Row],[Precio Noche]]*reservas_hotel[[#This Row],[noches]]</f>
        <v>1800</v>
      </c>
      <c r="N1976">
        <f>reservas_hotel[[#This Row],[noches]]*reservas_hotel[[#This Row],[Mantenimiento por noche]]</f>
        <v>90</v>
      </c>
      <c r="O1976">
        <f>reservas_hotel[[#This Row],[Gasto total por reserva]]-reservas_hotel[[#This Row],[Gasto mantenimiento total]]</f>
        <v>1710</v>
      </c>
    </row>
    <row r="1977" spans="1:15" x14ac:dyDescent="0.3">
      <c r="A1977">
        <v>1976</v>
      </c>
      <c r="B1977">
        <v>78</v>
      </c>
      <c r="C1977" t="s">
        <v>2</v>
      </c>
      <c r="D1977" t="s">
        <v>16</v>
      </c>
      <c r="E1977" t="s">
        <v>8</v>
      </c>
      <c r="F1977">
        <v>70</v>
      </c>
      <c r="G1977" s="1">
        <f>IF(reservas_hotel[[#This Row],[precio noche 1]]="","100",reservas_hotel[[#This Row],[precio noche 1]])</f>
        <v>70</v>
      </c>
      <c r="H1977" t="s">
        <v>5</v>
      </c>
      <c r="I1977">
        <v>8</v>
      </c>
      <c r="J1977" t="s">
        <v>6</v>
      </c>
      <c r="K1977">
        <v>15</v>
      </c>
      <c r="L1977" s="1">
        <f>IF(reservas_hotel[[#This Row],[mantenimiento_por_noche]]="","20",reservas_hotel[[#This Row],[mantenimiento_por_noche]])</f>
        <v>15</v>
      </c>
      <c r="M1977">
        <f>reservas_hotel[[#This Row],[Precio Noche]]*reservas_hotel[[#This Row],[noches]]</f>
        <v>560</v>
      </c>
      <c r="N1977">
        <f>reservas_hotel[[#This Row],[noches]]*reservas_hotel[[#This Row],[Mantenimiento por noche]]</f>
        <v>120</v>
      </c>
      <c r="O1977">
        <f>reservas_hotel[[#This Row],[Gasto total por reserva]]-reservas_hotel[[#This Row],[Gasto mantenimiento total]]</f>
        <v>440</v>
      </c>
    </row>
    <row r="1978" spans="1:15" x14ac:dyDescent="0.3">
      <c r="A1978">
        <v>1977</v>
      </c>
      <c r="B1978">
        <v>49</v>
      </c>
      <c r="C1978" t="s">
        <v>13</v>
      </c>
      <c r="D1978" t="s">
        <v>7</v>
      </c>
      <c r="E1978" t="s">
        <v>15</v>
      </c>
      <c r="F1978">
        <v>200</v>
      </c>
      <c r="G1978" s="1">
        <f>IF(reservas_hotel[[#This Row],[precio noche 1]]="","100",reservas_hotel[[#This Row],[precio noche 1]])</f>
        <v>200</v>
      </c>
      <c r="H1978" t="s">
        <v>9</v>
      </c>
      <c r="I1978">
        <v>8</v>
      </c>
      <c r="J1978" t="s">
        <v>6</v>
      </c>
      <c r="K1978">
        <v>20</v>
      </c>
      <c r="L1978" s="1">
        <f>IF(reservas_hotel[[#This Row],[mantenimiento_por_noche]]="","20",reservas_hotel[[#This Row],[mantenimiento_por_noche]])</f>
        <v>20</v>
      </c>
      <c r="M1978">
        <f>reservas_hotel[[#This Row],[Precio Noche]]*reservas_hotel[[#This Row],[noches]]</f>
        <v>1600</v>
      </c>
      <c r="N1978">
        <f>reservas_hotel[[#This Row],[noches]]*reservas_hotel[[#This Row],[Mantenimiento por noche]]</f>
        <v>160</v>
      </c>
      <c r="O1978">
        <f>reservas_hotel[[#This Row],[Gasto total por reserva]]-reservas_hotel[[#This Row],[Gasto mantenimiento total]]</f>
        <v>1440</v>
      </c>
    </row>
    <row r="1979" spans="1:15" x14ac:dyDescent="0.3">
      <c r="A1979">
        <v>1978</v>
      </c>
      <c r="B1979">
        <v>42</v>
      </c>
      <c r="C1979" t="s">
        <v>13</v>
      </c>
      <c r="D1979" t="s">
        <v>10</v>
      </c>
      <c r="E1979" t="s">
        <v>4</v>
      </c>
      <c r="F1979">
        <v>50</v>
      </c>
      <c r="G1979" s="1">
        <f>IF(reservas_hotel[[#This Row],[precio noche 1]]="","100",reservas_hotel[[#This Row],[precio noche 1]])</f>
        <v>50</v>
      </c>
      <c r="H1979" t="s">
        <v>5</v>
      </c>
      <c r="I1979">
        <v>9</v>
      </c>
      <c r="J1979" t="s">
        <v>17</v>
      </c>
      <c r="K1979">
        <v>15</v>
      </c>
      <c r="L1979" s="1">
        <f>IF(reservas_hotel[[#This Row],[mantenimiento_por_noche]]="","20",reservas_hotel[[#This Row],[mantenimiento_por_noche]])</f>
        <v>15</v>
      </c>
      <c r="M1979">
        <f>reservas_hotel[[#This Row],[Precio Noche]]*reservas_hotel[[#This Row],[noches]]</f>
        <v>450</v>
      </c>
      <c r="N1979">
        <f>reservas_hotel[[#This Row],[noches]]*reservas_hotel[[#This Row],[Mantenimiento por noche]]</f>
        <v>135</v>
      </c>
      <c r="O1979">
        <f>reservas_hotel[[#This Row],[Gasto total por reserva]]-reservas_hotel[[#This Row],[Gasto mantenimiento total]]</f>
        <v>315</v>
      </c>
    </row>
    <row r="1980" spans="1:15" x14ac:dyDescent="0.3">
      <c r="A1980">
        <v>1979</v>
      </c>
      <c r="B1980">
        <v>36</v>
      </c>
      <c r="C1980" t="s">
        <v>13</v>
      </c>
      <c r="D1980" t="s">
        <v>19</v>
      </c>
      <c r="E1980" t="s">
        <v>4</v>
      </c>
      <c r="F1980">
        <v>150</v>
      </c>
      <c r="G1980" s="1">
        <f>IF(reservas_hotel[[#This Row],[precio noche 1]]="","100",reservas_hotel[[#This Row],[precio noche 1]])</f>
        <v>150</v>
      </c>
      <c r="H1980" t="s">
        <v>5</v>
      </c>
      <c r="I1980">
        <v>9</v>
      </c>
      <c r="J1980" t="s">
        <v>17</v>
      </c>
      <c r="K1980">
        <v>10</v>
      </c>
      <c r="L1980" s="1">
        <f>IF(reservas_hotel[[#This Row],[mantenimiento_por_noche]]="","20",reservas_hotel[[#This Row],[mantenimiento_por_noche]])</f>
        <v>10</v>
      </c>
      <c r="M1980">
        <f>reservas_hotel[[#This Row],[Precio Noche]]*reservas_hotel[[#This Row],[noches]]</f>
        <v>1350</v>
      </c>
      <c r="N1980">
        <f>reservas_hotel[[#This Row],[noches]]*reservas_hotel[[#This Row],[Mantenimiento por noche]]</f>
        <v>90</v>
      </c>
      <c r="O1980">
        <f>reservas_hotel[[#This Row],[Gasto total por reserva]]-reservas_hotel[[#This Row],[Gasto mantenimiento total]]</f>
        <v>1260</v>
      </c>
    </row>
    <row r="1981" spans="1:15" x14ac:dyDescent="0.3">
      <c r="A1981">
        <v>1980</v>
      </c>
      <c r="B1981">
        <v>23</v>
      </c>
      <c r="C1981" t="s">
        <v>13</v>
      </c>
      <c r="D1981" t="s">
        <v>16</v>
      </c>
      <c r="E1981" t="s">
        <v>15</v>
      </c>
      <c r="F1981">
        <v>90</v>
      </c>
      <c r="G1981" s="1">
        <f>IF(reservas_hotel[[#This Row],[precio noche 1]]="","100",reservas_hotel[[#This Row],[precio noche 1]])</f>
        <v>90</v>
      </c>
      <c r="H1981" t="s">
        <v>12</v>
      </c>
      <c r="I1981">
        <v>1</v>
      </c>
      <c r="J1981" t="s">
        <v>17</v>
      </c>
      <c r="K1981">
        <v>5</v>
      </c>
      <c r="L1981" s="1">
        <f>IF(reservas_hotel[[#This Row],[mantenimiento_por_noche]]="","20",reservas_hotel[[#This Row],[mantenimiento_por_noche]])</f>
        <v>5</v>
      </c>
      <c r="M1981">
        <f>reservas_hotel[[#This Row],[Precio Noche]]*reservas_hotel[[#This Row],[noches]]</f>
        <v>90</v>
      </c>
      <c r="N1981">
        <f>reservas_hotel[[#This Row],[noches]]*reservas_hotel[[#This Row],[Mantenimiento por noche]]</f>
        <v>5</v>
      </c>
      <c r="O1981">
        <f>reservas_hotel[[#This Row],[Gasto total por reserva]]-reservas_hotel[[#This Row],[Gasto mantenimiento total]]</f>
        <v>85</v>
      </c>
    </row>
    <row r="1982" spans="1:15" x14ac:dyDescent="0.3">
      <c r="A1982">
        <v>1981</v>
      </c>
      <c r="B1982">
        <v>66</v>
      </c>
      <c r="C1982" t="s">
        <v>2</v>
      </c>
      <c r="D1982" t="s">
        <v>19</v>
      </c>
      <c r="E1982" t="s">
        <v>8</v>
      </c>
      <c r="F1982">
        <v>120</v>
      </c>
      <c r="G1982" s="1">
        <f>IF(reservas_hotel[[#This Row],[precio noche 1]]="","100",reservas_hotel[[#This Row],[precio noche 1]])</f>
        <v>120</v>
      </c>
      <c r="H1982" t="s">
        <v>12</v>
      </c>
      <c r="I1982">
        <v>8</v>
      </c>
      <c r="J1982" t="s">
        <v>6</v>
      </c>
      <c r="K1982">
        <v>10</v>
      </c>
      <c r="L1982" s="1">
        <f>IF(reservas_hotel[[#This Row],[mantenimiento_por_noche]]="","20",reservas_hotel[[#This Row],[mantenimiento_por_noche]])</f>
        <v>10</v>
      </c>
      <c r="M1982">
        <f>reservas_hotel[[#This Row],[Precio Noche]]*reservas_hotel[[#This Row],[noches]]</f>
        <v>960</v>
      </c>
      <c r="N1982">
        <f>reservas_hotel[[#This Row],[noches]]*reservas_hotel[[#This Row],[Mantenimiento por noche]]</f>
        <v>80</v>
      </c>
      <c r="O1982">
        <f>reservas_hotel[[#This Row],[Gasto total por reserva]]-reservas_hotel[[#This Row],[Gasto mantenimiento total]]</f>
        <v>880</v>
      </c>
    </row>
    <row r="1983" spans="1:15" x14ac:dyDescent="0.3">
      <c r="A1983">
        <v>1982</v>
      </c>
      <c r="B1983">
        <v>36</v>
      </c>
      <c r="C1983" t="s">
        <v>13</v>
      </c>
      <c r="D1983" t="s">
        <v>7</v>
      </c>
      <c r="E1983" t="s">
        <v>15</v>
      </c>
      <c r="F1983">
        <v>200</v>
      </c>
      <c r="G1983" s="1">
        <f>IF(reservas_hotel[[#This Row],[precio noche 1]]="","100",reservas_hotel[[#This Row],[precio noche 1]])</f>
        <v>200</v>
      </c>
      <c r="H1983" t="s">
        <v>21</v>
      </c>
      <c r="I1983">
        <v>2</v>
      </c>
      <c r="J1983" t="s">
        <v>17</v>
      </c>
      <c r="K1983">
        <v>10</v>
      </c>
      <c r="L1983" s="1">
        <f>IF(reservas_hotel[[#This Row],[mantenimiento_por_noche]]="","20",reservas_hotel[[#This Row],[mantenimiento_por_noche]])</f>
        <v>10</v>
      </c>
      <c r="M1983">
        <f>reservas_hotel[[#This Row],[Precio Noche]]*reservas_hotel[[#This Row],[noches]]</f>
        <v>400</v>
      </c>
      <c r="N1983">
        <f>reservas_hotel[[#This Row],[noches]]*reservas_hotel[[#This Row],[Mantenimiento por noche]]</f>
        <v>20</v>
      </c>
      <c r="O1983">
        <f>reservas_hotel[[#This Row],[Gasto total por reserva]]-reservas_hotel[[#This Row],[Gasto mantenimiento total]]</f>
        <v>380</v>
      </c>
    </row>
    <row r="1984" spans="1:15" x14ac:dyDescent="0.3">
      <c r="A1984">
        <v>1983</v>
      </c>
      <c r="B1984">
        <v>31</v>
      </c>
      <c r="C1984" t="s">
        <v>2</v>
      </c>
      <c r="D1984" t="s">
        <v>18</v>
      </c>
      <c r="E1984" t="s">
        <v>8</v>
      </c>
      <c r="F1984">
        <v>90</v>
      </c>
      <c r="G1984" s="1">
        <f>IF(reservas_hotel[[#This Row],[precio noche 1]]="","100",reservas_hotel[[#This Row],[precio noche 1]])</f>
        <v>90</v>
      </c>
      <c r="H1984" t="s">
        <v>12</v>
      </c>
      <c r="I1984">
        <v>4</v>
      </c>
      <c r="J1984" t="s">
        <v>6</v>
      </c>
      <c r="L1984" s="1" t="str">
        <f>IF(reservas_hotel[[#This Row],[mantenimiento_por_noche]]="","20",reservas_hotel[[#This Row],[mantenimiento_por_noche]])</f>
        <v>20</v>
      </c>
      <c r="M1984">
        <f>reservas_hotel[[#This Row],[Precio Noche]]*reservas_hotel[[#This Row],[noches]]</f>
        <v>360</v>
      </c>
      <c r="N1984">
        <f>reservas_hotel[[#This Row],[noches]]*reservas_hotel[[#This Row],[Mantenimiento por noche]]</f>
        <v>80</v>
      </c>
      <c r="O1984">
        <f>reservas_hotel[[#This Row],[Gasto total por reserva]]-reservas_hotel[[#This Row],[Gasto mantenimiento total]]</f>
        <v>280</v>
      </c>
    </row>
    <row r="1985" spans="1:15" x14ac:dyDescent="0.3">
      <c r="A1985">
        <v>1984</v>
      </c>
      <c r="B1985">
        <v>35</v>
      </c>
      <c r="C1985" t="s">
        <v>13</v>
      </c>
      <c r="D1985" t="s">
        <v>16</v>
      </c>
      <c r="E1985" t="s">
        <v>15</v>
      </c>
      <c r="F1985">
        <v>90</v>
      </c>
      <c r="G1985" s="1">
        <f>IF(reservas_hotel[[#This Row],[precio noche 1]]="","100",reservas_hotel[[#This Row],[precio noche 1]])</f>
        <v>90</v>
      </c>
      <c r="H1985" t="s">
        <v>5</v>
      </c>
      <c r="I1985">
        <v>9</v>
      </c>
      <c r="J1985" t="s">
        <v>6</v>
      </c>
      <c r="K1985">
        <v>5</v>
      </c>
      <c r="L1985" s="1">
        <f>IF(reservas_hotel[[#This Row],[mantenimiento_por_noche]]="","20",reservas_hotel[[#This Row],[mantenimiento_por_noche]])</f>
        <v>5</v>
      </c>
      <c r="M1985">
        <f>reservas_hotel[[#This Row],[Precio Noche]]*reservas_hotel[[#This Row],[noches]]</f>
        <v>810</v>
      </c>
      <c r="N1985">
        <f>reservas_hotel[[#This Row],[noches]]*reservas_hotel[[#This Row],[Mantenimiento por noche]]</f>
        <v>45</v>
      </c>
      <c r="O1985">
        <f>reservas_hotel[[#This Row],[Gasto total por reserva]]-reservas_hotel[[#This Row],[Gasto mantenimiento total]]</f>
        <v>765</v>
      </c>
    </row>
    <row r="1986" spans="1:15" x14ac:dyDescent="0.3">
      <c r="A1986">
        <v>1985</v>
      </c>
      <c r="B1986">
        <v>65</v>
      </c>
      <c r="C1986" t="s">
        <v>2</v>
      </c>
      <c r="D1986" t="s">
        <v>18</v>
      </c>
      <c r="E1986" t="s">
        <v>4</v>
      </c>
      <c r="G1986" s="1" t="str">
        <f>IF(reservas_hotel[[#This Row],[precio noche 1]]="","100",reservas_hotel[[#This Row],[precio noche 1]])</f>
        <v>100</v>
      </c>
      <c r="H1986" t="s">
        <v>12</v>
      </c>
      <c r="I1986">
        <v>5</v>
      </c>
      <c r="J1986" t="s">
        <v>6</v>
      </c>
      <c r="K1986">
        <v>5</v>
      </c>
      <c r="L1986" s="1">
        <f>IF(reservas_hotel[[#This Row],[mantenimiento_por_noche]]="","20",reservas_hotel[[#This Row],[mantenimiento_por_noche]])</f>
        <v>5</v>
      </c>
      <c r="M1986">
        <f>reservas_hotel[[#This Row],[Precio Noche]]*reservas_hotel[[#This Row],[noches]]</f>
        <v>500</v>
      </c>
      <c r="N1986">
        <f>reservas_hotel[[#This Row],[noches]]*reservas_hotel[[#This Row],[Mantenimiento por noche]]</f>
        <v>25</v>
      </c>
      <c r="O1986">
        <f>reservas_hotel[[#This Row],[Gasto total por reserva]]-reservas_hotel[[#This Row],[Gasto mantenimiento total]]</f>
        <v>475</v>
      </c>
    </row>
    <row r="1987" spans="1:15" x14ac:dyDescent="0.3">
      <c r="A1987">
        <v>1986</v>
      </c>
      <c r="B1987">
        <v>86</v>
      </c>
      <c r="C1987" t="s">
        <v>13</v>
      </c>
      <c r="D1987" t="s">
        <v>10</v>
      </c>
      <c r="E1987" t="s">
        <v>8</v>
      </c>
      <c r="F1987">
        <v>120</v>
      </c>
      <c r="G1987" s="1">
        <f>IF(reservas_hotel[[#This Row],[precio noche 1]]="","100",reservas_hotel[[#This Row],[precio noche 1]])</f>
        <v>120</v>
      </c>
      <c r="H1987" t="s">
        <v>21</v>
      </c>
      <c r="I1987">
        <v>1</v>
      </c>
      <c r="J1987" t="s">
        <v>17</v>
      </c>
      <c r="K1987">
        <v>15</v>
      </c>
      <c r="L1987" s="1">
        <f>IF(reservas_hotel[[#This Row],[mantenimiento_por_noche]]="","20",reservas_hotel[[#This Row],[mantenimiento_por_noche]])</f>
        <v>15</v>
      </c>
      <c r="M1987">
        <f>reservas_hotel[[#This Row],[Precio Noche]]*reservas_hotel[[#This Row],[noches]]</f>
        <v>120</v>
      </c>
      <c r="N1987">
        <f>reservas_hotel[[#This Row],[noches]]*reservas_hotel[[#This Row],[Mantenimiento por noche]]</f>
        <v>15</v>
      </c>
      <c r="O1987">
        <f>reservas_hotel[[#This Row],[Gasto total por reserva]]-reservas_hotel[[#This Row],[Gasto mantenimiento total]]</f>
        <v>105</v>
      </c>
    </row>
    <row r="1988" spans="1:15" x14ac:dyDescent="0.3">
      <c r="A1988">
        <v>1987</v>
      </c>
      <c r="B1988">
        <v>57</v>
      </c>
      <c r="C1988" t="s">
        <v>2</v>
      </c>
      <c r="D1988" t="s">
        <v>20</v>
      </c>
      <c r="E1988" t="s">
        <v>15</v>
      </c>
      <c r="F1988">
        <v>90</v>
      </c>
      <c r="G1988" s="1">
        <f>IF(reservas_hotel[[#This Row],[precio noche 1]]="","100",reservas_hotel[[#This Row],[precio noche 1]])</f>
        <v>90</v>
      </c>
      <c r="H1988" t="s">
        <v>5</v>
      </c>
      <c r="I1988">
        <v>2</v>
      </c>
      <c r="J1988" t="s">
        <v>6</v>
      </c>
      <c r="K1988">
        <v>15</v>
      </c>
      <c r="L1988" s="1">
        <f>IF(reservas_hotel[[#This Row],[mantenimiento_por_noche]]="","20",reservas_hotel[[#This Row],[mantenimiento_por_noche]])</f>
        <v>15</v>
      </c>
      <c r="M1988">
        <f>reservas_hotel[[#This Row],[Precio Noche]]*reservas_hotel[[#This Row],[noches]]</f>
        <v>180</v>
      </c>
      <c r="N1988">
        <f>reservas_hotel[[#This Row],[noches]]*reservas_hotel[[#This Row],[Mantenimiento por noche]]</f>
        <v>30</v>
      </c>
      <c r="O1988">
        <f>reservas_hotel[[#This Row],[Gasto total por reserva]]-reservas_hotel[[#This Row],[Gasto mantenimiento total]]</f>
        <v>150</v>
      </c>
    </row>
    <row r="1989" spans="1:15" x14ac:dyDescent="0.3">
      <c r="A1989">
        <v>1988</v>
      </c>
      <c r="B1989">
        <v>38</v>
      </c>
      <c r="C1989" t="s">
        <v>2</v>
      </c>
      <c r="D1989" t="s">
        <v>7</v>
      </c>
      <c r="E1989" t="s">
        <v>11</v>
      </c>
      <c r="F1989">
        <v>150</v>
      </c>
      <c r="G1989" s="1">
        <f>IF(reservas_hotel[[#This Row],[precio noche 1]]="","100",reservas_hotel[[#This Row],[precio noche 1]])</f>
        <v>150</v>
      </c>
      <c r="H1989" t="s">
        <v>12</v>
      </c>
      <c r="I1989">
        <v>3</v>
      </c>
      <c r="J1989" t="s">
        <v>6</v>
      </c>
      <c r="K1989">
        <v>20</v>
      </c>
      <c r="L1989" s="1">
        <f>IF(reservas_hotel[[#This Row],[mantenimiento_por_noche]]="","20",reservas_hotel[[#This Row],[mantenimiento_por_noche]])</f>
        <v>20</v>
      </c>
      <c r="M1989">
        <f>reservas_hotel[[#This Row],[Precio Noche]]*reservas_hotel[[#This Row],[noches]]</f>
        <v>450</v>
      </c>
      <c r="N1989">
        <f>reservas_hotel[[#This Row],[noches]]*reservas_hotel[[#This Row],[Mantenimiento por noche]]</f>
        <v>60</v>
      </c>
      <c r="O1989">
        <f>reservas_hotel[[#This Row],[Gasto total por reserva]]-reservas_hotel[[#This Row],[Gasto mantenimiento total]]</f>
        <v>390</v>
      </c>
    </row>
    <row r="1990" spans="1:15" x14ac:dyDescent="0.3">
      <c r="A1990">
        <v>1989</v>
      </c>
      <c r="B1990">
        <v>42</v>
      </c>
      <c r="C1990" t="s">
        <v>13</v>
      </c>
      <c r="D1990" t="s">
        <v>19</v>
      </c>
      <c r="E1990" t="s">
        <v>8</v>
      </c>
      <c r="F1990">
        <v>70</v>
      </c>
      <c r="G1990" s="1">
        <f>IF(reservas_hotel[[#This Row],[precio noche 1]]="","100",reservas_hotel[[#This Row],[precio noche 1]])</f>
        <v>70</v>
      </c>
      <c r="H1990" t="s">
        <v>21</v>
      </c>
      <c r="I1990">
        <v>10</v>
      </c>
      <c r="J1990" t="s">
        <v>17</v>
      </c>
      <c r="L1990" s="1" t="str">
        <f>IF(reservas_hotel[[#This Row],[mantenimiento_por_noche]]="","20",reservas_hotel[[#This Row],[mantenimiento_por_noche]])</f>
        <v>20</v>
      </c>
      <c r="M1990">
        <f>reservas_hotel[[#This Row],[Precio Noche]]*reservas_hotel[[#This Row],[noches]]</f>
        <v>700</v>
      </c>
      <c r="N1990">
        <f>reservas_hotel[[#This Row],[noches]]*reservas_hotel[[#This Row],[Mantenimiento por noche]]</f>
        <v>200</v>
      </c>
      <c r="O1990">
        <f>reservas_hotel[[#This Row],[Gasto total por reserva]]-reservas_hotel[[#This Row],[Gasto mantenimiento total]]</f>
        <v>500</v>
      </c>
    </row>
    <row r="1991" spans="1:15" x14ac:dyDescent="0.3">
      <c r="A1991">
        <v>1990</v>
      </c>
      <c r="B1991">
        <v>51</v>
      </c>
      <c r="C1991" t="s">
        <v>2</v>
      </c>
      <c r="D1991" t="s">
        <v>3</v>
      </c>
      <c r="E1991" t="s">
        <v>8</v>
      </c>
      <c r="F1991">
        <v>120</v>
      </c>
      <c r="G1991" s="1">
        <f>IF(reservas_hotel[[#This Row],[precio noche 1]]="","100",reservas_hotel[[#This Row],[precio noche 1]])</f>
        <v>120</v>
      </c>
      <c r="H1991" t="s">
        <v>9</v>
      </c>
      <c r="I1991">
        <v>1</v>
      </c>
      <c r="J1991" t="s">
        <v>17</v>
      </c>
      <c r="K1991">
        <v>10</v>
      </c>
      <c r="L1991" s="1">
        <f>IF(reservas_hotel[[#This Row],[mantenimiento_por_noche]]="","20",reservas_hotel[[#This Row],[mantenimiento_por_noche]])</f>
        <v>10</v>
      </c>
      <c r="M1991">
        <f>reservas_hotel[[#This Row],[Precio Noche]]*reservas_hotel[[#This Row],[noches]]</f>
        <v>120</v>
      </c>
      <c r="N1991">
        <f>reservas_hotel[[#This Row],[noches]]*reservas_hotel[[#This Row],[Mantenimiento por noche]]</f>
        <v>10</v>
      </c>
      <c r="O1991">
        <f>reservas_hotel[[#This Row],[Gasto total por reserva]]-reservas_hotel[[#This Row],[Gasto mantenimiento total]]</f>
        <v>110</v>
      </c>
    </row>
    <row r="1992" spans="1:15" x14ac:dyDescent="0.3">
      <c r="A1992">
        <v>1991</v>
      </c>
      <c r="B1992">
        <v>75</v>
      </c>
      <c r="C1992" t="s">
        <v>13</v>
      </c>
      <c r="D1992" t="s">
        <v>16</v>
      </c>
      <c r="E1992" t="s">
        <v>11</v>
      </c>
      <c r="G1992" s="1" t="str">
        <f>IF(reservas_hotel[[#This Row],[precio noche 1]]="","100",reservas_hotel[[#This Row],[precio noche 1]])</f>
        <v>100</v>
      </c>
      <c r="H1992" t="s">
        <v>9</v>
      </c>
      <c r="I1992">
        <v>3</v>
      </c>
      <c r="J1992" t="s">
        <v>17</v>
      </c>
      <c r="K1992">
        <v>10</v>
      </c>
      <c r="L1992" s="1">
        <f>IF(reservas_hotel[[#This Row],[mantenimiento_por_noche]]="","20",reservas_hotel[[#This Row],[mantenimiento_por_noche]])</f>
        <v>10</v>
      </c>
      <c r="M1992">
        <f>reservas_hotel[[#This Row],[Precio Noche]]*reservas_hotel[[#This Row],[noches]]</f>
        <v>300</v>
      </c>
      <c r="N1992">
        <f>reservas_hotel[[#This Row],[noches]]*reservas_hotel[[#This Row],[Mantenimiento por noche]]</f>
        <v>30</v>
      </c>
      <c r="O1992">
        <f>reservas_hotel[[#This Row],[Gasto total por reserva]]-reservas_hotel[[#This Row],[Gasto mantenimiento total]]</f>
        <v>270</v>
      </c>
    </row>
    <row r="1993" spans="1:15" x14ac:dyDescent="0.3">
      <c r="A1993">
        <v>1992</v>
      </c>
      <c r="B1993">
        <v>71</v>
      </c>
      <c r="C1993" t="s">
        <v>13</v>
      </c>
      <c r="D1993" t="s">
        <v>14</v>
      </c>
      <c r="E1993" t="s">
        <v>15</v>
      </c>
      <c r="F1993">
        <v>70</v>
      </c>
      <c r="G1993" s="1">
        <f>IF(reservas_hotel[[#This Row],[precio noche 1]]="","100",reservas_hotel[[#This Row],[precio noche 1]])</f>
        <v>70</v>
      </c>
      <c r="H1993" t="s">
        <v>9</v>
      </c>
      <c r="I1993">
        <v>7</v>
      </c>
      <c r="J1993" t="s">
        <v>6</v>
      </c>
      <c r="K1993">
        <v>10</v>
      </c>
      <c r="L1993" s="1">
        <f>IF(reservas_hotel[[#This Row],[mantenimiento_por_noche]]="","20",reservas_hotel[[#This Row],[mantenimiento_por_noche]])</f>
        <v>10</v>
      </c>
      <c r="M1993">
        <f>reservas_hotel[[#This Row],[Precio Noche]]*reservas_hotel[[#This Row],[noches]]</f>
        <v>490</v>
      </c>
      <c r="N1993">
        <f>reservas_hotel[[#This Row],[noches]]*reservas_hotel[[#This Row],[Mantenimiento por noche]]</f>
        <v>70</v>
      </c>
      <c r="O1993">
        <f>reservas_hotel[[#This Row],[Gasto total por reserva]]-reservas_hotel[[#This Row],[Gasto mantenimiento total]]</f>
        <v>420</v>
      </c>
    </row>
    <row r="1994" spans="1:15" x14ac:dyDescent="0.3">
      <c r="A1994">
        <v>1993</v>
      </c>
      <c r="B1994">
        <v>76</v>
      </c>
      <c r="C1994" t="s">
        <v>2</v>
      </c>
      <c r="D1994" t="s">
        <v>16</v>
      </c>
      <c r="E1994" t="s">
        <v>11</v>
      </c>
      <c r="F1994">
        <v>90</v>
      </c>
      <c r="G1994" s="1">
        <f>IF(reservas_hotel[[#This Row],[precio noche 1]]="","100",reservas_hotel[[#This Row],[precio noche 1]])</f>
        <v>90</v>
      </c>
      <c r="H1994" t="s">
        <v>12</v>
      </c>
      <c r="I1994">
        <v>6</v>
      </c>
      <c r="J1994" t="s">
        <v>17</v>
      </c>
      <c r="K1994">
        <v>5</v>
      </c>
      <c r="L1994" s="1">
        <f>IF(reservas_hotel[[#This Row],[mantenimiento_por_noche]]="","20",reservas_hotel[[#This Row],[mantenimiento_por_noche]])</f>
        <v>5</v>
      </c>
      <c r="M1994">
        <f>reservas_hotel[[#This Row],[Precio Noche]]*reservas_hotel[[#This Row],[noches]]</f>
        <v>540</v>
      </c>
      <c r="N1994">
        <f>reservas_hotel[[#This Row],[noches]]*reservas_hotel[[#This Row],[Mantenimiento por noche]]</f>
        <v>30</v>
      </c>
      <c r="O1994">
        <f>reservas_hotel[[#This Row],[Gasto total por reserva]]-reservas_hotel[[#This Row],[Gasto mantenimiento total]]</f>
        <v>510</v>
      </c>
    </row>
    <row r="1995" spans="1:15" x14ac:dyDescent="0.3">
      <c r="A1995">
        <v>1994</v>
      </c>
      <c r="B1995">
        <v>18</v>
      </c>
      <c r="C1995" t="s">
        <v>13</v>
      </c>
      <c r="D1995" t="s">
        <v>16</v>
      </c>
      <c r="E1995" t="s">
        <v>8</v>
      </c>
      <c r="F1995">
        <v>50</v>
      </c>
      <c r="G1995" s="1">
        <f>IF(reservas_hotel[[#This Row],[precio noche 1]]="","100",reservas_hotel[[#This Row],[precio noche 1]])</f>
        <v>50</v>
      </c>
      <c r="H1995" t="s">
        <v>5</v>
      </c>
      <c r="I1995">
        <v>10</v>
      </c>
      <c r="J1995" t="s">
        <v>6</v>
      </c>
      <c r="L1995" s="1" t="str">
        <f>IF(reservas_hotel[[#This Row],[mantenimiento_por_noche]]="","20",reservas_hotel[[#This Row],[mantenimiento_por_noche]])</f>
        <v>20</v>
      </c>
      <c r="M1995">
        <f>reservas_hotel[[#This Row],[Precio Noche]]*reservas_hotel[[#This Row],[noches]]</f>
        <v>500</v>
      </c>
      <c r="N1995">
        <f>reservas_hotel[[#This Row],[noches]]*reservas_hotel[[#This Row],[Mantenimiento por noche]]</f>
        <v>200</v>
      </c>
      <c r="O1995">
        <f>reservas_hotel[[#This Row],[Gasto total por reserva]]-reservas_hotel[[#This Row],[Gasto mantenimiento total]]</f>
        <v>300</v>
      </c>
    </row>
    <row r="1996" spans="1:15" x14ac:dyDescent="0.3">
      <c r="A1996">
        <v>1995</v>
      </c>
      <c r="B1996">
        <v>36</v>
      </c>
      <c r="C1996" t="s">
        <v>2</v>
      </c>
      <c r="D1996" t="s">
        <v>22</v>
      </c>
      <c r="E1996" t="s">
        <v>11</v>
      </c>
      <c r="F1996">
        <v>70</v>
      </c>
      <c r="G1996" s="1">
        <f>IF(reservas_hotel[[#This Row],[precio noche 1]]="","100",reservas_hotel[[#This Row],[precio noche 1]])</f>
        <v>70</v>
      </c>
      <c r="H1996" t="s">
        <v>12</v>
      </c>
      <c r="I1996">
        <v>8</v>
      </c>
      <c r="J1996" t="s">
        <v>17</v>
      </c>
      <c r="K1996">
        <v>20</v>
      </c>
      <c r="L1996" s="1">
        <f>IF(reservas_hotel[[#This Row],[mantenimiento_por_noche]]="","20",reservas_hotel[[#This Row],[mantenimiento_por_noche]])</f>
        <v>20</v>
      </c>
      <c r="M1996">
        <f>reservas_hotel[[#This Row],[Precio Noche]]*reservas_hotel[[#This Row],[noches]]</f>
        <v>560</v>
      </c>
      <c r="N1996">
        <f>reservas_hotel[[#This Row],[noches]]*reservas_hotel[[#This Row],[Mantenimiento por noche]]</f>
        <v>160</v>
      </c>
      <c r="O1996">
        <f>reservas_hotel[[#This Row],[Gasto total por reserva]]-reservas_hotel[[#This Row],[Gasto mantenimiento total]]</f>
        <v>400</v>
      </c>
    </row>
    <row r="1997" spans="1:15" x14ac:dyDescent="0.3">
      <c r="A1997">
        <v>1996</v>
      </c>
      <c r="B1997">
        <v>61</v>
      </c>
      <c r="C1997" t="s">
        <v>2</v>
      </c>
      <c r="D1997" t="s">
        <v>14</v>
      </c>
      <c r="E1997" t="s">
        <v>4</v>
      </c>
      <c r="F1997">
        <v>150</v>
      </c>
      <c r="G1997" s="1">
        <f>IF(reservas_hotel[[#This Row],[precio noche 1]]="","100",reservas_hotel[[#This Row],[precio noche 1]])</f>
        <v>150</v>
      </c>
      <c r="H1997" t="s">
        <v>21</v>
      </c>
      <c r="I1997">
        <v>7</v>
      </c>
      <c r="J1997" t="s">
        <v>6</v>
      </c>
      <c r="K1997">
        <v>15</v>
      </c>
      <c r="L1997" s="1">
        <f>IF(reservas_hotel[[#This Row],[mantenimiento_por_noche]]="","20",reservas_hotel[[#This Row],[mantenimiento_por_noche]])</f>
        <v>15</v>
      </c>
      <c r="M1997">
        <f>reservas_hotel[[#This Row],[Precio Noche]]*reservas_hotel[[#This Row],[noches]]</f>
        <v>1050</v>
      </c>
      <c r="N1997">
        <f>reservas_hotel[[#This Row],[noches]]*reservas_hotel[[#This Row],[Mantenimiento por noche]]</f>
        <v>105</v>
      </c>
      <c r="O1997">
        <f>reservas_hotel[[#This Row],[Gasto total por reserva]]-reservas_hotel[[#This Row],[Gasto mantenimiento total]]</f>
        <v>945</v>
      </c>
    </row>
    <row r="1998" spans="1:15" x14ac:dyDescent="0.3">
      <c r="A1998">
        <v>1997</v>
      </c>
      <c r="B1998">
        <v>47</v>
      </c>
      <c r="C1998" t="s">
        <v>13</v>
      </c>
      <c r="D1998" t="s">
        <v>16</v>
      </c>
      <c r="E1998" t="s">
        <v>8</v>
      </c>
      <c r="F1998">
        <v>70</v>
      </c>
      <c r="G1998" s="1">
        <f>IF(reservas_hotel[[#This Row],[precio noche 1]]="","100",reservas_hotel[[#This Row],[precio noche 1]])</f>
        <v>70</v>
      </c>
      <c r="H1998" t="s">
        <v>9</v>
      </c>
      <c r="I1998">
        <v>6</v>
      </c>
      <c r="J1998" t="s">
        <v>17</v>
      </c>
      <c r="K1998">
        <v>20</v>
      </c>
      <c r="L1998" s="1">
        <f>IF(reservas_hotel[[#This Row],[mantenimiento_por_noche]]="","20",reservas_hotel[[#This Row],[mantenimiento_por_noche]])</f>
        <v>20</v>
      </c>
      <c r="M1998">
        <f>reservas_hotel[[#This Row],[Precio Noche]]*reservas_hotel[[#This Row],[noches]]</f>
        <v>420</v>
      </c>
      <c r="N1998">
        <f>reservas_hotel[[#This Row],[noches]]*reservas_hotel[[#This Row],[Mantenimiento por noche]]</f>
        <v>120</v>
      </c>
      <c r="O1998">
        <f>reservas_hotel[[#This Row],[Gasto total por reserva]]-reservas_hotel[[#This Row],[Gasto mantenimiento total]]</f>
        <v>300</v>
      </c>
    </row>
    <row r="1999" spans="1:15" x14ac:dyDescent="0.3">
      <c r="A1999">
        <v>1998</v>
      </c>
      <c r="B1999">
        <v>68</v>
      </c>
      <c r="C1999" t="s">
        <v>2</v>
      </c>
      <c r="D1999" t="s">
        <v>14</v>
      </c>
      <c r="E1999" t="s">
        <v>15</v>
      </c>
      <c r="F1999">
        <v>70</v>
      </c>
      <c r="G1999" s="1">
        <f>IF(reservas_hotel[[#This Row],[precio noche 1]]="","100",reservas_hotel[[#This Row],[precio noche 1]])</f>
        <v>70</v>
      </c>
      <c r="H1999" t="s">
        <v>9</v>
      </c>
      <c r="I1999">
        <v>8</v>
      </c>
      <c r="J1999" t="s">
        <v>6</v>
      </c>
      <c r="K1999">
        <v>15</v>
      </c>
      <c r="L1999" s="1">
        <f>IF(reservas_hotel[[#This Row],[mantenimiento_por_noche]]="","20",reservas_hotel[[#This Row],[mantenimiento_por_noche]])</f>
        <v>15</v>
      </c>
      <c r="M1999">
        <f>reservas_hotel[[#This Row],[Precio Noche]]*reservas_hotel[[#This Row],[noches]]</f>
        <v>560</v>
      </c>
      <c r="N1999">
        <f>reservas_hotel[[#This Row],[noches]]*reservas_hotel[[#This Row],[Mantenimiento por noche]]</f>
        <v>120</v>
      </c>
      <c r="O1999">
        <f>reservas_hotel[[#This Row],[Gasto total por reserva]]-reservas_hotel[[#This Row],[Gasto mantenimiento total]]</f>
        <v>440</v>
      </c>
    </row>
    <row r="2000" spans="1:15" x14ac:dyDescent="0.3">
      <c r="A2000">
        <v>1999</v>
      </c>
      <c r="B2000">
        <v>41</v>
      </c>
      <c r="C2000" t="s">
        <v>13</v>
      </c>
      <c r="D2000" t="s">
        <v>7</v>
      </c>
      <c r="E2000" t="s">
        <v>4</v>
      </c>
      <c r="F2000">
        <v>90</v>
      </c>
      <c r="G2000" s="1">
        <f>IF(reservas_hotel[[#This Row],[precio noche 1]]="","100",reservas_hotel[[#This Row],[precio noche 1]])</f>
        <v>90</v>
      </c>
      <c r="H2000" t="s">
        <v>12</v>
      </c>
      <c r="I2000">
        <v>6</v>
      </c>
      <c r="J2000" t="s">
        <v>6</v>
      </c>
      <c r="K2000">
        <v>5</v>
      </c>
      <c r="L2000" s="1">
        <f>IF(reservas_hotel[[#This Row],[mantenimiento_por_noche]]="","20",reservas_hotel[[#This Row],[mantenimiento_por_noche]])</f>
        <v>5</v>
      </c>
      <c r="M2000">
        <f>reservas_hotel[[#This Row],[Precio Noche]]*reservas_hotel[[#This Row],[noches]]</f>
        <v>540</v>
      </c>
      <c r="N2000">
        <f>reservas_hotel[[#This Row],[noches]]*reservas_hotel[[#This Row],[Mantenimiento por noche]]</f>
        <v>30</v>
      </c>
      <c r="O2000">
        <f>reservas_hotel[[#This Row],[Gasto total por reserva]]-reservas_hotel[[#This Row],[Gasto mantenimiento total]]</f>
        <v>510</v>
      </c>
    </row>
    <row r="2001" spans="1:15" x14ac:dyDescent="0.3">
      <c r="A2001">
        <v>2000</v>
      </c>
      <c r="B2001">
        <v>48</v>
      </c>
      <c r="C2001" t="s">
        <v>2</v>
      </c>
      <c r="D2001" t="s">
        <v>10</v>
      </c>
      <c r="E2001" t="s">
        <v>4</v>
      </c>
      <c r="F2001">
        <v>70</v>
      </c>
      <c r="G2001" s="1">
        <f>IF(reservas_hotel[[#This Row],[precio noche 1]]="","100",reservas_hotel[[#This Row],[precio noche 1]])</f>
        <v>70</v>
      </c>
      <c r="H2001" t="s">
        <v>5</v>
      </c>
      <c r="I2001">
        <v>6</v>
      </c>
      <c r="J2001" t="s">
        <v>17</v>
      </c>
      <c r="K2001">
        <v>10</v>
      </c>
      <c r="L2001" s="1">
        <f>IF(reservas_hotel[[#This Row],[mantenimiento_por_noche]]="","20",reservas_hotel[[#This Row],[mantenimiento_por_noche]])</f>
        <v>10</v>
      </c>
      <c r="M2001">
        <f>reservas_hotel[[#This Row],[Precio Noche]]*reservas_hotel[[#This Row],[noches]]</f>
        <v>420</v>
      </c>
      <c r="N2001">
        <f>reservas_hotel[[#This Row],[noches]]*reservas_hotel[[#This Row],[Mantenimiento por noche]]</f>
        <v>60</v>
      </c>
      <c r="O2001">
        <f>reservas_hotel[[#This Row],[Gasto total por reserva]]-reservas_hotel[[#This Row],[Gasto mantenimiento total]]</f>
        <v>360</v>
      </c>
    </row>
    <row r="2002" spans="1:15" x14ac:dyDescent="0.3">
      <c r="A2002">
        <v>2001</v>
      </c>
      <c r="B2002">
        <v>68</v>
      </c>
      <c r="C2002" t="s">
        <v>13</v>
      </c>
      <c r="D2002" t="s">
        <v>22</v>
      </c>
      <c r="E2002" t="s">
        <v>15</v>
      </c>
      <c r="F2002">
        <v>50</v>
      </c>
      <c r="G2002" s="1">
        <f>IF(reservas_hotel[[#This Row],[precio noche 1]]="","100",reservas_hotel[[#This Row],[precio noche 1]])</f>
        <v>50</v>
      </c>
      <c r="H2002" t="s">
        <v>9</v>
      </c>
      <c r="I2002">
        <v>3</v>
      </c>
      <c r="J2002" t="s">
        <v>6</v>
      </c>
      <c r="K2002">
        <v>20</v>
      </c>
      <c r="L2002" s="1">
        <f>IF(reservas_hotel[[#This Row],[mantenimiento_por_noche]]="","20",reservas_hotel[[#This Row],[mantenimiento_por_noche]])</f>
        <v>20</v>
      </c>
      <c r="M2002">
        <f>reservas_hotel[[#This Row],[Precio Noche]]*reservas_hotel[[#This Row],[noches]]</f>
        <v>150</v>
      </c>
      <c r="N2002">
        <f>reservas_hotel[[#This Row],[noches]]*reservas_hotel[[#This Row],[Mantenimiento por noche]]</f>
        <v>60</v>
      </c>
      <c r="O2002">
        <f>reservas_hotel[[#This Row],[Gasto total por reserva]]-reservas_hotel[[#This Row],[Gasto mantenimiento total]]</f>
        <v>90</v>
      </c>
    </row>
    <row r="2003" spans="1:15" x14ac:dyDescent="0.3">
      <c r="A2003">
        <v>2002</v>
      </c>
      <c r="B2003">
        <v>25</v>
      </c>
      <c r="C2003" t="s">
        <v>2</v>
      </c>
      <c r="D2003" t="s">
        <v>18</v>
      </c>
      <c r="E2003" t="s">
        <v>4</v>
      </c>
      <c r="F2003">
        <v>150</v>
      </c>
      <c r="G2003" s="1">
        <f>IF(reservas_hotel[[#This Row],[precio noche 1]]="","100",reservas_hotel[[#This Row],[precio noche 1]])</f>
        <v>150</v>
      </c>
      <c r="H2003" t="s">
        <v>21</v>
      </c>
      <c r="I2003">
        <v>5</v>
      </c>
      <c r="J2003" t="s">
        <v>6</v>
      </c>
      <c r="L2003" s="1" t="str">
        <f>IF(reservas_hotel[[#This Row],[mantenimiento_por_noche]]="","20",reservas_hotel[[#This Row],[mantenimiento_por_noche]])</f>
        <v>20</v>
      </c>
      <c r="M2003">
        <f>reservas_hotel[[#This Row],[Precio Noche]]*reservas_hotel[[#This Row],[noches]]</f>
        <v>750</v>
      </c>
      <c r="N2003">
        <f>reservas_hotel[[#This Row],[noches]]*reservas_hotel[[#This Row],[Mantenimiento por noche]]</f>
        <v>100</v>
      </c>
      <c r="O2003">
        <f>reservas_hotel[[#This Row],[Gasto total por reserva]]-reservas_hotel[[#This Row],[Gasto mantenimiento total]]</f>
        <v>650</v>
      </c>
    </row>
    <row r="2004" spans="1:15" x14ac:dyDescent="0.3">
      <c r="A2004">
        <v>2003</v>
      </c>
      <c r="B2004">
        <v>40</v>
      </c>
      <c r="C2004" t="s">
        <v>2</v>
      </c>
      <c r="D2004" t="s">
        <v>14</v>
      </c>
      <c r="E2004" t="s">
        <v>15</v>
      </c>
      <c r="F2004">
        <v>50</v>
      </c>
      <c r="G2004" s="1">
        <f>IF(reservas_hotel[[#This Row],[precio noche 1]]="","100",reservas_hotel[[#This Row],[precio noche 1]])</f>
        <v>50</v>
      </c>
      <c r="H2004" t="s">
        <v>9</v>
      </c>
      <c r="I2004">
        <v>8</v>
      </c>
      <c r="J2004" t="s">
        <v>17</v>
      </c>
      <c r="K2004">
        <v>15</v>
      </c>
      <c r="L2004" s="1">
        <f>IF(reservas_hotel[[#This Row],[mantenimiento_por_noche]]="","20",reservas_hotel[[#This Row],[mantenimiento_por_noche]])</f>
        <v>15</v>
      </c>
      <c r="M2004">
        <f>reservas_hotel[[#This Row],[Precio Noche]]*reservas_hotel[[#This Row],[noches]]</f>
        <v>400</v>
      </c>
      <c r="N2004">
        <f>reservas_hotel[[#This Row],[noches]]*reservas_hotel[[#This Row],[Mantenimiento por noche]]</f>
        <v>120</v>
      </c>
      <c r="O2004">
        <f>reservas_hotel[[#This Row],[Gasto total por reserva]]-reservas_hotel[[#This Row],[Gasto mantenimiento total]]</f>
        <v>280</v>
      </c>
    </row>
    <row r="2005" spans="1:15" x14ac:dyDescent="0.3">
      <c r="A2005">
        <v>2004</v>
      </c>
      <c r="B2005">
        <v>72</v>
      </c>
      <c r="C2005" t="s">
        <v>13</v>
      </c>
      <c r="D2005" t="s">
        <v>22</v>
      </c>
      <c r="E2005" t="s">
        <v>4</v>
      </c>
      <c r="F2005">
        <v>70</v>
      </c>
      <c r="G2005" s="1">
        <f>IF(reservas_hotel[[#This Row],[precio noche 1]]="","100",reservas_hotel[[#This Row],[precio noche 1]])</f>
        <v>70</v>
      </c>
      <c r="H2005" t="s">
        <v>21</v>
      </c>
      <c r="I2005">
        <v>10</v>
      </c>
      <c r="J2005" t="s">
        <v>17</v>
      </c>
      <c r="K2005">
        <v>15</v>
      </c>
      <c r="L2005" s="1">
        <f>IF(reservas_hotel[[#This Row],[mantenimiento_por_noche]]="","20",reservas_hotel[[#This Row],[mantenimiento_por_noche]])</f>
        <v>15</v>
      </c>
      <c r="M2005">
        <f>reservas_hotel[[#This Row],[Precio Noche]]*reservas_hotel[[#This Row],[noches]]</f>
        <v>700</v>
      </c>
      <c r="N2005">
        <f>reservas_hotel[[#This Row],[noches]]*reservas_hotel[[#This Row],[Mantenimiento por noche]]</f>
        <v>150</v>
      </c>
      <c r="O2005">
        <f>reservas_hotel[[#This Row],[Gasto total por reserva]]-reservas_hotel[[#This Row],[Gasto mantenimiento total]]</f>
        <v>550</v>
      </c>
    </row>
    <row r="2006" spans="1:15" x14ac:dyDescent="0.3">
      <c r="A2006">
        <v>2005</v>
      </c>
      <c r="B2006">
        <v>27</v>
      </c>
      <c r="C2006" t="s">
        <v>2</v>
      </c>
      <c r="D2006" t="s">
        <v>20</v>
      </c>
      <c r="E2006" t="s">
        <v>11</v>
      </c>
      <c r="F2006">
        <v>120</v>
      </c>
      <c r="G2006" s="1">
        <f>IF(reservas_hotel[[#This Row],[precio noche 1]]="","100",reservas_hotel[[#This Row],[precio noche 1]])</f>
        <v>120</v>
      </c>
      <c r="H2006" t="s">
        <v>12</v>
      </c>
      <c r="I2006">
        <v>5</v>
      </c>
      <c r="J2006" t="s">
        <v>17</v>
      </c>
      <c r="K2006">
        <v>10</v>
      </c>
      <c r="L2006" s="1">
        <f>IF(reservas_hotel[[#This Row],[mantenimiento_por_noche]]="","20",reservas_hotel[[#This Row],[mantenimiento_por_noche]])</f>
        <v>10</v>
      </c>
      <c r="M2006">
        <f>reservas_hotel[[#This Row],[Precio Noche]]*reservas_hotel[[#This Row],[noches]]</f>
        <v>600</v>
      </c>
      <c r="N2006">
        <f>reservas_hotel[[#This Row],[noches]]*reservas_hotel[[#This Row],[Mantenimiento por noche]]</f>
        <v>50</v>
      </c>
      <c r="O2006">
        <f>reservas_hotel[[#This Row],[Gasto total por reserva]]-reservas_hotel[[#This Row],[Gasto mantenimiento total]]</f>
        <v>550</v>
      </c>
    </row>
    <row r="2007" spans="1:15" x14ac:dyDescent="0.3">
      <c r="A2007">
        <v>2006</v>
      </c>
      <c r="B2007">
        <v>74</v>
      </c>
      <c r="C2007" t="s">
        <v>2</v>
      </c>
      <c r="D2007" t="s">
        <v>20</v>
      </c>
      <c r="E2007" t="s">
        <v>4</v>
      </c>
      <c r="F2007">
        <v>70</v>
      </c>
      <c r="G2007" s="1">
        <f>IF(reservas_hotel[[#This Row],[precio noche 1]]="","100",reservas_hotel[[#This Row],[precio noche 1]])</f>
        <v>70</v>
      </c>
      <c r="H2007" t="s">
        <v>21</v>
      </c>
      <c r="I2007">
        <v>5</v>
      </c>
      <c r="J2007" t="s">
        <v>17</v>
      </c>
      <c r="L2007" s="1" t="str">
        <f>IF(reservas_hotel[[#This Row],[mantenimiento_por_noche]]="","20",reservas_hotel[[#This Row],[mantenimiento_por_noche]])</f>
        <v>20</v>
      </c>
      <c r="M2007">
        <f>reservas_hotel[[#This Row],[Precio Noche]]*reservas_hotel[[#This Row],[noches]]</f>
        <v>350</v>
      </c>
      <c r="N2007">
        <f>reservas_hotel[[#This Row],[noches]]*reservas_hotel[[#This Row],[Mantenimiento por noche]]</f>
        <v>100</v>
      </c>
      <c r="O2007">
        <f>reservas_hotel[[#This Row],[Gasto total por reserva]]-reservas_hotel[[#This Row],[Gasto mantenimiento total]]</f>
        <v>250</v>
      </c>
    </row>
    <row r="2008" spans="1:15" x14ac:dyDescent="0.3">
      <c r="A2008">
        <v>2007</v>
      </c>
      <c r="B2008">
        <v>65</v>
      </c>
      <c r="C2008" t="s">
        <v>13</v>
      </c>
      <c r="D2008" t="s">
        <v>16</v>
      </c>
      <c r="E2008" t="s">
        <v>8</v>
      </c>
      <c r="F2008">
        <v>90</v>
      </c>
      <c r="G2008" s="1">
        <f>IF(reservas_hotel[[#This Row],[precio noche 1]]="","100",reservas_hotel[[#This Row],[precio noche 1]])</f>
        <v>90</v>
      </c>
      <c r="H2008" t="s">
        <v>21</v>
      </c>
      <c r="I2008">
        <v>5</v>
      </c>
      <c r="J2008" t="s">
        <v>6</v>
      </c>
      <c r="K2008">
        <v>20</v>
      </c>
      <c r="L2008" s="1">
        <f>IF(reservas_hotel[[#This Row],[mantenimiento_por_noche]]="","20",reservas_hotel[[#This Row],[mantenimiento_por_noche]])</f>
        <v>20</v>
      </c>
      <c r="M2008">
        <f>reservas_hotel[[#This Row],[Precio Noche]]*reservas_hotel[[#This Row],[noches]]</f>
        <v>450</v>
      </c>
      <c r="N2008">
        <f>reservas_hotel[[#This Row],[noches]]*reservas_hotel[[#This Row],[Mantenimiento por noche]]</f>
        <v>100</v>
      </c>
      <c r="O2008">
        <f>reservas_hotel[[#This Row],[Gasto total por reserva]]-reservas_hotel[[#This Row],[Gasto mantenimiento total]]</f>
        <v>350</v>
      </c>
    </row>
    <row r="2009" spans="1:15" x14ac:dyDescent="0.3">
      <c r="A2009">
        <v>2008</v>
      </c>
      <c r="B2009">
        <v>55</v>
      </c>
      <c r="C2009" t="s">
        <v>2</v>
      </c>
      <c r="D2009" t="s">
        <v>18</v>
      </c>
      <c r="E2009" t="s">
        <v>4</v>
      </c>
      <c r="F2009">
        <v>150</v>
      </c>
      <c r="G2009" s="1">
        <f>IF(reservas_hotel[[#This Row],[precio noche 1]]="","100",reservas_hotel[[#This Row],[precio noche 1]])</f>
        <v>150</v>
      </c>
      <c r="H2009" t="s">
        <v>21</v>
      </c>
      <c r="I2009">
        <v>6</v>
      </c>
      <c r="J2009" t="s">
        <v>6</v>
      </c>
      <c r="K2009">
        <v>20</v>
      </c>
      <c r="L2009" s="1">
        <f>IF(reservas_hotel[[#This Row],[mantenimiento_por_noche]]="","20",reservas_hotel[[#This Row],[mantenimiento_por_noche]])</f>
        <v>20</v>
      </c>
      <c r="M2009">
        <f>reservas_hotel[[#This Row],[Precio Noche]]*reservas_hotel[[#This Row],[noches]]</f>
        <v>900</v>
      </c>
      <c r="N2009">
        <f>reservas_hotel[[#This Row],[noches]]*reservas_hotel[[#This Row],[Mantenimiento por noche]]</f>
        <v>120</v>
      </c>
      <c r="O2009">
        <f>reservas_hotel[[#This Row],[Gasto total por reserva]]-reservas_hotel[[#This Row],[Gasto mantenimiento total]]</f>
        <v>780</v>
      </c>
    </row>
    <row r="2010" spans="1:15" x14ac:dyDescent="0.3">
      <c r="A2010">
        <v>2009</v>
      </c>
      <c r="B2010">
        <v>54</v>
      </c>
      <c r="C2010" t="s">
        <v>13</v>
      </c>
      <c r="D2010" t="s">
        <v>7</v>
      </c>
      <c r="E2010" t="s">
        <v>15</v>
      </c>
      <c r="F2010">
        <v>120</v>
      </c>
      <c r="G2010" s="1">
        <f>IF(reservas_hotel[[#This Row],[precio noche 1]]="","100",reservas_hotel[[#This Row],[precio noche 1]])</f>
        <v>120</v>
      </c>
      <c r="H2010" t="s">
        <v>21</v>
      </c>
      <c r="I2010">
        <v>9</v>
      </c>
      <c r="J2010" t="s">
        <v>17</v>
      </c>
      <c r="K2010">
        <v>5</v>
      </c>
      <c r="L2010" s="1">
        <f>IF(reservas_hotel[[#This Row],[mantenimiento_por_noche]]="","20",reservas_hotel[[#This Row],[mantenimiento_por_noche]])</f>
        <v>5</v>
      </c>
      <c r="M2010">
        <f>reservas_hotel[[#This Row],[Precio Noche]]*reservas_hotel[[#This Row],[noches]]</f>
        <v>1080</v>
      </c>
      <c r="N2010">
        <f>reservas_hotel[[#This Row],[noches]]*reservas_hotel[[#This Row],[Mantenimiento por noche]]</f>
        <v>45</v>
      </c>
      <c r="O2010">
        <f>reservas_hotel[[#This Row],[Gasto total por reserva]]-reservas_hotel[[#This Row],[Gasto mantenimiento total]]</f>
        <v>1035</v>
      </c>
    </row>
    <row r="2011" spans="1:15" x14ac:dyDescent="0.3">
      <c r="A2011">
        <v>2010</v>
      </c>
      <c r="B2011">
        <v>20</v>
      </c>
      <c r="C2011" t="s">
        <v>2</v>
      </c>
      <c r="D2011" t="s">
        <v>3</v>
      </c>
      <c r="E2011" t="s">
        <v>4</v>
      </c>
      <c r="F2011">
        <v>50</v>
      </c>
      <c r="G2011" s="1">
        <f>IF(reservas_hotel[[#This Row],[precio noche 1]]="","100",reservas_hotel[[#This Row],[precio noche 1]])</f>
        <v>50</v>
      </c>
      <c r="H2011" t="s">
        <v>9</v>
      </c>
      <c r="I2011">
        <v>6</v>
      </c>
      <c r="J2011" t="s">
        <v>17</v>
      </c>
      <c r="L2011" s="1" t="str">
        <f>IF(reservas_hotel[[#This Row],[mantenimiento_por_noche]]="","20",reservas_hotel[[#This Row],[mantenimiento_por_noche]])</f>
        <v>20</v>
      </c>
      <c r="M2011">
        <f>reservas_hotel[[#This Row],[Precio Noche]]*reservas_hotel[[#This Row],[noches]]</f>
        <v>300</v>
      </c>
      <c r="N2011">
        <f>reservas_hotel[[#This Row],[noches]]*reservas_hotel[[#This Row],[Mantenimiento por noche]]</f>
        <v>120</v>
      </c>
      <c r="O2011">
        <f>reservas_hotel[[#This Row],[Gasto total por reserva]]-reservas_hotel[[#This Row],[Gasto mantenimiento total]]</f>
        <v>180</v>
      </c>
    </row>
    <row r="2012" spans="1:15" x14ac:dyDescent="0.3">
      <c r="A2012">
        <v>2011</v>
      </c>
      <c r="B2012">
        <v>21</v>
      </c>
      <c r="C2012" t="s">
        <v>13</v>
      </c>
      <c r="D2012" t="s">
        <v>18</v>
      </c>
      <c r="E2012" t="s">
        <v>8</v>
      </c>
      <c r="F2012">
        <v>90</v>
      </c>
      <c r="G2012" s="1">
        <f>IF(reservas_hotel[[#This Row],[precio noche 1]]="","100",reservas_hotel[[#This Row],[precio noche 1]])</f>
        <v>90</v>
      </c>
      <c r="H2012" t="s">
        <v>9</v>
      </c>
      <c r="I2012">
        <v>10</v>
      </c>
      <c r="J2012" t="s">
        <v>6</v>
      </c>
      <c r="K2012">
        <v>15</v>
      </c>
      <c r="L2012" s="1">
        <f>IF(reservas_hotel[[#This Row],[mantenimiento_por_noche]]="","20",reservas_hotel[[#This Row],[mantenimiento_por_noche]])</f>
        <v>15</v>
      </c>
      <c r="M2012">
        <f>reservas_hotel[[#This Row],[Precio Noche]]*reservas_hotel[[#This Row],[noches]]</f>
        <v>900</v>
      </c>
      <c r="N2012">
        <f>reservas_hotel[[#This Row],[noches]]*reservas_hotel[[#This Row],[Mantenimiento por noche]]</f>
        <v>150</v>
      </c>
      <c r="O2012">
        <f>reservas_hotel[[#This Row],[Gasto total por reserva]]-reservas_hotel[[#This Row],[Gasto mantenimiento total]]</f>
        <v>750</v>
      </c>
    </row>
    <row r="2013" spans="1:15" x14ac:dyDescent="0.3">
      <c r="A2013">
        <v>2012</v>
      </c>
      <c r="B2013">
        <v>35</v>
      </c>
      <c r="C2013" t="s">
        <v>2</v>
      </c>
      <c r="D2013" t="s">
        <v>10</v>
      </c>
      <c r="E2013" t="s">
        <v>8</v>
      </c>
      <c r="F2013">
        <v>200</v>
      </c>
      <c r="G2013" s="1">
        <f>IF(reservas_hotel[[#This Row],[precio noche 1]]="","100",reservas_hotel[[#This Row],[precio noche 1]])</f>
        <v>200</v>
      </c>
      <c r="H2013" t="s">
        <v>9</v>
      </c>
      <c r="I2013">
        <v>4</v>
      </c>
      <c r="J2013" t="s">
        <v>6</v>
      </c>
      <c r="K2013">
        <v>10</v>
      </c>
      <c r="L2013" s="1">
        <f>IF(reservas_hotel[[#This Row],[mantenimiento_por_noche]]="","20",reservas_hotel[[#This Row],[mantenimiento_por_noche]])</f>
        <v>10</v>
      </c>
      <c r="M2013">
        <f>reservas_hotel[[#This Row],[Precio Noche]]*reservas_hotel[[#This Row],[noches]]</f>
        <v>800</v>
      </c>
      <c r="N2013">
        <f>reservas_hotel[[#This Row],[noches]]*reservas_hotel[[#This Row],[Mantenimiento por noche]]</f>
        <v>40</v>
      </c>
      <c r="O2013">
        <f>reservas_hotel[[#This Row],[Gasto total por reserva]]-reservas_hotel[[#This Row],[Gasto mantenimiento total]]</f>
        <v>760</v>
      </c>
    </row>
    <row r="2014" spans="1:15" x14ac:dyDescent="0.3">
      <c r="A2014">
        <v>2013</v>
      </c>
      <c r="B2014">
        <v>61</v>
      </c>
      <c r="C2014" t="s">
        <v>13</v>
      </c>
      <c r="D2014" t="s">
        <v>18</v>
      </c>
      <c r="E2014" t="s">
        <v>11</v>
      </c>
      <c r="F2014">
        <v>70</v>
      </c>
      <c r="G2014" s="1">
        <f>IF(reservas_hotel[[#This Row],[precio noche 1]]="","100",reservas_hotel[[#This Row],[precio noche 1]])</f>
        <v>70</v>
      </c>
      <c r="H2014" t="s">
        <v>21</v>
      </c>
      <c r="I2014">
        <v>2</v>
      </c>
      <c r="J2014" t="s">
        <v>6</v>
      </c>
      <c r="K2014">
        <v>20</v>
      </c>
      <c r="L2014" s="1">
        <f>IF(reservas_hotel[[#This Row],[mantenimiento_por_noche]]="","20",reservas_hotel[[#This Row],[mantenimiento_por_noche]])</f>
        <v>20</v>
      </c>
      <c r="M2014">
        <f>reservas_hotel[[#This Row],[Precio Noche]]*reservas_hotel[[#This Row],[noches]]</f>
        <v>140</v>
      </c>
      <c r="N2014">
        <f>reservas_hotel[[#This Row],[noches]]*reservas_hotel[[#This Row],[Mantenimiento por noche]]</f>
        <v>40</v>
      </c>
      <c r="O2014">
        <f>reservas_hotel[[#This Row],[Gasto total por reserva]]-reservas_hotel[[#This Row],[Gasto mantenimiento total]]</f>
        <v>100</v>
      </c>
    </row>
    <row r="2015" spans="1:15" x14ac:dyDescent="0.3">
      <c r="A2015">
        <v>2014</v>
      </c>
      <c r="B2015">
        <v>19</v>
      </c>
      <c r="C2015" t="s">
        <v>13</v>
      </c>
      <c r="D2015" t="s">
        <v>18</v>
      </c>
      <c r="E2015" t="s">
        <v>11</v>
      </c>
      <c r="F2015">
        <v>90</v>
      </c>
      <c r="G2015" s="1">
        <f>IF(reservas_hotel[[#This Row],[precio noche 1]]="","100",reservas_hotel[[#This Row],[precio noche 1]])</f>
        <v>90</v>
      </c>
      <c r="H2015" t="s">
        <v>21</v>
      </c>
      <c r="I2015">
        <v>10</v>
      </c>
      <c r="J2015" t="s">
        <v>6</v>
      </c>
      <c r="K2015">
        <v>10</v>
      </c>
      <c r="L2015" s="1">
        <f>IF(reservas_hotel[[#This Row],[mantenimiento_por_noche]]="","20",reservas_hotel[[#This Row],[mantenimiento_por_noche]])</f>
        <v>10</v>
      </c>
      <c r="M2015">
        <f>reservas_hotel[[#This Row],[Precio Noche]]*reservas_hotel[[#This Row],[noches]]</f>
        <v>900</v>
      </c>
      <c r="N2015">
        <f>reservas_hotel[[#This Row],[noches]]*reservas_hotel[[#This Row],[Mantenimiento por noche]]</f>
        <v>100</v>
      </c>
      <c r="O2015">
        <f>reservas_hotel[[#This Row],[Gasto total por reserva]]-reservas_hotel[[#This Row],[Gasto mantenimiento total]]</f>
        <v>800</v>
      </c>
    </row>
    <row r="2016" spans="1:15" x14ac:dyDescent="0.3">
      <c r="A2016">
        <v>2015</v>
      </c>
      <c r="B2016">
        <v>51</v>
      </c>
      <c r="C2016" t="s">
        <v>2</v>
      </c>
      <c r="D2016" t="s">
        <v>3</v>
      </c>
      <c r="E2016" t="s">
        <v>8</v>
      </c>
      <c r="F2016">
        <v>150</v>
      </c>
      <c r="G2016" s="1">
        <f>IF(reservas_hotel[[#This Row],[precio noche 1]]="","100",reservas_hotel[[#This Row],[precio noche 1]])</f>
        <v>150</v>
      </c>
      <c r="H2016" t="s">
        <v>12</v>
      </c>
      <c r="I2016">
        <v>1</v>
      </c>
      <c r="J2016" t="s">
        <v>6</v>
      </c>
      <c r="L2016" s="1" t="str">
        <f>IF(reservas_hotel[[#This Row],[mantenimiento_por_noche]]="","20",reservas_hotel[[#This Row],[mantenimiento_por_noche]])</f>
        <v>20</v>
      </c>
      <c r="M2016">
        <f>reservas_hotel[[#This Row],[Precio Noche]]*reservas_hotel[[#This Row],[noches]]</f>
        <v>150</v>
      </c>
      <c r="N2016">
        <f>reservas_hotel[[#This Row],[noches]]*reservas_hotel[[#This Row],[Mantenimiento por noche]]</f>
        <v>20</v>
      </c>
      <c r="O2016">
        <f>reservas_hotel[[#This Row],[Gasto total por reserva]]-reservas_hotel[[#This Row],[Gasto mantenimiento total]]</f>
        <v>130</v>
      </c>
    </row>
    <row r="2017" spans="1:15" x14ac:dyDescent="0.3">
      <c r="A2017">
        <v>2016</v>
      </c>
      <c r="B2017">
        <v>63</v>
      </c>
      <c r="C2017" t="s">
        <v>2</v>
      </c>
      <c r="D2017" t="s">
        <v>19</v>
      </c>
      <c r="E2017" t="s">
        <v>8</v>
      </c>
      <c r="F2017">
        <v>150</v>
      </c>
      <c r="G2017" s="1">
        <f>IF(reservas_hotel[[#This Row],[precio noche 1]]="","100",reservas_hotel[[#This Row],[precio noche 1]])</f>
        <v>150</v>
      </c>
      <c r="H2017" t="s">
        <v>12</v>
      </c>
      <c r="I2017">
        <v>9</v>
      </c>
      <c r="J2017" t="s">
        <v>6</v>
      </c>
      <c r="K2017">
        <v>15</v>
      </c>
      <c r="L2017" s="1">
        <f>IF(reservas_hotel[[#This Row],[mantenimiento_por_noche]]="","20",reservas_hotel[[#This Row],[mantenimiento_por_noche]])</f>
        <v>15</v>
      </c>
      <c r="M2017">
        <f>reservas_hotel[[#This Row],[Precio Noche]]*reservas_hotel[[#This Row],[noches]]</f>
        <v>1350</v>
      </c>
      <c r="N2017">
        <f>reservas_hotel[[#This Row],[noches]]*reservas_hotel[[#This Row],[Mantenimiento por noche]]</f>
        <v>135</v>
      </c>
      <c r="O2017">
        <f>reservas_hotel[[#This Row],[Gasto total por reserva]]-reservas_hotel[[#This Row],[Gasto mantenimiento total]]</f>
        <v>1215</v>
      </c>
    </row>
    <row r="2018" spans="1:15" x14ac:dyDescent="0.3">
      <c r="A2018">
        <v>2017</v>
      </c>
      <c r="B2018">
        <v>25</v>
      </c>
      <c r="C2018" t="s">
        <v>2</v>
      </c>
      <c r="D2018" t="s">
        <v>19</v>
      </c>
      <c r="E2018" t="s">
        <v>15</v>
      </c>
      <c r="G2018" s="1" t="str">
        <f>IF(reservas_hotel[[#This Row],[precio noche 1]]="","100",reservas_hotel[[#This Row],[precio noche 1]])</f>
        <v>100</v>
      </c>
      <c r="H2018" t="s">
        <v>21</v>
      </c>
      <c r="I2018">
        <v>3</v>
      </c>
      <c r="J2018" t="s">
        <v>17</v>
      </c>
      <c r="K2018">
        <v>15</v>
      </c>
      <c r="L2018" s="1">
        <f>IF(reservas_hotel[[#This Row],[mantenimiento_por_noche]]="","20",reservas_hotel[[#This Row],[mantenimiento_por_noche]])</f>
        <v>15</v>
      </c>
      <c r="M2018">
        <f>reservas_hotel[[#This Row],[Precio Noche]]*reservas_hotel[[#This Row],[noches]]</f>
        <v>300</v>
      </c>
      <c r="N2018">
        <f>reservas_hotel[[#This Row],[noches]]*reservas_hotel[[#This Row],[Mantenimiento por noche]]</f>
        <v>45</v>
      </c>
      <c r="O2018">
        <f>reservas_hotel[[#This Row],[Gasto total por reserva]]-reservas_hotel[[#This Row],[Gasto mantenimiento total]]</f>
        <v>255</v>
      </c>
    </row>
    <row r="2019" spans="1:15" x14ac:dyDescent="0.3">
      <c r="A2019">
        <v>2018</v>
      </c>
      <c r="B2019">
        <v>68</v>
      </c>
      <c r="C2019" t="s">
        <v>2</v>
      </c>
      <c r="D2019" t="s">
        <v>22</v>
      </c>
      <c r="E2019" t="s">
        <v>15</v>
      </c>
      <c r="F2019">
        <v>50</v>
      </c>
      <c r="G2019" s="1">
        <f>IF(reservas_hotel[[#This Row],[precio noche 1]]="","100",reservas_hotel[[#This Row],[precio noche 1]])</f>
        <v>50</v>
      </c>
      <c r="H2019" t="s">
        <v>9</v>
      </c>
      <c r="I2019">
        <v>9</v>
      </c>
      <c r="J2019" t="s">
        <v>6</v>
      </c>
      <c r="K2019">
        <v>20</v>
      </c>
      <c r="L2019" s="1">
        <f>IF(reservas_hotel[[#This Row],[mantenimiento_por_noche]]="","20",reservas_hotel[[#This Row],[mantenimiento_por_noche]])</f>
        <v>20</v>
      </c>
      <c r="M2019">
        <f>reservas_hotel[[#This Row],[Precio Noche]]*reservas_hotel[[#This Row],[noches]]</f>
        <v>450</v>
      </c>
      <c r="N2019">
        <f>reservas_hotel[[#This Row],[noches]]*reservas_hotel[[#This Row],[Mantenimiento por noche]]</f>
        <v>180</v>
      </c>
      <c r="O2019">
        <f>reservas_hotel[[#This Row],[Gasto total por reserva]]-reservas_hotel[[#This Row],[Gasto mantenimiento total]]</f>
        <v>270</v>
      </c>
    </row>
    <row r="2020" spans="1:15" x14ac:dyDescent="0.3">
      <c r="A2020">
        <v>2019</v>
      </c>
      <c r="B2020">
        <v>62</v>
      </c>
      <c r="C2020" t="s">
        <v>13</v>
      </c>
      <c r="D2020" t="s">
        <v>16</v>
      </c>
      <c r="E2020" t="s">
        <v>8</v>
      </c>
      <c r="F2020">
        <v>120</v>
      </c>
      <c r="G2020" s="1">
        <f>IF(reservas_hotel[[#This Row],[precio noche 1]]="","100",reservas_hotel[[#This Row],[precio noche 1]])</f>
        <v>120</v>
      </c>
      <c r="H2020" t="s">
        <v>12</v>
      </c>
      <c r="I2020">
        <v>5</v>
      </c>
      <c r="J2020" t="s">
        <v>17</v>
      </c>
      <c r="K2020">
        <v>10</v>
      </c>
      <c r="L2020" s="1">
        <f>IF(reservas_hotel[[#This Row],[mantenimiento_por_noche]]="","20",reservas_hotel[[#This Row],[mantenimiento_por_noche]])</f>
        <v>10</v>
      </c>
      <c r="M2020">
        <f>reservas_hotel[[#This Row],[Precio Noche]]*reservas_hotel[[#This Row],[noches]]</f>
        <v>600</v>
      </c>
      <c r="N2020">
        <f>reservas_hotel[[#This Row],[noches]]*reservas_hotel[[#This Row],[Mantenimiento por noche]]</f>
        <v>50</v>
      </c>
      <c r="O2020">
        <f>reservas_hotel[[#This Row],[Gasto total por reserva]]-reservas_hotel[[#This Row],[Gasto mantenimiento total]]</f>
        <v>550</v>
      </c>
    </row>
    <row r="2021" spans="1:15" x14ac:dyDescent="0.3">
      <c r="A2021">
        <v>2020</v>
      </c>
      <c r="B2021">
        <v>28</v>
      </c>
      <c r="C2021" t="s">
        <v>2</v>
      </c>
      <c r="D2021" t="s">
        <v>14</v>
      </c>
      <c r="E2021" t="s">
        <v>11</v>
      </c>
      <c r="F2021">
        <v>200</v>
      </c>
      <c r="G2021" s="1">
        <f>IF(reservas_hotel[[#This Row],[precio noche 1]]="","100",reservas_hotel[[#This Row],[precio noche 1]])</f>
        <v>200</v>
      </c>
      <c r="H2021" t="s">
        <v>12</v>
      </c>
      <c r="I2021">
        <v>5</v>
      </c>
      <c r="J2021" t="s">
        <v>6</v>
      </c>
      <c r="K2021">
        <v>10</v>
      </c>
      <c r="L2021" s="1">
        <f>IF(reservas_hotel[[#This Row],[mantenimiento_por_noche]]="","20",reservas_hotel[[#This Row],[mantenimiento_por_noche]])</f>
        <v>10</v>
      </c>
      <c r="M2021">
        <f>reservas_hotel[[#This Row],[Precio Noche]]*reservas_hotel[[#This Row],[noches]]</f>
        <v>1000</v>
      </c>
      <c r="N2021">
        <f>reservas_hotel[[#This Row],[noches]]*reservas_hotel[[#This Row],[Mantenimiento por noche]]</f>
        <v>50</v>
      </c>
      <c r="O2021">
        <f>reservas_hotel[[#This Row],[Gasto total por reserva]]-reservas_hotel[[#This Row],[Gasto mantenimiento total]]</f>
        <v>950</v>
      </c>
    </row>
    <row r="2022" spans="1:15" x14ac:dyDescent="0.3">
      <c r="A2022">
        <v>2021</v>
      </c>
      <c r="B2022">
        <v>30</v>
      </c>
      <c r="C2022" t="s">
        <v>2</v>
      </c>
      <c r="D2022" t="s">
        <v>18</v>
      </c>
      <c r="E2022" t="s">
        <v>15</v>
      </c>
      <c r="F2022">
        <v>50</v>
      </c>
      <c r="G2022" s="1">
        <f>IF(reservas_hotel[[#This Row],[precio noche 1]]="","100",reservas_hotel[[#This Row],[precio noche 1]])</f>
        <v>50</v>
      </c>
      <c r="H2022" t="s">
        <v>9</v>
      </c>
      <c r="I2022">
        <v>8</v>
      </c>
      <c r="J2022" t="s">
        <v>17</v>
      </c>
      <c r="K2022">
        <v>10</v>
      </c>
      <c r="L2022" s="1">
        <f>IF(reservas_hotel[[#This Row],[mantenimiento_por_noche]]="","20",reservas_hotel[[#This Row],[mantenimiento_por_noche]])</f>
        <v>10</v>
      </c>
      <c r="M2022">
        <f>reservas_hotel[[#This Row],[Precio Noche]]*reservas_hotel[[#This Row],[noches]]</f>
        <v>400</v>
      </c>
      <c r="N2022">
        <f>reservas_hotel[[#This Row],[noches]]*reservas_hotel[[#This Row],[Mantenimiento por noche]]</f>
        <v>80</v>
      </c>
      <c r="O2022">
        <f>reservas_hotel[[#This Row],[Gasto total por reserva]]-reservas_hotel[[#This Row],[Gasto mantenimiento total]]</f>
        <v>320</v>
      </c>
    </row>
    <row r="2023" spans="1:15" x14ac:dyDescent="0.3">
      <c r="A2023">
        <v>2022</v>
      </c>
      <c r="B2023">
        <v>19</v>
      </c>
      <c r="C2023" t="s">
        <v>13</v>
      </c>
      <c r="D2023" t="s">
        <v>14</v>
      </c>
      <c r="E2023" t="s">
        <v>15</v>
      </c>
      <c r="F2023">
        <v>70</v>
      </c>
      <c r="G2023" s="1">
        <f>IF(reservas_hotel[[#This Row],[precio noche 1]]="","100",reservas_hotel[[#This Row],[precio noche 1]])</f>
        <v>70</v>
      </c>
      <c r="H2023" t="s">
        <v>9</v>
      </c>
      <c r="I2023">
        <v>9</v>
      </c>
      <c r="J2023" t="s">
        <v>17</v>
      </c>
      <c r="K2023">
        <v>10</v>
      </c>
      <c r="L2023" s="1">
        <f>IF(reservas_hotel[[#This Row],[mantenimiento_por_noche]]="","20",reservas_hotel[[#This Row],[mantenimiento_por_noche]])</f>
        <v>10</v>
      </c>
      <c r="M2023">
        <f>reservas_hotel[[#This Row],[Precio Noche]]*reservas_hotel[[#This Row],[noches]]</f>
        <v>630</v>
      </c>
      <c r="N2023">
        <f>reservas_hotel[[#This Row],[noches]]*reservas_hotel[[#This Row],[Mantenimiento por noche]]</f>
        <v>90</v>
      </c>
      <c r="O2023">
        <f>reservas_hotel[[#This Row],[Gasto total por reserva]]-reservas_hotel[[#This Row],[Gasto mantenimiento total]]</f>
        <v>540</v>
      </c>
    </row>
    <row r="2024" spans="1:15" x14ac:dyDescent="0.3">
      <c r="A2024">
        <v>2023</v>
      </c>
      <c r="B2024">
        <v>50</v>
      </c>
      <c r="C2024" t="s">
        <v>2</v>
      </c>
      <c r="D2024" t="s">
        <v>14</v>
      </c>
      <c r="E2024" t="s">
        <v>8</v>
      </c>
      <c r="F2024">
        <v>70</v>
      </c>
      <c r="G2024" s="1">
        <f>IF(reservas_hotel[[#This Row],[precio noche 1]]="","100",reservas_hotel[[#This Row],[precio noche 1]])</f>
        <v>70</v>
      </c>
      <c r="H2024" t="s">
        <v>12</v>
      </c>
      <c r="I2024">
        <v>6</v>
      </c>
      <c r="J2024" t="s">
        <v>6</v>
      </c>
      <c r="K2024">
        <v>10</v>
      </c>
      <c r="L2024" s="1">
        <f>IF(reservas_hotel[[#This Row],[mantenimiento_por_noche]]="","20",reservas_hotel[[#This Row],[mantenimiento_por_noche]])</f>
        <v>10</v>
      </c>
      <c r="M2024">
        <f>reservas_hotel[[#This Row],[Precio Noche]]*reservas_hotel[[#This Row],[noches]]</f>
        <v>420</v>
      </c>
      <c r="N2024">
        <f>reservas_hotel[[#This Row],[noches]]*reservas_hotel[[#This Row],[Mantenimiento por noche]]</f>
        <v>60</v>
      </c>
      <c r="O2024">
        <f>reservas_hotel[[#This Row],[Gasto total por reserva]]-reservas_hotel[[#This Row],[Gasto mantenimiento total]]</f>
        <v>360</v>
      </c>
    </row>
    <row r="2025" spans="1:15" x14ac:dyDescent="0.3">
      <c r="A2025">
        <v>2024</v>
      </c>
      <c r="B2025">
        <v>39</v>
      </c>
      <c r="C2025" t="s">
        <v>2</v>
      </c>
      <c r="D2025" t="s">
        <v>22</v>
      </c>
      <c r="E2025" t="s">
        <v>8</v>
      </c>
      <c r="F2025">
        <v>70</v>
      </c>
      <c r="G2025" s="1">
        <f>IF(reservas_hotel[[#This Row],[precio noche 1]]="","100",reservas_hotel[[#This Row],[precio noche 1]])</f>
        <v>70</v>
      </c>
      <c r="H2025" t="s">
        <v>21</v>
      </c>
      <c r="I2025">
        <v>10</v>
      </c>
      <c r="J2025" t="s">
        <v>17</v>
      </c>
      <c r="L2025" s="1" t="str">
        <f>IF(reservas_hotel[[#This Row],[mantenimiento_por_noche]]="","20",reservas_hotel[[#This Row],[mantenimiento_por_noche]])</f>
        <v>20</v>
      </c>
      <c r="M2025">
        <f>reservas_hotel[[#This Row],[Precio Noche]]*reservas_hotel[[#This Row],[noches]]</f>
        <v>700</v>
      </c>
      <c r="N2025">
        <f>reservas_hotel[[#This Row],[noches]]*reservas_hotel[[#This Row],[Mantenimiento por noche]]</f>
        <v>200</v>
      </c>
      <c r="O2025">
        <f>reservas_hotel[[#This Row],[Gasto total por reserva]]-reservas_hotel[[#This Row],[Gasto mantenimiento total]]</f>
        <v>500</v>
      </c>
    </row>
    <row r="2026" spans="1:15" x14ac:dyDescent="0.3">
      <c r="A2026">
        <v>2025</v>
      </c>
      <c r="B2026">
        <v>85</v>
      </c>
      <c r="C2026" t="s">
        <v>2</v>
      </c>
      <c r="D2026" t="s">
        <v>22</v>
      </c>
      <c r="E2026" t="s">
        <v>11</v>
      </c>
      <c r="F2026">
        <v>200</v>
      </c>
      <c r="G2026" s="1">
        <f>IF(reservas_hotel[[#This Row],[precio noche 1]]="","100",reservas_hotel[[#This Row],[precio noche 1]])</f>
        <v>200</v>
      </c>
      <c r="H2026" t="s">
        <v>9</v>
      </c>
      <c r="I2026">
        <v>10</v>
      </c>
      <c r="J2026" t="s">
        <v>6</v>
      </c>
      <c r="K2026">
        <v>15</v>
      </c>
      <c r="L2026" s="1">
        <f>IF(reservas_hotel[[#This Row],[mantenimiento_por_noche]]="","20",reservas_hotel[[#This Row],[mantenimiento_por_noche]])</f>
        <v>15</v>
      </c>
      <c r="M2026">
        <f>reservas_hotel[[#This Row],[Precio Noche]]*reservas_hotel[[#This Row],[noches]]</f>
        <v>2000</v>
      </c>
      <c r="N2026">
        <f>reservas_hotel[[#This Row],[noches]]*reservas_hotel[[#This Row],[Mantenimiento por noche]]</f>
        <v>150</v>
      </c>
      <c r="O2026">
        <f>reservas_hotel[[#This Row],[Gasto total por reserva]]-reservas_hotel[[#This Row],[Gasto mantenimiento total]]</f>
        <v>1850</v>
      </c>
    </row>
    <row r="2027" spans="1:15" x14ac:dyDescent="0.3">
      <c r="A2027">
        <v>2026</v>
      </c>
      <c r="B2027">
        <v>57</v>
      </c>
      <c r="C2027" t="s">
        <v>13</v>
      </c>
      <c r="D2027" t="s">
        <v>3</v>
      </c>
      <c r="E2027" t="s">
        <v>8</v>
      </c>
      <c r="F2027">
        <v>50</v>
      </c>
      <c r="G2027" s="1">
        <f>IF(reservas_hotel[[#This Row],[precio noche 1]]="","100",reservas_hotel[[#This Row],[precio noche 1]])</f>
        <v>50</v>
      </c>
      <c r="H2027" t="s">
        <v>9</v>
      </c>
      <c r="I2027">
        <v>5</v>
      </c>
      <c r="J2027" t="s">
        <v>17</v>
      </c>
      <c r="K2027">
        <v>20</v>
      </c>
      <c r="L2027" s="1">
        <f>IF(reservas_hotel[[#This Row],[mantenimiento_por_noche]]="","20",reservas_hotel[[#This Row],[mantenimiento_por_noche]])</f>
        <v>20</v>
      </c>
      <c r="M2027">
        <f>reservas_hotel[[#This Row],[Precio Noche]]*reservas_hotel[[#This Row],[noches]]</f>
        <v>250</v>
      </c>
      <c r="N2027">
        <f>reservas_hotel[[#This Row],[noches]]*reservas_hotel[[#This Row],[Mantenimiento por noche]]</f>
        <v>100</v>
      </c>
      <c r="O2027">
        <f>reservas_hotel[[#This Row],[Gasto total por reserva]]-reservas_hotel[[#This Row],[Gasto mantenimiento total]]</f>
        <v>150</v>
      </c>
    </row>
    <row r="2028" spans="1:15" x14ac:dyDescent="0.3">
      <c r="A2028">
        <v>2027</v>
      </c>
      <c r="B2028">
        <v>24</v>
      </c>
      <c r="C2028" t="s">
        <v>13</v>
      </c>
      <c r="D2028" t="s">
        <v>18</v>
      </c>
      <c r="E2028" t="s">
        <v>11</v>
      </c>
      <c r="F2028">
        <v>150</v>
      </c>
      <c r="G2028" s="1">
        <f>IF(reservas_hotel[[#This Row],[precio noche 1]]="","100",reservas_hotel[[#This Row],[precio noche 1]])</f>
        <v>150</v>
      </c>
      <c r="H2028" t="s">
        <v>12</v>
      </c>
      <c r="I2028">
        <v>8</v>
      </c>
      <c r="J2028" t="s">
        <v>6</v>
      </c>
      <c r="K2028">
        <v>15</v>
      </c>
      <c r="L2028" s="1">
        <f>IF(reservas_hotel[[#This Row],[mantenimiento_por_noche]]="","20",reservas_hotel[[#This Row],[mantenimiento_por_noche]])</f>
        <v>15</v>
      </c>
      <c r="M2028">
        <f>reservas_hotel[[#This Row],[Precio Noche]]*reservas_hotel[[#This Row],[noches]]</f>
        <v>1200</v>
      </c>
      <c r="N2028">
        <f>reservas_hotel[[#This Row],[noches]]*reservas_hotel[[#This Row],[Mantenimiento por noche]]</f>
        <v>120</v>
      </c>
      <c r="O2028">
        <f>reservas_hotel[[#This Row],[Gasto total por reserva]]-reservas_hotel[[#This Row],[Gasto mantenimiento total]]</f>
        <v>1080</v>
      </c>
    </row>
    <row r="2029" spans="1:15" x14ac:dyDescent="0.3">
      <c r="A2029">
        <v>2028</v>
      </c>
      <c r="B2029">
        <v>66</v>
      </c>
      <c r="C2029" t="s">
        <v>13</v>
      </c>
      <c r="D2029" t="s">
        <v>7</v>
      </c>
      <c r="E2029" t="s">
        <v>15</v>
      </c>
      <c r="F2029">
        <v>50</v>
      </c>
      <c r="G2029" s="1">
        <f>IF(reservas_hotel[[#This Row],[precio noche 1]]="","100",reservas_hotel[[#This Row],[precio noche 1]])</f>
        <v>50</v>
      </c>
      <c r="H2029" t="s">
        <v>12</v>
      </c>
      <c r="I2029">
        <v>8</v>
      </c>
      <c r="J2029" t="s">
        <v>17</v>
      </c>
      <c r="K2029">
        <v>15</v>
      </c>
      <c r="L2029" s="1">
        <f>IF(reservas_hotel[[#This Row],[mantenimiento_por_noche]]="","20",reservas_hotel[[#This Row],[mantenimiento_por_noche]])</f>
        <v>15</v>
      </c>
      <c r="M2029">
        <f>reservas_hotel[[#This Row],[Precio Noche]]*reservas_hotel[[#This Row],[noches]]</f>
        <v>400</v>
      </c>
      <c r="N2029">
        <f>reservas_hotel[[#This Row],[noches]]*reservas_hotel[[#This Row],[Mantenimiento por noche]]</f>
        <v>120</v>
      </c>
      <c r="O2029">
        <f>reservas_hotel[[#This Row],[Gasto total por reserva]]-reservas_hotel[[#This Row],[Gasto mantenimiento total]]</f>
        <v>280</v>
      </c>
    </row>
    <row r="2030" spans="1:15" x14ac:dyDescent="0.3">
      <c r="A2030">
        <v>2029</v>
      </c>
      <c r="B2030">
        <v>64</v>
      </c>
      <c r="C2030" t="s">
        <v>13</v>
      </c>
      <c r="D2030" t="s">
        <v>10</v>
      </c>
      <c r="E2030" t="s">
        <v>11</v>
      </c>
      <c r="F2030">
        <v>200</v>
      </c>
      <c r="G2030" s="1">
        <f>IF(reservas_hotel[[#This Row],[precio noche 1]]="","100",reservas_hotel[[#This Row],[precio noche 1]])</f>
        <v>200</v>
      </c>
      <c r="H2030" t="s">
        <v>9</v>
      </c>
      <c r="I2030">
        <v>7</v>
      </c>
      <c r="J2030" t="s">
        <v>6</v>
      </c>
      <c r="K2030">
        <v>15</v>
      </c>
      <c r="L2030" s="1">
        <f>IF(reservas_hotel[[#This Row],[mantenimiento_por_noche]]="","20",reservas_hotel[[#This Row],[mantenimiento_por_noche]])</f>
        <v>15</v>
      </c>
      <c r="M2030">
        <f>reservas_hotel[[#This Row],[Precio Noche]]*reservas_hotel[[#This Row],[noches]]</f>
        <v>1400</v>
      </c>
      <c r="N2030">
        <f>reservas_hotel[[#This Row],[noches]]*reservas_hotel[[#This Row],[Mantenimiento por noche]]</f>
        <v>105</v>
      </c>
      <c r="O2030">
        <f>reservas_hotel[[#This Row],[Gasto total por reserva]]-reservas_hotel[[#This Row],[Gasto mantenimiento total]]</f>
        <v>1295</v>
      </c>
    </row>
    <row r="2031" spans="1:15" x14ac:dyDescent="0.3">
      <c r="A2031">
        <v>2030</v>
      </c>
      <c r="B2031">
        <v>45</v>
      </c>
      <c r="C2031" t="s">
        <v>13</v>
      </c>
      <c r="D2031" t="s">
        <v>20</v>
      </c>
      <c r="E2031" t="s">
        <v>11</v>
      </c>
      <c r="G2031" s="1" t="str">
        <f>IF(reservas_hotel[[#This Row],[precio noche 1]]="","100",reservas_hotel[[#This Row],[precio noche 1]])</f>
        <v>100</v>
      </c>
      <c r="H2031" t="s">
        <v>5</v>
      </c>
      <c r="I2031">
        <v>6</v>
      </c>
      <c r="J2031" t="s">
        <v>17</v>
      </c>
      <c r="K2031">
        <v>15</v>
      </c>
      <c r="L2031" s="1">
        <f>IF(reservas_hotel[[#This Row],[mantenimiento_por_noche]]="","20",reservas_hotel[[#This Row],[mantenimiento_por_noche]])</f>
        <v>15</v>
      </c>
      <c r="M2031">
        <f>reservas_hotel[[#This Row],[Precio Noche]]*reservas_hotel[[#This Row],[noches]]</f>
        <v>600</v>
      </c>
      <c r="N2031">
        <f>reservas_hotel[[#This Row],[noches]]*reservas_hotel[[#This Row],[Mantenimiento por noche]]</f>
        <v>90</v>
      </c>
      <c r="O2031">
        <f>reservas_hotel[[#This Row],[Gasto total por reserva]]-reservas_hotel[[#This Row],[Gasto mantenimiento total]]</f>
        <v>510</v>
      </c>
    </row>
    <row r="2032" spans="1:15" x14ac:dyDescent="0.3">
      <c r="A2032">
        <v>2031</v>
      </c>
      <c r="B2032">
        <v>57</v>
      </c>
      <c r="C2032" t="s">
        <v>13</v>
      </c>
      <c r="D2032" t="s">
        <v>7</v>
      </c>
      <c r="E2032" t="s">
        <v>11</v>
      </c>
      <c r="F2032">
        <v>150</v>
      </c>
      <c r="G2032" s="1">
        <f>IF(reservas_hotel[[#This Row],[precio noche 1]]="","100",reservas_hotel[[#This Row],[precio noche 1]])</f>
        <v>150</v>
      </c>
      <c r="H2032" t="s">
        <v>5</v>
      </c>
      <c r="I2032">
        <v>3</v>
      </c>
      <c r="J2032" t="s">
        <v>6</v>
      </c>
      <c r="K2032">
        <v>5</v>
      </c>
      <c r="L2032" s="1">
        <f>IF(reservas_hotel[[#This Row],[mantenimiento_por_noche]]="","20",reservas_hotel[[#This Row],[mantenimiento_por_noche]])</f>
        <v>5</v>
      </c>
      <c r="M2032">
        <f>reservas_hotel[[#This Row],[Precio Noche]]*reservas_hotel[[#This Row],[noches]]</f>
        <v>450</v>
      </c>
      <c r="N2032">
        <f>reservas_hotel[[#This Row],[noches]]*reservas_hotel[[#This Row],[Mantenimiento por noche]]</f>
        <v>15</v>
      </c>
      <c r="O2032">
        <f>reservas_hotel[[#This Row],[Gasto total por reserva]]-reservas_hotel[[#This Row],[Gasto mantenimiento total]]</f>
        <v>435</v>
      </c>
    </row>
    <row r="2033" spans="1:15" x14ac:dyDescent="0.3">
      <c r="A2033">
        <v>2032</v>
      </c>
      <c r="B2033">
        <v>29</v>
      </c>
      <c r="C2033" t="s">
        <v>2</v>
      </c>
      <c r="D2033" t="s">
        <v>3</v>
      </c>
      <c r="E2033" t="s">
        <v>11</v>
      </c>
      <c r="F2033">
        <v>90</v>
      </c>
      <c r="G2033" s="1">
        <f>IF(reservas_hotel[[#This Row],[precio noche 1]]="","100",reservas_hotel[[#This Row],[precio noche 1]])</f>
        <v>90</v>
      </c>
      <c r="H2033" t="s">
        <v>9</v>
      </c>
      <c r="I2033">
        <v>7</v>
      </c>
      <c r="J2033" t="s">
        <v>6</v>
      </c>
      <c r="K2033">
        <v>10</v>
      </c>
      <c r="L2033" s="1">
        <f>IF(reservas_hotel[[#This Row],[mantenimiento_por_noche]]="","20",reservas_hotel[[#This Row],[mantenimiento_por_noche]])</f>
        <v>10</v>
      </c>
      <c r="M2033">
        <f>reservas_hotel[[#This Row],[Precio Noche]]*reservas_hotel[[#This Row],[noches]]</f>
        <v>630</v>
      </c>
      <c r="N2033">
        <f>reservas_hotel[[#This Row],[noches]]*reservas_hotel[[#This Row],[Mantenimiento por noche]]</f>
        <v>70</v>
      </c>
      <c r="O2033">
        <f>reservas_hotel[[#This Row],[Gasto total por reserva]]-reservas_hotel[[#This Row],[Gasto mantenimiento total]]</f>
        <v>560</v>
      </c>
    </row>
    <row r="2034" spans="1:15" x14ac:dyDescent="0.3">
      <c r="A2034">
        <v>2033</v>
      </c>
      <c r="B2034">
        <v>72</v>
      </c>
      <c r="C2034" t="s">
        <v>13</v>
      </c>
      <c r="D2034" t="s">
        <v>22</v>
      </c>
      <c r="E2034" t="s">
        <v>8</v>
      </c>
      <c r="G2034" s="1" t="str">
        <f>IF(reservas_hotel[[#This Row],[precio noche 1]]="","100",reservas_hotel[[#This Row],[precio noche 1]])</f>
        <v>100</v>
      </c>
      <c r="H2034" t="s">
        <v>5</v>
      </c>
      <c r="I2034">
        <v>10</v>
      </c>
      <c r="J2034" t="s">
        <v>6</v>
      </c>
      <c r="K2034">
        <v>10</v>
      </c>
      <c r="L2034" s="1">
        <f>IF(reservas_hotel[[#This Row],[mantenimiento_por_noche]]="","20",reservas_hotel[[#This Row],[mantenimiento_por_noche]])</f>
        <v>10</v>
      </c>
      <c r="M2034">
        <f>reservas_hotel[[#This Row],[Precio Noche]]*reservas_hotel[[#This Row],[noches]]</f>
        <v>1000</v>
      </c>
      <c r="N2034">
        <f>reservas_hotel[[#This Row],[noches]]*reservas_hotel[[#This Row],[Mantenimiento por noche]]</f>
        <v>100</v>
      </c>
      <c r="O2034">
        <f>reservas_hotel[[#This Row],[Gasto total por reserva]]-reservas_hotel[[#This Row],[Gasto mantenimiento total]]</f>
        <v>900</v>
      </c>
    </row>
    <row r="2035" spans="1:15" x14ac:dyDescent="0.3">
      <c r="A2035">
        <v>2034</v>
      </c>
      <c r="B2035">
        <v>77</v>
      </c>
      <c r="C2035" t="s">
        <v>2</v>
      </c>
      <c r="D2035" t="s">
        <v>22</v>
      </c>
      <c r="E2035" t="s">
        <v>4</v>
      </c>
      <c r="F2035">
        <v>150</v>
      </c>
      <c r="G2035" s="1">
        <f>IF(reservas_hotel[[#This Row],[precio noche 1]]="","100",reservas_hotel[[#This Row],[precio noche 1]])</f>
        <v>150</v>
      </c>
      <c r="H2035" t="s">
        <v>5</v>
      </c>
      <c r="I2035">
        <v>1</v>
      </c>
      <c r="J2035" t="s">
        <v>6</v>
      </c>
      <c r="K2035">
        <v>20</v>
      </c>
      <c r="L2035" s="1">
        <f>IF(reservas_hotel[[#This Row],[mantenimiento_por_noche]]="","20",reservas_hotel[[#This Row],[mantenimiento_por_noche]])</f>
        <v>20</v>
      </c>
      <c r="M2035">
        <f>reservas_hotel[[#This Row],[Precio Noche]]*reservas_hotel[[#This Row],[noches]]</f>
        <v>150</v>
      </c>
      <c r="N2035">
        <f>reservas_hotel[[#This Row],[noches]]*reservas_hotel[[#This Row],[Mantenimiento por noche]]</f>
        <v>20</v>
      </c>
      <c r="O2035">
        <f>reservas_hotel[[#This Row],[Gasto total por reserva]]-reservas_hotel[[#This Row],[Gasto mantenimiento total]]</f>
        <v>130</v>
      </c>
    </row>
    <row r="2036" spans="1:15" x14ac:dyDescent="0.3">
      <c r="A2036">
        <v>2035</v>
      </c>
      <c r="B2036">
        <v>73</v>
      </c>
      <c r="C2036" t="s">
        <v>2</v>
      </c>
      <c r="D2036" t="s">
        <v>10</v>
      </c>
      <c r="E2036" t="s">
        <v>8</v>
      </c>
      <c r="G2036" s="1" t="str">
        <f>IF(reservas_hotel[[#This Row],[precio noche 1]]="","100",reservas_hotel[[#This Row],[precio noche 1]])</f>
        <v>100</v>
      </c>
      <c r="H2036" t="s">
        <v>9</v>
      </c>
      <c r="I2036">
        <v>10</v>
      </c>
      <c r="J2036" t="s">
        <v>6</v>
      </c>
      <c r="K2036">
        <v>10</v>
      </c>
      <c r="L2036" s="1">
        <f>IF(reservas_hotel[[#This Row],[mantenimiento_por_noche]]="","20",reservas_hotel[[#This Row],[mantenimiento_por_noche]])</f>
        <v>10</v>
      </c>
      <c r="M2036">
        <f>reservas_hotel[[#This Row],[Precio Noche]]*reservas_hotel[[#This Row],[noches]]</f>
        <v>1000</v>
      </c>
      <c r="N2036">
        <f>reservas_hotel[[#This Row],[noches]]*reservas_hotel[[#This Row],[Mantenimiento por noche]]</f>
        <v>100</v>
      </c>
      <c r="O2036">
        <f>reservas_hotel[[#This Row],[Gasto total por reserva]]-reservas_hotel[[#This Row],[Gasto mantenimiento total]]</f>
        <v>900</v>
      </c>
    </row>
    <row r="2037" spans="1:15" x14ac:dyDescent="0.3">
      <c r="A2037">
        <v>2036</v>
      </c>
      <c r="B2037">
        <v>82</v>
      </c>
      <c r="C2037" t="s">
        <v>2</v>
      </c>
      <c r="D2037" t="s">
        <v>18</v>
      </c>
      <c r="E2037" t="s">
        <v>15</v>
      </c>
      <c r="F2037">
        <v>150</v>
      </c>
      <c r="G2037" s="1">
        <f>IF(reservas_hotel[[#This Row],[precio noche 1]]="","100",reservas_hotel[[#This Row],[precio noche 1]])</f>
        <v>150</v>
      </c>
      <c r="H2037" t="s">
        <v>9</v>
      </c>
      <c r="I2037">
        <v>9</v>
      </c>
      <c r="J2037" t="s">
        <v>17</v>
      </c>
      <c r="K2037">
        <v>20</v>
      </c>
      <c r="L2037" s="1">
        <f>IF(reservas_hotel[[#This Row],[mantenimiento_por_noche]]="","20",reservas_hotel[[#This Row],[mantenimiento_por_noche]])</f>
        <v>20</v>
      </c>
      <c r="M2037">
        <f>reservas_hotel[[#This Row],[Precio Noche]]*reservas_hotel[[#This Row],[noches]]</f>
        <v>1350</v>
      </c>
      <c r="N2037">
        <f>reservas_hotel[[#This Row],[noches]]*reservas_hotel[[#This Row],[Mantenimiento por noche]]</f>
        <v>180</v>
      </c>
      <c r="O2037">
        <f>reservas_hotel[[#This Row],[Gasto total por reserva]]-reservas_hotel[[#This Row],[Gasto mantenimiento total]]</f>
        <v>1170</v>
      </c>
    </row>
    <row r="2038" spans="1:15" x14ac:dyDescent="0.3">
      <c r="A2038">
        <v>2037</v>
      </c>
      <c r="B2038">
        <v>80</v>
      </c>
      <c r="C2038" t="s">
        <v>13</v>
      </c>
      <c r="D2038" t="s">
        <v>7</v>
      </c>
      <c r="E2038" t="s">
        <v>8</v>
      </c>
      <c r="F2038">
        <v>70</v>
      </c>
      <c r="G2038" s="1">
        <f>IF(reservas_hotel[[#This Row],[precio noche 1]]="","100",reservas_hotel[[#This Row],[precio noche 1]])</f>
        <v>70</v>
      </c>
      <c r="H2038" t="s">
        <v>5</v>
      </c>
      <c r="I2038">
        <v>9</v>
      </c>
      <c r="J2038" t="s">
        <v>17</v>
      </c>
      <c r="K2038">
        <v>20</v>
      </c>
      <c r="L2038" s="1">
        <f>IF(reservas_hotel[[#This Row],[mantenimiento_por_noche]]="","20",reservas_hotel[[#This Row],[mantenimiento_por_noche]])</f>
        <v>20</v>
      </c>
      <c r="M2038">
        <f>reservas_hotel[[#This Row],[Precio Noche]]*reservas_hotel[[#This Row],[noches]]</f>
        <v>630</v>
      </c>
      <c r="N2038">
        <f>reservas_hotel[[#This Row],[noches]]*reservas_hotel[[#This Row],[Mantenimiento por noche]]</f>
        <v>180</v>
      </c>
      <c r="O2038">
        <f>reservas_hotel[[#This Row],[Gasto total por reserva]]-reservas_hotel[[#This Row],[Gasto mantenimiento total]]</f>
        <v>450</v>
      </c>
    </row>
    <row r="2039" spans="1:15" x14ac:dyDescent="0.3">
      <c r="A2039">
        <v>2038</v>
      </c>
      <c r="B2039">
        <v>21</v>
      </c>
      <c r="C2039" t="s">
        <v>13</v>
      </c>
      <c r="D2039" t="s">
        <v>3</v>
      </c>
      <c r="E2039" t="s">
        <v>8</v>
      </c>
      <c r="F2039">
        <v>70</v>
      </c>
      <c r="G2039" s="1">
        <f>IF(reservas_hotel[[#This Row],[precio noche 1]]="","100",reservas_hotel[[#This Row],[precio noche 1]])</f>
        <v>70</v>
      </c>
      <c r="H2039" t="s">
        <v>21</v>
      </c>
      <c r="I2039">
        <v>8</v>
      </c>
      <c r="J2039" t="s">
        <v>6</v>
      </c>
      <c r="L2039" s="1" t="str">
        <f>IF(reservas_hotel[[#This Row],[mantenimiento_por_noche]]="","20",reservas_hotel[[#This Row],[mantenimiento_por_noche]])</f>
        <v>20</v>
      </c>
      <c r="M2039">
        <f>reservas_hotel[[#This Row],[Precio Noche]]*reservas_hotel[[#This Row],[noches]]</f>
        <v>560</v>
      </c>
      <c r="N2039">
        <f>reservas_hotel[[#This Row],[noches]]*reservas_hotel[[#This Row],[Mantenimiento por noche]]</f>
        <v>160</v>
      </c>
      <c r="O2039">
        <f>reservas_hotel[[#This Row],[Gasto total por reserva]]-reservas_hotel[[#This Row],[Gasto mantenimiento total]]</f>
        <v>400</v>
      </c>
    </row>
    <row r="2040" spans="1:15" x14ac:dyDescent="0.3">
      <c r="A2040">
        <v>2039</v>
      </c>
      <c r="B2040">
        <v>66</v>
      </c>
      <c r="C2040" t="s">
        <v>13</v>
      </c>
      <c r="D2040" t="s">
        <v>16</v>
      </c>
      <c r="E2040" t="s">
        <v>4</v>
      </c>
      <c r="F2040">
        <v>50</v>
      </c>
      <c r="G2040" s="1">
        <f>IF(reservas_hotel[[#This Row],[precio noche 1]]="","100",reservas_hotel[[#This Row],[precio noche 1]])</f>
        <v>50</v>
      </c>
      <c r="H2040" t="s">
        <v>12</v>
      </c>
      <c r="I2040">
        <v>9</v>
      </c>
      <c r="J2040" t="s">
        <v>17</v>
      </c>
      <c r="K2040">
        <v>20</v>
      </c>
      <c r="L2040" s="1">
        <f>IF(reservas_hotel[[#This Row],[mantenimiento_por_noche]]="","20",reservas_hotel[[#This Row],[mantenimiento_por_noche]])</f>
        <v>20</v>
      </c>
      <c r="M2040">
        <f>reservas_hotel[[#This Row],[Precio Noche]]*reservas_hotel[[#This Row],[noches]]</f>
        <v>450</v>
      </c>
      <c r="N2040">
        <f>reservas_hotel[[#This Row],[noches]]*reservas_hotel[[#This Row],[Mantenimiento por noche]]</f>
        <v>180</v>
      </c>
      <c r="O2040">
        <f>reservas_hotel[[#This Row],[Gasto total por reserva]]-reservas_hotel[[#This Row],[Gasto mantenimiento total]]</f>
        <v>270</v>
      </c>
    </row>
    <row r="2041" spans="1:15" x14ac:dyDescent="0.3">
      <c r="A2041">
        <v>2040</v>
      </c>
      <c r="B2041">
        <v>82</v>
      </c>
      <c r="C2041" t="s">
        <v>2</v>
      </c>
      <c r="D2041" t="s">
        <v>14</v>
      </c>
      <c r="E2041" t="s">
        <v>4</v>
      </c>
      <c r="G2041" s="1" t="str">
        <f>IF(reservas_hotel[[#This Row],[precio noche 1]]="","100",reservas_hotel[[#This Row],[precio noche 1]])</f>
        <v>100</v>
      </c>
      <c r="H2041" t="s">
        <v>9</v>
      </c>
      <c r="I2041">
        <v>10</v>
      </c>
      <c r="J2041" t="s">
        <v>6</v>
      </c>
      <c r="L2041" s="1" t="str">
        <f>IF(reservas_hotel[[#This Row],[mantenimiento_por_noche]]="","20",reservas_hotel[[#This Row],[mantenimiento_por_noche]])</f>
        <v>20</v>
      </c>
      <c r="M2041">
        <f>reservas_hotel[[#This Row],[Precio Noche]]*reservas_hotel[[#This Row],[noches]]</f>
        <v>1000</v>
      </c>
      <c r="N2041">
        <f>reservas_hotel[[#This Row],[noches]]*reservas_hotel[[#This Row],[Mantenimiento por noche]]</f>
        <v>200</v>
      </c>
      <c r="O2041">
        <f>reservas_hotel[[#This Row],[Gasto total por reserva]]-reservas_hotel[[#This Row],[Gasto mantenimiento total]]</f>
        <v>800</v>
      </c>
    </row>
    <row r="2042" spans="1:15" x14ac:dyDescent="0.3">
      <c r="A2042">
        <v>2041</v>
      </c>
      <c r="B2042">
        <v>36</v>
      </c>
      <c r="C2042" t="s">
        <v>13</v>
      </c>
      <c r="D2042" t="s">
        <v>19</v>
      </c>
      <c r="E2042" t="s">
        <v>15</v>
      </c>
      <c r="F2042">
        <v>70</v>
      </c>
      <c r="G2042" s="1">
        <f>IF(reservas_hotel[[#This Row],[precio noche 1]]="","100",reservas_hotel[[#This Row],[precio noche 1]])</f>
        <v>70</v>
      </c>
      <c r="H2042" t="s">
        <v>12</v>
      </c>
      <c r="I2042">
        <v>7</v>
      </c>
      <c r="J2042" t="s">
        <v>17</v>
      </c>
      <c r="K2042">
        <v>15</v>
      </c>
      <c r="L2042" s="1">
        <f>IF(reservas_hotel[[#This Row],[mantenimiento_por_noche]]="","20",reservas_hotel[[#This Row],[mantenimiento_por_noche]])</f>
        <v>15</v>
      </c>
      <c r="M2042">
        <f>reservas_hotel[[#This Row],[Precio Noche]]*reservas_hotel[[#This Row],[noches]]</f>
        <v>490</v>
      </c>
      <c r="N2042">
        <f>reservas_hotel[[#This Row],[noches]]*reservas_hotel[[#This Row],[Mantenimiento por noche]]</f>
        <v>105</v>
      </c>
      <c r="O2042">
        <f>reservas_hotel[[#This Row],[Gasto total por reserva]]-reservas_hotel[[#This Row],[Gasto mantenimiento total]]</f>
        <v>385</v>
      </c>
    </row>
    <row r="2043" spans="1:15" x14ac:dyDescent="0.3">
      <c r="A2043">
        <v>2042</v>
      </c>
      <c r="B2043">
        <v>59</v>
      </c>
      <c r="C2043" t="s">
        <v>13</v>
      </c>
      <c r="D2043" t="s">
        <v>16</v>
      </c>
      <c r="E2043" t="s">
        <v>15</v>
      </c>
      <c r="F2043">
        <v>150</v>
      </c>
      <c r="G2043" s="1">
        <f>IF(reservas_hotel[[#This Row],[precio noche 1]]="","100",reservas_hotel[[#This Row],[precio noche 1]])</f>
        <v>150</v>
      </c>
      <c r="H2043" t="s">
        <v>21</v>
      </c>
      <c r="I2043">
        <v>9</v>
      </c>
      <c r="J2043" t="s">
        <v>6</v>
      </c>
      <c r="K2043">
        <v>15</v>
      </c>
      <c r="L2043" s="1">
        <f>IF(reservas_hotel[[#This Row],[mantenimiento_por_noche]]="","20",reservas_hotel[[#This Row],[mantenimiento_por_noche]])</f>
        <v>15</v>
      </c>
      <c r="M2043">
        <f>reservas_hotel[[#This Row],[Precio Noche]]*reservas_hotel[[#This Row],[noches]]</f>
        <v>1350</v>
      </c>
      <c r="N2043">
        <f>reservas_hotel[[#This Row],[noches]]*reservas_hotel[[#This Row],[Mantenimiento por noche]]</f>
        <v>135</v>
      </c>
      <c r="O2043">
        <f>reservas_hotel[[#This Row],[Gasto total por reserva]]-reservas_hotel[[#This Row],[Gasto mantenimiento total]]</f>
        <v>1215</v>
      </c>
    </row>
    <row r="2044" spans="1:15" x14ac:dyDescent="0.3">
      <c r="A2044">
        <v>2043</v>
      </c>
      <c r="B2044">
        <v>68</v>
      </c>
      <c r="C2044" t="s">
        <v>13</v>
      </c>
      <c r="D2044" t="s">
        <v>7</v>
      </c>
      <c r="E2044" t="s">
        <v>8</v>
      </c>
      <c r="F2044">
        <v>90</v>
      </c>
      <c r="G2044" s="1">
        <f>IF(reservas_hotel[[#This Row],[precio noche 1]]="","100",reservas_hotel[[#This Row],[precio noche 1]])</f>
        <v>90</v>
      </c>
      <c r="H2044" t="s">
        <v>5</v>
      </c>
      <c r="I2044">
        <v>4</v>
      </c>
      <c r="J2044" t="s">
        <v>6</v>
      </c>
      <c r="K2044">
        <v>10</v>
      </c>
      <c r="L2044" s="1">
        <f>IF(reservas_hotel[[#This Row],[mantenimiento_por_noche]]="","20",reservas_hotel[[#This Row],[mantenimiento_por_noche]])</f>
        <v>10</v>
      </c>
      <c r="M2044">
        <f>reservas_hotel[[#This Row],[Precio Noche]]*reservas_hotel[[#This Row],[noches]]</f>
        <v>360</v>
      </c>
      <c r="N2044">
        <f>reservas_hotel[[#This Row],[noches]]*reservas_hotel[[#This Row],[Mantenimiento por noche]]</f>
        <v>40</v>
      </c>
      <c r="O2044">
        <f>reservas_hotel[[#This Row],[Gasto total por reserva]]-reservas_hotel[[#This Row],[Gasto mantenimiento total]]</f>
        <v>320</v>
      </c>
    </row>
    <row r="2045" spans="1:15" x14ac:dyDescent="0.3">
      <c r="A2045">
        <v>2044</v>
      </c>
      <c r="B2045">
        <v>43</v>
      </c>
      <c r="C2045" t="s">
        <v>2</v>
      </c>
      <c r="D2045" t="s">
        <v>3</v>
      </c>
      <c r="E2045" t="s">
        <v>8</v>
      </c>
      <c r="F2045">
        <v>200</v>
      </c>
      <c r="G2045" s="1">
        <f>IF(reservas_hotel[[#This Row],[precio noche 1]]="","100",reservas_hotel[[#This Row],[precio noche 1]])</f>
        <v>200</v>
      </c>
      <c r="H2045" t="s">
        <v>21</v>
      </c>
      <c r="I2045">
        <v>6</v>
      </c>
      <c r="J2045" t="s">
        <v>6</v>
      </c>
      <c r="K2045">
        <v>5</v>
      </c>
      <c r="L2045" s="1">
        <f>IF(reservas_hotel[[#This Row],[mantenimiento_por_noche]]="","20",reservas_hotel[[#This Row],[mantenimiento_por_noche]])</f>
        <v>5</v>
      </c>
      <c r="M2045">
        <f>reservas_hotel[[#This Row],[Precio Noche]]*reservas_hotel[[#This Row],[noches]]</f>
        <v>1200</v>
      </c>
      <c r="N2045">
        <f>reservas_hotel[[#This Row],[noches]]*reservas_hotel[[#This Row],[Mantenimiento por noche]]</f>
        <v>30</v>
      </c>
      <c r="O2045">
        <f>reservas_hotel[[#This Row],[Gasto total por reserva]]-reservas_hotel[[#This Row],[Gasto mantenimiento total]]</f>
        <v>1170</v>
      </c>
    </row>
    <row r="2046" spans="1:15" x14ac:dyDescent="0.3">
      <c r="A2046">
        <v>2045</v>
      </c>
      <c r="B2046">
        <v>90</v>
      </c>
      <c r="C2046" t="s">
        <v>13</v>
      </c>
      <c r="D2046" t="s">
        <v>20</v>
      </c>
      <c r="E2046" t="s">
        <v>15</v>
      </c>
      <c r="G2046" s="1" t="str">
        <f>IF(reservas_hotel[[#This Row],[precio noche 1]]="","100",reservas_hotel[[#This Row],[precio noche 1]])</f>
        <v>100</v>
      </c>
      <c r="H2046" t="s">
        <v>12</v>
      </c>
      <c r="I2046">
        <v>3</v>
      </c>
      <c r="J2046" t="s">
        <v>6</v>
      </c>
      <c r="K2046">
        <v>5</v>
      </c>
      <c r="L2046" s="1">
        <f>IF(reservas_hotel[[#This Row],[mantenimiento_por_noche]]="","20",reservas_hotel[[#This Row],[mantenimiento_por_noche]])</f>
        <v>5</v>
      </c>
      <c r="M2046">
        <f>reservas_hotel[[#This Row],[Precio Noche]]*reservas_hotel[[#This Row],[noches]]</f>
        <v>300</v>
      </c>
      <c r="N2046">
        <f>reservas_hotel[[#This Row],[noches]]*reservas_hotel[[#This Row],[Mantenimiento por noche]]</f>
        <v>15</v>
      </c>
      <c r="O2046">
        <f>reservas_hotel[[#This Row],[Gasto total por reserva]]-reservas_hotel[[#This Row],[Gasto mantenimiento total]]</f>
        <v>285</v>
      </c>
    </row>
    <row r="2047" spans="1:15" x14ac:dyDescent="0.3">
      <c r="A2047">
        <v>2046</v>
      </c>
      <c r="B2047">
        <v>26</v>
      </c>
      <c r="C2047" t="s">
        <v>2</v>
      </c>
      <c r="D2047" t="s">
        <v>10</v>
      </c>
      <c r="E2047" t="s">
        <v>15</v>
      </c>
      <c r="G2047" s="1" t="str">
        <f>IF(reservas_hotel[[#This Row],[precio noche 1]]="","100",reservas_hotel[[#This Row],[precio noche 1]])</f>
        <v>100</v>
      </c>
      <c r="H2047" t="s">
        <v>21</v>
      </c>
      <c r="I2047">
        <v>7</v>
      </c>
      <c r="J2047" t="s">
        <v>6</v>
      </c>
      <c r="K2047">
        <v>15</v>
      </c>
      <c r="L2047" s="1">
        <f>IF(reservas_hotel[[#This Row],[mantenimiento_por_noche]]="","20",reservas_hotel[[#This Row],[mantenimiento_por_noche]])</f>
        <v>15</v>
      </c>
      <c r="M2047">
        <f>reservas_hotel[[#This Row],[Precio Noche]]*reservas_hotel[[#This Row],[noches]]</f>
        <v>700</v>
      </c>
      <c r="N2047">
        <f>reservas_hotel[[#This Row],[noches]]*reservas_hotel[[#This Row],[Mantenimiento por noche]]</f>
        <v>105</v>
      </c>
      <c r="O2047">
        <f>reservas_hotel[[#This Row],[Gasto total por reserva]]-reservas_hotel[[#This Row],[Gasto mantenimiento total]]</f>
        <v>595</v>
      </c>
    </row>
    <row r="2048" spans="1:15" x14ac:dyDescent="0.3">
      <c r="A2048">
        <v>2047</v>
      </c>
      <c r="B2048">
        <v>53</v>
      </c>
      <c r="C2048" t="s">
        <v>13</v>
      </c>
      <c r="D2048" t="s">
        <v>16</v>
      </c>
      <c r="E2048" t="s">
        <v>15</v>
      </c>
      <c r="F2048">
        <v>120</v>
      </c>
      <c r="G2048" s="1">
        <f>IF(reservas_hotel[[#This Row],[precio noche 1]]="","100",reservas_hotel[[#This Row],[precio noche 1]])</f>
        <v>120</v>
      </c>
      <c r="H2048" t="s">
        <v>9</v>
      </c>
      <c r="I2048">
        <v>9</v>
      </c>
      <c r="J2048" t="s">
        <v>6</v>
      </c>
      <c r="K2048">
        <v>20</v>
      </c>
      <c r="L2048" s="1">
        <f>IF(reservas_hotel[[#This Row],[mantenimiento_por_noche]]="","20",reservas_hotel[[#This Row],[mantenimiento_por_noche]])</f>
        <v>20</v>
      </c>
      <c r="M2048">
        <f>reservas_hotel[[#This Row],[Precio Noche]]*reservas_hotel[[#This Row],[noches]]</f>
        <v>1080</v>
      </c>
      <c r="N2048">
        <f>reservas_hotel[[#This Row],[noches]]*reservas_hotel[[#This Row],[Mantenimiento por noche]]</f>
        <v>180</v>
      </c>
      <c r="O2048">
        <f>reservas_hotel[[#This Row],[Gasto total por reserva]]-reservas_hotel[[#This Row],[Gasto mantenimiento total]]</f>
        <v>900</v>
      </c>
    </row>
    <row r="2049" spans="1:15" x14ac:dyDescent="0.3">
      <c r="A2049">
        <v>2048</v>
      </c>
      <c r="B2049">
        <v>43</v>
      </c>
      <c r="C2049" t="s">
        <v>13</v>
      </c>
      <c r="D2049" t="s">
        <v>3</v>
      </c>
      <c r="E2049" t="s">
        <v>8</v>
      </c>
      <c r="F2049">
        <v>150</v>
      </c>
      <c r="G2049" s="1">
        <f>IF(reservas_hotel[[#This Row],[precio noche 1]]="","100",reservas_hotel[[#This Row],[precio noche 1]])</f>
        <v>150</v>
      </c>
      <c r="H2049" t="s">
        <v>12</v>
      </c>
      <c r="I2049">
        <v>1</v>
      </c>
      <c r="J2049" t="s">
        <v>17</v>
      </c>
      <c r="L2049" s="1" t="str">
        <f>IF(reservas_hotel[[#This Row],[mantenimiento_por_noche]]="","20",reservas_hotel[[#This Row],[mantenimiento_por_noche]])</f>
        <v>20</v>
      </c>
      <c r="M2049">
        <f>reservas_hotel[[#This Row],[Precio Noche]]*reservas_hotel[[#This Row],[noches]]</f>
        <v>150</v>
      </c>
      <c r="N2049">
        <f>reservas_hotel[[#This Row],[noches]]*reservas_hotel[[#This Row],[Mantenimiento por noche]]</f>
        <v>20</v>
      </c>
      <c r="O2049">
        <f>reservas_hotel[[#This Row],[Gasto total por reserva]]-reservas_hotel[[#This Row],[Gasto mantenimiento total]]</f>
        <v>130</v>
      </c>
    </row>
    <row r="2050" spans="1:15" x14ac:dyDescent="0.3">
      <c r="A2050">
        <v>2049</v>
      </c>
      <c r="B2050">
        <v>60</v>
      </c>
      <c r="C2050" t="s">
        <v>13</v>
      </c>
      <c r="D2050" t="s">
        <v>18</v>
      </c>
      <c r="E2050" t="s">
        <v>15</v>
      </c>
      <c r="F2050">
        <v>200</v>
      </c>
      <c r="G2050" s="1">
        <f>IF(reservas_hotel[[#This Row],[precio noche 1]]="","100",reservas_hotel[[#This Row],[precio noche 1]])</f>
        <v>200</v>
      </c>
      <c r="H2050" t="s">
        <v>21</v>
      </c>
      <c r="I2050">
        <v>7</v>
      </c>
      <c r="J2050" t="s">
        <v>6</v>
      </c>
      <c r="K2050">
        <v>10</v>
      </c>
      <c r="L2050" s="1">
        <f>IF(reservas_hotel[[#This Row],[mantenimiento_por_noche]]="","20",reservas_hotel[[#This Row],[mantenimiento_por_noche]])</f>
        <v>10</v>
      </c>
      <c r="M2050">
        <f>reservas_hotel[[#This Row],[Precio Noche]]*reservas_hotel[[#This Row],[noches]]</f>
        <v>1400</v>
      </c>
      <c r="N2050">
        <f>reservas_hotel[[#This Row],[noches]]*reservas_hotel[[#This Row],[Mantenimiento por noche]]</f>
        <v>70</v>
      </c>
      <c r="O2050">
        <f>reservas_hotel[[#This Row],[Gasto total por reserva]]-reservas_hotel[[#This Row],[Gasto mantenimiento total]]</f>
        <v>1330</v>
      </c>
    </row>
    <row r="2051" spans="1:15" x14ac:dyDescent="0.3">
      <c r="A2051">
        <v>2050</v>
      </c>
      <c r="B2051">
        <v>19</v>
      </c>
      <c r="C2051" t="s">
        <v>2</v>
      </c>
      <c r="D2051" t="s">
        <v>3</v>
      </c>
      <c r="E2051" t="s">
        <v>8</v>
      </c>
      <c r="F2051">
        <v>50</v>
      </c>
      <c r="G2051" s="1">
        <f>IF(reservas_hotel[[#This Row],[precio noche 1]]="","100",reservas_hotel[[#This Row],[precio noche 1]])</f>
        <v>50</v>
      </c>
      <c r="H2051" t="s">
        <v>12</v>
      </c>
      <c r="I2051">
        <v>10</v>
      </c>
      <c r="J2051" t="s">
        <v>6</v>
      </c>
      <c r="K2051">
        <v>5</v>
      </c>
      <c r="L2051" s="1">
        <f>IF(reservas_hotel[[#This Row],[mantenimiento_por_noche]]="","20",reservas_hotel[[#This Row],[mantenimiento_por_noche]])</f>
        <v>5</v>
      </c>
      <c r="M2051">
        <f>reservas_hotel[[#This Row],[Precio Noche]]*reservas_hotel[[#This Row],[noches]]</f>
        <v>500</v>
      </c>
      <c r="N2051">
        <f>reservas_hotel[[#This Row],[noches]]*reservas_hotel[[#This Row],[Mantenimiento por noche]]</f>
        <v>50</v>
      </c>
      <c r="O2051">
        <f>reservas_hotel[[#This Row],[Gasto total por reserva]]-reservas_hotel[[#This Row],[Gasto mantenimiento total]]</f>
        <v>450</v>
      </c>
    </row>
    <row r="2052" spans="1:15" x14ac:dyDescent="0.3">
      <c r="A2052">
        <v>2051</v>
      </c>
      <c r="B2052">
        <v>21</v>
      </c>
      <c r="C2052" t="s">
        <v>2</v>
      </c>
      <c r="D2052" t="s">
        <v>18</v>
      </c>
      <c r="E2052" t="s">
        <v>11</v>
      </c>
      <c r="F2052">
        <v>70</v>
      </c>
      <c r="G2052" s="1">
        <f>IF(reservas_hotel[[#This Row],[precio noche 1]]="","100",reservas_hotel[[#This Row],[precio noche 1]])</f>
        <v>70</v>
      </c>
      <c r="H2052" t="s">
        <v>12</v>
      </c>
      <c r="I2052">
        <v>1</v>
      </c>
      <c r="J2052" t="s">
        <v>6</v>
      </c>
      <c r="K2052">
        <v>15</v>
      </c>
      <c r="L2052" s="1">
        <f>IF(reservas_hotel[[#This Row],[mantenimiento_por_noche]]="","20",reservas_hotel[[#This Row],[mantenimiento_por_noche]])</f>
        <v>15</v>
      </c>
      <c r="M2052">
        <f>reservas_hotel[[#This Row],[Precio Noche]]*reservas_hotel[[#This Row],[noches]]</f>
        <v>70</v>
      </c>
      <c r="N2052">
        <f>reservas_hotel[[#This Row],[noches]]*reservas_hotel[[#This Row],[Mantenimiento por noche]]</f>
        <v>15</v>
      </c>
      <c r="O2052">
        <f>reservas_hotel[[#This Row],[Gasto total por reserva]]-reservas_hotel[[#This Row],[Gasto mantenimiento total]]</f>
        <v>55</v>
      </c>
    </row>
    <row r="2053" spans="1:15" x14ac:dyDescent="0.3">
      <c r="A2053">
        <v>2052</v>
      </c>
      <c r="B2053">
        <v>38</v>
      </c>
      <c r="C2053" t="s">
        <v>2</v>
      </c>
      <c r="D2053" t="s">
        <v>7</v>
      </c>
      <c r="E2053" t="s">
        <v>8</v>
      </c>
      <c r="F2053">
        <v>90</v>
      </c>
      <c r="G2053" s="1">
        <f>IF(reservas_hotel[[#This Row],[precio noche 1]]="","100",reservas_hotel[[#This Row],[precio noche 1]])</f>
        <v>90</v>
      </c>
      <c r="H2053" t="s">
        <v>5</v>
      </c>
      <c r="I2053">
        <v>10</v>
      </c>
      <c r="J2053" t="s">
        <v>17</v>
      </c>
      <c r="L2053" s="1" t="str">
        <f>IF(reservas_hotel[[#This Row],[mantenimiento_por_noche]]="","20",reservas_hotel[[#This Row],[mantenimiento_por_noche]])</f>
        <v>20</v>
      </c>
      <c r="M2053">
        <f>reservas_hotel[[#This Row],[Precio Noche]]*reservas_hotel[[#This Row],[noches]]</f>
        <v>900</v>
      </c>
      <c r="N2053">
        <f>reservas_hotel[[#This Row],[noches]]*reservas_hotel[[#This Row],[Mantenimiento por noche]]</f>
        <v>200</v>
      </c>
      <c r="O2053">
        <f>reservas_hotel[[#This Row],[Gasto total por reserva]]-reservas_hotel[[#This Row],[Gasto mantenimiento total]]</f>
        <v>700</v>
      </c>
    </row>
    <row r="2054" spans="1:15" x14ac:dyDescent="0.3">
      <c r="A2054">
        <v>2053</v>
      </c>
      <c r="B2054">
        <v>64</v>
      </c>
      <c r="C2054" t="s">
        <v>2</v>
      </c>
      <c r="D2054" t="s">
        <v>22</v>
      </c>
      <c r="E2054" t="s">
        <v>15</v>
      </c>
      <c r="F2054">
        <v>120</v>
      </c>
      <c r="G2054" s="1">
        <f>IF(reservas_hotel[[#This Row],[precio noche 1]]="","100",reservas_hotel[[#This Row],[precio noche 1]])</f>
        <v>120</v>
      </c>
      <c r="H2054" t="s">
        <v>9</v>
      </c>
      <c r="I2054">
        <v>3</v>
      </c>
      <c r="J2054" t="s">
        <v>17</v>
      </c>
      <c r="L2054" s="1" t="str">
        <f>IF(reservas_hotel[[#This Row],[mantenimiento_por_noche]]="","20",reservas_hotel[[#This Row],[mantenimiento_por_noche]])</f>
        <v>20</v>
      </c>
      <c r="M2054">
        <f>reservas_hotel[[#This Row],[Precio Noche]]*reservas_hotel[[#This Row],[noches]]</f>
        <v>360</v>
      </c>
      <c r="N2054">
        <f>reservas_hotel[[#This Row],[noches]]*reservas_hotel[[#This Row],[Mantenimiento por noche]]</f>
        <v>60</v>
      </c>
      <c r="O2054">
        <f>reservas_hotel[[#This Row],[Gasto total por reserva]]-reservas_hotel[[#This Row],[Gasto mantenimiento total]]</f>
        <v>300</v>
      </c>
    </row>
    <row r="2055" spans="1:15" x14ac:dyDescent="0.3">
      <c r="A2055">
        <v>2054</v>
      </c>
      <c r="B2055">
        <v>55</v>
      </c>
      <c r="C2055" t="s">
        <v>13</v>
      </c>
      <c r="D2055" t="s">
        <v>22</v>
      </c>
      <c r="E2055" t="s">
        <v>15</v>
      </c>
      <c r="F2055">
        <v>150</v>
      </c>
      <c r="G2055" s="1">
        <f>IF(reservas_hotel[[#This Row],[precio noche 1]]="","100",reservas_hotel[[#This Row],[precio noche 1]])</f>
        <v>150</v>
      </c>
      <c r="H2055" t="s">
        <v>9</v>
      </c>
      <c r="I2055">
        <v>8</v>
      </c>
      <c r="J2055" t="s">
        <v>17</v>
      </c>
      <c r="K2055">
        <v>15</v>
      </c>
      <c r="L2055" s="1">
        <f>IF(reservas_hotel[[#This Row],[mantenimiento_por_noche]]="","20",reservas_hotel[[#This Row],[mantenimiento_por_noche]])</f>
        <v>15</v>
      </c>
      <c r="M2055">
        <f>reservas_hotel[[#This Row],[Precio Noche]]*reservas_hotel[[#This Row],[noches]]</f>
        <v>1200</v>
      </c>
      <c r="N2055">
        <f>reservas_hotel[[#This Row],[noches]]*reservas_hotel[[#This Row],[Mantenimiento por noche]]</f>
        <v>120</v>
      </c>
      <c r="O2055">
        <f>reservas_hotel[[#This Row],[Gasto total por reserva]]-reservas_hotel[[#This Row],[Gasto mantenimiento total]]</f>
        <v>1080</v>
      </c>
    </row>
    <row r="2056" spans="1:15" x14ac:dyDescent="0.3">
      <c r="A2056">
        <v>2055</v>
      </c>
      <c r="B2056">
        <v>45</v>
      </c>
      <c r="C2056" t="s">
        <v>2</v>
      </c>
      <c r="D2056" t="s">
        <v>10</v>
      </c>
      <c r="E2056" t="s">
        <v>11</v>
      </c>
      <c r="F2056">
        <v>120</v>
      </c>
      <c r="G2056" s="1">
        <f>IF(reservas_hotel[[#This Row],[precio noche 1]]="","100",reservas_hotel[[#This Row],[precio noche 1]])</f>
        <v>120</v>
      </c>
      <c r="H2056" t="s">
        <v>12</v>
      </c>
      <c r="I2056">
        <v>6</v>
      </c>
      <c r="J2056" t="s">
        <v>17</v>
      </c>
      <c r="K2056">
        <v>10</v>
      </c>
      <c r="L2056" s="1">
        <f>IF(reservas_hotel[[#This Row],[mantenimiento_por_noche]]="","20",reservas_hotel[[#This Row],[mantenimiento_por_noche]])</f>
        <v>10</v>
      </c>
      <c r="M2056">
        <f>reservas_hotel[[#This Row],[Precio Noche]]*reservas_hotel[[#This Row],[noches]]</f>
        <v>720</v>
      </c>
      <c r="N2056">
        <f>reservas_hotel[[#This Row],[noches]]*reservas_hotel[[#This Row],[Mantenimiento por noche]]</f>
        <v>60</v>
      </c>
      <c r="O2056">
        <f>reservas_hotel[[#This Row],[Gasto total por reserva]]-reservas_hotel[[#This Row],[Gasto mantenimiento total]]</f>
        <v>660</v>
      </c>
    </row>
    <row r="2057" spans="1:15" x14ac:dyDescent="0.3">
      <c r="A2057">
        <v>2056</v>
      </c>
      <c r="B2057">
        <v>26</v>
      </c>
      <c r="C2057" t="s">
        <v>13</v>
      </c>
      <c r="D2057" t="s">
        <v>3</v>
      </c>
      <c r="E2057" t="s">
        <v>4</v>
      </c>
      <c r="F2057">
        <v>150</v>
      </c>
      <c r="G2057" s="1">
        <f>IF(reservas_hotel[[#This Row],[precio noche 1]]="","100",reservas_hotel[[#This Row],[precio noche 1]])</f>
        <v>150</v>
      </c>
      <c r="H2057" t="s">
        <v>12</v>
      </c>
      <c r="I2057">
        <v>6</v>
      </c>
      <c r="J2057" t="s">
        <v>6</v>
      </c>
      <c r="L2057" s="1" t="str">
        <f>IF(reservas_hotel[[#This Row],[mantenimiento_por_noche]]="","20",reservas_hotel[[#This Row],[mantenimiento_por_noche]])</f>
        <v>20</v>
      </c>
      <c r="M2057">
        <f>reservas_hotel[[#This Row],[Precio Noche]]*reservas_hotel[[#This Row],[noches]]</f>
        <v>900</v>
      </c>
      <c r="N2057">
        <f>reservas_hotel[[#This Row],[noches]]*reservas_hotel[[#This Row],[Mantenimiento por noche]]</f>
        <v>120</v>
      </c>
      <c r="O2057">
        <f>reservas_hotel[[#This Row],[Gasto total por reserva]]-reservas_hotel[[#This Row],[Gasto mantenimiento total]]</f>
        <v>780</v>
      </c>
    </row>
    <row r="2058" spans="1:15" x14ac:dyDescent="0.3">
      <c r="A2058">
        <v>2057</v>
      </c>
      <c r="B2058">
        <v>90</v>
      </c>
      <c r="C2058" t="s">
        <v>2</v>
      </c>
      <c r="D2058" t="s">
        <v>16</v>
      </c>
      <c r="E2058" t="s">
        <v>8</v>
      </c>
      <c r="F2058">
        <v>70</v>
      </c>
      <c r="G2058" s="1">
        <f>IF(reservas_hotel[[#This Row],[precio noche 1]]="","100",reservas_hotel[[#This Row],[precio noche 1]])</f>
        <v>70</v>
      </c>
      <c r="H2058" t="s">
        <v>9</v>
      </c>
      <c r="I2058">
        <v>2</v>
      </c>
      <c r="J2058" t="s">
        <v>6</v>
      </c>
      <c r="K2058">
        <v>20</v>
      </c>
      <c r="L2058" s="1">
        <f>IF(reservas_hotel[[#This Row],[mantenimiento_por_noche]]="","20",reservas_hotel[[#This Row],[mantenimiento_por_noche]])</f>
        <v>20</v>
      </c>
      <c r="M2058">
        <f>reservas_hotel[[#This Row],[Precio Noche]]*reservas_hotel[[#This Row],[noches]]</f>
        <v>140</v>
      </c>
      <c r="N2058">
        <f>reservas_hotel[[#This Row],[noches]]*reservas_hotel[[#This Row],[Mantenimiento por noche]]</f>
        <v>40</v>
      </c>
      <c r="O2058">
        <f>reservas_hotel[[#This Row],[Gasto total por reserva]]-reservas_hotel[[#This Row],[Gasto mantenimiento total]]</f>
        <v>100</v>
      </c>
    </row>
    <row r="2059" spans="1:15" x14ac:dyDescent="0.3">
      <c r="A2059">
        <v>2058</v>
      </c>
      <c r="B2059">
        <v>23</v>
      </c>
      <c r="C2059" t="s">
        <v>13</v>
      </c>
      <c r="D2059" t="s">
        <v>7</v>
      </c>
      <c r="E2059" t="s">
        <v>11</v>
      </c>
      <c r="F2059">
        <v>70</v>
      </c>
      <c r="G2059" s="1">
        <f>IF(reservas_hotel[[#This Row],[precio noche 1]]="","100",reservas_hotel[[#This Row],[precio noche 1]])</f>
        <v>70</v>
      </c>
      <c r="H2059" t="s">
        <v>12</v>
      </c>
      <c r="I2059">
        <v>10</v>
      </c>
      <c r="J2059" t="s">
        <v>17</v>
      </c>
      <c r="L2059" s="1" t="str">
        <f>IF(reservas_hotel[[#This Row],[mantenimiento_por_noche]]="","20",reservas_hotel[[#This Row],[mantenimiento_por_noche]])</f>
        <v>20</v>
      </c>
      <c r="M2059">
        <f>reservas_hotel[[#This Row],[Precio Noche]]*reservas_hotel[[#This Row],[noches]]</f>
        <v>700</v>
      </c>
      <c r="N2059">
        <f>reservas_hotel[[#This Row],[noches]]*reservas_hotel[[#This Row],[Mantenimiento por noche]]</f>
        <v>200</v>
      </c>
      <c r="O2059">
        <f>reservas_hotel[[#This Row],[Gasto total por reserva]]-reservas_hotel[[#This Row],[Gasto mantenimiento total]]</f>
        <v>500</v>
      </c>
    </row>
    <row r="2060" spans="1:15" x14ac:dyDescent="0.3">
      <c r="A2060">
        <v>2059</v>
      </c>
      <c r="B2060">
        <v>39</v>
      </c>
      <c r="C2060" t="s">
        <v>13</v>
      </c>
      <c r="D2060" t="s">
        <v>14</v>
      </c>
      <c r="E2060" t="s">
        <v>4</v>
      </c>
      <c r="F2060">
        <v>90</v>
      </c>
      <c r="G2060" s="1">
        <f>IF(reservas_hotel[[#This Row],[precio noche 1]]="","100",reservas_hotel[[#This Row],[precio noche 1]])</f>
        <v>90</v>
      </c>
      <c r="H2060" t="s">
        <v>5</v>
      </c>
      <c r="I2060">
        <v>8</v>
      </c>
      <c r="J2060" t="s">
        <v>6</v>
      </c>
      <c r="K2060">
        <v>15</v>
      </c>
      <c r="L2060" s="1">
        <f>IF(reservas_hotel[[#This Row],[mantenimiento_por_noche]]="","20",reservas_hotel[[#This Row],[mantenimiento_por_noche]])</f>
        <v>15</v>
      </c>
      <c r="M2060">
        <f>reservas_hotel[[#This Row],[Precio Noche]]*reservas_hotel[[#This Row],[noches]]</f>
        <v>720</v>
      </c>
      <c r="N2060">
        <f>reservas_hotel[[#This Row],[noches]]*reservas_hotel[[#This Row],[Mantenimiento por noche]]</f>
        <v>120</v>
      </c>
      <c r="O2060">
        <f>reservas_hotel[[#This Row],[Gasto total por reserva]]-reservas_hotel[[#This Row],[Gasto mantenimiento total]]</f>
        <v>600</v>
      </c>
    </row>
    <row r="2061" spans="1:15" x14ac:dyDescent="0.3">
      <c r="A2061">
        <v>2060</v>
      </c>
      <c r="B2061">
        <v>88</v>
      </c>
      <c r="C2061" t="s">
        <v>13</v>
      </c>
      <c r="D2061" t="s">
        <v>3</v>
      </c>
      <c r="E2061" t="s">
        <v>11</v>
      </c>
      <c r="F2061">
        <v>150</v>
      </c>
      <c r="G2061" s="1">
        <f>IF(reservas_hotel[[#This Row],[precio noche 1]]="","100",reservas_hotel[[#This Row],[precio noche 1]])</f>
        <v>150</v>
      </c>
      <c r="H2061" t="s">
        <v>12</v>
      </c>
      <c r="I2061">
        <v>7</v>
      </c>
      <c r="J2061" t="s">
        <v>6</v>
      </c>
      <c r="L2061" s="1" t="str">
        <f>IF(reservas_hotel[[#This Row],[mantenimiento_por_noche]]="","20",reservas_hotel[[#This Row],[mantenimiento_por_noche]])</f>
        <v>20</v>
      </c>
      <c r="M2061">
        <f>reservas_hotel[[#This Row],[Precio Noche]]*reservas_hotel[[#This Row],[noches]]</f>
        <v>1050</v>
      </c>
      <c r="N2061">
        <f>reservas_hotel[[#This Row],[noches]]*reservas_hotel[[#This Row],[Mantenimiento por noche]]</f>
        <v>140</v>
      </c>
      <c r="O2061">
        <f>reservas_hotel[[#This Row],[Gasto total por reserva]]-reservas_hotel[[#This Row],[Gasto mantenimiento total]]</f>
        <v>910</v>
      </c>
    </row>
    <row r="2062" spans="1:15" x14ac:dyDescent="0.3">
      <c r="A2062">
        <v>2061</v>
      </c>
      <c r="B2062">
        <v>76</v>
      </c>
      <c r="C2062" t="s">
        <v>2</v>
      </c>
      <c r="D2062" t="s">
        <v>18</v>
      </c>
      <c r="E2062" t="s">
        <v>8</v>
      </c>
      <c r="F2062">
        <v>150</v>
      </c>
      <c r="G2062" s="1">
        <f>IF(reservas_hotel[[#This Row],[precio noche 1]]="","100",reservas_hotel[[#This Row],[precio noche 1]])</f>
        <v>150</v>
      </c>
      <c r="H2062" t="s">
        <v>12</v>
      </c>
      <c r="I2062">
        <v>4</v>
      </c>
      <c r="J2062" t="s">
        <v>6</v>
      </c>
      <c r="K2062">
        <v>15</v>
      </c>
      <c r="L2062" s="1">
        <f>IF(reservas_hotel[[#This Row],[mantenimiento_por_noche]]="","20",reservas_hotel[[#This Row],[mantenimiento_por_noche]])</f>
        <v>15</v>
      </c>
      <c r="M2062">
        <f>reservas_hotel[[#This Row],[Precio Noche]]*reservas_hotel[[#This Row],[noches]]</f>
        <v>600</v>
      </c>
      <c r="N2062">
        <f>reservas_hotel[[#This Row],[noches]]*reservas_hotel[[#This Row],[Mantenimiento por noche]]</f>
        <v>60</v>
      </c>
      <c r="O2062">
        <f>reservas_hotel[[#This Row],[Gasto total por reserva]]-reservas_hotel[[#This Row],[Gasto mantenimiento total]]</f>
        <v>540</v>
      </c>
    </row>
    <row r="2063" spans="1:15" x14ac:dyDescent="0.3">
      <c r="A2063">
        <v>2062</v>
      </c>
      <c r="B2063">
        <v>73</v>
      </c>
      <c r="C2063" t="s">
        <v>2</v>
      </c>
      <c r="D2063" t="s">
        <v>20</v>
      </c>
      <c r="E2063" t="s">
        <v>8</v>
      </c>
      <c r="G2063" s="1" t="str">
        <f>IF(reservas_hotel[[#This Row],[precio noche 1]]="","100",reservas_hotel[[#This Row],[precio noche 1]])</f>
        <v>100</v>
      </c>
      <c r="H2063" t="s">
        <v>21</v>
      </c>
      <c r="I2063">
        <v>8</v>
      </c>
      <c r="J2063" t="s">
        <v>6</v>
      </c>
      <c r="K2063">
        <v>20</v>
      </c>
      <c r="L2063" s="1">
        <f>IF(reservas_hotel[[#This Row],[mantenimiento_por_noche]]="","20",reservas_hotel[[#This Row],[mantenimiento_por_noche]])</f>
        <v>20</v>
      </c>
      <c r="M2063">
        <f>reservas_hotel[[#This Row],[Precio Noche]]*reservas_hotel[[#This Row],[noches]]</f>
        <v>800</v>
      </c>
      <c r="N2063">
        <f>reservas_hotel[[#This Row],[noches]]*reservas_hotel[[#This Row],[Mantenimiento por noche]]</f>
        <v>160</v>
      </c>
      <c r="O2063">
        <f>reservas_hotel[[#This Row],[Gasto total por reserva]]-reservas_hotel[[#This Row],[Gasto mantenimiento total]]</f>
        <v>640</v>
      </c>
    </row>
    <row r="2064" spans="1:15" x14ac:dyDescent="0.3">
      <c r="A2064">
        <v>2063</v>
      </c>
      <c r="B2064">
        <v>21</v>
      </c>
      <c r="C2064" t="s">
        <v>2</v>
      </c>
      <c r="D2064" t="s">
        <v>19</v>
      </c>
      <c r="E2064" t="s">
        <v>15</v>
      </c>
      <c r="F2064">
        <v>50</v>
      </c>
      <c r="G2064" s="1">
        <f>IF(reservas_hotel[[#This Row],[precio noche 1]]="","100",reservas_hotel[[#This Row],[precio noche 1]])</f>
        <v>50</v>
      </c>
      <c r="H2064" t="s">
        <v>21</v>
      </c>
      <c r="I2064">
        <v>2</v>
      </c>
      <c r="J2064" t="s">
        <v>6</v>
      </c>
      <c r="L2064" s="1" t="str">
        <f>IF(reservas_hotel[[#This Row],[mantenimiento_por_noche]]="","20",reservas_hotel[[#This Row],[mantenimiento_por_noche]])</f>
        <v>20</v>
      </c>
      <c r="M2064">
        <f>reservas_hotel[[#This Row],[Precio Noche]]*reservas_hotel[[#This Row],[noches]]</f>
        <v>100</v>
      </c>
      <c r="N2064">
        <f>reservas_hotel[[#This Row],[noches]]*reservas_hotel[[#This Row],[Mantenimiento por noche]]</f>
        <v>40</v>
      </c>
      <c r="O2064">
        <f>reservas_hotel[[#This Row],[Gasto total por reserva]]-reservas_hotel[[#This Row],[Gasto mantenimiento total]]</f>
        <v>60</v>
      </c>
    </row>
    <row r="2065" spans="1:15" x14ac:dyDescent="0.3">
      <c r="A2065">
        <v>2064</v>
      </c>
      <c r="B2065">
        <v>59</v>
      </c>
      <c r="C2065" t="s">
        <v>13</v>
      </c>
      <c r="D2065" t="s">
        <v>22</v>
      </c>
      <c r="E2065" t="s">
        <v>11</v>
      </c>
      <c r="F2065">
        <v>70</v>
      </c>
      <c r="G2065" s="1">
        <f>IF(reservas_hotel[[#This Row],[precio noche 1]]="","100",reservas_hotel[[#This Row],[precio noche 1]])</f>
        <v>70</v>
      </c>
      <c r="H2065" t="s">
        <v>9</v>
      </c>
      <c r="I2065">
        <v>4</v>
      </c>
      <c r="J2065" t="s">
        <v>17</v>
      </c>
      <c r="K2065">
        <v>15</v>
      </c>
      <c r="L2065" s="1">
        <f>IF(reservas_hotel[[#This Row],[mantenimiento_por_noche]]="","20",reservas_hotel[[#This Row],[mantenimiento_por_noche]])</f>
        <v>15</v>
      </c>
      <c r="M2065">
        <f>reservas_hotel[[#This Row],[Precio Noche]]*reservas_hotel[[#This Row],[noches]]</f>
        <v>280</v>
      </c>
      <c r="N2065">
        <f>reservas_hotel[[#This Row],[noches]]*reservas_hotel[[#This Row],[Mantenimiento por noche]]</f>
        <v>60</v>
      </c>
      <c r="O2065">
        <f>reservas_hotel[[#This Row],[Gasto total por reserva]]-reservas_hotel[[#This Row],[Gasto mantenimiento total]]</f>
        <v>220</v>
      </c>
    </row>
    <row r="2066" spans="1:15" x14ac:dyDescent="0.3">
      <c r="A2066">
        <v>2065</v>
      </c>
      <c r="B2066">
        <v>81</v>
      </c>
      <c r="C2066" t="s">
        <v>2</v>
      </c>
      <c r="D2066" t="s">
        <v>7</v>
      </c>
      <c r="E2066" t="s">
        <v>15</v>
      </c>
      <c r="F2066">
        <v>50</v>
      </c>
      <c r="G2066" s="1">
        <f>IF(reservas_hotel[[#This Row],[precio noche 1]]="","100",reservas_hotel[[#This Row],[precio noche 1]])</f>
        <v>50</v>
      </c>
      <c r="H2066" t="s">
        <v>5</v>
      </c>
      <c r="I2066">
        <v>9</v>
      </c>
      <c r="J2066" t="s">
        <v>6</v>
      </c>
      <c r="K2066">
        <v>5</v>
      </c>
      <c r="L2066" s="1">
        <f>IF(reservas_hotel[[#This Row],[mantenimiento_por_noche]]="","20",reservas_hotel[[#This Row],[mantenimiento_por_noche]])</f>
        <v>5</v>
      </c>
      <c r="M2066">
        <f>reservas_hotel[[#This Row],[Precio Noche]]*reservas_hotel[[#This Row],[noches]]</f>
        <v>450</v>
      </c>
      <c r="N2066">
        <f>reservas_hotel[[#This Row],[noches]]*reservas_hotel[[#This Row],[Mantenimiento por noche]]</f>
        <v>45</v>
      </c>
      <c r="O2066">
        <f>reservas_hotel[[#This Row],[Gasto total por reserva]]-reservas_hotel[[#This Row],[Gasto mantenimiento total]]</f>
        <v>405</v>
      </c>
    </row>
    <row r="2067" spans="1:15" x14ac:dyDescent="0.3">
      <c r="A2067">
        <v>2066</v>
      </c>
      <c r="B2067">
        <v>32</v>
      </c>
      <c r="C2067" t="s">
        <v>2</v>
      </c>
      <c r="D2067" t="s">
        <v>7</v>
      </c>
      <c r="E2067" t="s">
        <v>15</v>
      </c>
      <c r="G2067" s="1" t="str">
        <f>IF(reservas_hotel[[#This Row],[precio noche 1]]="","100",reservas_hotel[[#This Row],[precio noche 1]])</f>
        <v>100</v>
      </c>
      <c r="H2067" t="s">
        <v>9</v>
      </c>
      <c r="I2067">
        <v>10</v>
      </c>
      <c r="J2067" t="s">
        <v>17</v>
      </c>
      <c r="L2067" s="1" t="str">
        <f>IF(reservas_hotel[[#This Row],[mantenimiento_por_noche]]="","20",reservas_hotel[[#This Row],[mantenimiento_por_noche]])</f>
        <v>20</v>
      </c>
      <c r="M2067">
        <f>reservas_hotel[[#This Row],[Precio Noche]]*reservas_hotel[[#This Row],[noches]]</f>
        <v>1000</v>
      </c>
      <c r="N2067">
        <f>reservas_hotel[[#This Row],[noches]]*reservas_hotel[[#This Row],[Mantenimiento por noche]]</f>
        <v>200</v>
      </c>
      <c r="O2067">
        <f>reservas_hotel[[#This Row],[Gasto total por reserva]]-reservas_hotel[[#This Row],[Gasto mantenimiento total]]</f>
        <v>800</v>
      </c>
    </row>
    <row r="2068" spans="1:15" x14ac:dyDescent="0.3">
      <c r="A2068">
        <v>2067</v>
      </c>
      <c r="B2068">
        <v>79</v>
      </c>
      <c r="C2068" t="s">
        <v>2</v>
      </c>
      <c r="D2068" t="s">
        <v>20</v>
      </c>
      <c r="E2068" t="s">
        <v>8</v>
      </c>
      <c r="F2068">
        <v>70</v>
      </c>
      <c r="G2068" s="1">
        <f>IF(reservas_hotel[[#This Row],[precio noche 1]]="","100",reservas_hotel[[#This Row],[precio noche 1]])</f>
        <v>70</v>
      </c>
      <c r="H2068" t="s">
        <v>12</v>
      </c>
      <c r="I2068">
        <v>2</v>
      </c>
      <c r="J2068" t="s">
        <v>17</v>
      </c>
      <c r="K2068">
        <v>5</v>
      </c>
      <c r="L2068" s="1">
        <f>IF(reservas_hotel[[#This Row],[mantenimiento_por_noche]]="","20",reservas_hotel[[#This Row],[mantenimiento_por_noche]])</f>
        <v>5</v>
      </c>
      <c r="M2068">
        <f>reservas_hotel[[#This Row],[Precio Noche]]*reservas_hotel[[#This Row],[noches]]</f>
        <v>140</v>
      </c>
      <c r="N2068">
        <f>reservas_hotel[[#This Row],[noches]]*reservas_hotel[[#This Row],[Mantenimiento por noche]]</f>
        <v>10</v>
      </c>
      <c r="O2068">
        <f>reservas_hotel[[#This Row],[Gasto total por reserva]]-reservas_hotel[[#This Row],[Gasto mantenimiento total]]</f>
        <v>130</v>
      </c>
    </row>
    <row r="2069" spans="1:15" x14ac:dyDescent="0.3">
      <c r="A2069">
        <v>2068</v>
      </c>
      <c r="B2069">
        <v>61</v>
      </c>
      <c r="C2069" t="s">
        <v>2</v>
      </c>
      <c r="D2069" t="s">
        <v>16</v>
      </c>
      <c r="E2069" t="s">
        <v>4</v>
      </c>
      <c r="G2069" s="1" t="str">
        <f>IF(reservas_hotel[[#This Row],[precio noche 1]]="","100",reservas_hotel[[#This Row],[precio noche 1]])</f>
        <v>100</v>
      </c>
      <c r="H2069" t="s">
        <v>21</v>
      </c>
      <c r="I2069">
        <v>1</v>
      </c>
      <c r="J2069" t="s">
        <v>17</v>
      </c>
      <c r="L2069" s="1" t="str">
        <f>IF(reservas_hotel[[#This Row],[mantenimiento_por_noche]]="","20",reservas_hotel[[#This Row],[mantenimiento_por_noche]])</f>
        <v>20</v>
      </c>
      <c r="M2069">
        <f>reservas_hotel[[#This Row],[Precio Noche]]*reservas_hotel[[#This Row],[noches]]</f>
        <v>100</v>
      </c>
      <c r="N2069">
        <f>reservas_hotel[[#This Row],[noches]]*reservas_hotel[[#This Row],[Mantenimiento por noche]]</f>
        <v>20</v>
      </c>
      <c r="O2069">
        <f>reservas_hotel[[#This Row],[Gasto total por reserva]]-reservas_hotel[[#This Row],[Gasto mantenimiento total]]</f>
        <v>80</v>
      </c>
    </row>
    <row r="2070" spans="1:15" x14ac:dyDescent="0.3">
      <c r="A2070">
        <v>2069</v>
      </c>
      <c r="B2070">
        <v>40</v>
      </c>
      <c r="C2070" t="s">
        <v>13</v>
      </c>
      <c r="D2070" t="s">
        <v>3</v>
      </c>
      <c r="E2070" t="s">
        <v>8</v>
      </c>
      <c r="F2070">
        <v>120</v>
      </c>
      <c r="G2070" s="1">
        <f>IF(reservas_hotel[[#This Row],[precio noche 1]]="","100",reservas_hotel[[#This Row],[precio noche 1]])</f>
        <v>120</v>
      </c>
      <c r="H2070" t="s">
        <v>5</v>
      </c>
      <c r="I2070">
        <v>3</v>
      </c>
      <c r="J2070" t="s">
        <v>6</v>
      </c>
      <c r="K2070">
        <v>15</v>
      </c>
      <c r="L2070" s="1">
        <f>IF(reservas_hotel[[#This Row],[mantenimiento_por_noche]]="","20",reservas_hotel[[#This Row],[mantenimiento_por_noche]])</f>
        <v>15</v>
      </c>
      <c r="M2070">
        <f>reservas_hotel[[#This Row],[Precio Noche]]*reservas_hotel[[#This Row],[noches]]</f>
        <v>360</v>
      </c>
      <c r="N2070">
        <f>reservas_hotel[[#This Row],[noches]]*reservas_hotel[[#This Row],[Mantenimiento por noche]]</f>
        <v>45</v>
      </c>
      <c r="O2070">
        <f>reservas_hotel[[#This Row],[Gasto total por reserva]]-reservas_hotel[[#This Row],[Gasto mantenimiento total]]</f>
        <v>315</v>
      </c>
    </row>
    <row r="2071" spans="1:15" x14ac:dyDescent="0.3">
      <c r="A2071">
        <v>2070</v>
      </c>
      <c r="B2071">
        <v>46</v>
      </c>
      <c r="C2071" t="s">
        <v>2</v>
      </c>
      <c r="D2071" t="s">
        <v>20</v>
      </c>
      <c r="E2071" t="s">
        <v>15</v>
      </c>
      <c r="F2071">
        <v>150</v>
      </c>
      <c r="G2071" s="1">
        <f>IF(reservas_hotel[[#This Row],[precio noche 1]]="","100",reservas_hotel[[#This Row],[precio noche 1]])</f>
        <v>150</v>
      </c>
      <c r="H2071" t="s">
        <v>21</v>
      </c>
      <c r="I2071">
        <v>4</v>
      </c>
      <c r="J2071" t="s">
        <v>17</v>
      </c>
      <c r="K2071">
        <v>20</v>
      </c>
      <c r="L2071" s="1">
        <f>IF(reservas_hotel[[#This Row],[mantenimiento_por_noche]]="","20",reservas_hotel[[#This Row],[mantenimiento_por_noche]])</f>
        <v>20</v>
      </c>
      <c r="M2071">
        <f>reservas_hotel[[#This Row],[Precio Noche]]*reservas_hotel[[#This Row],[noches]]</f>
        <v>600</v>
      </c>
      <c r="N2071">
        <f>reservas_hotel[[#This Row],[noches]]*reservas_hotel[[#This Row],[Mantenimiento por noche]]</f>
        <v>80</v>
      </c>
      <c r="O2071">
        <f>reservas_hotel[[#This Row],[Gasto total por reserva]]-reservas_hotel[[#This Row],[Gasto mantenimiento total]]</f>
        <v>520</v>
      </c>
    </row>
    <row r="2072" spans="1:15" x14ac:dyDescent="0.3">
      <c r="A2072">
        <v>2071</v>
      </c>
      <c r="B2072">
        <v>65</v>
      </c>
      <c r="C2072" t="s">
        <v>2</v>
      </c>
      <c r="D2072" t="s">
        <v>18</v>
      </c>
      <c r="E2072" t="s">
        <v>4</v>
      </c>
      <c r="F2072">
        <v>90</v>
      </c>
      <c r="G2072" s="1">
        <f>IF(reservas_hotel[[#This Row],[precio noche 1]]="","100",reservas_hotel[[#This Row],[precio noche 1]])</f>
        <v>90</v>
      </c>
      <c r="H2072" t="s">
        <v>5</v>
      </c>
      <c r="I2072">
        <v>7</v>
      </c>
      <c r="J2072" t="s">
        <v>6</v>
      </c>
      <c r="K2072">
        <v>15</v>
      </c>
      <c r="L2072" s="1">
        <f>IF(reservas_hotel[[#This Row],[mantenimiento_por_noche]]="","20",reservas_hotel[[#This Row],[mantenimiento_por_noche]])</f>
        <v>15</v>
      </c>
      <c r="M2072">
        <f>reservas_hotel[[#This Row],[Precio Noche]]*reservas_hotel[[#This Row],[noches]]</f>
        <v>630</v>
      </c>
      <c r="N2072">
        <f>reservas_hotel[[#This Row],[noches]]*reservas_hotel[[#This Row],[Mantenimiento por noche]]</f>
        <v>105</v>
      </c>
      <c r="O2072">
        <f>reservas_hotel[[#This Row],[Gasto total por reserva]]-reservas_hotel[[#This Row],[Gasto mantenimiento total]]</f>
        <v>525</v>
      </c>
    </row>
    <row r="2073" spans="1:15" x14ac:dyDescent="0.3">
      <c r="A2073">
        <v>2072</v>
      </c>
      <c r="B2073">
        <v>35</v>
      </c>
      <c r="C2073" t="s">
        <v>13</v>
      </c>
      <c r="D2073" t="s">
        <v>22</v>
      </c>
      <c r="E2073" t="s">
        <v>11</v>
      </c>
      <c r="F2073">
        <v>70</v>
      </c>
      <c r="G2073" s="1">
        <f>IF(reservas_hotel[[#This Row],[precio noche 1]]="","100",reservas_hotel[[#This Row],[precio noche 1]])</f>
        <v>70</v>
      </c>
      <c r="H2073" t="s">
        <v>5</v>
      </c>
      <c r="I2073">
        <v>9</v>
      </c>
      <c r="J2073" t="s">
        <v>6</v>
      </c>
      <c r="L2073" s="1" t="str">
        <f>IF(reservas_hotel[[#This Row],[mantenimiento_por_noche]]="","20",reservas_hotel[[#This Row],[mantenimiento_por_noche]])</f>
        <v>20</v>
      </c>
      <c r="M2073">
        <f>reservas_hotel[[#This Row],[Precio Noche]]*reservas_hotel[[#This Row],[noches]]</f>
        <v>630</v>
      </c>
      <c r="N2073">
        <f>reservas_hotel[[#This Row],[noches]]*reservas_hotel[[#This Row],[Mantenimiento por noche]]</f>
        <v>180</v>
      </c>
      <c r="O2073">
        <f>reservas_hotel[[#This Row],[Gasto total por reserva]]-reservas_hotel[[#This Row],[Gasto mantenimiento total]]</f>
        <v>450</v>
      </c>
    </row>
    <row r="2074" spans="1:15" x14ac:dyDescent="0.3">
      <c r="A2074">
        <v>2073</v>
      </c>
      <c r="B2074">
        <v>28</v>
      </c>
      <c r="C2074" t="s">
        <v>2</v>
      </c>
      <c r="D2074" t="s">
        <v>16</v>
      </c>
      <c r="E2074" t="s">
        <v>4</v>
      </c>
      <c r="F2074">
        <v>120</v>
      </c>
      <c r="G2074" s="1">
        <f>IF(reservas_hotel[[#This Row],[precio noche 1]]="","100",reservas_hotel[[#This Row],[precio noche 1]])</f>
        <v>120</v>
      </c>
      <c r="H2074" t="s">
        <v>12</v>
      </c>
      <c r="I2074">
        <v>10</v>
      </c>
      <c r="J2074" t="s">
        <v>6</v>
      </c>
      <c r="L2074" s="1" t="str">
        <f>IF(reservas_hotel[[#This Row],[mantenimiento_por_noche]]="","20",reservas_hotel[[#This Row],[mantenimiento_por_noche]])</f>
        <v>20</v>
      </c>
      <c r="M2074">
        <f>reservas_hotel[[#This Row],[Precio Noche]]*reservas_hotel[[#This Row],[noches]]</f>
        <v>1200</v>
      </c>
      <c r="N2074">
        <f>reservas_hotel[[#This Row],[noches]]*reservas_hotel[[#This Row],[Mantenimiento por noche]]</f>
        <v>200</v>
      </c>
      <c r="O2074">
        <f>reservas_hotel[[#This Row],[Gasto total por reserva]]-reservas_hotel[[#This Row],[Gasto mantenimiento total]]</f>
        <v>1000</v>
      </c>
    </row>
    <row r="2075" spans="1:15" x14ac:dyDescent="0.3">
      <c r="A2075">
        <v>2074</v>
      </c>
      <c r="B2075">
        <v>51</v>
      </c>
      <c r="C2075" t="s">
        <v>13</v>
      </c>
      <c r="D2075" t="s">
        <v>16</v>
      </c>
      <c r="E2075" t="s">
        <v>4</v>
      </c>
      <c r="G2075" s="1" t="str">
        <f>IF(reservas_hotel[[#This Row],[precio noche 1]]="","100",reservas_hotel[[#This Row],[precio noche 1]])</f>
        <v>100</v>
      </c>
      <c r="H2075" t="s">
        <v>21</v>
      </c>
      <c r="I2075">
        <v>5</v>
      </c>
      <c r="J2075" t="s">
        <v>17</v>
      </c>
      <c r="K2075">
        <v>10</v>
      </c>
      <c r="L2075" s="1">
        <f>IF(reservas_hotel[[#This Row],[mantenimiento_por_noche]]="","20",reservas_hotel[[#This Row],[mantenimiento_por_noche]])</f>
        <v>10</v>
      </c>
      <c r="M2075">
        <f>reservas_hotel[[#This Row],[Precio Noche]]*reservas_hotel[[#This Row],[noches]]</f>
        <v>500</v>
      </c>
      <c r="N2075">
        <f>reservas_hotel[[#This Row],[noches]]*reservas_hotel[[#This Row],[Mantenimiento por noche]]</f>
        <v>50</v>
      </c>
      <c r="O2075">
        <f>reservas_hotel[[#This Row],[Gasto total por reserva]]-reservas_hotel[[#This Row],[Gasto mantenimiento total]]</f>
        <v>450</v>
      </c>
    </row>
    <row r="2076" spans="1:15" x14ac:dyDescent="0.3">
      <c r="A2076">
        <v>2075</v>
      </c>
      <c r="B2076">
        <v>42</v>
      </c>
      <c r="C2076" t="s">
        <v>2</v>
      </c>
      <c r="D2076" t="s">
        <v>10</v>
      </c>
      <c r="E2076" t="s">
        <v>15</v>
      </c>
      <c r="F2076">
        <v>120</v>
      </c>
      <c r="G2076" s="1">
        <f>IF(reservas_hotel[[#This Row],[precio noche 1]]="","100",reservas_hotel[[#This Row],[precio noche 1]])</f>
        <v>120</v>
      </c>
      <c r="H2076" t="s">
        <v>12</v>
      </c>
      <c r="I2076">
        <v>6</v>
      </c>
      <c r="J2076" t="s">
        <v>17</v>
      </c>
      <c r="K2076">
        <v>15</v>
      </c>
      <c r="L2076" s="1">
        <f>IF(reservas_hotel[[#This Row],[mantenimiento_por_noche]]="","20",reservas_hotel[[#This Row],[mantenimiento_por_noche]])</f>
        <v>15</v>
      </c>
      <c r="M2076">
        <f>reservas_hotel[[#This Row],[Precio Noche]]*reservas_hotel[[#This Row],[noches]]</f>
        <v>720</v>
      </c>
      <c r="N2076">
        <f>reservas_hotel[[#This Row],[noches]]*reservas_hotel[[#This Row],[Mantenimiento por noche]]</f>
        <v>90</v>
      </c>
      <c r="O2076">
        <f>reservas_hotel[[#This Row],[Gasto total por reserva]]-reservas_hotel[[#This Row],[Gasto mantenimiento total]]</f>
        <v>630</v>
      </c>
    </row>
    <row r="2077" spans="1:15" x14ac:dyDescent="0.3">
      <c r="A2077">
        <v>2076</v>
      </c>
      <c r="B2077">
        <v>54</v>
      </c>
      <c r="C2077" t="s">
        <v>13</v>
      </c>
      <c r="D2077" t="s">
        <v>10</v>
      </c>
      <c r="E2077" t="s">
        <v>15</v>
      </c>
      <c r="F2077">
        <v>70</v>
      </c>
      <c r="G2077" s="1">
        <f>IF(reservas_hotel[[#This Row],[precio noche 1]]="","100",reservas_hotel[[#This Row],[precio noche 1]])</f>
        <v>70</v>
      </c>
      <c r="H2077" t="s">
        <v>5</v>
      </c>
      <c r="I2077">
        <v>4</v>
      </c>
      <c r="J2077" t="s">
        <v>6</v>
      </c>
      <c r="K2077">
        <v>20</v>
      </c>
      <c r="L2077" s="1">
        <f>IF(reservas_hotel[[#This Row],[mantenimiento_por_noche]]="","20",reservas_hotel[[#This Row],[mantenimiento_por_noche]])</f>
        <v>20</v>
      </c>
      <c r="M2077">
        <f>reservas_hotel[[#This Row],[Precio Noche]]*reservas_hotel[[#This Row],[noches]]</f>
        <v>280</v>
      </c>
      <c r="N2077">
        <f>reservas_hotel[[#This Row],[noches]]*reservas_hotel[[#This Row],[Mantenimiento por noche]]</f>
        <v>80</v>
      </c>
      <c r="O2077">
        <f>reservas_hotel[[#This Row],[Gasto total por reserva]]-reservas_hotel[[#This Row],[Gasto mantenimiento total]]</f>
        <v>200</v>
      </c>
    </row>
    <row r="2078" spans="1:15" x14ac:dyDescent="0.3">
      <c r="A2078">
        <v>2077</v>
      </c>
      <c r="B2078">
        <v>71</v>
      </c>
      <c r="C2078" t="s">
        <v>2</v>
      </c>
      <c r="D2078" t="s">
        <v>19</v>
      </c>
      <c r="E2078" t="s">
        <v>4</v>
      </c>
      <c r="F2078">
        <v>150</v>
      </c>
      <c r="G2078" s="1">
        <f>IF(reservas_hotel[[#This Row],[precio noche 1]]="","100",reservas_hotel[[#This Row],[precio noche 1]])</f>
        <v>150</v>
      </c>
      <c r="H2078" t="s">
        <v>21</v>
      </c>
      <c r="I2078">
        <v>7</v>
      </c>
      <c r="J2078" t="s">
        <v>17</v>
      </c>
      <c r="K2078">
        <v>20</v>
      </c>
      <c r="L2078" s="1">
        <f>IF(reservas_hotel[[#This Row],[mantenimiento_por_noche]]="","20",reservas_hotel[[#This Row],[mantenimiento_por_noche]])</f>
        <v>20</v>
      </c>
      <c r="M2078">
        <f>reservas_hotel[[#This Row],[Precio Noche]]*reservas_hotel[[#This Row],[noches]]</f>
        <v>1050</v>
      </c>
      <c r="N2078">
        <f>reservas_hotel[[#This Row],[noches]]*reservas_hotel[[#This Row],[Mantenimiento por noche]]</f>
        <v>140</v>
      </c>
      <c r="O2078">
        <f>reservas_hotel[[#This Row],[Gasto total por reserva]]-reservas_hotel[[#This Row],[Gasto mantenimiento total]]</f>
        <v>910</v>
      </c>
    </row>
    <row r="2079" spans="1:15" x14ac:dyDescent="0.3">
      <c r="A2079">
        <v>2078</v>
      </c>
      <c r="B2079">
        <v>82</v>
      </c>
      <c r="C2079" t="s">
        <v>13</v>
      </c>
      <c r="D2079" t="s">
        <v>16</v>
      </c>
      <c r="E2079" t="s">
        <v>4</v>
      </c>
      <c r="F2079">
        <v>70</v>
      </c>
      <c r="G2079" s="1">
        <f>IF(reservas_hotel[[#This Row],[precio noche 1]]="","100",reservas_hotel[[#This Row],[precio noche 1]])</f>
        <v>70</v>
      </c>
      <c r="H2079" t="s">
        <v>5</v>
      </c>
      <c r="I2079">
        <v>4</v>
      </c>
      <c r="J2079" t="s">
        <v>17</v>
      </c>
      <c r="K2079">
        <v>10</v>
      </c>
      <c r="L2079" s="1">
        <f>IF(reservas_hotel[[#This Row],[mantenimiento_por_noche]]="","20",reservas_hotel[[#This Row],[mantenimiento_por_noche]])</f>
        <v>10</v>
      </c>
      <c r="M2079">
        <f>reservas_hotel[[#This Row],[Precio Noche]]*reservas_hotel[[#This Row],[noches]]</f>
        <v>280</v>
      </c>
      <c r="N2079">
        <f>reservas_hotel[[#This Row],[noches]]*reservas_hotel[[#This Row],[Mantenimiento por noche]]</f>
        <v>40</v>
      </c>
      <c r="O2079">
        <f>reservas_hotel[[#This Row],[Gasto total por reserva]]-reservas_hotel[[#This Row],[Gasto mantenimiento total]]</f>
        <v>240</v>
      </c>
    </row>
    <row r="2080" spans="1:15" x14ac:dyDescent="0.3">
      <c r="A2080">
        <v>2079</v>
      </c>
      <c r="B2080">
        <v>41</v>
      </c>
      <c r="C2080" t="s">
        <v>13</v>
      </c>
      <c r="D2080" t="s">
        <v>7</v>
      </c>
      <c r="E2080" t="s">
        <v>8</v>
      </c>
      <c r="F2080">
        <v>200</v>
      </c>
      <c r="G2080" s="1">
        <f>IF(reservas_hotel[[#This Row],[precio noche 1]]="","100",reservas_hotel[[#This Row],[precio noche 1]])</f>
        <v>200</v>
      </c>
      <c r="H2080" t="s">
        <v>12</v>
      </c>
      <c r="I2080">
        <v>7</v>
      </c>
      <c r="J2080" t="s">
        <v>6</v>
      </c>
      <c r="K2080">
        <v>15</v>
      </c>
      <c r="L2080" s="1">
        <f>IF(reservas_hotel[[#This Row],[mantenimiento_por_noche]]="","20",reservas_hotel[[#This Row],[mantenimiento_por_noche]])</f>
        <v>15</v>
      </c>
      <c r="M2080">
        <f>reservas_hotel[[#This Row],[Precio Noche]]*reservas_hotel[[#This Row],[noches]]</f>
        <v>1400</v>
      </c>
      <c r="N2080">
        <f>reservas_hotel[[#This Row],[noches]]*reservas_hotel[[#This Row],[Mantenimiento por noche]]</f>
        <v>105</v>
      </c>
      <c r="O2080">
        <f>reservas_hotel[[#This Row],[Gasto total por reserva]]-reservas_hotel[[#This Row],[Gasto mantenimiento total]]</f>
        <v>1295</v>
      </c>
    </row>
    <row r="2081" spans="1:15" x14ac:dyDescent="0.3">
      <c r="A2081">
        <v>2080</v>
      </c>
      <c r="B2081">
        <v>29</v>
      </c>
      <c r="C2081" t="s">
        <v>13</v>
      </c>
      <c r="D2081" t="s">
        <v>22</v>
      </c>
      <c r="E2081" t="s">
        <v>11</v>
      </c>
      <c r="F2081">
        <v>50</v>
      </c>
      <c r="G2081" s="1">
        <f>IF(reservas_hotel[[#This Row],[precio noche 1]]="","100",reservas_hotel[[#This Row],[precio noche 1]])</f>
        <v>50</v>
      </c>
      <c r="H2081" t="s">
        <v>9</v>
      </c>
      <c r="I2081">
        <v>2</v>
      </c>
      <c r="J2081" t="s">
        <v>6</v>
      </c>
      <c r="K2081">
        <v>20</v>
      </c>
      <c r="L2081" s="1">
        <f>IF(reservas_hotel[[#This Row],[mantenimiento_por_noche]]="","20",reservas_hotel[[#This Row],[mantenimiento_por_noche]])</f>
        <v>20</v>
      </c>
      <c r="M2081">
        <f>reservas_hotel[[#This Row],[Precio Noche]]*reservas_hotel[[#This Row],[noches]]</f>
        <v>100</v>
      </c>
      <c r="N2081">
        <f>reservas_hotel[[#This Row],[noches]]*reservas_hotel[[#This Row],[Mantenimiento por noche]]</f>
        <v>40</v>
      </c>
      <c r="O2081">
        <f>reservas_hotel[[#This Row],[Gasto total por reserva]]-reservas_hotel[[#This Row],[Gasto mantenimiento total]]</f>
        <v>60</v>
      </c>
    </row>
    <row r="2082" spans="1:15" x14ac:dyDescent="0.3">
      <c r="A2082">
        <v>2081</v>
      </c>
      <c r="B2082">
        <v>61</v>
      </c>
      <c r="C2082" t="s">
        <v>13</v>
      </c>
      <c r="D2082" t="s">
        <v>10</v>
      </c>
      <c r="E2082" t="s">
        <v>4</v>
      </c>
      <c r="F2082">
        <v>120</v>
      </c>
      <c r="G2082" s="1">
        <f>IF(reservas_hotel[[#This Row],[precio noche 1]]="","100",reservas_hotel[[#This Row],[precio noche 1]])</f>
        <v>120</v>
      </c>
      <c r="H2082" t="s">
        <v>21</v>
      </c>
      <c r="I2082">
        <v>3</v>
      </c>
      <c r="J2082" t="s">
        <v>17</v>
      </c>
      <c r="L2082" s="1" t="str">
        <f>IF(reservas_hotel[[#This Row],[mantenimiento_por_noche]]="","20",reservas_hotel[[#This Row],[mantenimiento_por_noche]])</f>
        <v>20</v>
      </c>
      <c r="M2082">
        <f>reservas_hotel[[#This Row],[Precio Noche]]*reservas_hotel[[#This Row],[noches]]</f>
        <v>360</v>
      </c>
      <c r="N2082">
        <f>reservas_hotel[[#This Row],[noches]]*reservas_hotel[[#This Row],[Mantenimiento por noche]]</f>
        <v>60</v>
      </c>
      <c r="O2082">
        <f>reservas_hotel[[#This Row],[Gasto total por reserva]]-reservas_hotel[[#This Row],[Gasto mantenimiento total]]</f>
        <v>300</v>
      </c>
    </row>
    <row r="2083" spans="1:15" x14ac:dyDescent="0.3">
      <c r="A2083">
        <v>2082</v>
      </c>
      <c r="B2083">
        <v>67</v>
      </c>
      <c r="C2083" t="s">
        <v>2</v>
      </c>
      <c r="D2083" t="s">
        <v>7</v>
      </c>
      <c r="E2083" t="s">
        <v>11</v>
      </c>
      <c r="F2083">
        <v>120</v>
      </c>
      <c r="G2083" s="1">
        <f>IF(reservas_hotel[[#This Row],[precio noche 1]]="","100",reservas_hotel[[#This Row],[precio noche 1]])</f>
        <v>120</v>
      </c>
      <c r="H2083" t="s">
        <v>9</v>
      </c>
      <c r="I2083">
        <v>2</v>
      </c>
      <c r="J2083" t="s">
        <v>17</v>
      </c>
      <c r="K2083">
        <v>15</v>
      </c>
      <c r="L2083" s="1">
        <f>IF(reservas_hotel[[#This Row],[mantenimiento_por_noche]]="","20",reservas_hotel[[#This Row],[mantenimiento_por_noche]])</f>
        <v>15</v>
      </c>
      <c r="M2083">
        <f>reservas_hotel[[#This Row],[Precio Noche]]*reservas_hotel[[#This Row],[noches]]</f>
        <v>240</v>
      </c>
      <c r="N2083">
        <f>reservas_hotel[[#This Row],[noches]]*reservas_hotel[[#This Row],[Mantenimiento por noche]]</f>
        <v>30</v>
      </c>
      <c r="O2083">
        <f>reservas_hotel[[#This Row],[Gasto total por reserva]]-reservas_hotel[[#This Row],[Gasto mantenimiento total]]</f>
        <v>210</v>
      </c>
    </row>
    <row r="2084" spans="1:15" x14ac:dyDescent="0.3">
      <c r="A2084">
        <v>2083</v>
      </c>
      <c r="B2084">
        <v>33</v>
      </c>
      <c r="C2084" t="s">
        <v>2</v>
      </c>
      <c r="D2084" t="s">
        <v>7</v>
      </c>
      <c r="E2084" t="s">
        <v>11</v>
      </c>
      <c r="F2084">
        <v>150</v>
      </c>
      <c r="G2084" s="1">
        <f>IF(reservas_hotel[[#This Row],[precio noche 1]]="","100",reservas_hotel[[#This Row],[precio noche 1]])</f>
        <v>150</v>
      </c>
      <c r="H2084" t="s">
        <v>12</v>
      </c>
      <c r="I2084">
        <v>4</v>
      </c>
      <c r="J2084" t="s">
        <v>17</v>
      </c>
      <c r="K2084">
        <v>15</v>
      </c>
      <c r="L2084" s="1">
        <f>IF(reservas_hotel[[#This Row],[mantenimiento_por_noche]]="","20",reservas_hotel[[#This Row],[mantenimiento_por_noche]])</f>
        <v>15</v>
      </c>
      <c r="M2084">
        <f>reservas_hotel[[#This Row],[Precio Noche]]*reservas_hotel[[#This Row],[noches]]</f>
        <v>600</v>
      </c>
      <c r="N2084">
        <f>reservas_hotel[[#This Row],[noches]]*reservas_hotel[[#This Row],[Mantenimiento por noche]]</f>
        <v>60</v>
      </c>
      <c r="O2084">
        <f>reservas_hotel[[#This Row],[Gasto total por reserva]]-reservas_hotel[[#This Row],[Gasto mantenimiento total]]</f>
        <v>540</v>
      </c>
    </row>
    <row r="2085" spans="1:15" x14ac:dyDescent="0.3">
      <c r="A2085">
        <v>2084</v>
      </c>
      <c r="B2085">
        <v>36</v>
      </c>
      <c r="C2085" t="s">
        <v>13</v>
      </c>
      <c r="D2085" t="s">
        <v>18</v>
      </c>
      <c r="E2085" t="s">
        <v>15</v>
      </c>
      <c r="F2085">
        <v>150</v>
      </c>
      <c r="G2085" s="1">
        <f>IF(reservas_hotel[[#This Row],[precio noche 1]]="","100",reservas_hotel[[#This Row],[precio noche 1]])</f>
        <v>150</v>
      </c>
      <c r="H2085" t="s">
        <v>9</v>
      </c>
      <c r="I2085">
        <v>3</v>
      </c>
      <c r="J2085" t="s">
        <v>17</v>
      </c>
      <c r="K2085">
        <v>15</v>
      </c>
      <c r="L2085" s="1">
        <f>IF(reservas_hotel[[#This Row],[mantenimiento_por_noche]]="","20",reservas_hotel[[#This Row],[mantenimiento_por_noche]])</f>
        <v>15</v>
      </c>
      <c r="M2085">
        <f>reservas_hotel[[#This Row],[Precio Noche]]*reservas_hotel[[#This Row],[noches]]</f>
        <v>450</v>
      </c>
      <c r="N2085">
        <f>reservas_hotel[[#This Row],[noches]]*reservas_hotel[[#This Row],[Mantenimiento por noche]]</f>
        <v>45</v>
      </c>
      <c r="O2085">
        <f>reservas_hotel[[#This Row],[Gasto total por reserva]]-reservas_hotel[[#This Row],[Gasto mantenimiento total]]</f>
        <v>405</v>
      </c>
    </row>
    <row r="2086" spans="1:15" x14ac:dyDescent="0.3">
      <c r="A2086">
        <v>2085</v>
      </c>
      <c r="B2086">
        <v>23</v>
      </c>
      <c r="C2086" t="s">
        <v>2</v>
      </c>
      <c r="D2086" t="s">
        <v>22</v>
      </c>
      <c r="E2086" t="s">
        <v>15</v>
      </c>
      <c r="F2086">
        <v>120</v>
      </c>
      <c r="G2086" s="1">
        <f>IF(reservas_hotel[[#This Row],[precio noche 1]]="","100",reservas_hotel[[#This Row],[precio noche 1]])</f>
        <v>120</v>
      </c>
      <c r="H2086" t="s">
        <v>12</v>
      </c>
      <c r="I2086">
        <v>9</v>
      </c>
      <c r="J2086" t="s">
        <v>6</v>
      </c>
      <c r="K2086">
        <v>20</v>
      </c>
      <c r="L2086" s="1">
        <f>IF(reservas_hotel[[#This Row],[mantenimiento_por_noche]]="","20",reservas_hotel[[#This Row],[mantenimiento_por_noche]])</f>
        <v>20</v>
      </c>
      <c r="M2086">
        <f>reservas_hotel[[#This Row],[Precio Noche]]*reservas_hotel[[#This Row],[noches]]</f>
        <v>1080</v>
      </c>
      <c r="N2086">
        <f>reservas_hotel[[#This Row],[noches]]*reservas_hotel[[#This Row],[Mantenimiento por noche]]</f>
        <v>180</v>
      </c>
      <c r="O2086">
        <f>reservas_hotel[[#This Row],[Gasto total por reserva]]-reservas_hotel[[#This Row],[Gasto mantenimiento total]]</f>
        <v>900</v>
      </c>
    </row>
    <row r="2087" spans="1:15" x14ac:dyDescent="0.3">
      <c r="A2087">
        <v>2086</v>
      </c>
      <c r="B2087">
        <v>20</v>
      </c>
      <c r="C2087" t="s">
        <v>13</v>
      </c>
      <c r="D2087" t="s">
        <v>10</v>
      </c>
      <c r="E2087" t="s">
        <v>4</v>
      </c>
      <c r="F2087">
        <v>70</v>
      </c>
      <c r="G2087" s="1">
        <f>IF(reservas_hotel[[#This Row],[precio noche 1]]="","100",reservas_hotel[[#This Row],[precio noche 1]])</f>
        <v>70</v>
      </c>
      <c r="H2087" t="s">
        <v>21</v>
      </c>
      <c r="I2087">
        <v>4</v>
      </c>
      <c r="J2087" t="s">
        <v>6</v>
      </c>
      <c r="L2087" s="1" t="str">
        <f>IF(reservas_hotel[[#This Row],[mantenimiento_por_noche]]="","20",reservas_hotel[[#This Row],[mantenimiento_por_noche]])</f>
        <v>20</v>
      </c>
      <c r="M2087">
        <f>reservas_hotel[[#This Row],[Precio Noche]]*reservas_hotel[[#This Row],[noches]]</f>
        <v>280</v>
      </c>
      <c r="N2087">
        <f>reservas_hotel[[#This Row],[noches]]*reservas_hotel[[#This Row],[Mantenimiento por noche]]</f>
        <v>80</v>
      </c>
      <c r="O2087">
        <f>reservas_hotel[[#This Row],[Gasto total por reserva]]-reservas_hotel[[#This Row],[Gasto mantenimiento total]]</f>
        <v>200</v>
      </c>
    </row>
    <row r="2088" spans="1:15" x14ac:dyDescent="0.3">
      <c r="A2088">
        <v>2087</v>
      </c>
      <c r="B2088">
        <v>74</v>
      </c>
      <c r="C2088" t="s">
        <v>13</v>
      </c>
      <c r="D2088" t="s">
        <v>20</v>
      </c>
      <c r="E2088" t="s">
        <v>15</v>
      </c>
      <c r="F2088">
        <v>120</v>
      </c>
      <c r="G2088" s="1">
        <f>IF(reservas_hotel[[#This Row],[precio noche 1]]="","100",reservas_hotel[[#This Row],[precio noche 1]])</f>
        <v>120</v>
      </c>
      <c r="H2088" t="s">
        <v>12</v>
      </c>
      <c r="I2088">
        <v>3</v>
      </c>
      <c r="J2088" t="s">
        <v>17</v>
      </c>
      <c r="K2088">
        <v>5</v>
      </c>
      <c r="L2088" s="1">
        <f>IF(reservas_hotel[[#This Row],[mantenimiento_por_noche]]="","20",reservas_hotel[[#This Row],[mantenimiento_por_noche]])</f>
        <v>5</v>
      </c>
      <c r="M2088">
        <f>reservas_hotel[[#This Row],[Precio Noche]]*reservas_hotel[[#This Row],[noches]]</f>
        <v>360</v>
      </c>
      <c r="N2088">
        <f>reservas_hotel[[#This Row],[noches]]*reservas_hotel[[#This Row],[Mantenimiento por noche]]</f>
        <v>15</v>
      </c>
      <c r="O2088">
        <f>reservas_hotel[[#This Row],[Gasto total por reserva]]-reservas_hotel[[#This Row],[Gasto mantenimiento total]]</f>
        <v>345</v>
      </c>
    </row>
    <row r="2089" spans="1:15" x14ac:dyDescent="0.3">
      <c r="A2089">
        <v>2088</v>
      </c>
      <c r="B2089">
        <v>41</v>
      </c>
      <c r="C2089" t="s">
        <v>2</v>
      </c>
      <c r="D2089" t="s">
        <v>22</v>
      </c>
      <c r="E2089" t="s">
        <v>15</v>
      </c>
      <c r="F2089">
        <v>120</v>
      </c>
      <c r="G2089" s="1">
        <f>IF(reservas_hotel[[#This Row],[precio noche 1]]="","100",reservas_hotel[[#This Row],[precio noche 1]])</f>
        <v>120</v>
      </c>
      <c r="H2089" t="s">
        <v>9</v>
      </c>
      <c r="I2089">
        <v>4</v>
      </c>
      <c r="J2089" t="s">
        <v>17</v>
      </c>
      <c r="K2089">
        <v>5</v>
      </c>
      <c r="L2089" s="1">
        <f>IF(reservas_hotel[[#This Row],[mantenimiento_por_noche]]="","20",reservas_hotel[[#This Row],[mantenimiento_por_noche]])</f>
        <v>5</v>
      </c>
      <c r="M2089">
        <f>reservas_hotel[[#This Row],[Precio Noche]]*reservas_hotel[[#This Row],[noches]]</f>
        <v>480</v>
      </c>
      <c r="N2089">
        <f>reservas_hotel[[#This Row],[noches]]*reservas_hotel[[#This Row],[Mantenimiento por noche]]</f>
        <v>20</v>
      </c>
      <c r="O2089">
        <f>reservas_hotel[[#This Row],[Gasto total por reserva]]-reservas_hotel[[#This Row],[Gasto mantenimiento total]]</f>
        <v>460</v>
      </c>
    </row>
    <row r="2090" spans="1:15" x14ac:dyDescent="0.3">
      <c r="A2090">
        <v>2089</v>
      </c>
      <c r="B2090">
        <v>53</v>
      </c>
      <c r="C2090" t="s">
        <v>13</v>
      </c>
      <c r="D2090" t="s">
        <v>3</v>
      </c>
      <c r="E2090" t="s">
        <v>4</v>
      </c>
      <c r="F2090">
        <v>200</v>
      </c>
      <c r="G2090" s="1">
        <f>IF(reservas_hotel[[#This Row],[precio noche 1]]="","100",reservas_hotel[[#This Row],[precio noche 1]])</f>
        <v>200</v>
      </c>
      <c r="H2090" t="s">
        <v>5</v>
      </c>
      <c r="I2090">
        <v>6</v>
      </c>
      <c r="J2090" t="s">
        <v>17</v>
      </c>
      <c r="K2090">
        <v>15</v>
      </c>
      <c r="L2090" s="1">
        <f>IF(reservas_hotel[[#This Row],[mantenimiento_por_noche]]="","20",reservas_hotel[[#This Row],[mantenimiento_por_noche]])</f>
        <v>15</v>
      </c>
      <c r="M2090">
        <f>reservas_hotel[[#This Row],[Precio Noche]]*reservas_hotel[[#This Row],[noches]]</f>
        <v>1200</v>
      </c>
      <c r="N2090">
        <f>reservas_hotel[[#This Row],[noches]]*reservas_hotel[[#This Row],[Mantenimiento por noche]]</f>
        <v>90</v>
      </c>
      <c r="O2090">
        <f>reservas_hotel[[#This Row],[Gasto total por reserva]]-reservas_hotel[[#This Row],[Gasto mantenimiento total]]</f>
        <v>1110</v>
      </c>
    </row>
    <row r="2091" spans="1:15" x14ac:dyDescent="0.3">
      <c r="A2091">
        <v>2090</v>
      </c>
      <c r="B2091">
        <v>50</v>
      </c>
      <c r="C2091" t="s">
        <v>2</v>
      </c>
      <c r="D2091" t="s">
        <v>22</v>
      </c>
      <c r="E2091" t="s">
        <v>8</v>
      </c>
      <c r="F2091">
        <v>200</v>
      </c>
      <c r="G2091" s="1">
        <f>IF(reservas_hotel[[#This Row],[precio noche 1]]="","100",reservas_hotel[[#This Row],[precio noche 1]])</f>
        <v>200</v>
      </c>
      <c r="H2091" t="s">
        <v>21</v>
      </c>
      <c r="I2091">
        <v>3</v>
      </c>
      <c r="J2091" t="s">
        <v>17</v>
      </c>
      <c r="K2091">
        <v>15</v>
      </c>
      <c r="L2091" s="1">
        <f>IF(reservas_hotel[[#This Row],[mantenimiento_por_noche]]="","20",reservas_hotel[[#This Row],[mantenimiento_por_noche]])</f>
        <v>15</v>
      </c>
      <c r="M2091">
        <f>reservas_hotel[[#This Row],[Precio Noche]]*reservas_hotel[[#This Row],[noches]]</f>
        <v>600</v>
      </c>
      <c r="N2091">
        <f>reservas_hotel[[#This Row],[noches]]*reservas_hotel[[#This Row],[Mantenimiento por noche]]</f>
        <v>45</v>
      </c>
      <c r="O2091">
        <f>reservas_hotel[[#This Row],[Gasto total por reserva]]-reservas_hotel[[#This Row],[Gasto mantenimiento total]]</f>
        <v>555</v>
      </c>
    </row>
    <row r="2092" spans="1:15" x14ac:dyDescent="0.3">
      <c r="A2092">
        <v>2091</v>
      </c>
      <c r="B2092">
        <v>62</v>
      </c>
      <c r="C2092" t="s">
        <v>2</v>
      </c>
      <c r="D2092" t="s">
        <v>16</v>
      </c>
      <c r="E2092" t="s">
        <v>11</v>
      </c>
      <c r="F2092">
        <v>200</v>
      </c>
      <c r="G2092" s="1">
        <f>IF(reservas_hotel[[#This Row],[precio noche 1]]="","100",reservas_hotel[[#This Row],[precio noche 1]])</f>
        <v>200</v>
      </c>
      <c r="H2092" t="s">
        <v>9</v>
      </c>
      <c r="I2092">
        <v>4</v>
      </c>
      <c r="J2092" t="s">
        <v>17</v>
      </c>
      <c r="K2092">
        <v>15</v>
      </c>
      <c r="L2092" s="1">
        <f>IF(reservas_hotel[[#This Row],[mantenimiento_por_noche]]="","20",reservas_hotel[[#This Row],[mantenimiento_por_noche]])</f>
        <v>15</v>
      </c>
      <c r="M2092">
        <f>reservas_hotel[[#This Row],[Precio Noche]]*reservas_hotel[[#This Row],[noches]]</f>
        <v>800</v>
      </c>
      <c r="N2092">
        <f>reservas_hotel[[#This Row],[noches]]*reservas_hotel[[#This Row],[Mantenimiento por noche]]</f>
        <v>60</v>
      </c>
      <c r="O2092">
        <f>reservas_hotel[[#This Row],[Gasto total por reserva]]-reservas_hotel[[#This Row],[Gasto mantenimiento total]]</f>
        <v>740</v>
      </c>
    </row>
    <row r="2093" spans="1:15" x14ac:dyDescent="0.3">
      <c r="A2093">
        <v>2092</v>
      </c>
      <c r="B2093">
        <v>83</v>
      </c>
      <c r="C2093" t="s">
        <v>2</v>
      </c>
      <c r="D2093" t="s">
        <v>7</v>
      </c>
      <c r="E2093" t="s">
        <v>15</v>
      </c>
      <c r="F2093">
        <v>120</v>
      </c>
      <c r="G2093" s="1">
        <f>IF(reservas_hotel[[#This Row],[precio noche 1]]="","100",reservas_hotel[[#This Row],[precio noche 1]])</f>
        <v>120</v>
      </c>
      <c r="H2093" t="s">
        <v>12</v>
      </c>
      <c r="I2093">
        <v>1</v>
      </c>
      <c r="J2093" t="s">
        <v>17</v>
      </c>
      <c r="K2093">
        <v>10</v>
      </c>
      <c r="L2093" s="1">
        <f>IF(reservas_hotel[[#This Row],[mantenimiento_por_noche]]="","20",reservas_hotel[[#This Row],[mantenimiento_por_noche]])</f>
        <v>10</v>
      </c>
      <c r="M2093">
        <f>reservas_hotel[[#This Row],[Precio Noche]]*reservas_hotel[[#This Row],[noches]]</f>
        <v>120</v>
      </c>
      <c r="N2093">
        <f>reservas_hotel[[#This Row],[noches]]*reservas_hotel[[#This Row],[Mantenimiento por noche]]</f>
        <v>10</v>
      </c>
      <c r="O2093">
        <f>reservas_hotel[[#This Row],[Gasto total por reserva]]-reservas_hotel[[#This Row],[Gasto mantenimiento total]]</f>
        <v>110</v>
      </c>
    </row>
    <row r="2094" spans="1:15" x14ac:dyDescent="0.3">
      <c r="A2094">
        <v>2093</v>
      </c>
      <c r="B2094">
        <v>84</v>
      </c>
      <c r="C2094" t="s">
        <v>2</v>
      </c>
      <c r="D2094" t="s">
        <v>7</v>
      </c>
      <c r="E2094" t="s">
        <v>15</v>
      </c>
      <c r="F2094">
        <v>90</v>
      </c>
      <c r="G2094" s="1">
        <f>IF(reservas_hotel[[#This Row],[precio noche 1]]="","100",reservas_hotel[[#This Row],[precio noche 1]])</f>
        <v>90</v>
      </c>
      <c r="H2094" t="s">
        <v>5</v>
      </c>
      <c r="I2094">
        <v>10</v>
      </c>
      <c r="J2094" t="s">
        <v>6</v>
      </c>
      <c r="K2094">
        <v>15</v>
      </c>
      <c r="L2094" s="1">
        <f>IF(reservas_hotel[[#This Row],[mantenimiento_por_noche]]="","20",reservas_hotel[[#This Row],[mantenimiento_por_noche]])</f>
        <v>15</v>
      </c>
      <c r="M2094">
        <f>reservas_hotel[[#This Row],[Precio Noche]]*reservas_hotel[[#This Row],[noches]]</f>
        <v>900</v>
      </c>
      <c r="N2094">
        <f>reservas_hotel[[#This Row],[noches]]*reservas_hotel[[#This Row],[Mantenimiento por noche]]</f>
        <v>150</v>
      </c>
      <c r="O2094">
        <f>reservas_hotel[[#This Row],[Gasto total por reserva]]-reservas_hotel[[#This Row],[Gasto mantenimiento total]]</f>
        <v>750</v>
      </c>
    </row>
    <row r="2095" spans="1:15" x14ac:dyDescent="0.3">
      <c r="A2095">
        <v>2094</v>
      </c>
      <c r="B2095">
        <v>67</v>
      </c>
      <c r="C2095" t="s">
        <v>2</v>
      </c>
      <c r="D2095" t="s">
        <v>20</v>
      </c>
      <c r="E2095" t="s">
        <v>4</v>
      </c>
      <c r="F2095">
        <v>120</v>
      </c>
      <c r="G2095" s="1">
        <f>IF(reservas_hotel[[#This Row],[precio noche 1]]="","100",reservas_hotel[[#This Row],[precio noche 1]])</f>
        <v>120</v>
      </c>
      <c r="H2095" t="s">
        <v>5</v>
      </c>
      <c r="I2095">
        <v>2</v>
      </c>
      <c r="J2095" t="s">
        <v>6</v>
      </c>
      <c r="K2095">
        <v>15</v>
      </c>
      <c r="L2095" s="1">
        <f>IF(reservas_hotel[[#This Row],[mantenimiento_por_noche]]="","20",reservas_hotel[[#This Row],[mantenimiento_por_noche]])</f>
        <v>15</v>
      </c>
      <c r="M2095">
        <f>reservas_hotel[[#This Row],[Precio Noche]]*reservas_hotel[[#This Row],[noches]]</f>
        <v>240</v>
      </c>
      <c r="N2095">
        <f>reservas_hotel[[#This Row],[noches]]*reservas_hotel[[#This Row],[Mantenimiento por noche]]</f>
        <v>30</v>
      </c>
      <c r="O2095">
        <f>reservas_hotel[[#This Row],[Gasto total por reserva]]-reservas_hotel[[#This Row],[Gasto mantenimiento total]]</f>
        <v>210</v>
      </c>
    </row>
    <row r="2096" spans="1:15" x14ac:dyDescent="0.3">
      <c r="A2096">
        <v>2095</v>
      </c>
      <c r="B2096">
        <v>76</v>
      </c>
      <c r="C2096" t="s">
        <v>2</v>
      </c>
      <c r="D2096" t="s">
        <v>18</v>
      </c>
      <c r="E2096" t="s">
        <v>11</v>
      </c>
      <c r="F2096">
        <v>120</v>
      </c>
      <c r="G2096" s="1">
        <f>IF(reservas_hotel[[#This Row],[precio noche 1]]="","100",reservas_hotel[[#This Row],[precio noche 1]])</f>
        <v>120</v>
      </c>
      <c r="H2096" t="s">
        <v>5</v>
      </c>
      <c r="I2096">
        <v>5</v>
      </c>
      <c r="J2096" t="s">
        <v>6</v>
      </c>
      <c r="L2096" s="1" t="str">
        <f>IF(reservas_hotel[[#This Row],[mantenimiento_por_noche]]="","20",reservas_hotel[[#This Row],[mantenimiento_por_noche]])</f>
        <v>20</v>
      </c>
      <c r="M2096">
        <f>reservas_hotel[[#This Row],[Precio Noche]]*reservas_hotel[[#This Row],[noches]]</f>
        <v>600</v>
      </c>
      <c r="N2096">
        <f>reservas_hotel[[#This Row],[noches]]*reservas_hotel[[#This Row],[Mantenimiento por noche]]</f>
        <v>100</v>
      </c>
      <c r="O2096">
        <f>reservas_hotel[[#This Row],[Gasto total por reserva]]-reservas_hotel[[#This Row],[Gasto mantenimiento total]]</f>
        <v>500</v>
      </c>
    </row>
    <row r="2097" spans="1:15" x14ac:dyDescent="0.3">
      <c r="A2097">
        <v>2096</v>
      </c>
      <c r="B2097">
        <v>34</v>
      </c>
      <c r="C2097" t="s">
        <v>13</v>
      </c>
      <c r="D2097" t="s">
        <v>3</v>
      </c>
      <c r="E2097" t="s">
        <v>4</v>
      </c>
      <c r="F2097">
        <v>90</v>
      </c>
      <c r="G2097" s="1">
        <f>IF(reservas_hotel[[#This Row],[precio noche 1]]="","100",reservas_hotel[[#This Row],[precio noche 1]])</f>
        <v>90</v>
      </c>
      <c r="H2097" t="s">
        <v>21</v>
      </c>
      <c r="I2097">
        <v>10</v>
      </c>
      <c r="J2097" t="s">
        <v>17</v>
      </c>
      <c r="K2097">
        <v>5</v>
      </c>
      <c r="L2097" s="1">
        <f>IF(reservas_hotel[[#This Row],[mantenimiento_por_noche]]="","20",reservas_hotel[[#This Row],[mantenimiento_por_noche]])</f>
        <v>5</v>
      </c>
      <c r="M2097">
        <f>reservas_hotel[[#This Row],[Precio Noche]]*reservas_hotel[[#This Row],[noches]]</f>
        <v>900</v>
      </c>
      <c r="N2097">
        <f>reservas_hotel[[#This Row],[noches]]*reservas_hotel[[#This Row],[Mantenimiento por noche]]</f>
        <v>50</v>
      </c>
      <c r="O2097">
        <f>reservas_hotel[[#This Row],[Gasto total por reserva]]-reservas_hotel[[#This Row],[Gasto mantenimiento total]]</f>
        <v>850</v>
      </c>
    </row>
    <row r="2098" spans="1:15" x14ac:dyDescent="0.3">
      <c r="A2098">
        <v>2097</v>
      </c>
      <c r="B2098">
        <v>81</v>
      </c>
      <c r="C2098" t="s">
        <v>2</v>
      </c>
      <c r="D2098" t="s">
        <v>3</v>
      </c>
      <c r="E2098" t="s">
        <v>11</v>
      </c>
      <c r="G2098" s="1" t="str">
        <f>IF(reservas_hotel[[#This Row],[precio noche 1]]="","100",reservas_hotel[[#This Row],[precio noche 1]])</f>
        <v>100</v>
      </c>
      <c r="H2098" t="s">
        <v>5</v>
      </c>
      <c r="I2098">
        <v>7</v>
      </c>
      <c r="J2098" t="s">
        <v>6</v>
      </c>
      <c r="K2098">
        <v>10</v>
      </c>
      <c r="L2098" s="1">
        <f>IF(reservas_hotel[[#This Row],[mantenimiento_por_noche]]="","20",reservas_hotel[[#This Row],[mantenimiento_por_noche]])</f>
        <v>10</v>
      </c>
      <c r="M2098">
        <f>reservas_hotel[[#This Row],[Precio Noche]]*reservas_hotel[[#This Row],[noches]]</f>
        <v>700</v>
      </c>
      <c r="N2098">
        <f>reservas_hotel[[#This Row],[noches]]*reservas_hotel[[#This Row],[Mantenimiento por noche]]</f>
        <v>70</v>
      </c>
      <c r="O2098">
        <f>reservas_hotel[[#This Row],[Gasto total por reserva]]-reservas_hotel[[#This Row],[Gasto mantenimiento total]]</f>
        <v>630</v>
      </c>
    </row>
    <row r="2099" spans="1:15" x14ac:dyDescent="0.3">
      <c r="A2099">
        <v>2098</v>
      </c>
      <c r="B2099">
        <v>64</v>
      </c>
      <c r="C2099" t="s">
        <v>13</v>
      </c>
      <c r="D2099" t="s">
        <v>16</v>
      </c>
      <c r="E2099" t="s">
        <v>4</v>
      </c>
      <c r="F2099">
        <v>150</v>
      </c>
      <c r="G2099" s="1">
        <f>IF(reservas_hotel[[#This Row],[precio noche 1]]="","100",reservas_hotel[[#This Row],[precio noche 1]])</f>
        <v>150</v>
      </c>
      <c r="H2099" t="s">
        <v>5</v>
      </c>
      <c r="I2099">
        <v>6</v>
      </c>
      <c r="J2099" t="s">
        <v>17</v>
      </c>
      <c r="L2099" s="1" t="str">
        <f>IF(reservas_hotel[[#This Row],[mantenimiento_por_noche]]="","20",reservas_hotel[[#This Row],[mantenimiento_por_noche]])</f>
        <v>20</v>
      </c>
      <c r="M2099">
        <f>reservas_hotel[[#This Row],[Precio Noche]]*reservas_hotel[[#This Row],[noches]]</f>
        <v>900</v>
      </c>
      <c r="N2099">
        <f>reservas_hotel[[#This Row],[noches]]*reservas_hotel[[#This Row],[Mantenimiento por noche]]</f>
        <v>120</v>
      </c>
      <c r="O2099">
        <f>reservas_hotel[[#This Row],[Gasto total por reserva]]-reservas_hotel[[#This Row],[Gasto mantenimiento total]]</f>
        <v>780</v>
      </c>
    </row>
    <row r="2100" spans="1:15" x14ac:dyDescent="0.3">
      <c r="A2100">
        <v>2099</v>
      </c>
      <c r="B2100">
        <v>57</v>
      </c>
      <c r="C2100" t="s">
        <v>2</v>
      </c>
      <c r="D2100" t="s">
        <v>3</v>
      </c>
      <c r="E2100" t="s">
        <v>11</v>
      </c>
      <c r="F2100">
        <v>120</v>
      </c>
      <c r="G2100" s="1">
        <f>IF(reservas_hotel[[#This Row],[precio noche 1]]="","100",reservas_hotel[[#This Row],[precio noche 1]])</f>
        <v>120</v>
      </c>
      <c r="H2100" t="s">
        <v>9</v>
      </c>
      <c r="I2100">
        <v>5</v>
      </c>
      <c r="J2100" t="s">
        <v>17</v>
      </c>
      <c r="K2100">
        <v>15</v>
      </c>
      <c r="L2100" s="1">
        <f>IF(reservas_hotel[[#This Row],[mantenimiento_por_noche]]="","20",reservas_hotel[[#This Row],[mantenimiento_por_noche]])</f>
        <v>15</v>
      </c>
      <c r="M2100">
        <f>reservas_hotel[[#This Row],[Precio Noche]]*reservas_hotel[[#This Row],[noches]]</f>
        <v>600</v>
      </c>
      <c r="N2100">
        <f>reservas_hotel[[#This Row],[noches]]*reservas_hotel[[#This Row],[Mantenimiento por noche]]</f>
        <v>75</v>
      </c>
      <c r="O2100">
        <f>reservas_hotel[[#This Row],[Gasto total por reserva]]-reservas_hotel[[#This Row],[Gasto mantenimiento total]]</f>
        <v>525</v>
      </c>
    </row>
    <row r="2101" spans="1:15" x14ac:dyDescent="0.3">
      <c r="A2101">
        <v>2100</v>
      </c>
      <c r="B2101">
        <v>46</v>
      </c>
      <c r="C2101" t="s">
        <v>13</v>
      </c>
      <c r="D2101" t="s">
        <v>3</v>
      </c>
      <c r="E2101" t="s">
        <v>8</v>
      </c>
      <c r="G2101" s="1" t="str">
        <f>IF(reservas_hotel[[#This Row],[precio noche 1]]="","100",reservas_hotel[[#This Row],[precio noche 1]])</f>
        <v>100</v>
      </c>
      <c r="H2101" t="s">
        <v>12</v>
      </c>
      <c r="I2101">
        <v>2</v>
      </c>
      <c r="J2101" t="s">
        <v>6</v>
      </c>
      <c r="L2101" s="1" t="str">
        <f>IF(reservas_hotel[[#This Row],[mantenimiento_por_noche]]="","20",reservas_hotel[[#This Row],[mantenimiento_por_noche]])</f>
        <v>20</v>
      </c>
      <c r="M2101">
        <f>reservas_hotel[[#This Row],[Precio Noche]]*reservas_hotel[[#This Row],[noches]]</f>
        <v>200</v>
      </c>
      <c r="N2101">
        <f>reservas_hotel[[#This Row],[noches]]*reservas_hotel[[#This Row],[Mantenimiento por noche]]</f>
        <v>40</v>
      </c>
      <c r="O2101">
        <f>reservas_hotel[[#This Row],[Gasto total por reserva]]-reservas_hotel[[#This Row],[Gasto mantenimiento total]]</f>
        <v>160</v>
      </c>
    </row>
    <row r="2102" spans="1:15" x14ac:dyDescent="0.3">
      <c r="A2102">
        <v>2101</v>
      </c>
      <c r="B2102">
        <v>48</v>
      </c>
      <c r="C2102" t="s">
        <v>13</v>
      </c>
      <c r="D2102" t="s">
        <v>7</v>
      </c>
      <c r="E2102" t="s">
        <v>15</v>
      </c>
      <c r="F2102">
        <v>50</v>
      </c>
      <c r="G2102" s="1">
        <f>IF(reservas_hotel[[#This Row],[precio noche 1]]="","100",reservas_hotel[[#This Row],[precio noche 1]])</f>
        <v>50</v>
      </c>
      <c r="H2102" t="s">
        <v>12</v>
      </c>
      <c r="I2102">
        <v>6</v>
      </c>
      <c r="J2102" t="s">
        <v>17</v>
      </c>
      <c r="L2102" s="1" t="str">
        <f>IF(reservas_hotel[[#This Row],[mantenimiento_por_noche]]="","20",reservas_hotel[[#This Row],[mantenimiento_por_noche]])</f>
        <v>20</v>
      </c>
      <c r="M2102">
        <f>reservas_hotel[[#This Row],[Precio Noche]]*reservas_hotel[[#This Row],[noches]]</f>
        <v>300</v>
      </c>
      <c r="N2102">
        <f>reservas_hotel[[#This Row],[noches]]*reservas_hotel[[#This Row],[Mantenimiento por noche]]</f>
        <v>120</v>
      </c>
      <c r="O2102">
        <f>reservas_hotel[[#This Row],[Gasto total por reserva]]-reservas_hotel[[#This Row],[Gasto mantenimiento total]]</f>
        <v>180</v>
      </c>
    </row>
    <row r="2103" spans="1:15" x14ac:dyDescent="0.3">
      <c r="A2103">
        <v>2102</v>
      </c>
      <c r="B2103">
        <v>24</v>
      </c>
      <c r="C2103" t="s">
        <v>2</v>
      </c>
      <c r="D2103" t="s">
        <v>22</v>
      </c>
      <c r="E2103" t="s">
        <v>4</v>
      </c>
      <c r="F2103">
        <v>70</v>
      </c>
      <c r="G2103" s="1">
        <f>IF(reservas_hotel[[#This Row],[precio noche 1]]="","100",reservas_hotel[[#This Row],[precio noche 1]])</f>
        <v>70</v>
      </c>
      <c r="H2103" t="s">
        <v>9</v>
      </c>
      <c r="I2103">
        <v>8</v>
      </c>
      <c r="J2103" t="s">
        <v>6</v>
      </c>
      <c r="K2103">
        <v>10</v>
      </c>
      <c r="L2103" s="1">
        <f>IF(reservas_hotel[[#This Row],[mantenimiento_por_noche]]="","20",reservas_hotel[[#This Row],[mantenimiento_por_noche]])</f>
        <v>10</v>
      </c>
      <c r="M2103">
        <f>reservas_hotel[[#This Row],[Precio Noche]]*reservas_hotel[[#This Row],[noches]]</f>
        <v>560</v>
      </c>
      <c r="N2103">
        <f>reservas_hotel[[#This Row],[noches]]*reservas_hotel[[#This Row],[Mantenimiento por noche]]</f>
        <v>80</v>
      </c>
      <c r="O2103">
        <f>reservas_hotel[[#This Row],[Gasto total por reserva]]-reservas_hotel[[#This Row],[Gasto mantenimiento total]]</f>
        <v>480</v>
      </c>
    </row>
    <row r="2104" spans="1:15" x14ac:dyDescent="0.3">
      <c r="A2104">
        <v>2103</v>
      </c>
      <c r="B2104">
        <v>37</v>
      </c>
      <c r="C2104" t="s">
        <v>2</v>
      </c>
      <c r="D2104" t="s">
        <v>16</v>
      </c>
      <c r="E2104" t="s">
        <v>15</v>
      </c>
      <c r="F2104">
        <v>70</v>
      </c>
      <c r="G2104" s="1">
        <f>IF(reservas_hotel[[#This Row],[precio noche 1]]="","100",reservas_hotel[[#This Row],[precio noche 1]])</f>
        <v>70</v>
      </c>
      <c r="H2104" t="s">
        <v>21</v>
      </c>
      <c r="I2104">
        <v>1</v>
      </c>
      <c r="J2104" t="s">
        <v>17</v>
      </c>
      <c r="L2104" s="1" t="str">
        <f>IF(reservas_hotel[[#This Row],[mantenimiento_por_noche]]="","20",reservas_hotel[[#This Row],[mantenimiento_por_noche]])</f>
        <v>20</v>
      </c>
      <c r="M2104">
        <f>reservas_hotel[[#This Row],[Precio Noche]]*reservas_hotel[[#This Row],[noches]]</f>
        <v>70</v>
      </c>
      <c r="N2104">
        <f>reservas_hotel[[#This Row],[noches]]*reservas_hotel[[#This Row],[Mantenimiento por noche]]</f>
        <v>20</v>
      </c>
      <c r="O2104">
        <f>reservas_hotel[[#This Row],[Gasto total por reserva]]-reservas_hotel[[#This Row],[Gasto mantenimiento total]]</f>
        <v>50</v>
      </c>
    </row>
    <row r="2105" spans="1:15" x14ac:dyDescent="0.3">
      <c r="A2105">
        <v>2104</v>
      </c>
      <c r="B2105">
        <v>35</v>
      </c>
      <c r="C2105" t="s">
        <v>13</v>
      </c>
      <c r="D2105" t="s">
        <v>20</v>
      </c>
      <c r="E2105" t="s">
        <v>4</v>
      </c>
      <c r="F2105">
        <v>50</v>
      </c>
      <c r="G2105" s="1">
        <f>IF(reservas_hotel[[#This Row],[precio noche 1]]="","100",reservas_hotel[[#This Row],[precio noche 1]])</f>
        <v>50</v>
      </c>
      <c r="H2105" t="s">
        <v>21</v>
      </c>
      <c r="I2105">
        <v>7</v>
      </c>
      <c r="J2105" t="s">
        <v>6</v>
      </c>
      <c r="K2105">
        <v>20</v>
      </c>
      <c r="L2105" s="1">
        <f>IF(reservas_hotel[[#This Row],[mantenimiento_por_noche]]="","20",reservas_hotel[[#This Row],[mantenimiento_por_noche]])</f>
        <v>20</v>
      </c>
      <c r="M2105">
        <f>reservas_hotel[[#This Row],[Precio Noche]]*reservas_hotel[[#This Row],[noches]]</f>
        <v>350</v>
      </c>
      <c r="N2105">
        <f>reservas_hotel[[#This Row],[noches]]*reservas_hotel[[#This Row],[Mantenimiento por noche]]</f>
        <v>140</v>
      </c>
      <c r="O2105">
        <f>reservas_hotel[[#This Row],[Gasto total por reserva]]-reservas_hotel[[#This Row],[Gasto mantenimiento total]]</f>
        <v>210</v>
      </c>
    </row>
    <row r="2106" spans="1:15" x14ac:dyDescent="0.3">
      <c r="A2106">
        <v>2105</v>
      </c>
      <c r="B2106">
        <v>23</v>
      </c>
      <c r="C2106" t="s">
        <v>13</v>
      </c>
      <c r="D2106" t="s">
        <v>22</v>
      </c>
      <c r="E2106" t="s">
        <v>15</v>
      </c>
      <c r="F2106">
        <v>50</v>
      </c>
      <c r="G2106" s="1">
        <f>IF(reservas_hotel[[#This Row],[precio noche 1]]="","100",reservas_hotel[[#This Row],[precio noche 1]])</f>
        <v>50</v>
      </c>
      <c r="H2106" t="s">
        <v>21</v>
      </c>
      <c r="I2106">
        <v>6</v>
      </c>
      <c r="J2106" t="s">
        <v>17</v>
      </c>
      <c r="L2106" s="1" t="str">
        <f>IF(reservas_hotel[[#This Row],[mantenimiento_por_noche]]="","20",reservas_hotel[[#This Row],[mantenimiento_por_noche]])</f>
        <v>20</v>
      </c>
      <c r="M2106">
        <f>reservas_hotel[[#This Row],[Precio Noche]]*reservas_hotel[[#This Row],[noches]]</f>
        <v>300</v>
      </c>
      <c r="N2106">
        <f>reservas_hotel[[#This Row],[noches]]*reservas_hotel[[#This Row],[Mantenimiento por noche]]</f>
        <v>120</v>
      </c>
      <c r="O2106">
        <f>reservas_hotel[[#This Row],[Gasto total por reserva]]-reservas_hotel[[#This Row],[Gasto mantenimiento total]]</f>
        <v>180</v>
      </c>
    </row>
    <row r="2107" spans="1:15" x14ac:dyDescent="0.3">
      <c r="A2107">
        <v>2106</v>
      </c>
      <c r="B2107">
        <v>43</v>
      </c>
      <c r="C2107" t="s">
        <v>2</v>
      </c>
      <c r="D2107" t="s">
        <v>20</v>
      </c>
      <c r="E2107" t="s">
        <v>8</v>
      </c>
      <c r="F2107">
        <v>90</v>
      </c>
      <c r="G2107" s="1">
        <f>IF(reservas_hotel[[#This Row],[precio noche 1]]="","100",reservas_hotel[[#This Row],[precio noche 1]])</f>
        <v>90</v>
      </c>
      <c r="H2107" t="s">
        <v>5</v>
      </c>
      <c r="I2107">
        <v>4</v>
      </c>
      <c r="J2107" t="s">
        <v>6</v>
      </c>
      <c r="K2107">
        <v>10</v>
      </c>
      <c r="L2107" s="1">
        <f>IF(reservas_hotel[[#This Row],[mantenimiento_por_noche]]="","20",reservas_hotel[[#This Row],[mantenimiento_por_noche]])</f>
        <v>10</v>
      </c>
      <c r="M2107">
        <f>reservas_hotel[[#This Row],[Precio Noche]]*reservas_hotel[[#This Row],[noches]]</f>
        <v>360</v>
      </c>
      <c r="N2107">
        <f>reservas_hotel[[#This Row],[noches]]*reservas_hotel[[#This Row],[Mantenimiento por noche]]</f>
        <v>40</v>
      </c>
      <c r="O2107">
        <f>reservas_hotel[[#This Row],[Gasto total por reserva]]-reservas_hotel[[#This Row],[Gasto mantenimiento total]]</f>
        <v>320</v>
      </c>
    </row>
    <row r="2108" spans="1:15" x14ac:dyDescent="0.3">
      <c r="A2108">
        <v>2107</v>
      </c>
      <c r="B2108">
        <v>84</v>
      </c>
      <c r="C2108" t="s">
        <v>13</v>
      </c>
      <c r="D2108" t="s">
        <v>20</v>
      </c>
      <c r="E2108" t="s">
        <v>4</v>
      </c>
      <c r="F2108">
        <v>70</v>
      </c>
      <c r="G2108" s="1">
        <f>IF(reservas_hotel[[#This Row],[precio noche 1]]="","100",reservas_hotel[[#This Row],[precio noche 1]])</f>
        <v>70</v>
      </c>
      <c r="H2108" t="s">
        <v>9</v>
      </c>
      <c r="I2108">
        <v>2</v>
      </c>
      <c r="J2108" t="s">
        <v>6</v>
      </c>
      <c r="K2108">
        <v>15</v>
      </c>
      <c r="L2108" s="1">
        <f>IF(reservas_hotel[[#This Row],[mantenimiento_por_noche]]="","20",reservas_hotel[[#This Row],[mantenimiento_por_noche]])</f>
        <v>15</v>
      </c>
      <c r="M2108">
        <f>reservas_hotel[[#This Row],[Precio Noche]]*reservas_hotel[[#This Row],[noches]]</f>
        <v>140</v>
      </c>
      <c r="N2108">
        <f>reservas_hotel[[#This Row],[noches]]*reservas_hotel[[#This Row],[Mantenimiento por noche]]</f>
        <v>30</v>
      </c>
      <c r="O2108">
        <f>reservas_hotel[[#This Row],[Gasto total por reserva]]-reservas_hotel[[#This Row],[Gasto mantenimiento total]]</f>
        <v>110</v>
      </c>
    </row>
    <row r="2109" spans="1:15" x14ac:dyDescent="0.3">
      <c r="A2109">
        <v>2108</v>
      </c>
      <c r="B2109">
        <v>59</v>
      </c>
      <c r="C2109" t="s">
        <v>2</v>
      </c>
      <c r="D2109" t="s">
        <v>7</v>
      </c>
      <c r="E2109" t="s">
        <v>8</v>
      </c>
      <c r="F2109">
        <v>200</v>
      </c>
      <c r="G2109" s="1">
        <f>IF(reservas_hotel[[#This Row],[precio noche 1]]="","100",reservas_hotel[[#This Row],[precio noche 1]])</f>
        <v>200</v>
      </c>
      <c r="H2109" t="s">
        <v>12</v>
      </c>
      <c r="I2109">
        <v>7</v>
      </c>
      <c r="J2109" t="s">
        <v>6</v>
      </c>
      <c r="K2109">
        <v>10</v>
      </c>
      <c r="L2109" s="1">
        <f>IF(reservas_hotel[[#This Row],[mantenimiento_por_noche]]="","20",reservas_hotel[[#This Row],[mantenimiento_por_noche]])</f>
        <v>10</v>
      </c>
      <c r="M2109">
        <f>reservas_hotel[[#This Row],[Precio Noche]]*reservas_hotel[[#This Row],[noches]]</f>
        <v>1400</v>
      </c>
      <c r="N2109">
        <f>reservas_hotel[[#This Row],[noches]]*reservas_hotel[[#This Row],[Mantenimiento por noche]]</f>
        <v>70</v>
      </c>
      <c r="O2109">
        <f>reservas_hotel[[#This Row],[Gasto total por reserva]]-reservas_hotel[[#This Row],[Gasto mantenimiento total]]</f>
        <v>1330</v>
      </c>
    </row>
    <row r="2110" spans="1:15" x14ac:dyDescent="0.3">
      <c r="A2110">
        <v>2109</v>
      </c>
      <c r="B2110">
        <v>51</v>
      </c>
      <c r="C2110" t="s">
        <v>2</v>
      </c>
      <c r="D2110" t="s">
        <v>14</v>
      </c>
      <c r="E2110" t="s">
        <v>8</v>
      </c>
      <c r="F2110">
        <v>200</v>
      </c>
      <c r="G2110" s="1">
        <f>IF(reservas_hotel[[#This Row],[precio noche 1]]="","100",reservas_hotel[[#This Row],[precio noche 1]])</f>
        <v>200</v>
      </c>
      <c r="H2110" t="s">
        <v>9</v>
      </c>
      <c r="I2110">
        <v>2</v>
      </c>
      <c r="J2110" t="s">
        <v>6</v>
      </c>
      <c r="L2110" s="1" t="str">
        <f>IF(reservas_hotel[[#This Row],[mantenimiento_por_noche]]="","20",reservas_hotel[[#This Row],[mantenimiento_por_noche]])</f>
        <v>20</v>
      </c>
      <c r="M2110">
        <f>reservas_hotel[[#This Row],[Precio Noche]]*reservas_hotel[[#This Row],[noches]]</f>
        <v>400</v>
      </c>
      <c r="N2110">
        <f>reservas_hotel[[#This Row],[noches]]*reservas_hotel[[#This Row],[Mantenimiento por noche]]</f>
        <v>40</v>
      </c>
      <c r="O2110">
        <f>reservas_hotel[[#This Row],[Gasto total por reserva]]-reservas_hotel[[#This Row],[Gasto mantenimiento total]]</f>
        <v>360</v>
      </c>
    </row>
    <row r="2111" spans="1:15" x14ac:dyDescent="0.3">
      <c r="A2111">
        <v>2110</v>
      </c>
      <c r="B2111">
        <v>60</v>
      </c>
      <c r="C2111" t="s">
        <v>13</v>
      </c>
      <c r="D2111" t="s">
        <v>7</v>
      </c>
      <c r="E2111" t="s">
        <v>15</v>
      </c>
      <c r="F2111">
        <v>50</v>
      </c>
      <c r="G2111" s="1">
        <f>IF(reservas_hotel[[#This Row],[precio noche 1]]="","100",reservas_hotel[[#This Row],[precio noche 1]])</f>
        <v>50</v>
      </c>
      <c r="H2111" t="s">
        <v>9</v>
      </c>
      <c r="I2111">
        <v>3</v>
      </c>
      <c r="J2111" t="s">
        <v>17</v>
      </c>
      <c r="K2111">
        <v>5</v>
      </c>
      <c r="L2111" s="1">
        <f>IF(reservas_hotel[[#This Row],[mantenimiento_por_noche]]="","20",reservas_hotel[[#This Row],[mantenimiento_por_noche]])</f>
        <v>5</v>
      </c>
      <c r="M2111">
        <f>reservas_hotel[[#This Row],[Precio Noche]]*reservas_hotel[[#This Row],[noches]]</f>
        <v>150</v>
      </c>
      <c r="N2111">
        <f>reservas_hotel[[#This Row],[noches]]*reservas_hotel[[#This Row],[Mantenimiento por noche]]</f>
        <v>15</v>
      </c>
      <c r="O2111">
        <f>reservas_hotel[[#This Row],[Gasto total por reserva]]-reservas_hotel[[#This Row],[Gasto mantenimiento total]]</f>
        <v>135</v>
      </c>
    </row>
    <row r="2112" spans="1:15" x14ac:dyDescent="0.3">
      <c r="A2112">
        <v>2111</v>
      </c>
      <c r="B2112">
        <v>78</v>
      </c>
      <c r="C2112" t="s">
        <v>13</v>
      </c>
      <c r="D2112" t="s">
        <v>14</v>
      </c>
      <c r="E2112" t="s">
        <v>11</v>
      </c>
      <c r="F2112">
        <v>70</v>
      </c>
      <c r="G2112" s="1">
        <f>IF(reservas_hotel[[#This Row],[precio noche 1]]="","100",reservas_hotel[[#This Row],[precio noche 1]])</f>
        <v>70</v>
      </c>
      <c r="H2112" t="s">
        <v>12</v>
      </c>
      <c r="I2112">
        <v>5</v>
      </c>
      <c r="J2112" t="s">
        <v>6</v>
      </c>
      <c r="L2112" s="1" t="str">
        <f>IF(reservas_hotel[[#This Row],[mantenimiento_por_noche]]="","20",reservas_hotel[[#This Row],[mantenimiento_por_noche]])</f>
        <v>20</v>
      </c>
      <c r="M2112">
        <f>reservas_hotel[[#This Row],[Precio Noche]]*reservas_hotel[[#This Row],[noches]]</f>
        <v>350</v>
      </c>
      <c r="N2112">
        <f>reservas_hotel[[#This Row],[noches]]*reservas_hotel[[#This Row],[Mantenimiento por noche]]</f>
        <v>100</v>
      </c>
      <c r="O2112">
        <f>reservas_hotel[[#This Row],[Gasto total por reserva]]-reservas_hotel[[#This Row],[Gasto mantenimiento total]]</f>
        <v>250</v>
      </c>
    </row>
    <row r="2113" spans="1:15" x14ac:dyDescent="0.3">
      <c r="A2113">
        <v>2112</v>
      </c>
      <c r="B2113">
        <v>25</v>
      </c>
      <c r="C2113" t="s">
        <v>2</v>
      </c>
      <c r="D2113" t="s">
        <v>22</v>
      </c>
      <c r="E2113" t="s">
        <v>8</v>
      </c>
      <c r="G2113" s="1" t="str">
        <f>IF(reservas_hotel[[#This Row],[precio noche 1]]="","100",reservas_hotel[[#This Row],[precio noche 1]])</f>
        <v>100</v>
      </c>
      <c r="H2113" t="s">
        <v>5</v>
      </c>
      <c r="I2113">
        <v>4</v>
      </c>
      <c r="J2113" t="s">
        <v>17</v>
      </c>
      <c r="K2113">
        <v>5</v>
      </c>
      <c r="L2113" s="1">
        <f>IF(reservas_hotel[[#This Row],[mantenimiento_por_noche]]="","20",reservas_hotel[[#This Row],[mantenimiento_por_noche]])</f>
        <v>5</v>
      </c>
      <c r="M2113">
        <f>reservas_hotel[[#This Row],[Precio Noche]]*reservas_hotel[[#This Row],[noches]]</f>
        <v>400</v>
      </c>
      <c r="N2113">
        <f>reservas_hotel[[#This Row],[noches]]*reservas_hotel[[#This Row],[Mantenimiento por noche]]</f>
        <v>20</v>
      </c>
      <c r="O2113">
        <f>reservas_hotel[[#This Row],[Gasto total por reserva]]-reservas_hotel[[#This Row],[Gasto mantenimiento total]]</f>
        <v>380</v>
      </c>
    </row>
    <row r="2114" spans="1:15" x14ac:dyDescent="0.3">
      <c r="A2114">
        <v>2113</v>
      </c>
      <c r="B2114">
        <v>57</v>
      </c>
      <c r="C2114" t="s">
        <v>13</v>
      </c>
      <c r="D2114" t="s">
        <v>18</v>
      </c>
      <c r="E2114" t="s">
        <v>4</v>
      </c>
      <c r="G2114" s="1" t="str">
        <f>IF(reservas_hotel[[#This Row],[precio noche 1]]="","100",reservas_hotel[[#This Row],[precio noche 1]])</f>
        <v>100</v>
      </c>
      <c r="H2114" t="s">
        <v>5</v>
      </c>
      <c r="I2114">
        <v>5</v>
      </c>
      <c r="J2114" t="s">
        <v>6</v>
      </c>
      <c r="K2114">
        <v>15</v>
      </c>
      <c r="L2114" s="1">
        <f>IF(reservas_hotel[[#This Row],[mantenimiento_por_noche]]="","20",reservas_hotel[[#This Row],[mantenimiento_por_noche]])</f>
        <v>15</v>
      </c>
      <c r="M2114">
        <f>reservas_hotel[[#This Row],[Precio Noche]]*reservas_hotel[[#This Row],[noches]]</f>
        <v>500</v>
      </c>
      <c r="N2114">
        <f>reservas_hotel[[#This Row],[noches]]*reservas_hotel[[#This Row],[Mantenimiento por noche]]</f>
        <v>75</v>
      </c>
      <c r="O2114">
        <f>reservas_hotel[[#This Row],[Gasto total por reserva]]-reservas_hotel[[#This Row],[Gasto mantenimiento total]]</f>
        <v>425</v>
      </c>
    </row>
    <row r="2115" spans="1:15" x14ac:dyDescent="0.3">
      <c r="A2115">
        <v>2114</v>
      </c>
      <c r="B2115">
        <v>72</v>
      </c>
      <c r="C2115" t="s">
        <v>2</v>
      </c>
      <c r="D2115" t="s">
        <v>3</v>
      </c>
      <c r="E2115" t="s">
        <v>15</v>
      </c>
      <c r="F2115">
        <v>120</v>
      </c>
      <c r="G2115" s="1">
        <f>IF(reservas_hotel[[#This Row],[precio noche 1]]="","100",reservas_hotel[[#This Row],[precio noche 1]])</f>
        <v>120</v>
      </c>
      <c r="H2115" t="s">
        <v>12</v>
      </c>
      <c r="I2115">
        <v>1</v>
      </c>
      <c r="J2115" t="s">
        <v>17</v>
      </c>
      <c r="K2115">
        <v>15</v>
      </c>
      <c r="L2115" s="1">
        <f>IF(reservas_hotel[[#This Row],[mantenimiento_por_noche]]="","20",reservas_hotel[[#This Row],[mantenimiento_por_noche]])</f>
        <v>15</v>
      </c>
      <c r="M2115">
        <f>reservas_hotel[[#This Row],[Precio Noche]]*reservas_hotel[[#This Row],[noches]]</f>
        <v>120</v>
      </c>
      <c r="N2115">
        <f>reservas_hotel[[#This Row],[noches]]*reservas_hotel[[#This Row],[Mantenimiento por noche]]</f>
        <v>15</v>
      </c>
      <c r="O2115">
        <f>reservas_hotel[[#This Row],[Gasto total por reserva]]-reservas_hotel[[#This Row],[Gasto mantenimiento total]]</f>
        <v>105</v>
      </c>
    </row>
    <row r="2116" spans="1:15" x14ac:dyDescent="0.3">
      <c r="A2116">
        <v>2115</v>
      </c>
      <c r="B2116">
        <v>70</v>
      </c>
      <c r="C2116" t="s">
        <v>2</v>
      </c>
      <c r="D2116" t="s">
        <v>3</v>
      </c>
      <c r="E2116" t="s">
        <v>11</v>
      </c>
      <c r="G2116" s="1" t="str">
        <f>IF(reservas_hotel[[#This Row],[precio noche 1]]="","100",reservas_hotel[[#This Row],[precio noche 1]])</f>
        <v>100</v>
      </c>
      <c r="H2116" t="s">
        <v>12</v>
      </c>
      <c r="I2116">
        <v>6</v>
      </c>
      <c r="J2116" t="s">
        <v>17</v>
      </c>
      <c r="K2116">
        <v>15</v>
      </c>
      <c r="L2116" s="1">
        <f>IF(reservas_hotel[[#This Row],[mantenimiento_por_noche]]="","20",reservas_hotel[[#This Row],[mantenimiento_por_noche]])</f>
        <v>15</v>
      </c>
      <c r="M2116">
        <f>reservas_hotel[[#This Row],[Precio Noche]]*reservas_hotel[[#This Row],[noches]]</f>
        <v>600</v>
      </c>
      <c r="N2116">
        <f>reservas_hotel[[#This Row],[noches]]*reservas_hotel[[#This Row],[Mantenimiento por noche]]</f>
        <v>90</v>
      </c>
      <c r="O2116">
        <f>reservas_hotel[[#This Row],[Gasto total por reserva]]-reservas_hotel[[#This Row],[Gasto mantenimiento total]]</f>
        <v>510</v>
      </c>
    </row>
    <row r="2117" spans="1:15" x14ac:dyDescent="0.3">
      <c r="A2117">
        <v>2116</v>
      </c>
      <c r="B2117">
        <v>82</v>
      </c>
      <c r="C2117" t="s">
        <v>13</v>
      </c>
      <c r="D2117" t="s">
        <v>18</v>
      </c>
      <c r="E2117" t="s">
        <v>15</v>
      </c>
      <c r="F2117">
        <v>90</v>
      </c>
      <c r="G2117" s="1">
        <f>IF(reservas_hotel[[#This Row],[precio noche 1]]="","100",reservas_hotel[[#This Row],[precio noche 1]])</f>
        <v>90</v>
      </c>
      <c r="H2117" t="s">
        <v>5</v>
      </c>
      <c r="I2117">
        <v>10</v>
      </c>
      <c r="J2117" t="s">
        <v>6</v>
      </c>
      <c r="L2117" s="1" t="str">
        <f>IF(reservas_hotel[[#This Row],[mantenimiento_por_noche]]="","20",reservas_hotel[[#This Row],[mantenimiento_por_noche]])</f>
        <v>20</v>
      </c>
      <c r="M2117">
        <f>reservas_hotel[[#This Row],[Precio Noche]]*reservas_hotel[[#This Row],[noches]]</f>
        <v>900</v>
      </c>
      <c r="N2117">
        <f>reservas_hotel[[#This Row],[noches]]*reservas_hotel[[#This Row],[Mantenimiento por noche]]</f>
        <v>200</v>
      </c>
      <c r="O2117">
        <f>reservas_hotel[[#This Row],[Gasto total por reserva]]-reservas_hotel[[#This Row],[Gasto mantenimiento total]]</f>
        <v>700</v>
      </c>
    </row>
    <row r="2118" spans="1:15" x14ac:dyDescent="0.3">
      <c r="A2118">
        <v>2117</v>
      </c>
      <c r="B2118">
        <v>30</v>
      </c>
      <c r="C2118" t="s">
        <v>13</v>
      </c>
      <c r="D2118" t="s">
        <v>7</v>
      </c>
      <c r="E2118" t="s">
        <v>15</v>
      </c>
      <c r="F2118">
        <v>90</v>
      </c>
      <c r="G2118" s="1">
        <f>IF(reservas_hotel[[#This Row],[precio noche 1]]="","100",reservas_hotel[[#This Row],[precio noche 1]])</f>
        <v>90</v>
      </c>
      <c r="H2118" t="s">
        <v>5</v>
      </c>
      <c r="I2118">
        <v>5</v>
      </c>
      <c r="J2118" t="s">
        <v>17</v>
      </c>
      <c r="K2118">
        <v>10</v>
      </c>
      <c r="L2118" s="1">
        <f>IF(reservas_hotel[[#This Row],[mantenimiento_por_noche]]="","20",reservas_hotel[[#This Row],[mantenimiento_por_noche]])</f>
        <v>10</v>
      </c>
      <c r="M2118">
        <f>reservas_hotel[[#This Row],[Precio Noche]]*reservas_hotel[[#This Row],[noches]]</f>
        <v>450</v>
      </c>
      <c r="N2118">
        <f>reservas_hotel[[#This Row],[noches]]*reservas_hotel[[#This Row],[Mantenimiento por noche]]</f>
        <v>50</v>
      </c>
      <c r="O2118">
        <f>reservas_hotel[[#This Row],[Gasto total por reserva]]-reservas_hotel[[#This Row],[Gasto mantenimiento total]]</f>
        <v>400</v>
      </c>
    </row>
    <row r="2119" spans="1:15" x14ac:dyDescent="0.3">
      <c r="A2119">
        <v>2118</v>
      </c>
      <c r="B2119">
        <v>39</v>
      </c>
      <c r="C2119" t="s">
        <v>13</v>
      </c>
      <c r="D2119" t="s">
        <v>7</v>
      </c>
      <c r="E2119" t="s">
        <v>4</v>
      </c>
      <c r="F2119">
        <v>90</v>
      </c>
      <c r="G2119" s="1">
        <f>IF(reservas_hotel[[#This Row],[precio noche 1]]="","100",reservas_hotel[[#This Row],[precio noche 1]])</f>
        <v>90</v>
      </c>
      <c r="H2119" t="s">
        <v>5</v>
      </c>
      <c r="I2119">
        <v>7</v>
      </c>
      <c r="J2119" t="s">
        <v>6</v>
      </c>
      <c r="K2119">
        <v>20</v>
      </c>
      <c r="L2119" s="1">
        <f>IF(reservas_hotel[[#This Row],[mantenimiento_por_noche]]="","20",reservas_hotel[[#This Row],[mantenimiento_por_noche]])</f>
        <v>20</v>
      </c>
      <c r="M2119">
        <f>reservas_hotel[[#This Row],[Precio Noche]]*reservas_hotel[[#This Row],[noches]]</f>
        <v>630</v>
      </c>
      <c r="N2119">
        <f>reservas_hotel[[#This Row],[noches]]*reservas_hotel[[#This Row],[Mantenimiento por noche]]</f>
        <v>140</v>
      </c>
      <c r="O2119">
        <f>reservas_hotel[[#This Row],[Gasto total por reserva]]-reservas_hotel[[#This Row],[Gasto mantenimiento total]]</f>
        <v>490</v>
      </c>
    </row>
    <row r="2120" spans="1:15" x14ac:dyDescent="0.3">
      <c r="A2120">
        <v>2119</v>
      </c>
      <c r="B2120">
        <v>51</v>
      </c>
      <c r="C2120" t="s">
        <v>2</v>
      </c>
      <c r="D2120" t="s">
        <v>19</v>
      </c>
      <c r="E2120" t="s">
        <v>8</v>
      </c>
      <c r="F2120">
        <v>90</v>
      </c>
      <c r="G2120" s="1">
        <f>IF(reservas_hotel[[#This Row],[precio noche 1]]="","100",reservas_hotel[[#This Row],[precio noche 1]])</f>
        <v>90</v>
      </c>
      <c r="H2120" t="s">
        <v>12</v>
      </c>
      <c r="I2120">
        <v>6</v>
      </c>
      <c r="J2120" t="s">
        <v>6</v>
      </c>
      <c r="K2120">
        <v>10</v>
      </c>
      <c r="L2120" s="1">
        <f>IF(reservas_hotel[[#This Row],[mantenimiento_por_noche]]="","20",reservas_hotel[[#This Row],[mantenimiento_por_noche]])</f>
        <v>10</v>
      </c>
      <c r="M2120">
        <f>reservas_hotel[[#This Row],[Precio Noche]]*reservas_hotel[[#This Row],[noches]]</f>
        <v>540</v>
      </c>
      <c r="N2120">
        <f>reservas_hotel[[#This Row],[noches]]*reservas_hotel[[#This Row],[Mantenimiento por noche]]</f>
        <v>60</v>
      </c>
      <c r="O2120">
        <f>reservas_hotel[[#This Row],[Gasto total por reserva]]-reservas_hotel[[#This Row],[Gasto mantenimiento total]]</f>
        <v>480</v>
      </c>
    </row>
    <row r="2121" spans="1:15" x14ac:dyDescent="0.3">
      <c r="A2121">
        <v>2120</v>
      </c>
      <c r="B2121">
        <v>57</v>
      </c>
      <c r="C2121" t="s">
        <v>2</v>
      </c>
      <c r="D2121" t="s">
        <v>22</v>
      </c>
      <c r="E2121" t="s">
        <v>11</v>
      </c>
      <c r="F2121">
        <v>200</v>
      </c>
      <c r="G2121" s="1">
        <f>IF(reservas_hotel[[#This Row],[precio noche 1]]="","100",reservas_hotel[[#This Row],[precio noche 1]])</f>
        <v>200</v>
      </c>
      <c r="H2121" t="s">
        <v>21</v>
      </c>
      <c r="I2121">
        <v>3</v>
      </c>
      <c r="J2121" t="s">
        <v>17</v>
      </c>
      <c r="K2121">
        <v>15</v>
      </c>
      <c r="L2121" s="1">
        <f>IF(reservas_hotel[[#This Row],[mantenimiento_por_noche]]="","20",reservas_hotel[[#This Row],[mantenimiento_por_noche]])</f>
        <v>15</v>
      </c>
      <c r="M2121">
        <f>reservas_hotel[[#This Row],[Precio Noche]]*reservas_hotel[[#This Row],[noches]]</f>
        <v>600</v>
      </c>
      <c r="N2121">
        <f>reservas_hotel[[#This Row],[noches]]*reservas_hotel[[#This Row],[Mantenimiento por noche]]</f>
        <v>45</v>
      </c>
      <c r="O2121">
        <f>reservas_hotel[[#This Row],[Gasto total por reserva]]-reservas_hotel[[#This Row],[Gasto mantenimiento total]]</f>
        <v>555</v>
      </c>
    </row>
    <row r="2122" spans="1:15" x14ac:dyDescent="0.3">
      <c r="A2122">
        <v>2121</v>
      </c>
      <c r="B2122">
        <v>48</v>
      </c>
      <c r="C2122" t="s">
        <v>13</v>
      </c>
      <c r="D2122" t="s">
        <v>10</v>
      </c>
      <c r="E2122" t="s">
        <v>15</v>
      </c>
      <c r="F2122">
        <v>120</v>
      </c>
      <c r="G2122" s="1">
        <f>IF(reservas_hotel[[#This Row],[precio noche 1]]="","100",reservas_hotel[[#This Row],[precio noche 1]])</f>
        <v>120</v>
      </c>
      <c r="H2122" t="s">
        <v>5</v>
      </c>
      <c r="I2122">
        <v>9</v>
      </c>
      <c r="J2122" t="s">
        <v>17</v>
      </c>
      <c r="K2122">
        <v>20</v>
      </c>
      <c r="L2122" s="1">
        <f>IF(reservas_hotel[[#This Row],[mantenimiento_por_noche]]="","20",reservas_hotel[[#This Row],[mantenimiento_por_noche]])</f>
        <v>20</v>
      </c>
      <c r="M2122">
        <f>reservas_hotel[[#This Row],[Precio Noche]]*reservas_hotel[[#This Row],[noches]]</f>
        <v>1080</v>
      </c>
      <c r="N2122">
        <f>reservas_hotel[[#This Row],[noches]]*reservas_hotel[[#This Row],[Mantenimiento por noche]]</f>
        <v>180</v>
      </c>
      <c r="O2122">
        <f>reservas_hotel[[#This Row],[Gasto total por reserva]]-reservas_hotel[[#This Row],[Gasto mantenimiento total]]</f>
        <v>900</v>
      </c>
    </row>
    <row r="2123" spans="1:15" x14ac:dyDescent="0.3">
      <c r="A2123">
        <v>2122</v>
      </c>
      <c r="B2123">
        <v>64</v>
      </c>
      <c r="C2123" t="s">
        <v>13</v>
      </c>
      <c r="D2123" t="s">
        <v>19</v>
      </c>
      <c r="E2123" t="s">
        <v>11</v>
      </c>
      <c r="F2123">
        <v>90</v>
      </c>
      <c r="G2123" s="1">
        <f>IF(reservas_hotel[[#This Row],[precio noche 1]]="","100",reservas_hotel[[#This Row],[precio noche 1]])</f>
        <v>90</v>
      </c>
      <c r="H2123" t="s">
        <v>5</v>
      </c>
      <c r="I2123">
        <v>10</v>
      </c>
      <c r="J2123" t="s">
        <v>17</v>
      </c>
      <c r="K2123">
        <v>15</v>
      </c>
      <c r="L2123" s="1">
        <f>IF(reservas_hotel[[#This Row],[mantenimiento_por_noche]]="","20",reservas_hotel[[#This Row],[mantenimiento_por_noche]])</f>
        <v>15</v>
      </c>
      <c r="M2123">
        <f>reservas_hotel[[#This Row],[Precio Noche]]*reservas_hotel[[#This Row],[noches]]</f>
        <v>900</v>
      </c>
      <c r="N2123">
        <f>reservas_hotel[[#This Row],[noches]]*reservas_hotel[[#This Row],[Mantenimiento por noche]]</f>
        <v>150</v>
      </c>
      <c r="O2123">
        <f>reservas_hotel[[#This Row],[Gasto total por reserva]]-reservas_hotel[[#This Row],[Gasto mantenimiento total]]</f>
        <v>750</v>
      </c>
    </row>
    <row r="2124" spans="1:15" x14ac:dyDescent="0.3">
      <c r="A2124">
        <v>2123</v>
      </c>
      <c r="B2124">
        <v>46</v>
      </c>
      <c r="C2124" t="s">
        <v>13</v>
      </c>
      <c r="D2124" t="s">
        <v>19</v>
      </c>
      <c r="E2124" t="s">
        <v>11</v>
      </c>
      <c r="F2124">
        <v>120</v>
      </c>
      <c r="G2124" s="1">
        <f>IF(reservas_hotel[[#This Row],[precio noche 1]]="","100",reservas_hotel[[#This Row],[precio noche 1]])</f>
        <v>120</v>
      </c>
      <c r="H2124" t="s">
        <v>21</v>
      </c>
      <c r="I2124">
        <v>4</v>
      </c>
      <c r="J2124" t="s">
        <v>6</v>
      </c>
      <c r="K2124">
        <v>20</v>
      </c>
      <c r="L2124" s="1">
        <f>IF(reservas_hotel[[#This Row],[mantenimiento_por_noche]]="","20",reservas_hotel[[#This Row],[mantenimiento_por_noche]])</f>
        <v>20</v>
      </c>
      <c r="M2124">
        <f>reservas_hotel[[#This Row],[Precio Noche]]*reservas_hotel[[#This Row],[noches]]</f>
        <v>480</v>
      </c>
      <c r="N2124">
        <f>reservas_hotel[[#This Row],[noches]]*reservas_hotel[[#This Row],[Mantenimiento por noche]]</f>
        <v>80</v>
      </c>
      <c r="O2124">
        <f>reservas_hotel[[#This Row],[Gasto total por reserva]]-reservas_hotel[[#This Row],[Gasto mantenimiento total]]</f>
        <v>400</v>
      </c>
    </row>
    <row r="2125" spans="1:15" x14ac:dyDescent="0.3">
      <c r="A2125">
        <v>2124</v>
      </c>
      <c r="B2125">
        <v>73</v>
      </c>
      <c r="C2125" t="s">
        <v>13</v>
      </c>
      <c r="D2125" t="s">
        <v>19</v>
      </c>
      <c r="E2125" t="s">
        <v>11</v>
      </c>
      <c r="F2125">
        <v>150</v>
      </c>
      <c r="G2125" s="1">
        <f>IF(reservas_hotel[[#This Row],[precio noche 1]]="","100",reservas_hotel[[#This Row],[precio noche 1]])</f>
        <v>150</v>
      </c>
      <c r="H2125" t="s">
        <v>12</v>
      </c>
      <c r="I2125">
        <v>4</v>
      </c>
      <c r="J2125" t="s">
        <v>17</v>
      </c>
      <c r="L2125" s="1" t="str">
        <f>IF(reservas_hotel[[#This Row],[mantenimiento_por_noche]]="","20",reservas_hotel[[#This Row],[mantenimiento_por_noche]])</f>
        <v>20</v>
      </c>
      <c r="M2125">
        <f>reservas_hotel[[#This Row],[Precio Noche]]*reservas_hotel[[#This Row],[noches]]</f>
        <v>600</v>
      </c>
      <c r="N2125">
        <f>reservas_hotel[[#This Row],[noches]]*reservas_hotel[[#This Row],[Mantenimiento por noche]]</f>
        <v>80</v>
      </c>
      <c r="O2125">
        <f>reservas_hotel[[#This Row],[Gasto total por reserva]]-reservas_hotel[[#This Row],[Gasto mantenimiento total]]</f>
        <v>520</v>
      </c>
    </row>
    <row r="2126" spans="1:15" x14ac:dyDescent="0.3">
      <c r="A2126">
        <v>2125</v>
      </c>
      <c r="B2126">
        <v>59</v>
      </c>
      <c r="C2126" t="s">
        <v>13</v>
      </c>
      <c r="D2126" t="s">
        <v>7</v>
      </c>
      <c r="E2126" t="s">
        <v>11</v>
      </c>
      <c r="F2126">
        <v>90</v>
      </c>
      <c r="G2126" s="1">
        <f>IF(reservas_hotel[[#This Row],[precio noche 1]]="","100",reservas_hotel[[#This Row],[precio noche 1]])</f>
        <v>90</v>
      </c>
      <c r="H2126" t="s">
        <v>12</v>
      </c>
      <c r="I2126">
        <v>4</v>
      </c>
      <c r="J2126" t="s">
        <v>6</v>
      </c>
      <c r="K2126">
        <v>15</v>
      </c>
      <c r="L2126" s="1">
        <f>IF(reservas_hotel[[#This Row],[mantenimiento_por_noche]]="","20",reservas_hotel[[#This Row],[mantenimiento_por_noche]])</f>
        <v>15</v>
      </c>
      <c r="M2126">
        <f>reservas_hotel[[#This Row],[Precio Noche]]*reservas_hotel[[#This Row],[noches]]</f>
        <v>360</v>
      </c>
      <c r="N2126">
        <f>reservas_hotel[[#This Row],[noches]]*reservas_hotel[[#This Row],[Mantenimiento por noche]]</f>
        <v>60</v>
      </c>
      <c r="O2126">
        <f>reservas_hotel[[#This Row],[Gasto total por reserva]]-reservas_hotel[[#This Row],[Gasto mantenimiento total]]</f>
        <v>300</v>
      </c>
    </row>
    <row r="2127" spans="1:15" x14ac:dyDescent="0.3">
      <c r="A2127">
        <v>2126</v>
      </c>
      <c r="B2127">
        <v>90</v>
      </c>
      <c r="C2127" t="s">
        <v>2</v>
      </c>
      <c r="D2127" t="s">
        <v>16</v>
      </c>
      <c r="E2127" t="s">
        <v>15</v>
      </c>
      <c r="F2127">
        <v>90</v>
      </c>
      <c r="G2127" s="1">
        <f>IF(reservas_hotel[[#This Row],[precio noche 1]]="","100",reservas_hotel[[#This Row],[precio noche 1]])</f>
        <v>90</v>
      </c>
      <c r="H2127" t="s">
        <v>5</v>
      </c>
      <c r="I2127">
        <v>2</v>
      </c>
      <c r="J2127" t="s">
        <v>17</v>
      </c>
      <c r="K2127">
        <v>5</v>
      </c>
      <c r="L2127" s="1">
        <f>IF(reservas_hotel[[#This Row],[mantenimiento_por_noche]]="","20",reservas_hotel[[#This Row],[mantenimiento_por_noche]])</f>
        <v>5</v>
      </c>
      <c r="M2127">
        <f>reservas_hotel[[#This Row],[Precio Noche]]*reservas_hotel[[#This Row],[noches]]</f>
        <v>180</v>
      </c>
      <c r="N2127">
        <f>reservas_hotel[[#This Row],[noches]]*reservas_hotel[[#This Row],[Mantenimiento por noche]]</f>
        <v>10</v>
      </c>
      <c r="O2127">
        <f>reservas_hotel[[#This Row],[Gasto total por reserva]]-reservas_hotel[[#This Row],[Gasto mantenimiento total]]</f>
        <v>170</v>
      </c>
    </row>
    <row r="2128" spans="1:15" x14ac:dyDescent="0.3">
      <c r="A2128">
        <v>2127</v>
      </c>
      <c r="B2128">
        <v>42</v>
      </c>
      <c r="C2128" t="s">
        <v>13</v>
      </c>
      <c r="D2128" t="s">
        <v>18</v>
      </c>
      <c r="E2128" t="s">
        <v>15</v>
      </c>
      <c r="F2128">
        <v>70</v>
      </c>
      <c r="G2128" s="1">
        <f>IF(reservas_hotel[[#This Row],[precio noche 1]]="","100",reservas_hotel[[#This Row],[precio noche 1]])</f>
        <v>70</v>
      </c>
      <c r="H2128" t="s">
        <v>21</v>
      </c>
      <c r="I2128">
        <v>6</v>
      </c>
      <c r="J2128" t="s">
        <v>17</v>
      </c>
      <c r="K2128">
        <v>20</v>
      </c>
      <c r="L2128" s="1">
        <f>IF(reservas_hotel[[#This Row],[mantenimiento_por_noche]]="","20",reservas_hotel[[#This Row],[mantenimiento_por_noche]])</f>
        <v>20</v>
      </c>
      <c r="M2128">
        <f>reservas_hotel[[#This Row],[Precio Noche]]*reservas_hotel[[#This Row],[noches]]</f>
        <v>420</v>
      </c>
      <c r="N2128">
        <f>reservas_hotel[[#This Row],[noches]]*reservas_hotel[[#This Row],[Mantenimiento por noche]]</f>
        <v>120</v>
      </c>
      <c r="O2128">
        <f>reservas_hotel[[#This Row],[Gasto total por reserva]]-reservas_hotel[[#This Row],[Gasto mantenimiento total]]</f>
        <v>300</v>
      </c>
    </row>
    <row r="2129" spans="1:15" x14ac:dyDescent="0.3">
      <c r="A2129">
        <v>2128</v>
      </c>
      <c r="B2129">
        <v>30</v>
      </c>
      <c r="C2129" t="s">
        <v>13</v>
      </c>
      <c r="D2129" t="s">
        <v>14</v>
      </c>
      <c r="E2129" t="s">
        <v>8</v>
      </c>
      <c r="F2129">
        <v>200</v>
      </c>
      <c r="G2129" s="1">
        <f>IF(reservas_hotel[[#This Row],[precio noche 1]]="","100",reservas_hotel[[#This Row],[precio noche 1]])</f>
        <v>200</v>
      </c>
      <c r="H2129" t="s">
        <v>9</v>
      </c>
      <c r="I2129">
        <v>4</v>
      </c>
      <c r="J2129" t="s">
        <v>17</v>
      </c>
      <c r="K2129">
        <v>10</v>
      </c>
      <c r="L2129" s="1">
        <f>IF(reservas_hotel[[#This Row],[mantenimiento_por_noche]]="","20",reservas_hotel[[#This Row],[mantenimiento_por_noche]])</f>
        <v>10</v>
      </c>
      <c r="M2129">
        <f>reservas_hotel[[#This Row],[Precio Noche]]*reservas_hotel[[#This Row],[noches]]</f>
        <v>800</v>
      </c>
      <c r="N2129">
        <f>reservas_hotel[[#This Row],[noches]]*reservas_hotel[[#This Row],[Mantenimiento por noche]]</f>
        <v>40</v>
      </c>
      <c r="O2129">
        <f>reservas_hotel[[#This Row],[Gasto total por reserva]]-reservas_hotel[[#This Row],[Gasto mantenimiento total]]</f>
        <v>760</v>
      </c>
    </row>
    <row r="2130" spans="1:15" x14ac:dyDescent="0.3">
      <c r="A2130">
        <v>2129</v>
      </c>
      <c r="B2130">
        <v>50</v>
      </c>
      <c r="C2130" t="s">
        <v>2</v>
      </c>
      <c r="D2130" t="s">
        <v>18</v>
      </c>
      <c r="E2130" t="s">
        <v>11</v>
      </c>
      <c r="F2130">
        <v>200</v>
      </c>
      <c r="G2130" s="1">
        <f>IF(reservas_hotel[[#This Row],[precio noche 1]]="","100",reservas_hotel[[#This Row],[precio noche 1]])</f>
        <v>200</v>
      </c>
      <c r="H2130" t="s">
        <v>9</v>
      </c>
      <c r="I2130">
        <v>10</v>
      </c>
      <c r="J2130" t="s">
        <v>6</v>
      </c>
      <c r="L2130" s="1" t="str">
        <f>IF(reservas_hotel[[#This Row],[mantenimiento_por_noche]]="","20",reservas_hotel[[#This Row],[mantenimiento_por_noche]])</f>
        <v>20</v>
      </c>
      <c r="M2130">
        <f>reservas_hotel[[#This Row],[Precio Noche]]*reservas_hotel[[#This Row],[noches]]</f>
        <v>2000</v>
      </c>
      <c r="N2130">
        <f>reservas_hotel[[#This Row],[noches]]*reservas_hotel[[#This Row],[Mantenimiento por noche]]</f>
        <v>200</v>
      </c>
      <c r="O2130">
        <f>reservas_hotel[[#This Row],[Gasto total por reserva]]-reservas_hotel[[#This Row],[Gasto mantenimiento total]]</f>
        <v>1800</v>
      </c>
    </row>
    <row r="2131" spans="1:15" x14ac:dyDescent="0.3">
      <c r="A2131">
        <v>2130</v>
      </c>
      <c r="B2131">
        <v>42</v>
      </c>
      <c r="C2131" t="s">
        <v>2</v>
      </c>
      <c r="D2131" t="s">
        <v>10</v>
      </c>
      <c r="E2131" t="s">
        <v>11</v>
      </c>
      <c r="F2131">
        <v>70</v>
      </c>
      <c r="G2131" s="1">
        <f>IF(reservas_hotel[[#This Row],[precio noche 1]]="","100",reservas_hotel[[#This Row],[precio noche 1]])</f>
        <v>70</v>
      </c>
      <c r="H2131" t="s">
        <v>21</v>
      </c>
      <c r="I2131">
        <v>8</v>
      </c>
      <c r="J2131" t="s">
        <v>6</v>
      </c>
      <c r="K2131">
        <v>20</v>
      </c>
      <c r="L2131" s="1">
        <f>IF(reservas_hotel[[#This Row],[mantenimiento_por_noche]]="","20",reservas_hotel[[#This Row],[mantenimiento_por_noche]])</f>
        <v>20</v>
      </c>
      <c r="M2131">
        <f>reservas_hotel[[#This Row],[Precio Noche]]*reservas_hotel[[#This Row],[noches]]</f>
        <v>560</v>
      </c>
      <c r="N2131">
        <f>reservas_hotel[[#This Row],[noches]]*reservas_hotel[[#This Row],[Mantenimiento por noche]]</f>
        <v>160</v>
      </c>
      <c r="O2131">
        <f>reservas_hotel[[#This Row],[Gasto total por reserva]]-reservas_hotel[[#This Row],[Gasto mantenimiento total]]</f>
        <v>400</v>
      </c>
    </row>
    <row r="2132" spans="1:15" x14ac:dyDescent="0.3">
      <c r="A2132">
        <v>2131</v>
      </c>
      <c r="B2132">
        <v>66</v>
      </c>
      <c r="C2132" t="s">
        <v>13</v>
      </c>
      <c r="D2132" t="s">
        <v>20</v>
      </c>
      <c r="E2132" t="s">
        <v>4</v>
      </c>
      <c r="F2132">
        <v>150</v>
      </c>
      <c r="G2132" s="1">
        <f>IF(reservas_hotel[[#This Row],[precio noche 1]]="","100",reservas_hotel[[#This Row],[precio noche 1]])</f>
        <v>150</v>
      </c>
      <c r="H2132" t="s">
        <v>5</v>
      </c>
      <c r="I2132">
        <v>9</v>
      </c>
      <c r="J2132" t="s">
        <v>17</v>
      </c>
      <c r="K2132">
        <v>15</v>
      </c>
      <c r="L2132" s="1">
        <f>IF(reservas_hotel[[#This Row],[mantenimiento_por_noche]]="","20",reservas_hotel[[#This Row],[mantenimiento_por_noche]])</f>
        <v>15</v>
      </c>
      <c r="M2132">
        <f>reservas_hotel[[#This Row],[Precio Noche]]*reservas_hotel[[#This Row],[noches]]</f>
        <v>1350</v>
      </c>
      <c r="N2132">
        <f>reservas_hotel[[#This Row],[noches]]*reservas_hotel[[#This Row],[Mantenimiento por noche]]</f>
        <v>135</v>
      </c>
      <c r="O2132">
        <f>reservas_hotel[[#This Row],[Gasto total por reserva]]-reservas_hotel[[#This Row],[Gasto mantenimiento total]]</f>
        <v>1215</v>
      </c>
    </row>
    <row r="2133" spans="1:15" x14ac:dyDescent="0.3">
      <c r="A2133">
        <v>2132</v>
      </c>
      <c r="B2133">
        <v>85</v>
      </c>
      <c r="C2133" t="s">
        <v>2</v>
      </c>
      <c r="D2133" t="s">
        <v>7</v>
      </c>
      <c r="E2133" t="s">
        <v>8</v>
      </c>
      <c r="F2133">
        <v>50</v>
      </c>
      <c r="G2133" s="1">
        <f>IF(reservas_hotel[[#This Row],[precio noche 1]]="","100",reservas_hotel[[#This Row],[precio noche 1]])</f>
        <v>50</v>
      </c>
      <c r="H2133" t="s">
        <v>21</v>
      </c>
      <c r="I2133">
        <v>7</v>
      </c>
      <c r="J2133" t="s">
        <v>17</v>
      </c>
      <c r="K2133">
        <v>5</v>
      </c>
      <c r="L2133" s="1">
        <f>IF(reservas_hotel[[#This Row],[mantenimiento_por_noche]]="","20",reservas_hotel[[#This Row],[mantenimiento_por_noche]])</f>
        <v>5</v>
      </c>
      <c r="M2133">
        <f>reservas_hotel[[#This Row],[Precio Noche]]*reservas_hotel[[#This Row],[noches]]</f>
        <v>350</v>
      </c>
      <c r="N2133">
        <f>reservas_hotel[[#This Row],[noches]]*reservas_hotel[[#This Row],[Mantenimiento por noche]]</f>
        <v>35</v>
      </c>
      <c r="O2133">
        <f>reservas_hotel[[#This Row],[Gasto total por reserva]]-reservas_hotel[[#This Row],[Gasto mantenimiento total]]</f>
        <v>315</v>
      </c>
    </row>
    <row r="2134" spans="1:15" x14ac:dyDescent="0.3">
      <c r="A2134">
        <v>2133</v>
      </c>
      <c r="B2134">
        <v>23</v>
      </c>
      <c r="C2134" t="s">
        <v>13</v>
      </c>
      <c r="D2134" t="s">
        <v>19</v>
      </c>
      <c r="E2134" t="s">
        <v>15</v>
      </c>
      <c r="F2134">
        <v>50</v>
      </c>
      <c r="G2134" s="1">
        <f>IF(reservas_hotel[[#This Row],[precio noche 1]]="","100",reservas_hotel[[#This Row],[precio noche 1]])</f>
        <v>50</v>
      </c>
      <c r="H2134" t="s">
        <v>21</v>
      </c>
      <c r="I2134">
        <v>9</v>
      </c>
      <c r="J2134" t="s">
        <v>6</v>
      </c>
      <c r="K2134">
        <v>5</v>
      </c>
      <c r="L2134" s="1">
        <f>IF(reservas_hotel[[#This Row],[mantenimiento_por_noche]]="","20",reservas_hotel[[#This Row],[mantenimiento_por_noche]])</f>
        <v>5</v>
      </c>
      <c r="M2134">
        <f>reservas_hotel[[#This Row],[Precio Noche]]*reservas_hotel[[#This Row],[noches]]</f>
        <v>450</v>
      </c>
      <c r="N2134">
        <f>reservas_hotel[[#This Row],[noches]]*reservas_hotel[[#This Row],[Mantenimiento por noche]]</f>
        <v>45</v>
      </c>
      <c r="O2134">
        <f>reservas_hotel[[#This Row],[Gasto total por reserva]]-reservas_hotel[[#This Row],[Gasto mantenimiento total]]</f>
        <v>405</v>
      </c>
    </row>
    <row r="2135" spans="1:15" x14ac:dyDescent="0.3">
      <c r="A2135">
        <v>2134</v>
      </c>
      <c r="B2135">
        <v>88</v>
      </c>
      <c r="C2135" t="s">
        <v>2</v>
      </c>
      <c r="D2135" t="s">
        <v>16</v>
      </c>
      <c r="E2135" t="s">
        <v>11</v>
      </c>
      <c r="F2135">
        <v>150</v>
      </c>
      <c r="G2135" s="1">
        <f>IF(reservas_hotel[[#This Row],[precio noche 1]]="","100",reservas_hotel[[#This Row],[precio noche 1]])</f>
        <v>150</v>
      </c>
      <c r="H2135" t="s">
        <v>12</v>
      </c>
      <c r="I2135">
        <v>1</v>
      </c>
      <c r="J2135" t="s">
        <v>6</v>
      </c>
      <c r="K2135">
        <v>15</v>
      </c>
      <c r="L2135" s="1">
        <f>IF(reservas_hotel[[#This Row],[mantenimiento_por_noche]]="","20",reservas_hotel[[#This Row],[mantenimiento_por_noche]])</f>
        <v>15</v>
      </c>
      <c r="M2135">
        <f>reservas_hotel[[#This Row],[Precio Noche]]*reservas_hotel[[#This Row],[noches]]</f>
        <v>150</v>
      </c>
      <c r="N2135">
        <f>reservas_hotel[[#This Row],[noches]]*reservas_hotel[[#This Row],[Mantenimiento por noche]]</f>
        <v>15</v>
      </c>
      <c r="O2135">
        <f>reservas_hotel[[#This Row],[Gasto total por reserva]]-reservas_hotel[[#This Row],[Gasto mantenimiento total]]</f>
        <v>135</v>
      </c>
    </row>
    <row r="2136" spans="1:15" x14ac:dyDescent="0.3">
      <c r="A2136">
        <v>2135</v>
      </c>
      <c r="B2136">
        <v>65</v>
      </c>
      <c r="C2136" t="s">
        <v>13</v>
      </c>
      <c r="D2136" t="s">
        <v>7</v>
      </c>
      <c r="E2136" t="s">
        <v>4</v>
      </c>
      <c r="F2136">
        <v>70</v>
      </c>
      <c r="G2136" s="1">
        <f>IF(reservas_hotel[[#This Row],[precio noche 1]]="","100",reservas_hotel[[#This Row],[precio noche 1]])</f>
        <v>70</v>
      </c>
      <c r="H2136" t="s">
        <v>12</v>
      </c>
      <c r="I2136">
        <v>8</v>
      </c>
      <c r="J2136" t="s">
        <v>6</v>
      </c>
      <c r="L2136" s="1" t="str">
        <f>IF(reservas_hotel[[#This Row],[mantenimiento_por_noche]]="","20",reservas_hotel[[#This Row],[mantenimiento_por_noche]])</f>
        <v>20</v>
      </c>
      <c r="M2136">
        <f>reservas_hotel[[#This Row],[Precio Noche]]*reservas_hotel[[#This Row],[noches]]</f>
        <v>560</v>
      </c>
      <c r="N2136">
        <f>reservas_hotel[[#This Row],[noches]]*reservas_hotel[[#This Row],[Mantenimiento por noche]]</f>
        <v>160</v>
      </c>
      <c r="O2136">
        <f>reservas_hotel[[#This Row],[Gasto total por reserva]]-reservas_hotel[[#This Row],[Gasto mantenimiento total]]</f>
        <v>400</v>
      </c>
    </row>
    <row r="2137" spans="1:15" x14ac:dyDescent="0.3">
      <c r="A2137">
        <v>2136</v>
      </c>
      <c r="B2137">
        <v>85</v>
      </c>
      <c r="C2137" t="s">
        <v>2</v>
      </c>
      <c r="D2137" t="s">
        <v>20</v>
      </c>
      <c r="E2137" t="s">
        <v>15</v>
      </c>
      <c r="F2137">
        <v>90</v>
      </c>
      <c r="G2137" s="1">
        <f>IF(reservas_hotel[[#This Row],[precio noche 1]]="","100",reservas_hotel[[#This Row],[precio noche 1]])</f>
        <v>90</v>
      </c>
      <c r="H2137" t="s">
        <v>9</v>
      </c>
      <c r="I2137">
        <v>10</v>
      </c>
      <c r="J2137" t="s">
        <v>6</v>
      </c>
      <c r="L2137" s="1" t="str">
        <f>IF(reservas_hotel[[#This Row],[mantenimiento_por_noche]]="","20",reservas_hotel[[#This Row],[mantenimiento_por_noche]])</f>
        <v>20</v>
      </c>
      <c r="M2137">
        <f>reservas_hotel[[#This Row],[Precio Noche]]*reservas_hotel[[#This Row],[noches]]</f>
        <v>900</v>
      </c>
      <c r="N2137">
        <f>reservas_hotel[[#This Row],[noches]]*reservas_hotel[[#This Row],[Mantenimiento por noche]]</f>
        <v>200</v>
      </c>
      <c r="O2137">
        <f>reservas_hotel[[#This Row],[Gasto total por reserva]]-reservas_hotel[[#This Row],[Gasto mantenimiento total]]</f>
        <v>700</v>
      </c>
    </row>
    <row r="2138" spans="1:15" x14ac:dyDescent="0.3">
      <c r="A2138">
        <v>2137</v>
      </c>
      <c r="B2138">
        <v>31</v>
      </c>
      <c r="C2138" t="s">
        <v>13</v>
      </c>
      <c r="D2138" t="s">
        <v>14</v>
      </c>
      <c r="E2138" t="s">
        <v>15</v>
      </c>
      <c r="G2138" s="1" t="str">
        <f>IF(reservas_hotel[[#This Row],[precio noche 1]]="","100",reservas_hotel[[#This Row],[precio noche 1]])</f>
        <v>100</v>
      </c>
      <c r="H2138" t="s">
        <v>5</v>
      </c>
      <c r="I2138">
        <v>6</v>
      </c>
      <c r="J2138" t="s">
        <v>6</v>
      </c>
      <c r="K2138">
        <v>5</v>
      </c>
      <c r="L2138" s="1">
        <f>IF(reservas_hotel[[#This Row],[mantenimiento_por_noche]]="","20",reservas_hotel[[#This Row],[mantenimiento_por_noche]])</f>
        <v>5</v>
      </c>
      <c r="M2138">
        <f>reservas_hotel[[#This Row],[Precio Noche]]*reservas_hotel[[#This Row],[noches]]</f>
        <v>600</v>
      </c>
      <c r="N2138">
        <f>reservas_hotel[[#This Row],[noches]]*reservas_hotel[[#This Row],[Mantenimiento por noche]]</f>
        <v>30</v>
      </c>
      <c r="O2138">
        <f>reservas_hotel[[#This Row],[Gasto total por reserva]]-reservas_hotel[[#This Row],[Gasto mantenimiento total]]</f>
        <v>570</v>
      </c>
    </row>
    <row r="2139" spans="1:15" x14ac:dyDescent="0.3">
      <c r="A2139">
        <v>2138</v>
      </c>
      <c r="B2139">
        <v>84</v>
      </c>
      <c r="C2139" t="s">
        <v>2</v>
      </c>
      <c r="D2139" t="s">
        <v>7</v>
      </c>
      <c r="E2139" t="s">
        <v>11</v>
      </c>
      <c r="F2139">
        <v>90</v>
      </c>
      <c r="G2139" s="1">
        <f>IF(reservas_hotel[[#This Row],[precio noche 1]]="","100",reservas_hotel[[#This Row],[precio noche 1]])</f>
        <v>90</v>
      </c>
      <c r="H2139" t="s">
        <v>21</v>
      </c>
      <c r="I2139">
        <v>3</v>
      </c>
      <c r="J2139" t="s">
        <v>17</v>
      </c>
      <c r="K2139">
        <v>5</v>
      </c>
      <c r="L2139" s="1">
        <f>IF(reservas_hotel[[#This Row],[mantenimiento_por_noche]]="","20",reservas_hotel[[#This Row],[mantenimiento_por_noche]])</f>
        <v>5</v>
      </c>
      <c r="M2139">
        <f>reservas_hotel[[#This Row],[Precio Noche]]*reservas_hotel[[#This Row],[noches]]</f>
        <v>270</v>
      </c>
      <c r="N2139">
        <f>reservas_hotel[[#This Row],[noches]]*reservas_hotel[[#This Row],[Mantenimiento por noche]]</f>
        <v>15</v>
      </c>
      <c r="O2139">
        <f>reservas_hotel[[#This Row],[Gasto total por reserva]]-reservas_hotel[[#This Row],[Gasto mantenimiento total]]</f>
        <v>255</v>
      </c>
    </row>
    <row r="2140" spans="1:15" x14ac:dyDescent="0.3">
      <c r="A2140">
        <v>2139</v>
      </c>
      <c r="B2140">
        <v>20</v>
      </c>
      <c r="C2140" t="s">
        <v>2</v>
      </c>
      <c r="D2140" t="s">
        <v>10</v>
      </c>
      <c r="E2140" t="s">
        <v>15</v>
      </c>
      <c r="F2140">
        <v>50</v>
      </c>
      <c r="G2140" s="1">
        <f>IF(reservas_hotel[[#This Row],[precio noche 1]]="","100",reservas_hotel[[#This Row],[precio noche 1]])</f>
        <v>50</v>
      </c>
      <c r="H2140" t="s">
        <v>21</v>
      </c>
      <c r="I2140">
        <v>6</v>
      </c>
      <c r="J2140" t="s">
        <v>6</v>
      </c>
      <c r="K2140">
        <v>10</v>
      </c>
      <c r="L2140" s="1">
        <f>IF(reservas_hotel[[#This Row],[mantenimiento_por_noche]]="","20",reservas_hotel[[#This Row],[mantenimiento_por_noche]])</f>
        <v>10</v>
      </c>
      <c r="M2140">
        <f>reservas_hotel[[#This Row],[Precio Noche]]*reservas_hotel[[#This Row],[noches]]</f>
        <v>300</v>
      </c>
      <c r="N2140">
        <f>reservas_hotel[[#This Row],[noches]]*reservas_hotel[[#This Row],[Mantenimiento por noche]]</f>
        <v>60</v>
      </c>
      <c r="O2140">
        <f>reservas_hotel[[#This Row],[Gasto total por reserva]]-reservas_hotel[[#This Row],[Gasto mantenimiento total]]</f>
        <v>240</v>
      </c>
    </row>
    <row r="2141" spans="1:15" x14ac:dyDescent="0.3">
      <c r="A2141">
        <v>2140</v>
      </c>
      <c r="B2141">
        <v>67</v>
      </c>
      <c r="C2141" t="s">
        <v>13</v>
      </c>
      <c r="D2141" t="s">
        <v>19</v>
      </c>
      <c r="E2141" t="s">
        <v>4</v>
      </c>
      <c r="F2141">
        <v>70</v>
      </c>
      <c r="G2141" s="1">
        <f>IF(reservas_hotel[[#This Row],[precio noche 1]]="","100",reservas_hotel[[#This Row],[precio noche 1]])</f>
        <v>70</v>
      </c>
      <c r="H2141" t="s">
        <v>12</v>
      </c>
      <c r="I2141">
        <v>1</v>
      </c>
      <c r="J2141" t="s">
        <v>17</v>
      </c>
      <c r="L2141" s="1" t="str">
        <f>IF(reservas_hotel[[#This Row],[mantenimiento_por_noche]]="","20",reservas_hotel[[#This Row],[mantenimiento_por_noche]])</f>
        <v>20</v>
      </c>
      <c r="M2141">
        <f>reservas_hotel[[#This Row],[Precio Noche]]*reservas_hotel[[#This Row],[noches]]</f>
        <v>70</v>
      </c>
      <c r="N2141">
        <f>reservas_hotel[[#This Row],[noches]]*reservas_hotel[[#This Row],[Mantenimiento por noche]]</f>
        <v>20</v>
      </c>
      <c r="O2141">
        <f>reservas_hotel[[#This Row],[Gasto total por reserva]]-reservas_hotel[[#This Row],[Gasto mantenimiento total]]</f>
        <v>50</v>
      </c>
    </row>
    <row r="2142" spans="1:15" x14ac:dyDescent="0.3">
      <c r="A2142">
        <v>2141</v>
      </c>
      <c r="B2142">
        <v>59</v>
      </c>
      <c r="C2142" t="s">
        <v>13</v>
      </c>
      <c r="D2142" t="s">
        <v>3</v>
      </c>
      <c r="E2142" t="s">
        <v>8</v>
      </c>
      <c r="F2142">
        <v>90</v>
      </c>
      <c r="G2142" s="1">
        <f>IF(reservas_hotel[[#This Row],[precio noche 1]]="","100",reservas_hotel[[#This Row],[precio noche 1]])</f>
        <v>90</v>
      </c>
      <c r="H2142" t="s">
        <v>12</v>
      </c>
      <c r="I2142">
        <v>6</v>
      </c>
      <c r="J2142" t="s">
        <v>17</v>
      </c>
      <c r="K2142">
        <v>5</v>
      </c>
      <c r="L2142" s="1">
        <f>IF(reservas_hotel[[#This Row],[mantenimiento_por_noche]]="","20",reservas_hotel[[#This Row],[mantenimiento_por_noche]])</f>
        <v>5</v>
      </c>
      <c r="M2142">
        <f>reservas_hotel[[#This Row],[Precio Noche]]*reservas_hotel[[#This Row],[noches]]</f>
        <v>540</v>
      </c>
      <c r="N2142">
        <f>reservas_hotel[[#This Row],[noches]]*reservas_hotel[[#This Row],[Mantenimiento por noche]]</f>
        <v>30</v>
      </c>
      <c r="O2142">
        <f>reservas_hotel[[#This Row],[Gasto total por reserva]]-reservas_hotel[[#This Row],[Gasto mantenimiento total]]</f>
        <v>510</v>
      </c>
    </row>
    <row r="2143" spans="1:15" x14ac:dyDescent="0.3">
      <c r="A2143">
        <v>2142</v>
      </c>
      <c r="B2143">
        <v>74</v>
      </c>
      <c r="C2143" t="s">
        <v>2</v>
      </c>
      <c r="D2143" t="s">
        <v>18</v>
      </c>
      <c r="E2143" t="s">
        <v>8</v>
      </c>
      <c r="G2143" s="1" t="str">
        <f>IF(reservas_hotel[[#This Row],[precio noche 1]]="","100",reservas_hotel[[#This Row],[precio noche 1]])</f>
        <v>100</v>
      </c>
      <c r="H2143" t="s">
        <v>12</v>
      </c>
      <c r="I2143">
        <v>8</v>
      </c>
      <c r="J2143" t="s">
        <v>6</v>
      </c>
      <c r="K2143">
        <v>20</v>
      </c>
      <c r="L2143" s="1">
        <f>IF(reservas_hotel[[#This Row],[mantenimiento_por_noche]]="","20",reservas_hotel[[#This Row],[mantenimiento_por_noche]])</f>
        <v>20</v>
      </c>
      <c r="M2143">
        <f>reservas_hotel[[#This Row],[Precio Noche]]*reservas_hotel[[#This Row],[noches]]</f>
        <v>800</v>
      </c>
      <c r="N2143">
        <f>reservas_hotel[[#This Row],[noches]]*reservas_hotel[[#This Row],[Mantenimiento por noche]]</f>
        <v>160</v>
      </c>
      <c r="O2143">
        <f>reservas_hotel[[#This Row],[Gasto total por reserva]]-reservas_hotel[[#This Row],[Gasto mantenimiento total]]</f>
        <v>640</v>
      </c>
    </row>
    <row r="2144" spans="1:15" x14ac:dyDescent="0.3">
      <c r="A2144">
        <v>2143</v>
      </c>
      <c r="B2144">
        <v>79</v>
      </c>
      <c r="C2144" t="s">
        <v>2</v>
      </c>
      <c r="D2144" t="s">
        <v>16</v>
      </c>
      <c r="E2144" t="s">
        <v>11</v>
      </c>
      <c r="F2144">
        <v>150</v>
      </c>
      <c r="G2144" s="1">
        <f>IF(reservas_hotel[[#This Row],[precio noche 1]]="","100",reservas_hotel[[#This Row],[precio noche 1]])</f>
        <v>150</v>
      </c>
      <c r="H2144" t="s">
        <v>5</v>
      </c>
      <c r="I2144">
        <v>7</v>
      </c>
      <c r="J2144" t="s">
        <v>17</v>
      </c>
      <c r="L2144" s="1" t="str">
        <f>IF(reservas_hotel[[#This Row],[mantenimiento_por_noche]]="","20",reservas_hotel[[#This Row],[mantenimiento_por_noche]])</f>
        <v>20</v>
      </c>
      <c r="M2144">
        <f>reservas_hotel[[#This Row],[Precio Noche]]*reservas_hotel[[#This Row],[noches]]</f>
        <v>1050</v>
      </c>
      <c r="N2144">
        <f>reservas_hotel[[#This Row],[noches]]*reservas_hotel[[#This Row],[Mantenimiento por noche]]</f>
        <v>140</v>
      </c>
      <c r="O2144">
        <f>reservas_hotel[[#This Row],[Gasto total por reserva]]-reservas_hotel[[#This Row],[Gasto mantenimiento total]]</f>
        <v>910</v>
      </c>
    </row>
    <row r="2145" spans="1:15" x14ac:dyDescent="0.3">
      <c r="A2145">
        <v>2144</v>
      </c>
      <c r="B2145">
        <v>82</v>
      </c>
      <c r="C2145" t="s">
        <v>13</v>
      </c>
      <c r="D2145" t="s">
        <v>10</v>
      </c>
      <c r="E2145" t="s">
        <v>15</v>
      </c>
      <c r="F2145">
        <v>50</v>
      </c>
      <c r="G2145" s="1">
        <f>IF(reservas_hotel[[#This Row],[precio noche 1]]="","100",reservas_hotel[[#This Row],[precio noche 1]])</f>
        <v>50</v>
      </c>
      <c r="H2145" t="s">
        <v>21</v>
      </c>
      <c r="I2145">
        <v>3</v>
      </c>
      <c r="J2145" t="s">
        <v>6</v>
      </c>
      <c r="L2145" s="1" t="str">
        <f>IF(reservas_hotel[[#This Row],[mantenimiento_por_noche]]="","20",reservas_hotel[[#This Row],[mantenimiento_por_noche]])</f>
        <v>20</v>
      </c>
      <c r="M2145">
        <f>reservas_hotel[[#This Row],[Precio Noche]]*reservas_hotel[[#This Row],[noches]]</f>
        <v>150</v>
      </c>
      <c r="N2145">
        <f>reservas_hotel[[#This Row],[noches]]*reservas_hotel[[#This Row],[Mantenimiento por noche]]</f>
        <v>60</v>
      </c>
      <c r="O2145">
        <f>reservas_hotel[[#This Row],[Gasto total por reserva]]-reservas_hotel[[#This Row],[Gasto mantenimiento total]]</f>
        <v>90</v>
      </c>
    </row>
    <row r="2146" spans="1:15" x14ac:dyDescent="0.3">
      <c r="A2146">
        <v>2145</v>
      </c>
      <c r="B2146">
        <v>42</v>
      </c>
      <c r="C2146" t="s">
        <v>2</v>
      </c>
      <c r="D2146" t="s">
        <v>18</v>
      </c>
      <c r="E2146" t="s">
        <v>4</v>
      </c>
      <c r="F2146">
        <v>150</v>
      </c>
      <c r="G2146" s="1">
        <f>IF(reservas_hotel[[#This Row],[precio noche 1]]="","100",reservas_hotel[[#This Row],[precio noche 1]])</f>
        <v>150</v>
      </c>
      <c r="H2146" t="s">
        <v>9</v>
      </c>
      <c r="I2146">
        <v>3</v>
      </c>
      <c r="J2146" t="s">
        <v>17</v>
      </c>
      <c r="K2146">
        <v>5</v>
      </c>
      <c r="L2146" s="1">
        <f>IF(reservas_hotel[[#This Row],[mantenimiento_por_noche]]="","20",reservas_hotel[[#This Row],[mantenimiento_por_noche]])</f>
        <v>5</v>
      </c>
      <c r="M2146">
        <f>reservas_hotel[[#This Row],[Precio Noche]]*reservas_hotel[[#This Row],[noches]]</f>
        <v>450</v>
      </c>
      <c r="N2146">
        <f>reservas_hotel[[#This Row],[noches]]*reservas_hotel[[#This Row],[Mantenimiento por noche]]</f>
        <v>15</v>
      </c>
      <c r="O2146">
        <f>reservas_hotel[[#This Row],[Gasto total por reserva]]-reservas_hotel[[#This Row],[Gasto mantenimiento total]]</f>
        <v>435</v>
      </c>
    </row>
    <row r="2147" spans="1:15" x14ac:dyDescent="0.3">
      <c r="A2147">
        <v>2146</v>
      </c>
      <c r="B2147">
        <v>45</v>
      </c>
      <c r="C2147" t="s">
        <v>2</v>
      </c>
      <c r="D2147" t="s">
        <v>3</v>
      </c>
      <c r="E2147" t="s">
        <v>11</v>
      </c>
      <c r="F2147">
        <v>90</v>
      </c>
      <c r="G2147" s="1">
        <f>IF(reservas_hotel[[#This Row],[precio noche 1]]="","100",reservas_hotel[[#This Row],[precio noche 1]])</f>
        <v>90</v>
      </c>
      <c r="H2147" t="s">
        <v>5</v>
      </c>
      <c r="I2147">
        <v>1</v>
      </c>
      <c r="J2147" t="s">
        <v>6</v>
      </c>
      <c r="K2147">
        <v>10</v>
      </c>
      <c r="L2147" s="1">
        <f>IF(reservas_hotel[[#This Row],[mantenimiento_por_noche]]="","20",reservas_hotel[[#This Row],[mantenimiento_por_noche]])</f>
        <v>10</v>
      </c>
      <c r="M2147">
        <f>reservas_hotel[[#This Row],[Precio Noche]]*reservas_hotel[[#This Row],[noches]]</f>
        <v>90</v>
      </c>
      <c r="N2147">
        <f>reservas_hotel[[#This Row],[noches]]*reservas_hotel[[#This Row],[Mantenimiento por noche]]</f>
        <v>10</v>
      </c>
      <c r="O2147">
        <f>reservas_hotel[[#This Row],[Gasto total por reserva]]-reservas_hotel[[#This Row],[Gasto mantenimiento total]]</f>
        <v>80</v>
      </c>
    </row>
    <row r="2148" spans="1:15" x14ac:dyDescent="0.3">
      <c r="A2148">
        <v>2147</v>
      </c>
      <c r="B2148">
        <v>45</v>
      </c>
      <c r="C2148" t="s">
        <v>13</v>
      </c>
      <c r="D2148" t="s">
        <v>14</v>
      </c>
      <c r="E2148" t="s">
        <v>8</v>
      </c>
      <c r="F2148">
        <v>200</v>
      </c>
      <c r="G2148" s="1">
        <f>IF(reservas_hotel[[#This Row],[precio noche 1]]="","100",reservas_hotel[[#This Row],[precio noche 1]])</f>
        <v>200</v>
      </c>
      <c r="H2148" t="s">
        <v>9</v>
      </c>
      <c r="I2148">
        <v>8</v>
      </c>
      <c r="J2148" t="s">
        <v>17</v>
      </c>
      <c r="L2148" s="1" t="str">
        <f>IF(reservas_hotel[[#This Row],[mantenimiento_por_noche]]="","20",reservas_hotel[[#This Row],[mantenimiento_por_noche]])</f>
        <v>20</v>
      </c>
      <c r="M2148">
        <f>reservas_hotel[[#This Row],[Precio Noche]]*reservas_hotel[[#This Row],[noches]]</f>
        <v>1600</v>
      </c>
      <c r="N2148">
        <f>reservas_hotel[[#This Row],[noches]]*reservas_hotel[[#This Row],[Mantenimiento por noche]]</f>
        <v>160</v>
      </c>
      <c r="O2148">
        <f>reservas_hotel[[#This Row],[Gasto total por reserva]]-reservas_hotel[[#This Row],[Gasto mantenimiento total]]</f>
        <v>1440</v>
      </c>
    </row>
    <row r="2149" spans="1:15" x14ac:dyDescent="0.3">
      <c r="A2149">
        <v>2148</v>
      </c>
      <c r="B2149">
        <v>28</v>
      </c>
      <c r="C2149" t="s">
        <v>2</v>
      </c>
      <c r="D2149" t="s">
        <v>7</v>
      </c>
      <c r="E2149" t="s">
        <v>11</v>
      </c>
      <c r="G2149" s="1" t="str">
        <f>IF(reservas_hotel[[#This Row],[precio noche 1]]="","100",reservas_hotel[[#This Row],[precio noche 1]])</f>
        <v>100</v>
      </c>
      <c r="H2149" t="s">
        <v>12</v>
      </c>
      <c r="I2149">
        <v>7</v>
      </c>
      <c r="J2149" t="s">
        <v>17</v>
      </c>
      <c r="K2149">
        <v>10</v>
      </c>
      <c r="L2149" s="1">
        <f>IF(reservas_hotel[[#This Row],[mantenimiento_por_noche]]="","20",reservas_hotel[[#This Row],[mantenimiento_por_noche]])</f>
        <v>10</v>
      </c>
      <c r="M2149">
        <f>reservas_hotel[[#This Row],[Precio Noche]]*reservas_hotel[[#This Row],[noches]]</f>
        <v>700</v>
      </c>
      <c r="N2149">
        <f>reservas_hotel[[#This Row],[noches]]*reservas_hotel[[#This Row],[Mantenimiento por noche]]</f>
        <v>70</v>
      </c>
      <c r="O2149">
        <f>reservas_hotel[[#This Row],[Gasto total por reserva]]-reservas_hotel[[#This Row],[Gasto mantenimiento total]]</f>
        <v>630</v>
      </c>
    </row>
    <row r="2150" spans="1:15" x14ac:dyDescent="0.3">
      <c r="A2150">
        <v>2149</v>
      </c>
      <c r="B2150">
        <v>18</v>
      </c>
      <c r="C2150" t="s">
        <v>13</v>
      </c>
      <c r="D2150" t="s">
        <v>22</v>
      </c>
      <c r="E2150" t="s">
        <v>11</v>
      </c>
      <c r="G2150" s="1" t="str">
        <f>IF(reservas_hotel[[#This Row],[precio noche 1]]="","100",reservas_hotel[[#This Row],[precio noche 1]])</f>
        <v>100</v>
      </c>
      <c r="H2150" t="s">
        <v>5</v>
      </c>
      <c r="I2150">
        <v>9</v>
      </c>
      <c r="J2150" t="s">
        <v>6</v>
      </c>
      <c r="K2150">
        <v>5</v>
      </c>
      <c r="L2150" s="1">
        <f>IF(reservas_hotel[[#This Row],[mantenimiento_por_noche]]="","20",reservas_hotel[[#This Row],[mantenimiento_por_noche]])</f>
        <v>5</v>
      </c>
      <c r="M2150">
        <f>reservas_hotel[[#This Row],[Precio Noche]]*reservas_hotel[[#This Row],[noches]]</f>
        <v>900</v>
      </c>
      <c r="N2150">
        <f>reservas_hotel[[#This Row],[noches]]*reservas_hotel[[#This Row],[Mantenimiento por noche]]</f>
        <v>45</v>
      </c>
      <c r="O2150">
        <f>reservas_hotel[[#This Row],[Gasto total por reserva]]-reservas_hotel[[#This Row],[Gasto mantenimiento total]]</f>
        <v>855</v>
      </c>
    </row>
    <row r="2151" spans="1:15" x14ac:dyDescent="0.3">
      <c r="A2151">
        <v>2150</v>
      </c>
      <c r="B2151">
        <v>25</v>
      </c>
      <c r="C2151" t="s">
        <v>13</v>
      </c>
      <c r="D2151" t="s">
        <v>3</v>
      </c>
      <c r="E2151" t="s">
        <v>4</v>
      </c>
      <c r="F2151">
        <v>70</v>
      </c>
      <c r="G2151" s="1">
        <f>IF(reservas_hotel[[#This Row],[precio noche 1]]="","100",reservas_hotel[[#This Row],[precio noche 1]])</f>
        <v>70</v>
      </c>
      <c r="H2151" t="s">
        <v>21</v>
      </c>
      <c r="I2151">
        <v>10</v>
      </c>
      <c r="J2151" t="s">
        <v>17</v>
      </c>
      <c r="K2151">
        <v>20</v>
      </c>
      <c r="L2151" s="1">
        <f>IF(reservas_hotel[[#This Row],[mantenimiento_por_noche]]="","20",reservas_hotel[[#This Row],[mantenimiento_por_noche]])</f>
        <v>20</v>
      </c>
      <c r="M2151">
        <f>reservas_hotel[[#This Row],[Precio Noche]]*reservas_hotel[[#This Row],[noches]]</f>
        <v>700</v>
      </c>
      <c r="N2151">
        <f>reservas_hotel[[#This Row],[noches]]*reservas_hotel[[#This Row],[Mantenimiento por noche]]</f>
        <v>200</v>
      </c>
      <c r="O2151">
        <f>reservas_hotel[[#This Row],[Gasto total por reserva]]-reservas_hotel[[#This Row],[Gasto mantenimiento total]]</f>
        <v>500</v>
      </c>
    </row>
    <row r="2152" spans="1:15" x14ac:dyDescent="0.3">
      <c r="A2152">
        <v>2151</v>
      </c>
      <c r="B2152">
        <v>38</v>
      </c>
      <c r="C2152" t="s">
        <v>2</v>
      </c>
      <c r="D2152" t="s">
        <v>7</v>
      </c>
      <c r="E2152" t="s">
        <v>11</v>
      </c>
      <c r="F2152">
        <v>150</v>
      </c>
      <c r="G2152" s="1">
        <f>IF(reservas_hotel[[#This Row],[precio noche 1]]="","100",reservas_hotel[[#This Row],[precio noche 1]])</f>
        <v>150</v>
      </c>
      <c r="H2152" t="s">
        <v>5</v>
      </c>
      <c r="I2152">
        <v>7</v>
      </c>
      <c r="J2152" t="s">
        <v>6</v>
      </c>
      <c r="K2152">
        <v>5</v>
      </c>
      <c r="L2152" s="1">
        <f>IF(reservas_hotel[[#This Row],[mantenimiento_por_noche]]="","20",reservas_hotel[[#This Row],[mantenimiento_por_noche]])</f>
        <v>5</v>
      </c>
      <c r="M2152">
        <f>reservas_hotel[[#This Row],[Precio Noche]]*reservas_hotel[[#This Row],[noches]]</f>
        <v>1050</v>
      </c>
      <c r="N2152">
        <f>reservas_hotel[[#This Row],[noches]]*reservas_hotel[[#This Row],[Mantenimiento por noche]]</f>
        <v>35</v>
      </c>
      <c r="O2152">
        <f>reservas_hotel[[#This Row],[Gasto total por reserva]]-reservas_hotel[[#This Row],[Gasto mantenimiento total]]</f>
        <v>1015</v>
      </c>
    </row>
    <row r="2153" spans="1:15" x14ac:dyDescent="0.3">
      <c r="A2153">
        <v>2152</v>
      </c>
      <c r="B2153">
        <v>82</v>
      </c>
      <c r="C2153" t="s">
        <v>2</v>
      </c>
      <c r="D2153" t="s">
        <v>14</v>
      </c>
      <c r="E2153" t="s">
        <v>8</v>
      </c>
      <c r="F2153">
        <v>70</v>
      </c>
      <c r="G2153" s="1">
        <f>IF(reservas_hotel[[#This Row],[precio noche 1]]="","100",reservas_hotel[[#This Row],[precio noche 1]])</f>
        <v>70</v>
      </c>
      <c r="H2153" t="s">
        <v>12</v>
      </c>
      <c r="I2153">
        <v>6</v>
      </c>
      <c r="J2153" t="s">
        <v>6</v>
      </c>
      <c r="K2153">
        <v>20</v>
      </c>
      <c r="L2153" s="1">
        <f>IF(reservas_hotel[[#This Row],[mantenimiento_por_noche]]="","20",reservas_hotel[[#This Row],[mantenimiento_por_noche]])</f>
        <v>20</v>
      </c>
      <c r="M2153">
        <f>reservas_hotel[[#This Row],[Precio Noche]]*reservas_hotel[[#This Row],[noches]]</f>
        <v>420</v>
      </c>
      <c r="N2153">
        <f>reservas_hotel[[#This Row],[noches]]*reservas_hotel[[#This Row],[Mantenimiento por noche]]</f>
        <v>120</v>
      </c>
      <c r="O2153">
        <f>reservas_hotel[[#This Row],[Gasto total por reserva]]-reservas_hotel[[#This Row],[Gasto mantenimiento total]]</f>
        <v>300</v>
      </c>
    </row>
    <row r="2154" spans="1:15" x14ac:dyDescent="0.3">
      <c r="A2154">
        <v>2153</v>
      </c>
      <c r="B2154">
        <v>50</v>
      </c>
      <c r="C2154" t="s">
        <v>2</v>
      </c>
      <c r="D2154" t="s">
        <v>3</v>
      </c>
      <c r="E2154" t="s">
        <v>15</v>
      </c>
      <c r="F2154">
        <v>50</v>
      </c>
      <c r="G2154" s="1">
        <f>IF(reservas_hotel[[#This Row],[precio noche 1]]="","100",reservas_hotel[[#This Row],[precio noche 1]])</f>
        <v>50</v>
      </c>
      <c r="H2154" t="s">
        <v>5</v>
      </c>
      <c r="I2154">
        <v>10</v>
      </c>
      <c r="J2154" t="s">
        <v>6</v>
      </c>
      <c r="K2154">
        <v>20</v>
      </c>
      <c r="L2154" s="1">
        <f>IF(reservas_hotel[[#This Row],[mantenimiento_por_noche]]="","20",reservas_hotel[[#This Row],[mantenimiento_por_noche]])</f>
        <v>20</v>
      </c>
      <c r="M2154">
        <f>reservas_hotel[[#This Row],[Precio Noche]]*reservas_hotel[[#This Row],[noches]]</f>
        <v>500</v>
      </c>
      <c r="N2154">
        <f>reservas_hotel[[#This Row],[noches]]*reservas_hotel[[#This Row],[Mantenimiento por noche]]</f>
        <v>200</v>
      </c>
      <c r="O2154">
        <f>reservas_hotel[[#This Row],[Gasto total por reserva]]-reservas_hotel[[#This Row],[Gasto mantenimiento total]]</f>
        <v>300</v>
      </c>
    </row>
    <row r="2155" spans="1:15" x14ac:dyDescent="0.3">
      <c r="A2155">
        <v>2154</v>
      </c>
      <c r="B2155">
        <v>30</v>
      </c>
      <c r="C2155" t="s">
        <v>13</v>
      </c>
      <c r="D2155" t="s">
        <v>20</v>
      </c>
      <c r="E2155" t="s">
        <v>11</v>
      </c>
      <c r="F2155">
        <v>50</v>
      </c>
      <c r="G2155" s="1">
        <f>IF(reservas_hotel[[#This Row],[precio noche 1]]="","100",reservas_hotel[[#This Row],[precio noche 1]])</f>
        <v>50</v>
      </c>
      <c r="H2155" t="s">
        <v>5</v>
      </c>
      <c r="I2155">
        <v>1</v>
      </c>
      <c r="J2155" t="s">
        <v>17</v>
      </c>
      <c r="K2155">
        <v>15</v>
      </c>
      <c r="L2155" s="1">
        <f>IF(reservas_hotel[[#This Row],[mantenimiento_por_noche]]="","20",reservas_hotel[[#This Row],[mantenimiento_por_noche]])</f>
        <v>15</v>
      </c>
      <c r="M2155">
        <f>reservas_hotel[[#This Row],[Precio Noche]]*reservas_hotel[[#This Row],[noches]]</f>
        <v>50</v>
      </c>
      <c r="N2155">
        <f>reservas_hotel[[#This Row],[noches]]*reservas_hotel[[#This Row],[Mantenimiento por noche]]</f>
        <v>15</v>
      </c>
      <c r="O2155">
        <f>reservas_hotel[[#This Row],[Gasto total por reserva]]-reservas_hotel[[#This Row],[Gasto mantenimiento total]]</f>
        <v>35</v>
      </c>
    </row>
    <row r="2156" spans="1:15" x14ac:dyDescent="0.3">
      <c r="A2156">
        <v>2155</v>
      </c>
      <c r="B2156">
        <v>22</v>
      </c>
      <c r="C2156" t="s">
        <v>2</v>
      </c>
      <c r="D2156" t="s">
        <v>10</v>
      </c>
      <c r="E2156" t="s">
        <v>4</v>
      </c>
      <c r="G2156" s="1" t="str">
        <f>IF(reservas_hotel[[#This Row],[precio noche 1]]="","100",reservas_hotel[[#This Row],[precio noche 1]])</f>
        <v>100</v>
      </c>
      <c r="H2156" t="s">
        <v>12</v>
      </c>
      <c r="I2156">
        <v>5</v>
      </c>
      <c r="J2156" t="s">
        <v>17</v>
      </c>
      <c r="K2156">
        <v>10</v>
      </c>
      <c r="L2156" s="1">
        <f>IF(reservas_hotel[[#This Row],[mantenimiento_por_noche]]="","20",reservas_hotel[[#This Row],[mantenimiento_por_noche]])</f>
        <v>10</v>
      </c>
      <c r="M2156">
        <f>reservas_hotel[[#This Row],[Precio Noche]]*reservas_hotel[[#This Row],[noches]]</f>
        <v>500</v>
      </c>
      <c r="N2156">
        <f>reservas_hotel[[#This Row],[noches]]*reservas_hotel[[#This Row],[Mantenimiento por noche]]</f>
        <v>50</v>
      </c>
      <c r="O2156">
        <f>reservas_hotel[[#This Row],[Gasto total por reserva]]-reservas_hotel[[#This Row],[Gasto mantenimiento total]]</f>
        <v>450</v>
      </c>
    </row>
    <row r="2157" spans="1:15" x14ac:dyDescent="0.3">
      <c r="A2157">
        <v>2156</v>
      </c>
      <c r="B2157">
        <v>39</v>
      </c>
      <c r="C2157" t="s">
        <v>2</v>
      </c>
      <c r="D2157" t="s">
        <v>22</v>
      </c>
      <c r="E2157" t="s">
        <v>4</v>
      </c>
      <c r="F2157">
        <v>50</v>
      </c>
      <c r="G2157" s="1">
        <f>IF(reservas_hotel[[#This Row],[precio noche 1]]="","100",reservas_hotel[[#This Row],[precio noche 1]])</f>
        <v>50</v>
      </c>
      <c r="H2157" t="s">
        <v>21</v>
      </c>
      <c r="I2157">
        <v>5</v>
      </c>
      <c r="J2157" t="s">
        <v>6</v>
      </c>
      <c r="K2157">
        <v>20</v>
      </c>
      <c r="L2157" s="1">
        <f>IF(reservas_hotel[[#This Row],[mantenimiento_por_noche]]="","20",reservas_hotel[[#This Row],[mantenimiento_por_noche]])</f>
        <v>20</v>
      </c>
      <c r="M2157">
        <f>reservas_hotel[[#This Row],[Precio Noche]]*reservas_hotel[[#This Row],[noches]]</f>
        <v>250</v>
      </c>
      <c r="N2157">
        <f>reservas_hotel[[#This Row],[noches]]*reservas_hotel[[#This Row],[Mantenimiento por noche]]</f>
        <v>100</v>
      </c>
      <c r="O2157">
        <f>reservas_hotel[[#This Row],[Gasto total por reserva]]-reservas_hotel[[#This Row],[Gasto mantenimiento total]]</f>
        <v>150</v>
      </c>
    </row>
    <row r="2158" spans="1:15" x14ac:dyDescent="0.3">
      <c r="A2158">
        <v>2157</v>
      </c>
      <c r="B2158">
        <v>23</v>
      </c>
      <c r="C2158" t="s">
        <v>13</v>
      </c>
      <c r="D2158" t="s">
        <v>10</v>
      </c>
      <c r="E2158" t="s">
        <v>4</v>
      </c>
      <c r="F2158">
        <v>150</v>
      </c>
      <c r="G2158" s="1">
        <f>IF(reservas_hotel[[#This Row],[precio noche 1]]="","100",reservas_hotel[[#This Row],[precio noche 1]])</f>
        <v>150</v>
      </c>
      <c r="H2158" t="s">
        <v>9</v>
      </c>
      <c r="I2158">
        <v>1</v>
      </c>
      <c r="J2158" t="s">
        <v>6</v>
      </c>
      <c r="K2158">
        <v>20</v>
      </c>
      <c r="L2158" s="1">
        <f>IF(reservas_hotel[[#This Row],[mantenimiento_por_noche]]="","20",reservas_hotel[[#This Row],[mantenimiento_por_noche]])</f>
        <v>20</v>
      </c>
      <c r="M2158">
        <f>reservas_hotel[[#This Row],[Precio Noche]]*reservas_hotel[[#This Row],[noches]]</f>
        <v>150</v>
      </c>
      <c r="N2158">
        <f>reservas_hotel[[#This Row],[noches]]*reservas_hotel[[#This Row],[Mantenimiento por noche]]</f>
        <v>20</v>
      </c>
      <c r="O2158">
        <f>reservas_hotel[[#This Row],[Gasto total por reserva]]-reservas_hotel[[#This Row],[Gasto mantenimiento total]]</f>
        <v>130</v>
      </c>
    </row>
    <row r="2159" spans="1:15" x14ac:dyDescent="0.3">
      <c r="A2159">
        <v>2158</v>
      </c>
      <c r="B2159">
        <v>88</v>
      </c>
      <c r="C2159" t="s">
        <v>13</v>
      </c>
      <c r="D2159" t="s">
        <v>10</v>
      </c>
      <c r="E2159" t="s">
        <v>4</v>
      </c>
      <c r="F2159">
        <v>120</v>
      </c>
      <c r="G2159" s="1">
        <f>IF(reservas_hotel[[#This Row],[precio noche 1]]="","100",reservas_hotel[[#This Row],[precio noche 1]])</f>
        <v>120</v>
      </c>
      <c r="H2159" t="s">
        <v>12</v>
      </c>
      <c r="I2159">
        <v>10</v>
      </c>
      <c r="J2159" t="s">
        <v>6</v>
      </c>
      <c r="K2159">
        <v>10</v>
      </c>
      <c r="L2159" s="1">
        <f>IF(reservas_hotel[[#This Row],[mantenimiento_por_noche]]="","20",reservas_hotel[[#This Row],[mantenimiento_por_noche]])</f>
        <v>10</v>
      </c>
      <c r="M2159">
        <f>reservas_hotel[[#This Row],[Precio Noche]]*reservas_hotel[[#This Row],[noches]]</f>
        <v>1200</v>
      </c>
      <c r="N2159">
        <f>reservas_hotel[[#This Row],[noches]]*reservas_hotel[[#This Row],[Mantenimiento por noche]]</f>
        <v>100</v>
      </c>
      <c r="O2159">
        <f>reservas_hotel[[#This Row],[Gasto total por reserva]]-reservas_hotel[[#This Row],[Gasto mantenimiento total]]</f>
        <v>1100</v>
      </c>
    </row>
    <row r="2160" spans="1:15" x14ac:dyDescent="0.3">
      <c r="A2160">
        <v>2159</v>
      </c>
      <c r="B2160">
        <v>80</v>
      </c>
      <c r="C2160" t="s">
        <v>13</v>
      </c>
      <c r="D2160" t="s">
        <v>7</v>
      </c>
      <c r="E2160" t="s">
        <v>4</v>
      </c>
      <c r="F2160">
        <v>150</v>
      </c>
      <c r="G2160" s="1">
        <f>IF(reservas_hotel[[#This Row],[precio noche 1]]="","100",reservas_hotel[[#This Row],[precio noche 1]])</f>
        <v>150</v>
      </c>
      <c r="H2160" t="s">
        <v>9</v>
      </c>
      <c r="I2160">
        <v>10</v>
      </c>
      <c r="J2160" t="s">
        <v>6</v>
      </c>
      <c r="L2160" s="1" t="str">
        <f>IF(reservas_hotel[[#This Row],[mantenimiento_por_noche]]="","20",reservas_hotel[[#This Row],[mantenimiento_por_noche]])</f>
        <v>20</v>
      </c>
      <c r="M2160">
        <f>reservas_hotel[[#This Row],[Precio Noche]]*reservas_hotel[[#This Row],[noches]]</f>
        <v>1500</v>
      </c>
      <c r="N2160">
        <f>reservas_hotel[[#This Row],[noches]]*reservas_hotel[[#This Row],[Mantenimiento por noche]]</f>
        <v>200</v>
      </c>
      <c r="O2160">
        <f>reservas_hotel[[#This Row],[Gasto total por reserva]]-reservas_hotel[[#This Row],[Gasto mantenimiento total]]</f>
        <v>1300</v>
      </c>
    </row>
    <row r="2161" spans="1:15" x14ac:dyDescent="0.3">
      <c r="A2161">
        <v>2160</v>
      </c>
      <c r="B2161">
        <v>87</v>
      </c>
      <c r="C2161" t="s">
        <v>2</v>
      </c>
      <c r="D2161" t="s">
        <v>20</v>
      </c>
      <c r="E2161" t="s">
        <v>8</v>
      </c>
      <c r="F2161">
        <v>120</v>
      </c>
      <c r="G2161" s="1">
        <f>IF(reservas_hotel[[#This Row],[precio noche 1]]="","100",reservas_hotel[[#This Row],[precio noche 1]])</f>
        <v>120</v>
      </c>
      <c r="H2161" t="s">
        <v>9</v>
      </c>
      <c r="I2161">
        <v>3</v>
      </c>
      <c r="J2161" t="s">
        <v>6</v>
      </c>
      <c r="K2161">
        <v>5</v>
      </c>
      <c r="L2161" s="1">
        <f>IF(reservas_hotel[[#This Row],[mantenimiento_por_noche]]="","20",reservas_hotel[[#This Row],[mantenimiento_por_noche]])</f>
        <v>5</v>
      </c>
      <c r="M2161">
        <f>reservas_hotel[[#This Row],[Precio Noche]]*reservas_hotel[[#This Row],[noches]]</f>
        <v>360</v>
      </c>
      <c r="N2161">
        <f>reservas_hotel[[#This Row],[noches]]*reservas_hotel[[#This Row],[Mantenimiento por noche]]</f>
        <v>15</v>
      </c>
      <c r="O2161">
        <f>reservas_hotel[[#This Row],[Gasto total por reserva]]-reservas_hotel[[#This Row],[Gasto mantenimiento total]]</f>
        <v>345</v>
      </c>
    </row>
    <row r="2162" spans="1:15" x14ac:dyDescent="0.3">
      <c r="A2162">
        <v>2161</v>
      </c>
      <c r="B2162">
        <v>35</v>
      </c>
      <c r="C2162" t="s">
        <v>2</v>
      </c>
      <c r="D2162" t="s">
        <v>7</v>
      </c>
      <c r="E2162" t="s">
        <v>15</v>
      </c>
      <c r="F2162">
        <v>200</v>
      </c>
      <c r="G2162" s="1">
        <f>IF(reservas_hotel[[#This Row],[precio noche 1]]="","100",reservas_hotel[[#This Row],[precio noche 1]])</f>
        <v>200</v>
      </c>
      <c r="H2162" t="s">
        <v>21</v>
      </c>
      <c r="I2162">
        <v>9</v>
      </c>
      <c r="J2162" t="s">
        <v>17</v>
      </c>
      <c r="L2162" s="1" t="str">
        <f>IF(reservas_hotel[[#This Row],[mantenimiento_por_noche]]="","20",reservas_hotel[[#This Row],[mantenimiento_por_noche]])</f>
        <v>20</v>
      </c>
      <c r="M2162">
        <f>reservas_hotel[[#This Row],[Precio Noche]]*reservas_hotel[[#This Row],[noches]]</f>
        <v>1800</v>
      </c>
      <c r="N2162">
        <f>reservas_hotel[[#This Row],[noches]]*reservas_hotel[[#This Row],[Mantenimiento por noche]]</f>
        <v>180</v>
      </c>
      <c r="O2162">
        <f>reservas_hotel[[#This Row],[Gasto total por reserva]]-reservas_hotel[[#This Row],[Gasto mantenimiento total]]</f>
        <v>1620</v>
      </c>
    </row>
    <row r="2163" spans="1:15" x14ac:dyDescent="0.3">
      <c r="A2163">
        <v>2162</v>
      </c>
      <c r="B2163">
        <v>27</v>
      </c>
      <c r="C2163" t="s">
        <v>13</v>
      </c>
      <c r="D2163" t="s">
        <v>10</v>
      </c>
      <c r="E2163" t="s">
        <v>15</v>
      </c>
      <c r="F2163">
        <v>120</v>
      </c>
      <c r="G2163" s="1">
        <f>IF(reservas_hotel[[#This Row],[precio noche 1]]="","100",reservas_hotel[[#This Row],[precio noche 1]])</f>
        <v>120</v>
      </c>
      <c r="H2163" t="s">
        <v>12</v>
      </c>
      <c r="I2163">
        <v>2</v>
      </c>
      <c r="J2163" t="s">
        <v>17</v>
      </c>
      <c r="K2163">
        <v>15</v>
      </c>
      <c r="L2163" s="1">
        <f>IF(reservas_hotel[[#This Row],[mantenimiento_por_noche]]="","20",reservas_hotel[[#This Row],[mantenimiento_por_noche]])</f>
        <v>15</v>
      </c>
      <c r="M2163">
        <f>reservas_hotel[[#This Row],[Precio Noche]]*reservas_hotel[[#This Row],[noches]]</f>
        <v>240</v>
      </c>
      <c r="N2163">
        <f>reservas_hotel[[#This Row],[noches]]*reservas_hotel[[#This Row],[Mantenimiento por noche]]</f>
        <v>30</v>
      </c>
      <c r="O2163">
        <f>reservas_hotel[[#This Row],[Gasto total por reserva]]-reservas_hotel[[#This Row],[Gasto mantenimiento total]]</f>
        <v>210</v>
      </c>
    </row>
    <row r="2164" spans="1:15" x14ac:dyDescent="0.3">
      <c r="A2164">
        <v>2163</v>
      </c>
      <c r="B2164">
        <v>80</v>
      </c>
      <c r="C2164" t="s">
        <v>2</v>
      </c>
      <c r="D2164" t="s">
        <v>19</v>
      </c>
      <c r="E2164" t="s">
        <v>11</v>
      </c>
      <c r="F2164">
        <v>70</v>
      </c>
      <c r="G2164" s="1">
        <f>IF(reservas_hotel[[#This Row],[precio noche 1]]="","100",reservas_hotel[[#This Row],[precio noche 1]])</f>
        <v>70</v>
      </c>
      <c r="H2164" t="s">
        <v>12</v>
      </c>
      <c r="I2164">
        <v>2</v>
      </c>
      <c r="J2164" t="s">
        <v>6</v>
      </c>
      <c r="K2164">
        <v>20</v>
      </c>
      <c r="L2164" s="1">
        <f>IF(reservas_hotel[[#This Row],[mantenimiento_por_noche]]="","20",reservas_hotel[[#This Row],[mantenimiento_por_noche]])</f>
        <v>20</v>
      </c>
      <c r="M2164">
        <f>reservas_hotel[[#This Row],[Precio Noche]]*reservas_hotel[[#This Row],[noches]]</f>
        <v>140</v>
      </c>
      <c r="N2164">
        <f>reservas_hotel[[#This Row],[noches]]*reservas_hotel[[#This Row],[Mantenimiento por noche]]</f>
        <v>40</v>
      </c>
      <c r="O2164">
        <f>reservas_hotel[[#This Row],[Gasto total por reserva]]-reservas_hotel[[#This Row],[Gasto mantenimiento total]]</f>
        <v>100</v>
      </c>
    </row>
    <row r="2165" spans="1:15" x14ac:dyDescent="0.3">
      <c r="A2165">
        <v>2164</v>
      </c>
      <c r="B2165">
        <v>26</v>
      </c>
      <c r="C2165" t="s">
        <v>2</v>
      </c>
      <c r="D2165" t="s">
        <v>7</v>
      </c>
      <c r="E2165" t="s">
        <v>4</v>
      </c>
      <c r="F2165">
        <v>50</v>
      </c>
      <c r="G2165" s="1">
        <f>IF(reservas_hotel[[#This Row],[precio noche 1]]="","100",reservas_hotel[[#This Row],[precio noche 1]])</f>
        <v>50</v>
      </c>
      <c r="H2165" t="s">
        <v>5</v>
      </c>
      <c r="I2165">
        <v>6</v>
      </c>
      <c r="J2165" t="s">
        <v>6</v>
      </c>
      <c r="K2165">
        <v>10</v>
      </c>
      <c r="L2165" s="1">
        <f>IF(reservas_hotel[[#This Row],[mantenimiento_por_noche]]="","20",reservas_hotel[[#This Row],[mantenimiento_por_noche]])</f>
        <v>10</v>
      </c>
      <c r="M2165">
        <f>reservas_hotel[[#This Row],[Precio Noche]]*reservas_hotel[[#This Row],[noches]]</f>
        <v>300</v>
      </c>
      <c r="N2165">
        <f>reservas_hotel[[#This Row],[noches]]*reservas_hotel[[#This Row],[Mantenimiento por noche]]</f>
        <v>60</v>
      </c>
      <c r="O2165">
        <f>reservas_hotel[[#This Row],[Gasto total por reserva]]-reservas_hotel[[#This Row],[Gasto mantenimiento total]]</f>
        <v>240</v>
      </c>
    </row>
    <row r="2166" spans="1:15" x14ac:dyDescent="0.3">
      <c r="A2166">
        <v>2165</v>
      </c>
      <c r="B2166">
        <v>77</v>
      </c>
      <c r="C2166" t="s">
        <v>2</v>
      </c>
      <c r="D2166" t="s">
        <v>18</v>
      </c>
      <c r="E2166" t="s">
        <v>11</v>
      </c>
      <c r="F2166">
        <v>50</v>
      </c>
      <c r="G2166" s="1">
        <f>IF(reservas_hotel[[#This Row],[precio noche 1]]="","100",reservas_hotel[[#This Row],[precio noche 1]])</f>
        <v>50</v>
      </c>
      <c r="H2166" t="s">
        <v>5</v>
      </c>
      <c r="I2166">
        <v>7</v>
      </c>
      <c r="J2166" t="s">
        <v>17</v>
      </c>
      <c r="K2166">
        <v>15</v>
      </c>
      <c r="L2166" s="1">
        <f>IF(reservas_hotel[[#This Row],[mantenimiento_por_noche]]="","20",reservas_hotel[[#This Row],[mantenimiento_por_noche]])</f>
        <v>15</v>
      </c>
      <c r="M2166">
        <f>reservas_hotel[[#This Row],[Precio Noche]]*reservas_hotel[[#This Row],[noches]]</f>
        <v>350</v>
      </c>
      <c r="N2166">
        <f>reservas_hotel[[#This Row],[noches]]*reservas_hotel[[#This Row],[Mantenimiento por noche]]</f>
        <v>105</v>
      </c>
      <c r="O2166">
        <f>reservas_hotel[[#This Row],[Gasto total por reserva]]-reservas_hotel[[#This Row],[Gasto mantenimiento total]]</f>
        <v>245</v>
      </c>
    </row>
    <row r="2167" spans="1:15" x14ac:dyDescent="0.3">
      <c r="A2167">
        <v>2166</v>
      </c>
      <c r="B2167">
        <v>90</v>
      </c>
      <c r="C2167" t="s">
        <v>13</v>
      </c>
      <c r="D2167" t="s">
        <v>19</v>
      </c>
      <c r="E2167" t="s">
        <v>11</v>
      </c>
      <c r="F2167">
        <v>150</v>
      </c>
      <c r="G2167" s="1">
        <f>IF(reservas_hotel[[#This Row],[precio noche 1]]="","100",reservas_hotel[[#This Row],[precio noche 1]])</f>
        <v>150</v>
      </c>
      <c r="H2167" t="s">
        <v>12</v>
      </c>
      <c r="I2167">
        <v>3</v>
      </c>
      <c r="J2167" t="s">
        <v>6</v>
      </c>
      <c r="L2167" s="1" t="str">
        <f>IF(reservas_hotel[[#This Row],[mantenimiento_por_noche]]="","20",reservas_hotel[[#This Row],[mantenimiento_por_noche]])</f>
        <v>20</v>
      </c>
      <c r="M2167">
        <f>reservas_hotel[[#This Row],[Precio Noche]]*reservas_hotel[[#This Row],[noches]]</f>
        <v>450</v>
      </c>
      <c r="N2167">
        <f>reservas_hotel[[#This Row],[noches]]*reservas_hotel[[#This Row],[Mantenimiento por noche]]</f>
        <v>60</v>
      </c>
      <c r="O2167">
        <f>reservas_hotel[[#This Row],[Gasto total por reserva]]-reservas_hotel[[#This Row],[Gasto mantenimiento total]]</f>
        <v>390</v>
      </c>
    </row>
    <row r="2168" spans="1:15" x14ac:dyDescent="0.3">
      <c r="A2168">
        <v>2167</v>
      </c>
      <c r="B2168">
        <v>62</v>
      </c>
      <c r="C2168" t="s">
        <v>13</v>
      </c>
      <c r="D2168" t="s">
        <v>19</v>
      </c>
      <c r="E2168" t="s">
        <v>15</v>
      </c>
      <c r="F2168">
        <v>120</v>
      </c>
      <c r="G2168" s="1">
        <f>IF(reservas_hotel[[#This Row],[precio noche 1]]="","100",reservas_hotel[[#This Row],[precio noche 1]])</f>
        <v>120</v>
      </c>
      <c r="H2168" t="s">
        <v>21</v>
      </c>
      <c r="I2168">
        <v>4</v>
      </c>
      <c r="J2168" t="s">
        <v>17</v>
      </c>
      <c r="L2168" s="1" t="str">
        <f>IF(reservas_hotel[[#This Row],[mantenimiento_por_noche]]="","20",reservas_hotel[[#This Row],[mantenimiento_por_noche]])</f>
        <v>20</v>
      </c>
      <c r="M2168">
        <f>reservas_hotel[[#This Row],[Precio Noche]]*reservas_hotel[[#This Row],[noches]]</f>
        <v>480</v>
      </c>
      <c r="N2168">
        <f>reservas_hotel[[#This Row],[noches]]*reservas_hotel[[#This Row],[Mantenimiento por noche]]</f>
        <v>80</v>
      </c>
      <c r="O2168">
        <f>reservas_hotel[[#This Row],[Gasto total por reserva]]-reservas_hotel[[#This Row],[Gasto mantenimiento total]]</f>
        <v>400</v>
      </c>
    </row>
    <row r="2169" spans="1:15" x14ac:dyDescent="0.3">
      <c r="A2169">
        <v>2168</v>
      </c>
      <c r="B2169">
        <v>29</v>
      </c>
      <c r="C2169" t="s">
        <v>13</v>
      </c>
      <c r="D2169" t="s">
        <v>14</v>
      </c>
      <c r="E2169" t="s">
        <v>4</v>
      </c>
      <c r="F2169">
        <v>70</v>
      </c>
      <c r="G2169" s="1">
        <f>IF(reservas_hotel[[#This Row],[precio noche 1]]="","100",reservas_hotel[[#This Row],[precio noche 1]])</f>
        <v>70</v>
      </c>
      <c r="H2169" t="s">
        <v>5</v>
      </c>
      <c r="I2169">
        <v>7</v>
      </c>
      <c r="J2169" t="s">
        <v>6</v>
      </c>
      <c r="K2169">
        <v>10</v>
      </c>
      <c r="L2169" s="1">
        <f>IF(reservas_hotel[[#This Row],[mantenimiento_por_noche]]="","20",reservas_hotel[[#This Row],[mantenimiento_por_noche]])</f>
        <v>10</v>
      </c>
      <c r="M2169">
        <f>reservas_hotel[[#This Row],[Precio Noche]]*reservas_hotel[[#This Row],[noches]]</f>
        <v>490</v>
      </c>
      <c r="N2169">
        <f>reservas_hotel[[#This Row],[noches]]*reservas_hotel[[#This Row],[Mantenimiento por noche]]</f>
        <v>70</v>
      </c>
      <c r="O2169">
        <f>reservas_hotel[[#This Row],[Gasto total por reserva]]-reservas_hotel[[#This Row],[Gasto mantenimiento total]]</f>
        <v>420</v>
      </c>
    </row>
    <row r="2170" spans="1:15" x14ac:dyDescent="0.3">
      <c r="A2170">
        <v>2169</v>
      </c>
      <c r="B2170">
        <v>79</v>
      </c>
      <c r="C2170" t="s">
        <v>13</v>
      </c>
      <c r="D2170" t="s">
        <v>16</v>
      </c>
      <c r="E2170" t="s">
        <v>4</v>
      </c>
      <c r="F2170">
        <v>70</v>
      </c>
      <c r="G2170" s="1">
        <f>IF(reservas_hotel[[#This Row],[precio noche 1]]="","100",reservas_hotel[[#This Row],[precio noche 1]])</f>
        <v>70</v>
      </c>
      <c r="H2170" t="s">
        <v>9</v>
      </c>
      <c r="I2170">
        <v>1</v>
      </c>
      <c r="J2170" t="s">
        <v>17</v>
      </c>
      <c r="K2170">
        <v>10</v>
      </c>
      <c r="L2170" s="1">
        <f>IF(reservas_hotel[[#This Row],[mantenimiento_por_noche]]="","20",reservas_hotel[[#This Row],[mantenimiento_por_noche]])</f>
        <v>10</v>
      </c>
      <c r="M2170">
        <f>reservas_hotel[[#This Row],[Precio Noche]]*reservas_hotel[[#This Row],[noches]]</f>
        <v>70</v>
      </c>
      <c r="N2170">
        <f>reservas_hotel[[#This Row],[noches]]*reservas_hotel[[#This Row],[Mantenimiento por noche]]</f>
        <v>10</v>
      </c>
      <c r="O2170">
        <f>reservas_hotel[[#This Row],[Gasto total por reserva]]-reservas_hotel[[#This Row],[Gasto mantenimiento total]]</f>
        <v>60</v>
      </c>
    </row>
    <row r="2171" spans="1:15" x14ac:dyDescent="0.3">
      <c r="A2171">
        <v>2170</v>
      </c>
      <c r="B2171">
        <v>59</v>
      </c>
      <c r="C2171" t="s">
        <v>13</v>
      </c>
      <c r="D2171" t="s">
        <v>16</v>
      </c>
      <c r="E2171" t="s">
        <v>4</v>
      </c>
      <c r="F2171">
        <v>200</v>
      </c>
      <c r="G2171" s="1">
        <f>IF(reservas_hotel[[#This Row],[precio noche 1]]="","100",reservas_hotel[[#This Row],[precio noche 1]])</f>
        <v>200</v>
      </c>
      <c r="H2171" t="s">
        <v>12</v>
      </c>
      <c r="I2171">
        <v>6</v>
      </c>
      <c r="J2171" t="s">
        <v>17</v>
      </c>
      <c r="K2171">
        <v>20</v>
      </c>
      <c r="L2171" s="1">
        <f>IF(reservas_hotel[[#This Row],[mantenimiento_por_noche]]="","20",reservas_hotel[[#This Row],[mantenimiento_por_noche]])</f>
        <v>20</v>
      </c>
      <c r="M2171">
        <f>reservas_hotel[[#This Row],[Precio Noche]]*reservas_hotel[[#This Row],[noches]]</f>
        <v>1200</v>
      </c>
      <c r="N2171">
        <f>reservas_hotel[[#This Row],[noches]]*reservas_hotel[[#This Row],[Mantenimiento por noche]]</f>
        <v>120</v>
      </c>
      <c r="O2171">
        <f>reservas_hotel[[#This Row],[Gasto total por reserva]]-reservas_hotel[[#This Row],[Gasto mantenimiento total]]</f>
        <v>1080</v>
      </c>
    </row>
    <row r="2172" spans="1:15" x14ac:dyDescent="0.3">
      <c r="A2172">
        <v>2171</v>
      </c>
      <c r="B2172">
        <v>18</v>
      </c>
      <c r="C2172" t="s">
        <v>2</v>
      </c>
      <c r="D2172" t="s">
        <v>16</v>
      </c>
      <c r="E2172" t="s">
        <v>11</v>
      </c>
      <c r="F2172">
        <v>90</v>
      </c>
      <c r="G2172" s="1">
        <f>IF(reservas_hotel[[#This Row],[precio noche 1]]="","100",reservas_hotel[[#This Row],[precio noche 1]])</f>
        <v>90</v>
      </c>
      <c r="H2172" t="s">
        <v>5</v>
      </c>
      <c r="I2172">
        <v>8</v>
      </c>
      <c r="J2172" t="s">
        <v>17</v>
      </c>
      <c r="K2172">
        <v>5</v>
      </c>
      <c r="L2172" s="1">
        <f>IF(reservas_hotel[[#This Row],[mantenimiento_por_noche]]="","20",reservas_hotel[[#This Row],[mantenimiento_por_noche]])</f>
        <v>5</v>
      </c>
      <c r="M2172">
        <f>reservas_hotel[[#This Row],[Precio Noche]]*reservas_hotel[[#This Row],[noches]]</f>
        <v>720</v>
      </c>
      <c r="N2172">
        <f>reservas_hotel[[#This Row],[noches]]*reservas_hotel[[#This Row],[Mantenimiento por noche]]</f>
        <v>40</v>
      </c>
      <c r="O2172">
        <f>reservas_hotel[[#This Row],[Gasto total por reserva]]-reservas_hotel[[#This Row],[Gasto mantenimiento total]]</f>
        <v>680</v>
      </c>
    </row>
    <row r="2173" spans="1:15" x14ac:dyDescent="0.3">
      <c r="A2173">
        <v>2172</v>
      </c>
      <c r="B2173">
        <v>82</v>
      </c>
      <c r="C2173" t="s">
        <v>13</v>
      </c>
      <c r="D2173" t="s">
        <v>18</v>
      </c>
      <c r="E2173" t="s">
        <v>11</v>
      </c>
      <c r="F2173">
        <v>50</v>
      </c>
      <c r="G2173" s="1">
        <f>IF(reservas_hotel[[#This Row],[precio noche 1]]="","100",reservas_hotel[[#This Row],[precio noche 1]])</f>
        <v>50</v>
      </c>
      <c r="H2173" t="s">
        <v>9</v>
      </c>
      <c r="I2173">
        <v>7</v>
      </c>
      <c r="J2173" t="s">
        <v>6</v>
      </c>
      <c r="K2173">
        <v>20</v>
      </c>
      <c r="L2173" s="1">
        <f>IF(reservas_hotel[[#This Row],[mantenimiento_por_noche]]="","20",reservas_hotel[[#This Row],[mantenimiento_por_noche]])</f>
        <v>20</v>
      </c>
      <c r="M2173">
        <f>reservas_hotel[[#This Row],[Precio Noche]]*reservas_hotel[[#This Row],[noches]]</f>
        <v>350</v>
      </c>
      <c r="N2173">
        <f>reservas_hotel[[#This Row],[noches]]*reservas_hotel[[#This Row],[Mantenimiento por noche]]</f>
        <v>140</v>
      </c>
      <c r="O2173">
        <f>reservas_hotel[[#This Row],[Gasto total por reserva]]-reservas_hotel[[#This Row],[Gasto mantenimiento total]]</f>
        <v>210</v>
      </c>
    </row>
    <row r="2174" spans="1:15" x14ac:dyDescent="0.3">
      <c r="A2174">
        <v>2173</v>
      </c>
      <c r="B2174">
        <v>18</v>
      </c>
      <c r="C2174" t="s">
        <v>13</v>
      </c>
      <c r="D2174" t="s">
        <v>16</v>
      </c>
      <c r="E2174" t="s">
        <v>15</v>
      </c>
      <c r="F2174">
        <v>50</v>
      </c>
      <c r="G2174" s="1">
        <f>IF(reservas_hotel[[#This Row],[precio noche 1]]="","100",reservas_hotel[[#This Row],[precio noche 1]])</f>
        <v>50</v>
      </c>
      <c r="H2174" t="s">
        <v>21</v>
      </c>
      <c r="I2174">
        <v>6</v>
      </c>
      <c r="J2174" t="s">
        <v>17</v>
      </c>
      <c r="K2174">
        <v>15</v>
      </c>
      <c r="L2174" s="1">
        <f>IF(reservas_hotel[[#This Row],[mantenimiento_por_noche]]="","20",reservas_hotel[[#This Row],[mantenimiento_por_noche]])</f>
        <v>15</v>
      </c>
      <c r="M2174">
        <f>reservas_hotel[[#This Row],[Precio Noche]]*reservas_hotel[[#This Row],[noches]]</f>
        <v>300</v>
      </c>
      <c r="N2174">
        <f>reservas_hotel[[#This Row],[noches]]*reservas_hotel[[#This Row],[Mantenimiento por noche]]</f>
        <v>90</v>
      </c>
      <c r="O2174">
        <f>reservas_hotel[[#This Row],[Gasto total por reserva]]-reservas_hotel[[#This Row],[Gasto mantenimiento total]]</f>
        <v>210</v>
      </c>
    </row>
    <row r="2175" spans="1:15" x14ac:dyDescent="0.3">
      <c r="A2175">
        <v>2174</v>
      </c>
      <c r="B2175">
        <v>33</v>
      </c>
      <c r="C2175" t="s">
        <v>2</v>
      </c>
      <c r="D2175" t="s">
        <v>22</v>
      </c>
      <c r="E2175" t="s">
        <v>11</v>
      </c>
      <c r="F2175">
        <v>70</v>
      </c>
      <c r="G2175" s="1">
        <f>IF(reservas_hotel[[#This Row],[precio noche 1]]="","100",reservas_hotel[[#This Row],[precio noche 1]])</f>
        <v>70</v>
      </c>
      <c r="H2175" t="s">
        <v>12</v>
      </c>
      <c r="I2175">
        <v>9</v>
      </c>
      <c r="J2175" t="s">
        <v>17</v>
      </c>
      <c r="L2175" s="1" t="str">
        <f>IF(reservas_hotel[[#This Row],[mantenimiento_por_noche]]="","20",reservas_hotel[[#This Row],[mantenimiento_por_noche]])</f>
        <v>20</v>
      </c>
      <c r="M2175">
        <f>reservas_hotel[[#This Row],[Precio Noche]]*reservas_hotel[[#This Row],[noches]]</f>
        <v>630</v>
      </c>
      <c r="N2175">
        <f>reservas_hotel[[#This Row],[noches]]*reservas_hotel[[#This Row],[Mantenimiento por noche]]</f>
        <v>180</v>
      </c>
      <c r="O2175">
        <f>reservas_hotel[[#This Row],[Gasto total por reserva]]-reservas_hotel[[#This Row],[Gasto mantenimiento total]]</f>
        <v>450</v>
      </c>
    </row>
    <row r="2176" spans="1:15" x14ac:dyDescent="0.3">
      <c r="A2176">
        <v>2175</v>
      </c>
      <c r="B2176">
        <v>64</v>
      </c>
      <c r="C2176" t="s">
        <v>2</v>
      </c>
      <c r="D2176" t="s">
        <v>7</v>
      </c>
      <c r="E2176" t="s">
        <v>15</v>
      </c>
      <c r="F2176">
        <v>90</v>
      </c>
      <c r="G2176" s="1">
        <f>IF(reservas_hotel[[#This Row],[precio noche 1]]="","100",reservas_hotel[[#This Row],[precio noche 1]])</f>
        <v>90</v>
      </c>
      <c r="H2176" t="s">
        <v>21</v>
      </c>
      <c r="I2176">
        <v>6</v>
      </c>
      <c r="J2176" t="s">
        <v>17</v>
      </c>
      <c r="K2176">
        <v>5</v>
      </c>
      <c r="L2176" s="1">
        <f>IF(reservas_hotel[[#This Row],[mantenimiento_por_noche]]="","20",reservas_hotel[[#This Row],[mantenimiento_por_noche]])</f>
        <v>5</v>
      </c>
      <c r="M2176">
        <f>reservas_hotel[[#This Row],[Precio Noche]]*reservas_hotel[[#This Row],[noches]]</f>
        <v>540</v>
      </c>
      <c r="N2176">
        <f>reservas_hotel[[#This Row],[noches]]*reservas_hotel[[#This Row],[Mantenimiento por noche]]</f>
        <v>30</v>
      </c>
      <c r="O2176">
        <f>reservas_hotel[[#This Row],[Gasto total por reserva]]-reservas_hotel[[#This Row],[Gasto mantenimiento total]]</f>
        <v>510</v>
      </c>
    </row>
    <row r="2177" spans="1:15" x14ac:dyDescent="0.3">
      <c r="A2177">
        <v>2176</v>
      </c>
      <c r="B2177">
        <v>64</v>
      </c>
      <c r="C2177" t="s">
        <v>13</v>
      </c>
      <c r="D2177" t="s">
        <v>10</v>
      </c>
      <c r="E2177" t="s">
        <v>11</v>
      </c>
      <c r="F2177">
        <v>200</v>
      </c>
      <c r="G2177" s="1">
        <f>IF(reservas_hotel[[#This Row],[precio noche 1]]="","100",reservas_hotel[[#This Row],[precio noche 1]])</f>
        <v>200</v>
      </c>
      <c r="H2177" t="s">
        <v>21</v>
      </c>
      <c r="I2177">
        <v>7</v>
      </c>
      <c r="J2177" t="s">
        <v>17</v>
      </c>
      <c r="K2177">
        <v>10</v>
      </c>
      <c r="L2177" s="1">
        <f>IF(reservas_hotel[[#This Row],[mantenimiento_por_noche]]="","20",reservas_hotel[[#This Row],[mantenimiento_por_noche]])</f>
        <v>10</v>
      </c>
      <c r="M2177">
        <f>reservas_hotel[[#This Row],[Precio Noche]]*reservas_hotel[[#This Row],[noches]]</f>
        <v>1400</v>
      </c>
      <c r="N2177">
        <f>reservas_hotel[[#This Row],[noches]]*reservas_hotel[[#This Row],[Mantenimiento por noche]]</f>
        <v>70</v>
      </c>
      <c r="O2177">
        <f>reservas_hotel[[#This Row],[Gasto total por reserva]]-reservas_hotel[[#This Row],[Gasto mantenimiento total]]</f>
        <v>1330</v>
      </c>
    </row>
    <row r="2178" spans="1:15" x14ac:dyDescent="0.3">
      <c r="A2178">
        <v>2177</v>
      </c>
      <c r="B2178">
        <v>27</v>
      </c>
      <c r="C2178" t="s">
        <v>2</v>
      </c>
      <c r="D2178" t="s">
        <v>19</v>
      </c>
      <c r="E2178" t="s">
        <v>8</v>
      </c>
      <c r="G2178" s="1" t="str">
        <f>IF(reservas_hotel[[#This Row],[precio noche 1]]="","100",reservas_hotel[[#This Row],[precio noche 1]])</f>
        <v>100</v>
      </c>
      <c r="H2178" t="s">
        <v>5</v>
      </c>
      <c r="I2178">
        <v>10</v>
      </c>
      <c r="J2178" t="s">
        <v>17</v>
      </c>
      <c r="K2178">
        <v>20</v>
      </c>
      <c r="L2178" s="1">
        <f>IF(reservas_hotel[[#This Row],[mantenimiento_por_noche]]="","20",reservas_hotel[[#This Row],[mantenimiento_por_noche]])</f>
        <v>20</v>
      </c>
      <c r="M2178">
        <f>reservas_hotel[[#This Row],[Precio Noche]]*reservas_hotel[[#This Row],[noches]]</f>
        <v>1000</v>
      </c>
      <c r="N2178">
        <f>reservas_hotel[[#This Row],[noches]]*reservas_hotel[[#This Row],[Mantenimiento por noche]]</f>
        <v>200</v>
      </c>
      <c r="O2178">
        <f>reservas_hotel[[#This Row],[Gasto total por reserva]]-reservas_hotel[[#This Row],[Gasto mantenimiento total]]</f>
        <v>800</v>
      </c>
    </row>
    <row r="2179" spans="1:15" x14ac:dyDescent="0.3">
      <c r="A2179">
        <v>2178</v>
      </c>
      <c r="B2179">
        <v>48</v>
      </c>
      <c r="C2179" t="s">
        <v>2</v>
      </c>
      <c r="D2179" t="s">
        <v>16</v>
      </c>
      <c r="E2179" t="s">
        <v>15</v>
      </c>
      <c r="F2179">
        <v>50</v>
      </c>
      <c r="G2179" s="1">
        <f>IF(reservas_hotel[[#This Row],[precio noche 1]]="","100",reservas_hotel[[#This Row],[precio noche 1]])</f>
        <v>50</v>
      </c>
      <c r="H2179" t="s">
        <v>12</v>
      </c>
      <c r="I2179">
        <v>8</v>
      </c>
      <c r="J2179" t="s">
        <v>6</v>
      </c>
      <c r="K2179">
        <v>5</v>
      </c>
      <c r="L2179" s="1">
        <f>IF(reservas_hotel[[#This Row],[mantenimiento_por_noche]]="","20",reservas_hotel[[#This Row],[mantenimiento_por_noche]])</f>
        <v>5</v>
      </c>
      <c r="M2179">
        <f>reservas_hotel[[#This Row],[Precio Noche]]*reservas_hotel[[#This Row],[noches]]</f>
        <v>400</v>
      </c>
      <c r="N2179">
        <f>reservas_hotel[[#This Row],[noches]]*reservas_hotel[[#This Row],[Mantenimiento por noche]]</f>
        <v>40</v>
      </c>
      <c r="O2179">
        <f>reservas_hotel[[#This Row],[Gasto total por reserva]]-reservas_hotel[[#This Row],[Gasto mantenimiento total]]</f>
        <v>360</v>
      </c>
    </row>
    <row r="2180" spans="1:15" x14ac:dyDescent="0.3">
      <c r="A2180">
        <v>2179</v>
      </c>
      <c r="B2180">
        <v>67</v>
      </c>
      <c r="C2180" t="s">
        <v>2</v>
      </c>
      <c r="D2180" t="s">
        <v>19</v>
      </c>
      <c r="E2180" t="s">
        <v>11</v>
      </c>
      <c r="F2180">
        <v>200</v>
      </c>
      <c r="G2180" s="1">
        <f>IF(reservas_hotel[[#This Row],[precio noche 1]]="","100",reservas_hotel[[#This Row],[precio noche 1]])</f>
        <v>200</v>
      </c>
      <c r="H2180" t="s">
        <v>21</v>
      </c>
      <c r="I2180">
        <v>8</v>
      </c>
      <c r="J2180" t="s">
        <v>17</v>
      </c>
      <c r="K2180">
        <v>5</v>
      </c>
      <c r="L2180" s="1">
        <f>IF(reservas_hotel[[#This Row],[mantenimiento_por_noche]]="","20",reservas_hotel[[#This Row],[mantenimiento_por_noche]])</f>
        <v>5</v>
      </c>
      <c r="M2180">
        <f>reservas_hotel[[#This Row],[Precio Noche]]*reservas_hotel[[#This Row],[noches]]</f>
        <v>1600</v>
      </c>
      <c r="N2180">
        <f>reservas_hotel[[#This Row],[noches]]*reservas_hotel[[#This Row],[Mantenimiento por noche]]</f>
        <v>40</v>
      </c>
      <c r="O2180">
        <f>reservas_hotel[[#This Row],[Gasto total por reserva]]-reservas_hotel[[#This Row],[Gasto mantenimiento total]]</f>
        <v>1560</v>
      </c>
    </row>
    <row r="2181" spans="1:15" x14ac:dyDescent="0.3">
      <c r="A2181">
        <v>2180</v>
      </c>
      <c r="B2181">
        <v>64</v>
      </c>
      <c r="C2181" t="s">
        <v>2</v>
      </c>
      <c r="D2181" t="s">
        <v>14</v>
      </c>
      <c r="E2181" t="s">
        <v>15</v>
      </c>
      <c r="F2181">
        <v>70</v>
      </c>
      <c r="G2181" s="1">
        <f>IF(reservas_hotel[[#This Row],[precio noche 1]]="","100",reservas_hotel[[#This Row],[precio noche 1]])</f>
        <v>70</v>
      </c>
      <c r="H2181" t="s">
        <v>12</v>
      </c>
      <c r="I2181">
        <v>5</v>
      </c>
      <c r="J2181" t="s">
        <v>6</v>
      </c>
      <c r="K2181">
        <v>15</v>
      </c>
      <c r="L2181" s="1">
        <f>IF(reservas_hotel[[#This Row],[mantenimiento_por_noche]]="","20",reservas_hotel[[#This Row],[mantenimiento_por_noche]])</f>
        <v>15</v>
      </c>
      <c r="M2181">
        <f>reservas_hotel[[#This Row],[Precio Noche]]*reservas_hotel[[#This Row],[noches]]</f>
        <v>350</v>
      </c>
      <c r="N2181">
        <f>reservas_hotel[[#This Row],[noches]]*reservas_hotel[[#This Row],[Mantenimiento por noche]]</f>
        <v>75</v>
      </c>
      <c r="O2181">
        <f>reservas_hotel[[#This Row],[Gasto total por reserva]]-reservas_hotel[[#This Row],[Gasto mantenimiento total]]</f>
        <v>275</v>
      </c>
    </row>
    <row r="2182" spans="1:15" x14ac:dyDescent="0.3">
      <c r="A2182">
        <v>2181</v>
      </c>
      <c r="B2182">
        <v>27</v>
      </c>
      <c r="C2182" t="s">
        <v>13</v>
      </c>
      <c r="D2182" t="s">
        <v>7</v>
      </c>
      <c r="E2182" t="s">
        <v>8</v>
      </c>
      <c r="F2182">
        <v>50</v>
      </c>
      <c r="G2182" s="1">
        <f>IF(reservas_hotel[[#This Row],[precio noche 1]]="","100",reservas_hotel[[#This Row],[precio noche 1]])</f>
        <v>50</v>
      </c>
      <c r="H2182" t="s">
        <v>9</v>
      </c>
      <c r="I2182">
        <v>6</v>
      </c>
      <c r="J2182" t="s">
        <v>6</v>
      </c>
      <c r="L2182" s="1" t="str">
        <f>IF(reservas_hotel[[#This Row],[mantenimiento_por_noche]]="","20",reservas_hotel[[#This Row],[mantenimiento_por_noche]])</f>
        <v>20</v>
      </c>
      <c r="M2182">
        <f>reservas_hotel[[#This Row],[Precio Noche]]*reservas_hotel[[#This Row],[noches]]</f>
        <v>300</v>
      </c>
      <c r="N2182">
        <f>reservas_hotel[[#This Row],[noches]]*reservas_hotel[[#This Row],[Mantenimiento por noche]]</f>
        <v>120</v>
      </c>
      <c r="O2182">
        <f>reservas_hotel[[#This Row],[Gasto total por reserva]]-reservas_hotel[[#This Row],[Gasto mantenimiento total]]</f>
        <v>180</v>
      </c>
    </row>
    <row r="2183" spans="1:15" x14ac:dyDescent="0.3">
      <c r="A2183">
        <v>2182</v>
      </c>
      <c r="B2183">
        <v>45</v>
      </c>
      <c r="C2183" t="s">
        <v>13</v>
      </c>
      <c r="D2183" t="s">
        <v>20</v>
      </c>
      <c r="E2183" t="s">
        <v>15</v>
      </c>
      <c r="F2183">
        <v>90</v>
      </c>
      <c r="G2183" s="1">
        <f>IF(reservas_hotel[[#This Row],[precio noche 1]]="","100",reservas_hotel[[#This Row],[precio noche 1]])</f>
        <v>90</v>
      </c>
      <c r="H2183" t="s">
        <v>9</v>
      </c>
      <c r="I2183">
        <v>7</v>
      </c>
      <c r="J2183" t="s">
        <v>6</v>
      </c>
      <c r="K2183">
        <v>5</v>
      </c>
      <c r="L2183" s="1">
        <f>IF(reservas_hotel[[#This Row],[mantenimiento_por_noche]]="","20",reservas_hotel[[#This Row],[mantenimiento_por_noche]])</f>
        <v>5</v>
      </c>
      <c r="M2183">
        <f>reservas_hotel[[#This Row],[Precio Noche]]*reservas_hotel[[#This Row],[noches]]</f>
        <v>630</v>
      </c>
      <c r="N2183">
        <f>reservas_hotel[[#This Row],[noches]]*reservas_hotel[[#This Row],[Mantenimiento por noche]]</f>
        <v>35</v>
      </c>
      <c r="O2183">
        <f>reservas_hotel[[#This Row],[Gasto total por reserva]]-reservas_hotel[[#This Row],[Gasto mantenimiento total]]</f>
        <v>595</v>
      </c>
    </row>
    <row r="2184" spans="1:15" x14ac:dyDescent="0.3">
      <c r="A2184">
        <v>2183</v>
      </c>
      <c r="B2184">
        <v>34</v>
      </c>
      <c r="C2184" t="s">
        <v>2</v>
      </c>
      <c r="D2184" t="s">
        <v>22</v>
      </c>
      <c r="E2184" t="s">
        <v>11</v>
      </c>
      <c r="F2184">
        <v>70</v>
      </c>
      <c r="G2184" s="1">
        <f>IF(reservas_hotel[[#This Row],[precio noche 1]]="","100",reservas_hotel[[#This Row],[precio noche 1]])</f>
        <v>70</v>
      </c>
      <c r="H2184" t="s">
        <v>9</v>
      </c>
      <c r="I2184">
        <v>8</v>
      </c>
      <c r="J2184" t="s">
        <v>6</v>
      </c>
      <c r="K2184">
        <v>20</v>
      </c>
      <c r="L2184" s="1">
        <f>IF(reservas_hotel[[#This Row],[mantenimiento_por_noche]]="","20",reservas_hotel[[#This Row],[mantenimiento_por_noche]])</f>
        <v>20</v>
      </c>
      <c r="M2184">
        <f>reservas_hotel[[#This Row],[Precio Noche]]*reservas_hotel[[#This Row],[noches]]</f>
        <v>560</v>
      </c>
      <c r="N2184">
        <f>reservas_hotel[[#This Row],[noches]]*reservas_hotel[[#This Row],[Mantenimiento por noche]]</f>
        <v>160</v>
      </c>
      <c r="O2184">
        <f>reservas_hotel[[#This Row],[Gasto total por reserva]]-reservas_hotel[[#This Row],[Gasto mantenimiento total]]</f>
        <v>400</v>
      </c>
    </row>
    <row r="2185" spans="1:15" x14ac:dyDescent="0.3">
      <c r="A2185">
        <v>2184</v>
      </c>
      <c r="B2185">
        <v>80</v>
      </c>
      <c r="C2185" t="s">
        <v>2</v>
      </c>
      <c r="D2185" t="s">
        <v>7</v>
      </c>
      <c r="E2185" t="s">
        <v>15</v>
      </c>
      <c r="F2185">
        <v>70</v>
      </c>
      <c r="G2185" s="1">
        <f>IF(reservas_hotel[[#This Row],[precio noche 1]]="","100",reservas_hotel[[#This Row],[precio noche 1]])</f>
        <v>70</v>
      </c>
      <c r="H2185" t="s">
        <v>12</v>
      </c>
      <c r="I2185">
        <v>8</v>
      </c>
      <c r="J2185" t="s">
        <v>17</v>
      </c>
      <c r="K2185">
        <v>20</v>
      </c>
      <c r="L2185" s="1">
        <f>IF(reservas_hotel[[#This Row],[mantenimiento_por_noche]]="","20",reservas_hotel[[#This Row],[mantenimiento_por_noche]])</f>
        <v>20</v>
      </c>
      <c r="M2185">
        <f>reservas_hotel[[#This Row],[Precio Noche]]*reservas_hotel[[#This Row],[noches]]</f>
        <v>560</v>
      </c>
      <c r="N2185">
        <f>reservas_hotel[[#This Row],[noches]]*reservas_hotel[[#This Row],[Mantenimiento por noche]]</f>
        <v>160</v>
      </c>
      <c r="O2185">
        <f>reservas_hotel[[#This Row],[Gasto total por reserva]]-reservas_hotel[[#This Row],[Gasto mantenimiento total]]</f>
        <v>400</v>
      </c>
    </row>
    <row r="2186" spans="1:15" x14ac:dyDescent="0.3">
      <c r="A2186">
        <v>2185</v>
      </c>
      <c r="B2186">
        <v>78</v>
      </c>
      <c r="C2186" t="s">
        <v>13</v>
      </c>
      <c r="D2186" t="s">
        <v>14</v>
      </c>
      <c r="E2186" t="s">
        <v>8</v>
      </c>
      <c r="F2186">
        <v>90</v>
      </c>
      <c r="G2186" s="1">
        <f>IF(reservas_hotel[[#This Row],[precio noche 1]]="","100",reservas_hotel[[#This Row],[precio noche 1]])</f>
        <v>90</v>
      </c>
      <c r="H2186" t="s">
        <v>21</v>
      </c>
      <c r="I2186">
        <v>2</v>
      </c>
      <c r="J2186" t="s">
        <v>6</v>
      </c>
      <c r="L2186" s="1" t="str">
        <f>IF(reservas_hotel[[#This Row],[mantenimiento_por_noche]]="","20",reservas_hotel[[#This Row],[mantenimiento_por_noche]])</f>
        <v>20</v>
      </c>
      <c r="M2186">
        <f>reservas_hotel[[#This Row],[Precio Noche]]*reservas_hotel[[#This Row],[noches]]</f>
        <v>180</v>
      </c>
      <c r="N2186">
        <f>reservas_hotel[[#This Row],[noches]]*reservas_hotel[[#This Row],[Mantenimiento por noche]]</f>
        <v>40</v>
      </c>
      <c r="O2186">
        <f>reservas_hotel[[#This Row],[Gasto total por reserva]]-reservas_hotel[[#This Row],[Gasto mantenimiento total]]</f>
        <v>140</v>
      </c>
    </row>
    <row r="2187" spans="1:15" x14ac:dyDescent="0.3">
      <c r="A2187">
        <v>2186</v>
      </c>
      <c r="B2187">
        <v>48</v>
      </c>
      <c r="C2187" t="s">
        <v>2</v>
      </c>
      <c r="D2187" t="s">
        <v>7</v>
      </c>
      <c r="E2187" t="s">
        <v>8</v>
      </c>
      <c r="F2187">
        <v>150</v>
      </c>
      <c r="G2187" s="1">
        <f>IF(reservas_hotel[[#This Row],[precio noche 1]]="","100",reservas_hotel[[#This Row],[precio noche 1]])</f>
        <v>150</v>
      </c>
      <c r="H2187" t="s">
        <v>12</v>
      </c>
      <c r="I2187">
        <v>7</v>
      </c>
      <c r="J2187" t="s">
        <v>17</v>
      </c>
      <c r="K2187">
        <v>15</v>
      </c>
      <c r="L2187" s="1">
        <f>IF(reservas_hotel[[#This Row],[mantenimiento_por_noche]]="","20",reservas_hotel[[#This Row],[mantenimiento_por_noche]])</f>
        <v>15</v>
      </c>
      <c r="M2187">
        <f>reservas_hotel[[#This Row],[Precio Noche]]*reservas_hotel[[#This Row],[noches]]</f>
        <v>1050</v>
      </c>
      <c r="N2187">
        <f>reservas_hotel[[#This Row],[noches]]*reservas_hotel[[#This Row],[Mantenimiento por noche]]</f>
        <v>105</v>
      </c>
      <c r="O2187">
        <f>reservas_hotel[[#This Row],[Gasto total por reserva]]-reservas_hotel[[#This Row],[Gasto mantenimiento total]]</f>
        <v>945</v>
      </c>
    </row>
    <row r="2188" spans="1:15" x14ac:dyDescent="0.3">
      <c r="A2188">
        <v>2187</v>
      </c>
      <c r="B2188">
        <v>54</v>
      </c>
      <c r="C2188" t="s">
        <v>13</v>
      </c>
      <c r="D2188" t="s">
        <v>3</v>
      </c>
      <c r="E2188" t="s">
        <v>15</v>
      </c>
      <c r="F2188">
        <v>200</v>
      </c>
      <c r="G2188" s="1">
        <f>IF(reservas_hotel[[#This Row],[precio noche 1]]="","100",reservas_hotel[[#This Row],[precio noche 1]])</f>
        <v>200</v>
      </c>
      <c r="H2188" t="s">
        <v>9</v>
      </c>
      <c r="I2188">
        <v>2</v>
      </c>
      <c r="J2188" t="s">
        <v>6</v>
      </c>
      <c r="K2188">
        <v>15</v>
      </c>
      <c r="L2188" s="1">
        <f>IF(reservas_hotel[[#This Row],[mantenimiento_por_noche]]="","20",reservas_hotel[[#This Row],[mantenimiento_por_noche]])</f>
        <v>15</v>
      </c>
      <c r="M2188">
        <f>reservas_hotel[[#This Row],[Precio Noche]]*reservas_hotel[[#This Row],[noches]]</f>
        <v>400</v>
      </c>
      <c r="N2188">
        <f>reservas_hotel[[#This Row],[noches]]*reservas_hotel[[#This Row],[Mantenimiento por noche]]</f>
        <v>30</v>
      </c>
      <c r="O2188">
        <f>reservas_hotel[[#This Row],[Gasto total por reserva]]-reservas_hotel[[#This Row],[Gasto mantenimiento total]]</f>
        <v>370</v>
      </c>
    </row>
    <row r="2189" spans="1:15" x14ac:dyDescent="0.3">
      <c r="A2189">
        <v>2188</v>
      </c>
      <c r="B2189">
        <v>73</v>
      </c>
      <c r="C2189" t="s">
        <v>13</v>
      </c>
      <c r="D2189" t="s">
        <v>7</v>
      </c>
      <c r="E2189" t="s">
        <v>8</v>
      </c>
      <c r="G2189" s="1" t="str">
        <f>IF(reservas_hotel[[#This Row],[precio noche 1]]="","100",reservas_hotel[[#This Row],[precio noche 1]])</f>
        <v>100</v>
      </c>
      <c r="H2189" t="s">
        <v>5</v>
      </c>
      <c r="I2189">
        <v>5</v>
      </c>
      <c r="J2189" t="s">
        <v>6</v>
      </c>
      <c r="K2189">
        <v>10</v>
      </c>
      <c r="L2189" s="1">
        <f>IF(reservas_hotel[[#This Row],[mantenimiento_por_noche]]="","20",reservas_hotel[[#This Row],[mantenimiento_por_noche]])</f>
        <v>10</v>
      </c>
      <c r="M2189">
        <f>reservas_hotel[[#This Row],[Precio Noche]]*reservas_hotel[[#This Row],[noches]]</f>
        <v>500</v>
      </c>
      <c r="N2189">
        <f>reservas_hotel[[#This Row],[noches]]*reservas_hotel[[#This Row],[Mantenimiento por noche]]</f>
        <v>50</v>
      </c>
      <c r="O2189">
        <f>reservas_hotel[[#This Row],[Gasto total por reserva]]-reservas_hotel[[#This Row],[Gasto mantenimiento total]]</f>
        <v>450</v>
      </c>
    </row>
    <row r="2190" spans="1:15" x14ac:dyDescent="0.3">
      <c r="A2190">
        <v>2189</v>
      </c>
      <c r="B2190">
        <v>68</v>
      </c>
      <c r="C2190" t="s">
        <v>13</v>
      </c>
      <c r="D2190" t="s">
        <v>14</v>
      </c>
      <c r="E2190" t="s">
        <v>11</v>
      </c>
      <c r="F2190">
        <v>50</v>
      </c>
      <c r="G2190" s="1">
        <f>IF(reservas_hotel[[#This Row],[precio noche 1]]="","100",reservas_hotel[[#This Row],[precio noche 1]])</f>
        <v>50</v>
      </c>
      <c r="H2190" t="s">
        <v>5</v>
      </c>
      <c r="I2190">
        <v>10</v>
      </c>
      <c r="J2190" t="s">
        <v>17</v>
      </c>
      <c r="K2190">
        <v>20</v>
      </c>
      <c r="L2190" s="1">
        <f>IF(reservas_hotel[[#This Row],[mantenimiento_por_noche]]="","20",reservas_hotel[[#This Row],[mantenimiento_por_noche]])</f>
        <v>20</v>
      </c>
      <c r="M2190">
        <f>reservas_hotel[[#This Row],[Precio Noche]]*reservas_hotel[[#This Row],[noches]]</f>
        <v>500</v>
      </c>
      <c r="N2190">
        <f>reservas_hotel[[#This Row],[noches]]*reservas_hotel[[#This Row],[Mantenimiento por noche]]</f>
        <v>200</v>
      </c>
      <c r="O2190">
        <f>reservas_hotel[[#This Row],[Gasto total por reserva]]-reservas_hotel[[#This Row],[Gasto mantenimiento total]]</f>
        <v>300</v>
      </c>
    </row>
    <row r="2191" spans="1:15" x14ac:dyDescent="0.3">
      <c r="A2191">
        <v>2190</v>
      </c>
      <c r="B2191">
        <v>18</v>
      </c>
      <c r="C2191" t="s">
        <v>2</v>
      </c>
      <c r="D2191" t="s">
        <v>16</v>
      </c>
      <c r="E2191" t="s">
        <v>15</v>
      </c>
      <c r="F2191">
        <v>150</v>
      </c>
      <c r="G2191" s="1">
        <f>IF(reservas_hotel[[#This Row],[precio noche 1]]="","100",reservas_hotel[[#This Row],[precio noche 1]])</f>
        <v>150</v>
      </c>
      <c r="H2191" t="s">
        <v>9</v>
      </c>
      <c r="I2191">
        <v>7</v>
      </c>
      <c r="J2191" t="s">
        <v>17</v>
      </c>
      <c r="K2191">
        <v>5</v>
      </c>
      <c r="L2191" s="1">
        <f>IF(reservas_hotel[[#This Row],[mantenimiento_por_noche]]="","20",reservas_hotel[[#This Row],[mantenimiento_por_noche]])</f>
        <v>5</v>
      </c>
      <c r="M2191">
        <f>reservas_hotel[[#This Row],[Precio Noche]]*reservas_hotel[[#This Row],[noches]]</f>
        <v>1050</v>
      </c>
      <c r="N2191">
        <f>reservas_hotel[[#This Row],[noches]]*reservas_hotel[[#This Row],[Mantenimiento por noche]]</f>
        <v>35</v>
      </c>
      <c r="O2191">
        <f>reservas_hotel[[#This Row],[Gasto total por reserva]]-reservas_hotel[[#This Row],[Gasto mantenimiento total]]</f>
        <v>1015</v>
      </c>
    </row>
    <row r="2192" spans="1:15" x14ac:dyDescent="0.3">
      <c r="A2192">
        <v>2191</v>
      </c>
      <c r="B2192">
        <v>41</v>
      </c>
      <c r="C2192" t="s">
        <v>13</v>
      </c>
      <c r="D2192" t="s">
        <v>19</v>
      </c>
      <c r="E2192" t="s">
        <v>15</v>
      </c>
      <c r="F2192">
        <v>150</v>
      </c>
      <c r="G2192" s="1">
        <f>IF(reservas_hotel[[#This Row],[precio noche 1]]="","100",reservas_hotel[[#This Row],[precio noche 1]])</f>
        <v>150</v>
      </c>
      <c r="H2192" t="s">
        <v>5</v>
      </c>
      <c r="I2192">
        <v>7</v>
      </c>
      <c r="J2192" t="s">
        <v>6</v>
      </c>
      <c r="K2192">
        <v>15</v>
      </c>
      <c r="L2192" s="1">
        <f>IF(reservas_hotel[[#This Row],[mantenimiento_por_noche]]="","20",reservas_hotel[[#This Row],[mantenimiento_por_noche]])</f>
        <v>15</v>
      </c>
      <c r="M2192">
        <f>reservas_hotel[[#This Row],[Precio Noche]]*reservas_hotel[[#This Row],[noches]]</f>
        <v>1050</v>
      </c>
      <c r="N2192">
        <f>reservas_hotel[[#This Row],[noches]]*reservas_hotel[[#This Row],[Mantenimiento por noche]]</f>
        <v>105</v>
      </c>
      <c r="O2192">
        <f>reservas_hotel[[#This Row],[Gasto total por reserva]]-reservas_hotel[[#This Row],[Gasto mantenimiento total]]</f>
        <v>945</v>
      </c>
    </row>
    <row r="2193" spans="1:15" x14ac:dyDescent="0.3">
      <c r="A2193">
        <v>2192</v>
      </c>
      <c r="B2193">
        <v>38</v>
      </c>
      <c r="C2193" t="s">
        <v>2</v>
      </c>
      <c r="D2193" t="s">
        <v>18</v>
      </c>
      <c r="E2193" t="s">
        <v>15</v>
      </c>
      <c r="G2193" s="1" t="str">
        <f>IF(reservas_hotel[[#This Row],[precio noche 1]]="","100",reservas_hotel[[#This Row],[precio noche 1]])</f>
        <v>100</v>
      </c>
      <c r="H2193" t="s">
        <v>9</v>
      </c>
      <c r="I2193">
        <v>6</v>
      </c>
      <c r="J2193" t="s">
        <v>6</v>
      </c>
      <c r="K2193">
        <v>15</v>
      </c>
      <c r="L2193" s="1">
        <f>IF(reservas_hotel[[#This Row],[mantenimiento_por_noche]]="","20",reservas_hotel[[#This Row],[mantenimiento_por_noche]])</f>
        <v>15</v>
      </c>
      <c r="M2193">
        <f>reservas_hotel[[#This Row],[Precio Noche]]*reservas_hotel[[#This Row],[noches]]</f>
        <v>600</v>
      </c>
      <c r="N2193">
        <f>reservas_hotel[[#This Row],[noches]]*reservas_hotel[[#This Row],[Mantenimiento por noche]]</f>
        <v>90</v>
      </c>
      <c r="O2193">
        <f>reservas_hotel[[#This Row],[Gasto total por reserva]]-reservas_hotel[[#This Row],[Gasto mantenimiento total]]</f>
        <v>510</v>
      </c>
    </row>
    <row r="2194" spans="1:15" x14ac:dyDescent="0.3">
      <c r="A2194">
        <v>2193</v>
      </c>
      <c r="B2194">
        <v>61</v>
      </c>
      <c r="C2194" t="s">
        <v>13</v>
      </c>
      <c r="D2194" t="s">
        <v>14</v>
      </c>
      <c r="E2194" t="s">
        <v>15</v>
      </c>
      <c r="F2194">
        <v>90</v>
      </c>
      <c r="G2194" s="1">
        <f>IF(reservas_hotel[[#This Row],[precio noche 1]]="","100",reservas_hotel[[#This Row],[precio noche 1]])</f>
        <v>90</v>
      </c>
      <c r="H2194" t="s">
        <v>9</v>
      </c>
      <c r="I2194">
        <v>9</v>
      </c>
      <c r="J2194" t="s">
        <v>6</v>
      </c>
      <c r="K2194">
        <v>10</v>
      </c>
      <c r="L2194" s="1">
        <f>IF(reservas_hotel[[#This Row],[mantenimiento_por_noche]]="","20",reservas_hotel[[#This Row],[mantenimiento_por_noche]])</f>
        <v>10</v>
      </c>
      <c r="M2194">
        <f>reservas_hotel[[#This Row],[Precio Noche]]*reservas_hotel[[#This Row],[noches]]</f>
        <v>810</v>
      </c>
      <c r="N2194">
        <f>reservas_hotel[[#This Row],[noches]]*reservas_hotel[[#This Row],[Mantenimiento por noche]]</f>
        <v>90</v>
      </c>
      <c r="O2194">
        <f>reservas_hotel[[#This Row],[Gasto total por reserva]]-reservas_hotel[[#This Row],[Gasto mantenimiento total]]</f>
        <v>720</v>
      </c>
    </row>
    <row r="2195" spans="1:15" x14ac:dyDescent="0.3">
      <c r="A2195">
        <v>2194</v>
      </c>
      <c r="B2195">
        <v>29</v>
      </c>
      <c r="C2195" t="s">
        <v>13</v>
      </c>
      <c r="D2195" t="s">
        <v>22</v>
      </c>
      <c r="E2195" t="s">
        <v>11</v>
      </c>
      <c r="F2195">
        <v>120</v>
      </c>
      <c r="G2195" s="1">
        <f>IF(reservas_hotel[[#This Row],[precio noche 1]]="","100",reservas_hotel[[#This Row],[precio noche 1]])</f>
        <v>120</v>
      </c>
      <c r="H2195" t="s">
        <v>9</v>
      </c>
      <c r="I2195">
        <v>5</v>
      </c>
      <c r="J2195" t="s">
        <v>17</v>
      </c>
      <c r="K2195">
        <v>5</v>
      </c>
      <c r="L2195" s="1">
        <f>IF(reservas_hotel[[#This Row],[mantenimiento_por_noche]]="","20",reservas_hotel[[#This Row],[mantenimiento_por_noche]])</f>
        <v>5</v>
      </c>
      <c r="M2195">
        <f>reservas_hotel[[#This Row],[Precio Noche]]*reservas_hotel[[#This Row],[noches]]</f>
        <v>600</v>
      </c>
      <c r="N2195">
        <f>reservas_hotel[[#This Row],[noches]]*reservas_hotel[[#This Row],[Mantenimiento por noche]]</f>
        <v>25</v>
      </c>
      <c r="O2195">
        <f>reservas_hotel[[#This Row],[Gasto total por reserva]]-reservas_hotel[[#This Row],[Gasto mantenimiento total]]</f>
        <v>575</v>
      </c>
    </row>
    <row r="2196" spans="1:15" x14ac:dyDescent="0.3">
      <c r="A2196">
        <v>2195</v>
      </c>
      <c r="B2196">
        <v>47</v>
      </c>
      <c r="C2196" t="s">
        <v>13</v>
      </c>
      <c r="D2196" t="s">
        <v>18</v>
      </c>
      <c r="E2196" t="s">
        <v>11</v>
      </c>
      <c r="F2196">
        <v>120</v>
      </c>
      <c r="G2196" s="1">
        <f>IF(reservas_hotel[[#This Row],[precio noche 1]]="","100",reservas_hotel[[#This Row],[precio noche 1]])</f>
        <v>120</v>
      </c>
      <c r="H2196" t="s">
        <v>9</v>
      </c>
      <c r="I2196">
        <v>4</v>
      </c>
      <c r="J2196" t="s">
        <v>6</v>
      </c>
      <c r="K2196">
        <v>5</v>
      </c>
      <c r="L2196" s="1">
        <f>IF(reservas_hotel[[#This Row],[mantenimiento_por_noche]]="","20",reservas_hotel[[#This Row],[mantenimiento_por_noche]])</f>
        <v>5</v>
      </c>
      <c r="M2196">
        <f>reservas_hotel[[#This Row],[Precio Noche]]*reservas_hotel[[#This Row],[noches]]</f>
        <v>480</v>
      </c>
      <c r="N2196">
        <f>reservas_hotel[[#This Row],[noches]]*reservas_hotel[[#This Row],[Mantenimiento por noche]]</f>
        <v>20</v>
      </c>
      <c r="O2196">
        <f>reservas_hotel[[#This Row],[Gasto total por reserva]]-reservas_hotel[[#This Row],[Gasto mantenimiento total]]</f>
        <v>460</v>
      </c>
    </row>
    <row r="2197" spans="1:15" x14ac:dyDescent="0.3">
      <c r="A2197">
        <v>2196</v>
      </c>
      <c r="B2197">
        <v>74</v>
      </c>
      <c r="C2197" t="s">
        <v>2</v>
      </c>
      <c r="D2197" t="s">
        <v>18</v>
      </c>
      <c r="E2197" t="s">
        <v>4</v>
      </c>
      <c r="F2197">
        <v>120</v>
      </c>
      <c r="G2197" s="1">
        <f>IF(reservas_hotel[[#This Row],[precio noche 1]]="","100",reservas_hotel[[#This Row],[precio noche 1]])</f>
        <v>120</v>
      </c>
      <c r="H2197" t="s">
        <v>9</v>
      </c>
      <c r="I2197">
        <v>6</v>
      </c>
      <c r="J2197" t="s">
        <v>6</v>
      </c>
      <c r="K2197">
        <v>10</v>
      </c>
      <c r="L2197" s="1">
        <f>IF(reservas_hotel[[#This Row],[mantenimiento_por_noche]]="","20",reservas_hotel[[#This Row],[mantenimiento_por_noche]])</f>
        <v>10</v>
      </c>
      <c r="M2197">
        <f>reservas_hotel[[#This Row],[Precio Noche]]*reservas_hotel[[#This Row],[noches]]</f>
        <v>720</v>
      </c>
      <c r="N2197">
        <f>reservas_hotel[[#This Row],[noches]]*reservas_hotel[[#This Row],[Mantenimiento por noche]]</f>
        <v>60</v>
      </c>
      <c r="O2197">
        <f>reservas_hotel[[#This Row],[Gasto total por reserva]]-reservas_hotel[[#This Row],[Gasto mantenimiento total]]</f>
        <v>660</v>
      </c>
    </row>
    <row r="2198" spans="1:15" x14ac:dyDescent="0.3">
      <c r="A2198">
        <v>2197</v>
      </c>
      <c r="B2198">
        <v>18</v>
      </c>
      <c r="C2198" t="s">
        <v>13</v>
      </c>
      <c r="D2198" t="s">
        <v>19</v>
      </c>
      <c r="E2198" t="s">
        <v>4</v>
      </c>
      <c r="F2198">
        <v>90</v>
      </c>
      <c r="G2198" s="1">
        <f>IF(reservas_hotel[[#This Row],[precio noche 1]]="","100",reservas_hotel[[#This Row],[precio noche 1]])</f>
        <v>90</v>
      </c>
      <c r="H2198" t="s">
        <v>9</v>
      </c>
      <c r="I2198">
        <v>7</v>
      </c>
      <c r="J2198" t="s">
        <v>6</v>
      </c>
      <c r="K2198">
        <v>20</v>
      </c>
      <c r="L2198" s="1">
        <f>IF(reservas_hotel[[#This Row],[mantenimiento_por_noche]]="","20",reservas_hotel[[#This Row],[mantenimiento_por_noche]])</f>
        <v>20</v>
      </c>
      <c r="M2198">
        <f>reservas_hotel[[#This Row],[Precio Noche]]*reservas_hotel[[#This Row],[noches]]</f>
        <v>630</v>
      </c>
      <c r="N2198">
        <f>reservas_hotel[[#This Row],[noches]]*reservas_hotel[[#This Row],[Mantenimiento por noche]]</f>
        <v>140</v>
      </c>
      <c r="O2198">
        <f>reservas_hotel[[#This Row],[Gasto total por reserva]]-reservas_hotel[[#This Row],[Gasto mantenimiento total]]</f>
        <v>490</v>
      </c>
    </row>
    <row r="2199" spans="1:15" x14ac:dyDescent="0.3">
      <c r="A2199">
        <v>2198</v>
      </c>
      <c r="B2199">
        <v>54</v>
      </c>
      <c r="C2199" t="s">
        <v>2</v>
      </c>
      <c r="D2199" t="s">
        <v>10</v>
      </c>
      <c r="E2199" t="s">
        <v>4</v>
      </c>
      <c r="F2199">
        <v>90</v>
      </c>
      <c r="G2199" s="1">
        <f>IF(reservas_hotel[[#This Row],[precio noche 1]]="","100",reservas_hotel[[#This Row],[precio noche 1]])</f>
        <v>90</v>
      </c>
      <c r="H2199" t="s">
        <v>5</v>
      </c>
      <c r="I2199">
        <v>6</v>
      </c>
      <c r="J2199" t="s">
        <v>17</v>
      </c>
      <c r="K2199">
        <v>5</v>
      </c>
      <c r="L2199" s="1">
        <f>IF(reservas_hotel[[#This Row],[mantenimiento_por_noche]]="","20",reservas_hotel[[#This Row],[mantenimiento_por_noche]])</f>
        <v>5</v>
      </c>
      <c r="M2199">
        <f>reservas_hotel[[#This Row],[Precio Noche]]*reservas_hotel[[#This Row],[noches]]</f>
        <v>540</v>
      </c>
      <c r="N2199">
        <f>reservas_hotel[[#This Row],[noches]]*reservas_hotel[[#This Row],[Mantenimiento por noche]]</f>
        <v>30</v>
      </c>
      <c r="O2199">
        <f>reservas_hotel[[#This Row],[Gasto total por reserva]]-reservas_hotel[[#This Row],[Gasto mantenimiento total]]</f>
        <v>510</v>
      </c>
    </row>
    <row r="2200" spans="1:15" x14ac:dyDescent="0.3">
      <c r="A2200">
        <v>2199</v>
      </c>
      <c r="B2200">
        <v>45</v>
      </c>
      <c r="C2200" t="s">
        <v>13</v>
      </c>
      <c r="D2200" t="s">
        <v>7</v>
      </c>
      <c r="E2200" t="s">
        <v>11</v>
      </c>
      <c r="F2200">
        <v>120</v>
      </c>
      <c r="G2200" s="1">
        <f>IF(reservas_hotel[[#This Row],[precio noche 1]]="","100",reservas_hotel[[#This Row],[precio noche 1]])</f>
        <v>120</v>
      </c>
      <c r="H2200" t="s">
        <v>5</v>
      </c>
      <c r="I2200">
        <v>8</v>
      </c>
      <c r="J2200" t="s">
        <v>17</v>
      </c>
      <c r="L2200" s="1" t="str">
        <f>IF(reservas_hotel[[#This Row],[mantenimiento_por_noche]]="","20",reservas_hotel[[#This Row],[mantenimiento_por_noche]])</f>
        <v>20</v>
      </c>
      <c r="M2200">
        <f>reservas_hotel[[#This Row],[Precio Noche]]*reservas_hotel[[#This Row],[noches]]</f>
        <v>960</v>
      </c>
      <c r="N2200">
        <f>reservas_hotel[[#This Row],[noches]]*reservas_hotel[[#This Row],[Mantenimiento por noche]]</f>
        <v>160</v>
      </c>
      <c r="O2200">
        <f>reservas_hotel[[#This Row],[Gasto total por reserva]]-reservas_hotel[[#This Row],[Gasto mantenimiento total]]</f>
        <v>800</v>
      </c>
    </row>
    <row r="2201" spans="1:15" x14ac:dyDescent="0.3">
      <c r="A2201">
        <v>2200</v>
      </c>
      <c r="B2201">
        <v>55</v>
      </c>
      <c r="C2201" t="s">
        <v>13</v>
      </c>
      <c r="D2201" t="s">
        <v>18</v>
      </c>
      <c r="E2201" t="s">
        <v>15</v>
      </c>
      <c r="F2201">
        <v>70</v>
      </c>
      <c r="G2201" s="1">
        <f>IF(reservas_hotel[[#This Row],[precio noche 1]]="","100",reservas_hotel[[#This Row],[precio noche 1]])</f>
        <v>70</v>
      </c>
      <c r="H2201" t="s">
        <v>5</v>
      </c>
      <c r="I2201">
        <v>6</v>
      </c>
      <c r="J2201" t="s">
        <v>6</v>
      </c>
      <c r="L2201" s="1" t="str">
        <f>IF(reservas_hotel[[#This Row],[mantenimiento_por_noche]]="","20",reservas_hotel[[#This Row],[mantenimiento_por_noche]])</f>
        <v>20</v>
      </c>
      <c r="M2201">
        <f>reservas_hotel[[#This Row],[Precio Noche]]*reservas_hotel[[#This Row],[noches]]</f>
        <v>420</v>
      </c>
      <c r="N2201">
        <f>reservas_hotel[[#This Row],[noches]]*reservas_hotel[[#This Row],[Mantenimiento por noche]]</f>
        <v>120</v>
      </c>
      <c r="O2201">
        <f>reservas_hotel[[#This Row],[Gasto total por reserva]]-reservas_hotel[[#This Row],[Gasto mantenimiento total]]</f>
        <v>300</v>
      </c>
    </row>
    <row r="2202" spans="1:15" x14ac:dyDescent="0.3">
      <c r="A2202">
        <v>2201</v>
      </c>
      <c r="B2202">
        <v>68</v>
      </c>
      <c r="C2202" t="s">
        <v>13</v>
      </c>
      <c r="D2202" t="s">
        <v>18</v>
      </c>
      <c r="E2202" t="s">
        <v>8</v>
      </c>
      <c r="F2202">
        <v>70</v>
      </c>
      <c r="G2202" s="1">
        <f>IF(reservas_hotel[[#This Row],[precio noche 1]]="","100",reservas_hotel[[#This Row],[precio noche 1]])</f>
        <v>70</v>
      </c>
      <c r="H2202" t="s">
        <v>9</v>
      </c>
      <c r="I2202">
        <v>2</v>
      </c>
      <c r="J2202" t="s">
        <v>17</v>
      </c>
      <c r="K2202">
        <v>5</v>
      </c>
      <c r="L2202" s="1">
        <f>IF(reservas_hotel[[#This Row],[mantenimiento_por_noche]]="","20",reservas_hotel[[#This Row],[mantenimiento_por_noche]])</f>
        <v>5</v>
      </c>
      <c r="M2202">
        <f>reservas_hotel[[#This Row],[Precio Noche]]*reservas_hotel[[#This Row],[noches]]</f>
        <v>140</v>
      </c>
      <c r="N2202">
        <f>reservas_hotel[[#This Row],[noches]]*reservas_hotel[[#This Row],[Mantenimiento por noche]]</f>
        <v>10</v>
      </c>
      <c r="O2202">
        <f>reservas_hotel[[#This Row],[Gasto total por reserva]]-reservas_hotel[[#This Row],[Gasto mantenimiento total]]</f>
        <v>130</v>
      </c>
    </row>
    <row r="2203" spans="1:15" x14ac:dyDescent="0.3">
      <c r="A2203">
        <v>2202</v>
      </c>
      <c r="B2203">
        <v>81</v>
      </c>
      <c r="C2203" t="s">
        <v>2</v>
      </c>
      <c r="D2203" t="s">
        <v>10</v>
      </c>
      <c r="E2203" t="s">
        <v>4</v>
      </c>
      <c r="F2203">
        <v>150</v>
      </c>
      <c r="G2203" s="1">
        <f>IF(reservas_hotel[[#This Row],[precio noche 1]]="","100",reservas_hotel[[#This Row],[precio noche 1]])</f>
        <v>150</v>
      </c>
      <c r="H2203" t="s">
        <v>9</v>
      </c>
      <c r="I2203">
        <v>7</v>
      </c>
      <c r="J2203" t="s">
        <v>6</v>
      </c>
      <c r="L2203" s="1" t="str">
        <f>IF(reservas_hotel[[#This Row],[mantenimiento_por_noche]]="","20",reservas_hotel[[#This Row],[mantenimiento_por_noche]])</f>
        <v>20</v>
      </c>
      <c r="M2203">
        <f>reservas_hotel[[#This Row],[Precio Noche]]*reservas_hotel[[#This Row],[noches]]</f>
        <v>1050</v>
      </c>
      <c r="N2203">
        <f>reservas_hotel[[#This Row],[noches]]*reservas_hotel[[#This Row],[Mantenimiento por noche]]</f>
        <v>140</v>
      </c>
      <c r="O2203">
        <f>reservas_hotel[[#This Row],[Gasto total por reserva]]-reservas_hotel[[#This Row],[Gasto mantenimiento total]]</f>
        <v>910</v>
      </c>
    </row>
    <row r="2204" spans="1:15" x14ac:dyDescent="0.3">
      <c r="A2204">
        <v>2203</v>
      </c>
      <c r="B2204">
        <v>24</v>
      </c>
      <c r="C2204" t="s">
        <v>2</v>
      </c>
      <c r="D2204" t="s">
        <v>22</v>
      </c>
      <c r="E2204" t="s">
        <v>4</v>
      </c>
      <c r="F2204">
        <v>50</v>
      </c>
      <c r="G2204" s="1">
        <f>IF(reservas_hotel[[#This Row],[precio noche 1]]="","100",reservas_hotel[[#This Row],[precio noche 1]])</f>
        <v>50</v>
      </c>
      <c r="H2204" t="s">
        <v>5</v>
      </c>
      <c r="I2204">
        <v>7</v>
      </c>
      <c r="J2204" t="s">
        <v>17</v>
      </c>
      <c r="K2204">
        <v>10</v>
      </c>
      <c r="L2204" s="1">
        <f>IF(reservas_hotel[[#This Row],[mantenimiento_por_noche]]="","20",reservas_hotel[[#This Row],[mantenimiento_por_noche]])</f>
        <v>10</v>
      </c>
      <c r="M2204">
        <f>reservas_hotel[[#This Row],[Precio Noche]]*reservas_hotel[[#This Row],[noches]]</f>
        <v>350</v>
      </c>
      <c r="N2204">
        <f>reservas_hotel[[#This Row],[noches]]*reservas_hotel[[#This Row],[Mantenimiento por noche]]</f>
        <v>70</v>
      </c>
      <c r="O2204">
        <f>reservas_hotel[[#This Row],[Gasto total por reserva]]-reservas_hotel[[#This Row],[Gasto mantenimiento total]]</f>
        <v>280</v>
      </c>
    </row>
    <row r="2205" spans="1:15" x14ac:dyDescent="0.3">
      <c r="A2205">
        <v>2204</v>
      </c>
      <c r="B2205">
        <v>35</v>
      </c>
      <c r="C2205" t="s">
        <v>13</v>
      </c>
      <c r="D2205" t="s">
        <v>22</v>
      </c>
      <c r="E2205" t="s">
        <v>15</v>
      </c>
      <c r="F2205">
        <v>120</v>
      </c>
      <c r="G2205" s="1">
        <f>IF(reservas_hotel[[#This Row],[precio noche 1]]="","100",reservas_hotel[[#This Row],[precio noche 1]])</f>
        <v>120</v>
      </c>
      <c r="H2205" t="s">
        <v>9</v>
      </c>
      <c r="I2205">
        <v>9</v>
      </c>
      <c r="J2205" t="s">
        <v>17</v>
      </c>
      <c r="K2205">
        <v>15</v>
      </c>
      <c r="L2205" s="1">
        <f>IF(reservas_hotel[[#This Row],[mantenimiento_por_noche]]="","20",reservas_hotel[[#This Row],[mantenimiento_por_noche]])</f>
        <v>15</v>
      </c>
      <c r="M2205">
        <f>reservas_hotel[[#This Row],[Precio Noche]]*reservas_hotel[[#This Row],[noches]]</f>
        <v>1080</v>
      </c>
      <c r="N2205">
        <f>reservas_hotel[[#This Row],[noches]]*reservas_hotel[[#This Row],[Mantenimiento por noche]]</f>
        <v>135</v>
      </c>
      <c r="O2205">
        <f>reservas_hotel[[#This Row],[Gasto total por reserva]]-reservas_hotel[[#This Row],[Gasto mantenimiento total]]</f>
        <v>945</v>
      </c>
    </row>
    <row r="2206" spans="1:15" x14ac:dyDescent="0.3">
      <c r="A2206">
        <v>2205</v>
      </c>
      <c r="B2206">
        <v>85</v>
      </c>
      <c r="C2206" t="s">
        <v>13</v>
      </c>
      <c r="D2206" t="s">
        <v>7</v>
      </c>
      <c r="E2206" t="s">
        <v>11</v>
      </c>
      <c r="F2206">
        <v>70</v>
      </c>
      <c r="G2206" s="1">
        <f>IF(reservas_hotel[[#This Row],[precio noche 1]]="","100",reservas_hotel[[#This Row],[precio noche 1]])</f>
        <v>70</v>
      </c>
      <c r="H2206" t="s">
        <v>12</v>
      </c>
      <c r="I2206">
        <v>10</v>
      </c>
      <c r="J2206" t="s">
        <v>6</v>
      </c>
      <c r="K2206">
        <v>20</v>
      </c>
      <c r="L2206" s="1">
        <f>IF(reservas_hotel[[#This Row],[mantenimiento_por_noche]]="","20",reservas_hotel[[#This Row],[mantenimiento_por_noche]])</f>
        <v>20</v>
      </c>
      <c r="M2206">
        <f>reservas_hotel[[#This Row],[Precio Noche]]*reservas_hotel[[#This Row],[noches]]</f>
        <v>700</v>
      </c>
      <c r="N2206">
        <f>reservas_hotel[[#This Row],[noches]]*reservas_hotel[[#This Row],[Mantenimiento por noche]]</f>
        <v>200</v>
      </c>
      <c r="O2206">
        <f>reservas_hotel[[#This Row],[Gasto total por reserva]]-reservas_hotel[[#This Row],[Gasto mantenimiento total]]</f>
        <v>500</v>
      </c>
    </row>
    <row r="2207" spans="1:15" x14ac:dyDescent="0.3">
      <c r="A2207">
        <v>2206</v>
      </c>
      <c r="B2207">
        <v>83</v>
      </c>
      <c r="C2207" t="s">
        <v>2</v>
      </c>
      <c r="D2207" t="s">
        <v>19</v>
      </c>
      <c r="E2207" t="s">
        <v>15</v>
      </c>
      <c r="F2207">
        <v>50</v>
      </c>
      <c r="G2207" s="1">
        <f>IF(reservas_hotel[[#This Row],[precio noche 1]]="","100",reservas_hotel[[#This Row],[precio noche 1]])</f>
        <v>50</v>
      </c>
      <c r="H2207" t="s">
        <v>5</v>
      </c>
      <c r="I2207">
        <v>7</v>
      </c>
      <c r="J2207" t="s">
        <v>6</v>
      </c>
      <c r="L2207" s="1" t="str">
        <f>IF(reservas_hotel[[#This Row],[mantenimiento_por_noche]]="","20",reservas_hotel[[#This Row],[mantenimiento_por_noche]])</f>
        <v>20</v>
      </c>
      <c r="M2207">
        <f>reservas_hotel[[#This Row],[Precio Noche]]*reservas_hotel[[#This Row],[noches]]</f>
        <v>350</v>
      </c>
      <c r="N2207">
        <f>reservas_hotel[[#This Row],[noches]]*reservas_hotel[[#This Row],[Mantenimiento por noche]]</f>
        <v>140</v>
      </c>
      <c r="O2207">
        <f>reservas_hotel[[#This Row],[Gasto total por reserva]]-reservas_hotel[[#This Row],[Gasto mantenimiento total]]</f>
        <v>210</v>
      </c>
    </row>
    <row r="2208" spans="1:15" x14ac:dyDescent="0.3">
      <c r="A2208">
        <v>2207</v>
      </c>
      <c r="B2208">
        <v>31</v>
      </c>
      <c r="C2208" t="s">
        <v>13</v>
      </c>
      <c r="D2208" t="s">
        <v>19</v>
      </c>
      <c r="E2208" t="s">
        <v>15</v>
      </c>
      <c r="F2208">
        <v>50</v>
      </c>
      <c r="G2208" s="1">
        <f>IF(reservas_hotel[[#This Row],[precio noche 1]]="","100",reservas_hotel[[#This Row],[precio noche 1]])</f>
        <v>50</v>
      </c>
      <c r="H2208" t="s">
        <v>21</v>
      </c>
      <c r="I2208">
        <v>1</v>
      </c>
      <c r="J2208" t="s">
        <v>17</v>
      </c>
      <c r="K2208">
        <v>10</v>
      </c>
      <c r="L2208" s="1">
        <f>IF(reservas_hotel[[#This Row],[mantenimiento_por_noche]]="","20",reservas_hotel[[#This Row],[mantenimiento_por_noche]])</f>
        <v>10</v>
      </c>
      <c r="M2208">
        <f>reservas_hotel[[#This Row],[Precio Noche]]*reservas_hotel[[#This Row],[noches]]</f>
        <v>50</v>
      </c>
      <c r="N2208">
        <f>reservas_hotel[[#This Row],[noches]]*reservas_hotel[[#This Row],[Mantenimiento por noche]]</f>
        <v>10</v>
      </c>
      <c r="O2208">
        <f>reservas_hotel[[#This Row],[Gasto total por reserva]]-reservas_hotel[[#This Row],[Gasto mantenimiento total]]</f>
        <v>40</v>
      </c>
    </row>
    <row r="2209" spans="1:15" x14ac:dyDescent="0.3">
      <c r="A2209">
        <v>2208</v>
      </c>
      <c r="B2209">
        <v>63</v>
      </c>
      <c r="C2209" t="s">
        <v>13</v>
      </c>
      <c r="D2209" t="s">
        <v>19</v>
      </c>
      <c r="E2209" t="s">
        <v>11</v>
      </c>
      <c r="G2209" s="1" t="str">
        <f>IF(reservas_hotel[[#This Row],[precio noche 1]]="","100",reservas_hotel[[#This Row],[precio noche 1]])</f>
        <v>100</v>
      </c>
      <c r="H2209" t="s">
        <v>21</v>
      </c>
      <c r="I2209">
        <v>4</v>
      </c>
      <c r="J2209" t="s">
        <v>6</v>
      </c>
      <c r="K2209">
        <v>10</v>
      </c>
      <c r="L2209" s="1">
        <f>IF(reservas_hotel[[#This Row],[mantenimiento_por_noche]]="","20",reservas_hotel[[#This Row],[mantenimiento_por_noche]])</f>
        <v>10</v>
      </c>
      <c r="M2209">
        <f>reservas_hotel[[#This Row],[Precio Noche]]*reservas_hotel[[#This Row],[noches]]</f>
        <v>400</v>
      </c>
      <c r="N2209">
        <f>reservas_hotel[[#This Row],[noches]]*reservas_hotel[[#This Row],[Mantenimiento por noche]]</f>
        <v>40</v>
      </c>
      <c r="O2209">
        <f>reservas_hotel[[#This Row],[Gasto total por reserva]]-reservas_hotel[[#This Row],[Gasto mantenimiento total]]</f>
        <v>360</v>
      </c>
    </row>
    <row r="2210" spans="1:15" x14ac:dyDescent="0.3">
      <c r="A2210">
        <v>2209</v>
      </c>
      <c r="B2210">
        <v>31</v>
      </c>
      <c r="C2210" t="s">
        <v>2</v>
      </c>
      <c r="D2210" t="s">
        <v>14</v>
      </c>
      <c r="E2210" t="s">
        <v>15</v>
      </c>
      <c r="F2210">
        <v>50</v>
      </c>
      <c r="G2210" s="1">
        <f>IF(reservas_hotel[[#This Row],[precio noche 1]]="","100",reservas_hotel[[#This Row],[precio noche 1]])</f>
        <v>50</v>
      </c>
      <c r="H2210" t="s">
        <v>5</v>
      </c>
      <c r="I2210">
        <v>3</v>
      </c>
      <c r="J2210" t="s">
        <v>17</v>
      </c>
      <c r="K2210">
        <v>20</v>
      </c>
      <c r="L2210" s="1">
        <f>IF(reservas_hotel[[#This Row],[mantenimiento_por_noche]]="","20",reservas_hotel[[#This Row],[mantenimiento_por_noche]])</f>
        <v>20</v>
      </c>
      <c r="M2210">
        <f>reservas_hotel[[#This Row],[Precio Noche]]*reservas_hotel[[#This Row],[noches]]</f>
        <v>150</v>
      </c>
      <c r="N2210">
        <f>reservas_hotel[[#This Row],[noches]]*reservas_hotel[[#This Row],[Mantenimiento por noche]]</f>
        <v>60</v>
      </c>
      <c r="O2210">
        <f>reservas_hotel[[#This Row],[Gasto total por reserva]]-reservas_hotel[[#This Row],[Gasto mantenimiento total]]</f>
        <v>90</v>
      </c>
    </row>
    <row r="2211" spans="1:15" x14ac:dyDescent="0.3">
      <c r="A2211">
        <v>2210</v>
      </c>
      <c r="B2211">
        <v>83</v>
      </c>
      <c r="C2211" t="s">
        <v>13</v>
      </c>
      <c r="D2211" t="s">
        <v>16</v>
      </c>
      <c r="E2211" t="s">
        <v>15</v>
      </c>
      <c r="F2211">
        <v>70</v>
      </c>
      <c r="G2211" s="1">
        <f>IF(reservas_hotel[[#This Row],[precio noche 1]]="","100",reservas_hotel[[#This Row],[precio noche 1]])</f>
        <v>70</v>
      </c>
      <c r="H2211" t="s">
        <v>9</v>
      </c>
      <c r="I2211">
        <v>4</v>
      </c>
      <c r="J2211" t="s">
        <v>17</v>
      </c>
      <c r="K2211">
        <v>5</v>
      </c>
      <c r="L2211" s="1">
        <f>IF(reservas_hotel[[#This Row],[mantenimiento_por_noche]]="","20",reservas_hotel[[#This Row],[mantenimiento_por_noche]])</f>
        <v>5</v>
      </c>
      <c r="M2211">
        <f>reservas_hotel[[#This Row],[Precio Noche]]*reservas_hotel[[#This Row],[noches]]</f>
        <v>280</v>
      </c>
      <c r="N2211">
        <f>reservas_hotel[[#This Row],[noches]]*reservas_hotel[[#This Row],[Mantenimiento por noche]]</f>
        <v>20</v>
      </c>
      <c r="O2211">
        <f>reservas_hotel[[#This Row],[Gasto total por reserva]]-reservas_hotel[[#This Row],[Gasto mantenimiento total]]</f>
        <v>260</v>
      </c>
    </row>
    <row r="2212" spans="1:15" x14ac:dyDescent="0.3">
      <c r="A2212">
        <v>2211</v>
      </c>
      <c r="B2212">
        <v>51</v>
      </c>
      <c r="C2212" t="s">
        <v>2</v>
      </c>
      <c r="D2212" t="s">
        <v>10</v>
      </c>
      <c r="E2212" t="s">
        <v>8</v>
      </c>
      <c r="F2212">
        <v>70</v>
      </c>
      <c r="G2212" s="1">
        <f>IF(reservas_hotel[[#This Row],[precio noche 1]]="","100",reservas_hotel[[#This Row],[precio noche 1]])</f>
        <v>70</v>
      </c>
      <c r="H2212" t="s">
        <v>12</v>
      </c>
      <c r="I2212">
        <v>2</v>
      </c>
      <c r="J2212" t="s">
        <v>6</v>
      </c>
      <c r="L2212" s="1" t="str">
        <f>IF(reservas_hotel[[#This Row],[mantenimiento_por_noche]]="","20",reservas_hotel[[#This Row],[mantenimiento_por_noche]])</f>
        <v>20</v>
      </c>
      <c r="M2212">
        <f>reservas_hotel[[#This Row],[Precio Noche]]*reservas_hotel[[#This Row],[noches]]</f>
        <v>140</v>
      </c>
      <c r="N2212">
        <f>reservas_hotel[[#This Row],[noches]]*reservas_hotel[[#This Row],[Mantenimiento por noche]]</f>
        <v>40</v>
      </c>
      <c r="O2212">
        <f>reservas_hotel[[#This Row],[Gasto total por reserva]]-reservas_hotel[[#This Row],[Gasto mantenimiento total]]</f>
        <v>100</v>
      </c>
    </row>
    <row r="2213" spans="1:15" x14ac:dyDescent="0.3">
      <c r="A2213">
        <v>2212</v>
      </c>
      <c r="B2213">
        <v>47</v>
      </c>
      <c r="C2213" t="s">
        <v>13</v>
      </c>
      <c r="D2213" t="s">
        <v>7</v>
      </c>
      <c r="E2213" t="s">
        <v>4</v>
      </c>
      <c r="F2213">
        <v>120</v>
      </c>
      <c r="G2213" s="1">
        <f>IF(reservas_hotel[[#This Row],[precio noche 1]]="","100",reservas_hotel[[#This Row],[precio noche 1]])</f>
        <v>120</v>
      </c>
      <c r="H2213" t="s">
        <v>12</v>
      </c>
      <c r="I2213">
        <v>1</v>
      </c>
      <c r="J2213" t="s">
        <v>17</v>
      </c>
      <c r="K2213">
        <v>5</v>
      </c>
      <c r="L2213" s="1">
        <f>IF(reservas_hotel[[#This Row],[mantenimiento_por_noche]]="","20",reservas_hotel[[#This Row],[mantenimiento_por_noche]])</f>
        <v>5</v>
      </c>
      <c r="M2213">
        <f>reservas_hotel[[#This Row],[Precio Noche]]*reservas_hotel[[#This Row],[noches]]</f>
        <v>120</v>
      </c>
      <c r="N2213">
        <f>reservas_hotel[[#This Row],[noches]]*reservas_hotel[[#This Row],[Mantenimiento por noche]]</f>
        <v>5</v>
      </c>
      <c r="O2213">
        <f>reservas_hotel[[#This Row],[Gasto total por reserva]]-reservas_hotel[[#This Row],[Gasto mantenimiento total]]</f>
        <v>115</v>
      </c>
    </row>
    <row r="2214" spans="1:15" x14ac:dyDescent="0.3">
      <c r="A2214">
        <v>2213</v>
      </c>
      <c r="B2214">
        <v>28</v>
      </c>
      <c r="C2214" t="s">
        <v>13</v>
      </c>
      <c r="D2214" t="s">
        <v>20</v>
      </c>
      <c r="E2214" t="s">
        <v>4</v>
      </c>
      <c r="F2214">
        <v>70</v>
      </c>
      <c r="G2214" s="1">
        <f>IF(reservas_hotel[[#This Row],[precio noche 1]]="","100",reservas_hotel[[#This Row],[precio noche 1]])</f>
        <v>70</v>
      </c>
      <c r="H2214" t="s">
        <v>12</v>
      </c>
      <c r="I2214">
        <v>3</v>
      </c>
      <c r="J2214" t="s">
        <v>6</v>
      </c>
      <c r="K2214">
        <v>5</v>
      </c>
      <c r="L2214" s="1">
        <f>IF(reservas_hotel[[#This Row],[mantenimiento_por_noche]]="","20",reservas_hotel[[#This Row],[mantenimiento_por_noche]])</f>
        <v>5</v>
      </c>
      <c r="M2214">
        <f>reservas_hotel[[#This Row],[Precio Noche]]*reservas_hotel[[#This Row],[noches]]</f>
        <v>210</v>
      </c>
      <c r="N2214">
        <f>reservas_hotel[[#This Row],[noches]]*reservas_hotel[[#This Row],[Mantenimiento por noche]]</f>
        <v>15</v>
      </c>
      <c r="O2214">
        <f>reservas_hotel[[#This Row],[Gasto total por reserva]]-reservas_hotel[[#This Row],[Gasto mantenimiento total]]</f>
        <v>195</v>
      </c>
    </row>
    <row r="2215" spans="1:15" x14ac:dyDescent="0.3">
      <c r="A2215">
        <v>2214</v>
      </c>
      <c r="B2215">
        <v>32</v>
      </c>
      <c r="C2215" t="s">
        <v>13</v>
      </c>
      <c r="D2215" t="s">
        <v>20</v>
      </c>
      <c r="E2215" t="s">
        <v>4</v>
      </c>
      <c r="F2215">
        <v>200</v>
      </c>
      <c r="G2215" s="1">
        <f>IF(reservas_hotel[[#This Row],[precio noche 1]]="","100",reservas_hotel[[#This Row],[precio noche 1]])</f>
        <v>200</v>
      </c>
      <c r="H2215" t="s">
        <v>12</v>
      </c>
      <c r="I2215">
        <v>10</v>
      </c>
      <c r="J2215" t="s">
        <v>6</v>
      </c>
      <c r="K2215">
        <v>20</v>
      </c>
      <c r="L2215" s="1">
        <f>IF(reservas_hotel[[#This Row],[mantenimiento_por_noche]]="","20",reservas_hotel[[#This Row],[mantenimiento_por_noche]])</f>
        <v>20</v>
      </c>
      <c r="M2215">
        <f>reservas_hotel[[#This Row],[Precio Noche]]*reservas_hotel[[#This Row],[noches]]</f>
        <v>2000</v>
      </c>
      <c r="N2215">
        <f>reservas_hotel[[#This Row],[noches]]*reservas_hotel[[#This Row],[Mantenimiento por noche]]</f>
        <v>200</v>
      </c>
      <c r="O2215">
        <f>reservas_hotel[[#This Row],[Gasto total por reserva]]-reservas_hotel[[#This Row],[Gasto mantenimiento total]]</f>
        <v>1800</v>
      </c>
    </row>
    <row r="2216" spans="1:15" x14ac:dyDescent="0.3">
      <c r="A2216">
        <v>2215</v>
      </c>
      <c r="B2216">
        <v>21</v>
      </c>
      <c r="C2216" t="s">
        <v>2</v>
      </c>
      <c r="D2216" t="s">
        <v>19</v>
      </c>
      <c r="E2216" t="s">
        <v>4</v>
      </c>
      <c r="F2216">
        <v>50</v>
      </c>
      <c r="G2216" s="1">
        <f>IF(reservas_hotel[[#This Row],[precio noche 1]]="","100",reservas_hotel[[#This Row],[precio noche 1]])</f>
        <v>50</v>
      </c>
      <c r="H2216" t="s">
        <v>5</v>
      </c>
      <c r="I2216">
        <v>5</v>
      </c>
      <c r="J2216" t="s">
        <v>6</v>
      </c>
      <c r="K2216">
        <v>15</v>
      </c>
      <c r="L2216" s="1">
        <f>IF(reservas_hotel[[#This Row],[mantenimiento_por_noche]]="","20",reservas_hotel[[#This Row],[mantenimiento_por_noche]])</f>
        <v>15</v>
      </c>
      <c r="M2216">
        <f>reservas_hotel[[#This Row],[Precio Noche]]*reservas_hotel[[#This Row],[noches]]</f>
        <v>250</v>
      </c>
      <c r="N2216">
        <f>reservas_hotel[[#This Row],[noches]]*reservas_hotel[[#This Row],[Mantenimiento por noche]]</f>
        <v>75</v>
      </c>
      <c r="O2216">
        <f>reservas_hotel[[#This Row],[Gasto total por reserva]]-reservas_hotel[[#This Row],[Gasto mantenimiento total]]</f>
        <v>175</v>
      </c>
    </row>
    <row r="2217" spans="1:15" x14ac:dyDescent="0.3">
      <c r="A2217">
        <v>2216</v>
      </c>
      <c r="B2217">
        <v>60</v>
      </c>
      <c r="C2217" t="s">
        <v>13</v>
      </c>
      <c r="D2217" t="s">
        <v>14</v>
      </c>
      <c r="E2217" t="s">
        <v>15</v>
      </c>
      <c r="F2217">
        <v>50</v>
      </c>
      <c r="G2217" s="1">
        <f>IF(reservas_hotel[[#This Row],[precio noche 1]]="","100",reservas_hotel[[#This Row],[precio noche 1]])</f>
        <v>50</v>
      </c>
      <c r="H2217" t="s">
        <v>21</v>
      </c>
      <c r="I2217">
        <v>4</v>
      </c>
      <c r="J2217" t="s">
        <v>17</v>
      </c>
      <c r="K2217">
        <v>15</v>
      </c>
      <c r="L2217" s="1">
        <f>IF(reservas_hotel[[#This Row],[mantenimiento_por_noche]]="","20",reservas_hotel[[#This Row],[mantenimiento_por_noche]])</f>
        <v>15</v>
      </c>
      <c r="M2217">
        <f>reservas_hotel[[#This Row],[Precio Noche]]*reservas_hotel[[#This Row],[noches]]</f>
        <v>200</v>
      </c>
      <c r="N2217">
        <f>reservas_hotel[[#This Row],[noches]]*reservas_hotel[[#This Row],[Mantenimiento por noche]]</f>
        <v>60</v>
      </c>
      <c r="O2217">
        <f>reservas_hotel[[#This Row],[Gasto total por reserva]]-reservas_hotel[[#This Row],[Gasto mantenimiento total]]</f>
        <v>140</v>
      </c>
    </row>
    <row r="2218" spans="1:15" x14ac:dyDescent="0.3">
      <c r="A2218">
        <v>2217</v>
      </c>
      <c r="B2218">
        <v>46</v>
      </c>
      <c r="C2218" t="s">
        <v>13</v>
      </c>
      <c r="D2218" t="s">
        <v>18</v>
      </c>
      <c r="E2218" t="s">
        <v>11</v>
      </c>
      <c r="F2218">
        <v>90</v>
      </c>
      <c r="G2218" s="1">
        <f>IF(reservas_hotel[[#This Row],[precio noche 1]]="","100",reservas_hotel[[#This Row],[precio noche 1]])</f>
        <v>90</v>
      </c>
      <c r="H2218" t="s">
        <v>5</v>
      </c>
      <c r="I2218">
        <v>10</v>
      </c>
      <c r="J2218" t="s">
        <v>17</v>
      </c>
      <c r="K2218">
        <v>10</v>
      </c>
      <c r="L2218" s="1">
        <f>IF(reservas_hotel[[#This Row],[mantenimiento_por_noche]]="","20",reservas_hotel[[#This Row],[mantenimiento_por_noche]])</f>
        <v>10</v>
      </c>
      <c r="M2218">
        <f>reservas_hotel[[#This Row],[Precio Noche]]*reservas_hotel[[#This Row],[noches]]</f>
        <v>900</v>
      </c>
      <c r="N2218">
        <f>reservas_hotel[[#This Row],[noches]]*reservas_hotel[[#This Row],[Mantenimiento por noche]]</f>
        <v>100</v>
      </c>
      <c r="O2218">
        <f>reservas_hotel[[#This Row],[Gasto total por reserva]]-reservas_hotel[[#This Row],[Gasto mantenimiento total]]</f>
        <v>800</v>
      </c>
    </row>
    <row r="2219" spans="1:15" x14ac:dyDescent="0.3">
      <c r="A2219">
        <v>2218</v>
      </c>
      <c r="B2219">
        <v>42</v>
      </c>
      <c r="C2219" t="s">
        <v>2</v>
      </c>
      <c r="D2219" t="s">
        <v>14</v>
      </c>
      <c r="E2219" t="s">
        <v>4</v>
      </c>
      <c r="F2219">
        <v>70</v>
      </c>
      <c r="G2219" s="1">
        <f>IF(reservas_hotel[[#This Row],[precio noche 1]]="","100",reservas_hotel[[#This Row],[precio noche 1]])</f>
        <v>70</v>
      </c>
      <c r="H2219" t="s">
        <v>9</v>
      </c>
      <c r="I2219">
        <v>7</v>
      </c>
      <c r="J2219" t="s">
        <v>6</v>
      </c>
      <c r="K2219">
        <v>15</v>
      </c>
      <c r="L2219" s="1">
        <f>IF(reservas_hotel[[#This Row],[mantenimiento_por_noche]]="","20",reservas_hotel[[#This Row],[mantenimiento_por_noche]])</f>
        <v>15</v>
      </c>
      <c r="M2219">
        <f>reservas_hotel[[#This Row],[Precio Noche]]*reservas_hotel[[#This Row],[noches]]</f>
        <v>490</v>
      </c>
      <c r="N2219">
        <f>reservas_hotel[[#This Row],[noches]]*reservas_hotel[[#This Row],[Mantenimiento por noche]]</f>
        <v>105</v>
      </c>
      <c r="O2219">
        <f>reservas_hotel[[#This Row],[Gasto total por reserva]]-reservas_hotel[[#This Row],[Gasto mantenimiento total]]</f>
        <v>385</v>
      </c>
    </row>
    <row r="2220" spans="1:15" x14ac:dyDescent="0.3">
      <c r="A2220">
        <v>2219</v>
      </c>
      <c r="B2220">
        <v>33</v>
      </c>
      <c r="C2220" t="s">
        <v>2</v>
      </c>
      <c r="D2220" t="s">
        <v>10</v>
      </c>
      <c r="E2220" t="s">
        <v>11</v>
      </c>
      <c r="F2220">
        <v>150</v>
      </c>
      <c r="G2220" s="1">
        <f>IF(reservas_hotel[[#This Row],[precio noche 1]]="","100",reservas_hotel[[#This Row],[precio noche 1]])</f>
        <v>150</v>
      </c>
      <c r="H2220" t="s">
        <v>12</v>
      </c>
      <c r="I2220">
        <v>7</v>
      </c>
      <c r="J2220" t="s">
        <v>17</v>
      </c>
      <c r="L2220" s="1" t="str">
        <f>IF(reservas_hotel[[#This Row],[mantenimiento_por_noche]]="","20",reservas_hotel[[#This Row],[mantenimiento_por_noche]])</f>
        <v>20</v>
      </c>
      <c r="M2220">
        <f>reservas_hotel[[#This Row],[Precio Noche]]*reservas_hotel[[#This Row],[noches]]</f>
        <v>1050</v>
      </c>
      <c r="N2220">
        <f>reservas_hotel[[#This Row],[noches]]*reservas_hotel[[#This Row],[Mantenimiento por noche]]</f>
        <v>140</v>
      </c>
      <c r="O2220">
        <f>reservas_hotel[[#This Row],[Gasto total por reserva]]-reservas_hotel[[#This Row],[Gasto mantenimiento total]]</f>
        <v>910</v>
      </c>
    </row>
    <row r="2221" spans="1:15" x14ac:dyDescent="0.3">
      <c r="A2221">
        <v>2220</v>
      </c>
      <c r="B2221">
        <v>30</v>
      </c>
      <c r="C2221" t="s">
        <v>13</v>
      </c>
      <c r="D2221" t="s">
        <v>16</v>
      </c>
      <c r="E2221" t="s">
        <v>15</v>
      </c>
      <c r="F2221">
        <v>150</v>
      </c>
      <c r="G2221" s="1">
        <f>IF(reservas_hotel[[#This Row],[precio noche 1]]="","100",reservas_hotel[[#This Row],[precio noche 1]])</f>
        <v>150</v>
      </c>
      <c r="H2221" t="s">
        <v>9</v>
      </c>
      <c r="I2221">
        <v>2</v>
      </c>
      <c r="J2221" t="s">
        <v>6</v>
      </c>
      <c r="K2221">
        <v>20</v>
      </c>
      <c r="L2221" s="1">
        <f>IF(reservas_hotel[[#This Row],[mantenimiento_por_noche]]="","20",reservas_hotel[[#This Row],[mantenimiento_por_noche]])</f>
        <v>20</v>
      </c>
      <c r="M2221">
        <f>reservas_hotel[[#This Row],[Precio Noche]]*reservas_hotel[[#This Row],[noches]]</f>
        <v>300</v>
      </c>
      <c r="N2221">
        <f>reservas_hotel[[#This Row],[noches]]*reservas_hotel[[#This Row],[Mantenimiento por noche]]</f>
        <v>40</v>
      </c>
      <c r="O2221">
        <f>reservas_hotel[[#This Row],[Gasto total por reserva]]-reservas_hotel[[#This Row],[Gasto mantenimiento total]]</f>
        <v>260</v>
      </c>
    </row>
    <row r="2222" spans="1:15" x14ac:dyDescent="0.3">
      <c r="A2222">
        <v>2221</v>
      </c>
      <c r="B2222">
        <v>58</v>
      </c>
      <c r="C2222" t="s">
        <v>2</v>
      </c>
      <c r="D2222" t="s">
        <v>10</v>
      </c>
      <c r="E2222" t="s">
        <v>4</v>
      </c>
      <c r="F2222">
        <v>150</v>
      </c>
      <c r="G2222" s="1">
        <f>IF(reservas_hotel[[#This Row],[precio noche 1]]="","100",reservas_hotel[[#This Row],[precio noche 1]])</f>
        <v>150</v>
      </c>
      <c r="H2222" t="s">
        <v>5</v>
      </c>
      <c r="I2222">
        <v>3</v>
      </c>
      <c r="J2222" t="s">
        <v>17</v>
      </c>
      <c r="K2222">
        <v>10</v>
      </c>
      <c r="L2222" s="1">
        <f>IF(reservas_hotel[[#This Row],[mantenimiento_por_noche]]="","20",reservas_hotel[[#This Row],[mantenimiento_por_noche]])</f>
        <v>10</v>
      </c>
      <c r="M2222">
        <f>reservas_hotel[[#This Row],[Precio Noche]]*reservas_hotel[[#This Row],[noches]]</f>
        <v>450</v>
      </c>
      <c r="N2222">
        <f>reservas_hotel[[#This Row],[noches]]*reservas_hotel[[#This Row],[Mantenimiento por noche]]</f>
        <v>30</v>
      </c>
      <c r="O2222">
        <f>reservas_hotel[[#This Row],[Gasto total por reserva]]-reservas_hotel[[#This Row],[Gasto mantenimiento total]]</f>
        <v>420</v>
      </c>
    </row>
    <row r="2223" spans="1:15" x14ac:dyDescent="0.3">
      <c r="A2223">
        <v>2222</v>
      </c>
      <c r="B2223">
        <v>29</v>
      </c>
      <c r="C2223" t="s">
        <v>13</v>
      </c>
      <c r="D2223" t="s">
        <v>19</v>
      </c>
      <c r="E2223" t="s">
        <v>4</v>
      </c>
      <c r="F2223">
        <v>90</v>
      </c>
      <c r="G2223" s="1">
        <f>IF(reservas_hotel[[#This Row],[precio noche 1]]="","100",reservas_hotel[[#This Row],[precio noche 1]])</f>
        <v>90</v>
      </c>
      <c r="H2223" t="s">
        <v>12</v>
      </c>
      <c r="I2223">
        <v>6</v>
      </c>
      <c r="J2223" t="s">
        <v>6</v>
      </c>
      <c r="L2223" s="1" t="str">
        <f>IF(reservas_hotel[[#This Row],[mantenimiento_por_noche]]="","20",reservas_hotel[[#This Row],[mantenimiento_por_noche]])</f>
        <v>20</v>
      </c>
      <c r="M2223">
        <f>reservas_hotel[[#This Row],[Precio Noche]]*reservas_hotel[[#This Row],[noches]]</f>
        <v>540</v>
      </c>
      <c r="N2223">
        <f>reservas_hotel[[#This Row],[noches]]*reservas_hotel[[#This Row],[Mantenimiento por noche]]</f>
        <v>120</v>
      </c>
      <c r="O2223">
        <f>reservas_hotel[[#This Row],[Gasto total por reserva]]-reservas_hotel[[#This Row],[Gasto mantenimiento total]]</f>
        <v>420</v>
      </c>
    </row>
    <row r="2224" spans="1:15" x14ac:dyDescent="0.3">
      <c r="A2224">
        <v>2223</v>
      </c>
      <c r="B2224">
        <v>66</v>
      </c>
      <c r="C2224" t="s">
        <v>2</v>
      </c>
      <c r="D2224" t="s">
        <v>3</v>
      </c>
      <c r="E2224" t="s">
        <v>11</v>
      </c>
      <c r="F2224">
        <v>70</v>
      </c>
      <c r="G2224" s="1">
        <f>IF(reservas_hotel[[#This Row],[precio noche 1]]="","100",reservas_hotel[[#This Row],[precio noche 1]])</f>
        <v>70</v>
      </c>
      <c r="H2224" t="s">
        <v>21</v>
      </c>
      <c r="I2224">
        <v>8</v>
      </c>
      <c r="J2224" t="s">
        <v>6</v>
      </c>
      <c r="L2224" s="1" t="str">
        <f>IF(reservas_hotel[[#This Row],[mantenimiento_por_noche]]="","20",reservas_hotel[[#This Row],[mantenimiento_por_noche]])</f>
        <v>20</v>
      </c>
      <c r="M2224">
        <f>reservas_hotel[[#This Row],[Precio Noche]]*reservas_hotel[[#This Row],[noches]]</f>
        <v>560</v>
      </c>
      <c r="N2224">
        <f>reservas_hotel[[#This Row],[noches]]*reservas_hotel[[#This Row],[Mantenimiento por noche]]</f>
        <v>160</v>
      </c>
      <c r="O2224">
        <f>reservas_hotel[[#This Row],[Gasto total por reserva]]-reservas_hotel[[#This Row],[Gasto mantenimiento total]]</f>
        <v>400</v>
      </c>
    </row>
    <row r="2225" spans="1:15" x14ac:dyDescent="0.3">
      <c r="A2225">
        <v>2224</v>
      </c>
      <c r="B2225">
        <v>56</v>
      </c>
      <c r="C2225" t="s">
        <v>13</v>
      </c>
      <c r="D2225" t="s">
        <v>22</v>
      </c>
      <c r="E2225" t="s">
        <v>15</v>
      </c>
      <c r="F2225">
        <v>150</v>
      </c>
      <c r="G2225" s="1">
        <f>IF(reservas_hotel[[#This Row],[precio noche 1]]="","100",reservas_hotel[[#This Row],[precio noche 1]])</f>
        <v>150</v>
      </c>
      <c r="H2225" t="s">
        <v>9</v>
      </c>
      <c r="I2225">
        <v>2</v>
      </c>
      <c r="J2225" t="s">
        <v>6</v>
      </c>
      <c r="K2225">
        <v>10</v>
      </c>
      <c r="L2225" s="1">
        <f>IF(reservas_hotel[[#This Row],[mantenimiento_por_noche]]="","20",reservas_hotel[[#This Row],[mantenimiento_por_noche]])</f>
        <v>10</v>
      </c>
      <c r="M2225">
        <f>reservas_hotel[[#This Row],[Precio Noche]]*reservas_hotel[[#This Row],[noches]]</f>
        <v>300</v>
      </c>
      <c r="N2225">
        <f>reservas_hotel[[#This Row],[noches]]*reservas_hotel[[#This Row],[Mantenimiento por noche]]</f>
        <v>20</v>
      </c>
      <c r="O2225">
        <f>reservas_hotel[[#This Row],[Gasto total por reserva]]-reservas_hotel[[#This Row],[Gasto mantenimiento total]]</f>
        <v>280</v>
      </c>
    </row>
    <row r="2226" spans="1:15" x14ac:dyDescent="0.3">
      <c r="A2226">
        <v>2225</v>
      </c>
      <c r="B2226">
        <v>28</v>
      </c>
      <c r="C2226" t="s">
        <v>2</v>
      </c>
      <c r="D2226" t="s">
        <v>19</v>
      </c>
      <c r="E2226" t="s">
        <v>4</v>
      </c>
      <c r="F2226">
        <v>120</v>
      </c>
      <c r="G2226" s="1">
        <f>IF(reservas_hotel[[#This Row],[precio noche 1]]="","100",reservas_hotel[[#This Row],[precio noche 1]])</f>
        <v>120</v>
      </c>
      <c r="H2226" t="s">
        <v>5</v>
      </c>
      <c r="I2226">
        <v>10</v>
      </c>
      <c r="J2226" t="s">
        <v>17</v>
      </c>
      <c r="K2226">
        <v>5</v>
      </c>
      <c r="L2226" s="1">
        <f>IF(reservas_hotel[[#This Row],[mantenimiento_por_noche]]="","20",reservas_hotel[[#This Row],[mantenimiento_por_noche]])</f>
        <v>5</v>
      </c>
      <c r="M2226">
        <f>reservas_hotel[[#This Row],[Precio Noche]]*reservas_hotel[[#This Row],[noches]]</f>
        <v>1200</v>
      </c>
      <c r="N2226">
        <f>reservas_hotel[[#This Row],[noches]]*reservas_hotel[[#This Row],[Mantenimiento por noche]]</f>
        <v>50</v>
      </c>
      <c r="O2226">
        <f>reservas_hotel[[#This Row],[Gasto total por reserva]]-reservas_hotel[[#This Row],[Gasto mantenimiento total]]</f>
        <v>1150</v>
      </c>
    </row>
    <row r="2227" spans="1:15" x14ac:dyDescent="0.3">
      <c r="A2227">
        <v>2226</v>
      </c>
      <c r="B2227">
        <v>89</v>
      </c>
      <c r="C2227" t="s">
        <v>13</v>
      </c>
      <c r="D2227" t="s">
        <v>20</v>
      </c>
      <c r="E2227" t="s">
        <v>11</v>
      </c>
      <c r="F2227">
        <v>150</v>
      </c>
      <c r="G2227" s="1">
        <f>IF(reservas_hotel[[#This Row],[precio noche 1]]="","100",reservas_hotel[[#This Row],[precio noche 1]])</f>
        <v>150</v>
      </c>
      <c r="H2227" t="s">
        <v>9</v>
      </c>
      <c r="I2227">
        <v>8</v>
      </c>
      <c r="J2227" t="s">
        <v>6</v>
      </c>
      <c r="K2227">
        <v>15</v>
      </c>
      <c r="L2227" s="1">
        <f>IF(reservas_hotel[[#This Row],[mantenimiento_por_noche]]="","20",reservas_hotel[[#This Row],[mantenimiento_por_noche]])</f>
        <v>15</v>
      </c>
      <c r="M2227">
        <f>reservas_hotel[[#This Row],[Precio Noche]]*reservas_hotel[[#This Row],[noches]]</f>
        <v>1200</v>
      </c>
      <c r="N2227">
        <f>reservas_hotel[[#This Row],[noches]]*reservas_hotel[[#This Row],[Mantenimiento por noche]]</f>
        <v>120</v>
      </c>
      <c r="O2227">
        <f>reservas_hotel[[#This Row],[Gasto total por reserva]]-reservas_hotel[[#This Row],[Gasto mantenimiento total]]</f>
        <v>1080</v>
      </c>
    </row>
    <row r="2228" spans="1:15" x14ac:dyDescent="0.3">
      <c r="A2228">
        <v>2227</v>
      </c>
      <c r="B2228">
        <v>20</v>
      </c>
      <c r="C2228" t="s">
        <v>2</v>
      </c>
      <c r="D2228" t="s">
        <v>22</v>
      </c>
      <c r="E2228" t="s">
        <v>8</v>
      </c>
      <c r="F2228">
        <v>120</v>
      </c>
      <c r="G2228" s="1">
        <f>IF(reservas_hotel[[#This Row],[precio noche 1]]="","100",reservas_hotel[[#This Row],[precio noche 1]])</f>
        <v>120</v>
      </c>
      <c r="H2228" t="s">
        <v>5</v>
      </c>
      <c r="I2228">
        <v>4</v>
      </c>
      <c r="J2228" t="s">
        <v>17</v>
      </c>
      <c r="K2228">
        <v>20</v>
      </c>
      <c r="L2228" s="1">
        <f>IF(reservas_hotel[[#This Row],[mantenimiento_por_noche]]="","20",reservas_hotel[[#This Row],[mantenimiento_por_noche]])</f>
        <v>20</v>
      </c>
      <c r="M2228">
        <f>reservas_hotel[[#This Row],[Precio Noche]]*reservas_hotel[[#This Row],[noches]]</f>
        <v>480</v>
      </c>
      <c r="N2228">
        <f>reservas_hotel[[#This Row],[noches]]*reservas_hotel[[#This Row],[Mantenimiento por noche]]</f>
        <v>80</v>
      </c>
      <c r="O2228">
        <f>reservas_hotel[[#This Row],[Gasto total por reserva]]-reservas_hotel[[#This Row],[Gasto mantenimiento total]]</f>
        <v>400</v>
      </c>
    </row>
    <row r="2229" spans="1:15" x14ac:dyDescent="0.3">
      <c r="A2229">
        <v>2228</v>
      </c>
      <c r="B2229">
        <v>84</v>
      </c>
      <c r="C2229" t="s">
        <v>2</v>
      </c>
      <c r="D2229" t="s">
        <v>7</v>
      </c>
      <c r="E2229" t="s">
        <v>15</v>
      </c>
      <c r="F2229">
        <v>150</v>
      </c>
      <c r="G2229" s="1">
        <f>IF(reservas_hotel[[#This Row],[precio noche 1]]="","100",reservas_hotel[[#This Row],[precio noche 1]])</f>
        <v>150</v>
      </c>
      <c r="H2229" t="s">
        <v>9</v>
      </c>
      <c r="I2229">
        <v>1</v>
      </c>
      <c r="J2229" t="s">
        <v>17</v>
      </c>
      <c r="L2229" s="1" t="str">
        <f>IF(reservas_hotel[[#This Row],[mantenimiento_por_noche]]="","20",reservas_hotel[[#This Row],[mantenimiento_por_noche]])</f>
        <v>20</v>
      </c>
      <c r="M2229">
        <f>reservas_hotel[[#This Row],[Precio Noche]]*reservas_hotel[[#This Row],[noches]]</f>
        <v>150</v>
      </c>
      <c r="N2229">
        <f>reservas_hotel[[#This Row],[noches]]*reservas_hotel[[#This Row],[Mantenimiento por noche]]</f>
        <v>20</v>
      </c>
      <c r="O2229">
        <f>reservas_hotel[[#This Row],[Gasto total por reserva]]-reservas_hotel[[#This Row],[Gasto mantenimiento total]]</f>
        <v>130</v>
      </c>
    </row>
    <row r="2230" spans="1:15" x14ac:dyDescent="0.3">
      <c r="A2230">
        <v>2229</v>
      </c>
      <c r="B2230">
        <v>83</v>
      </c>
      <c r="C2230" t="s">
        <v>13</v>
      </c>
      <c r="D2230" t="s">
        <v>22</v>
      </c>
      <c r="E2230" t="s">
        <v>15</v>
      </c>
      <c r="F2230">
        <v>120</v>
      </c>
      <c r="G2230" s="1">
        <f>IF(reservas_hotel[[#This Row],[precio noche 1]]="","100",reservas_hotel[[#This Row],[precio noche 1]])</f>
        <v>120</v>
      </c>
      <c r="H2230" t="s">
        <v>21</v>
      </c>
      <c r="I2230">
        <v>6</v>
      </c>
      <c r="J2230" t="s">
        <v>17</v>
      </c>
      <c r="K2230">
        <v>10</v>
      </c>
      <c r="L2230" s="1">
        <f>IF(reservas_hotel[[#This Row],[mantenimiento_por_noche]]="","20",reservas_hotel[[#This Row],[mantenimiento_por_noche]])</f>
        <v>10</v>
      </c>
      <c r="M2230">
        <f>reservas_hotel[[#This Row],[Precio Noche]]*reservas_hotel[[#This Row],[noches]]</f>
        <v>720</v>
      </c>
      <c r="N2230">
        <f>reservas_hotel[[#This Row],[noches]]*reservas_hotel[[#This Row],[Mantenimiento por noche]]</f>
        <v>60</v>
      </c>
      <c r="O2230">
        <f>reservas_hotel[[#This Row],[Gasto total por reserva]]-reservas_hotel[[#This Row],[Gasto mantenimiento total]]</f>
        <v>660</v>
      </c>
    </row>
    <row r="2231" spans="1:15" x14ac:dyDescent="0.3">
      <c r="A2231">
        <v>2230</v>
      </c>
      <c r="B2231">
        <v>84</v>
      </c>
      <c r="C2231" t="s">
        <v>2</v>
      </c>
      <c r="D2231" t="s">
        <v>18</v>
      </c>
      <c r="E2231" t="s">
        <v>8</v>
      </c>
      <c r="F2231">
        <v>150</v>
      </c>
      <c r="G2231" s="1">
        <f>IF(reservas_hotel[[#This Row],[precio noche 1]]="","100",reservas_hotel[[#This Row],[precio noche 1]])</f>
        <v>150</v>
      </c>
      <c r="H2231" t="s">
        <v>9</v>
      </c>
      <c r="I2231">
        <v>6</v>
      </c>
      <c r="J2231" t="s">
        <v>6</v>
      </c>
      <c r="K2231">
        <v>20</v>
      </c>
      <c r="L2231" s="1">
        <f>IF(reservas_hotel[[#This Row],[mantenimiento_por_noche]]="","20",reservas_hotel[[#This Row],[mantenimiento_por_noche]])</f>
        <v>20</v>
      </c>
      <c r="M2231">
        <f>reservas_hotel[[#This Row],[Precio Noche]]*reservas_hotel[[#This Row],[noches]]</f>
        <v>900</v>
      </c>
      <c r="N2231">
        <f>reservas_hotel[[#This Row],[noches]]*reservas_hotel[[#This Row],[Mantenimiento por noche]]</f>
        <v>120</v>
      </c>
      <c r="O2231">
        <f>reservas_hotel[[#This Row],[Gasto total por reserva]]-reservas_hotel[[#This Row],[Gasto mantenimiento total]]</f>
        <v>780</v>
      </c>
    </row>
    <row r="2232" spans="1:15" x14ac:dyDescent="0.3">
      <c r="A2232">
        <v>2231</v>
      </c>
      <c r="B2232">
        <v>53</v>
      </c>
      <c r="C2232" t="s">
        <v>2</v>
      </c>
      <c r="D2232" t="s">
        <v>18</v>
      </c>
      <c r="E2232" t="s">
        <v>8</v>
      </c>
      <c r="G2232" s="1" t="str">
        <f>IF(reservas_hotel[[#This Row],[precio noche 1]]="","100",reservas_hotel[[#This Row],[precio noche 1]])</f>
        <v>100</v>
      </c>
      <c r="H2232" t="s">
        <v>21</v>
      </c>
      <c r="I2232">
        <v>7</v>
      </c>
      <c r="J2232" t="s">
        <v>6</v>
      </c>
      <c r="K2232">
        <v>5</v>
      </c>
      <c r="L2232" s="1">
        <f>IF(reservas_hotel[[#This Row],[mantenimiento_por_noche]]="","20",reservas_hotel[[#This Row],[mantenimiento_por_noche]])</f>
        <v>5</v>
      </c>
      <c r="M2232">
        <f>reservas_hotel[[#This Row],[Precio Noche]]*reservas_hotel[[#This Row],[noches]]</f>
        <v>700</v>
      </c>
      <c r="N2232">
        <f>reservas_hotel[[#This Row],[noches]]*reservas_hotel[[#This Row],[Mantenimiento por noche]]</f>
        <v>35</v>
      </c>
      <c r="O2232">
        <f>reservas_hotel[[#This Row],[Gasto total por reserva]]-reservas_hotel[[#This Row],[Gasto mantenimiento total]]</f>
        <v>665</v>
      </c>
    </row>
    <row r="2233" spans="1:15" x14ac:dyDescent="0.3">
      <c r="A2233">
        <v>2232</v>
      </c>
      <c r="B2233">
        <v>69</v>
      </c>
      <c r="C2233" t="s">
        <v>2</v>
      </c>
      <c r="D2233" t="s">
        <v>22</v>
      </c>
      <c r="E2233" t="s">
        <v>11</v>
      </c>
      <c r="F2233">
        <v>50</v>
      </c>
      <c r="G2233" s="1">
        <f>IF(reservas_hotel[[#This Row],[precio noche 1]]="","100",reservas_hotel[[#This Row],[precio noche 1]])</f>
        <v>50</v>
      </c>
      <c r="H2233" t="s">
        <v>21</v>
      </c>
      <c r="I2233">
        <v>8</v>
      </c>
      <c r="J2233" t="s">
        <v>6</v>
      </c>
      <c r="L2233" s="1" t="str">
        <f>IF(reservas_hotel[[#This Row],[mantenimiento_por_noche]]="","20",reservas_hotel[[#This Row],[mantenimiento_por_noche]])</f>
        <v>20</v>
      </c>
      <c r="M2233">
        <f>reservas_hotel[[#This Row],[Precio Noche]]*reservas_hotel[[#This Row],[noches]]</f>
        <v>400</v>
      </c>
      <c r="N2233">
        <f>reservas_hotel[[#This Row],[noches]]*reservas_hotel[[#This Row],[Mantenimiento por noche]]</f>
        <v>160</v>
      </c>
      <c r="O2233">
        <f>reservas_hotel[[#This Row],[Gasto total por reserva]]-reservas_hotel[[#This Row],[Gasto mantenimiento total]]</f>
        <v>240</v>
      </c>
    </row>
    <row r="2234" spans="1:15" x14ac:dyDescent="0.3">
      <c r="A2234">
        <v>2233</v>
      </c>
      <c r="B2234">
        <v>69</v>
      </c>
      <c r="C2234" t="s">
        <v>13</v>
      </c>
      <c r="D2234" t="s">
        <v>19</v>
      </c>
      <c r="E2234" t="s">
        <v>15</v>
      </c>
      <c r="F2234">
        <v>120</v>
      </c>
      <c r="G2234" s="1">
        <f>IF(reservas_hotel[[#This Row],[precio noche 1]]="","100",reservas_hotel[[#This Row],[precio noche 1]])</f>
        <v>120</v>
      </c>
      <c r="H2234" t="s">
        <v>5</v>
      </c>
      <c r="I2234">
        <v>1</v>
      </c>
      <c r="J2234" t="s">
        <v>17</v>
      </c>
      <c r="L2234" s="1" t="str">
        <f>IF(reservas_hotel[[#This Row],[mantenimiento_por_noche]]="","20",reservas_hotel[[#This Row],[mantenimiento_por_noche]])</f>
        <v>20</v>
      </c>
      <c r="M2234">
        <f>reservas_hotel[[#This Row],[Precio Noche]]*reservas_hotel[[#This Row],[noches]]</f>
        <v>120</v>
      </c>
      <c r="N2234">
        <f>reservas_hotel[[#This Row],[noches]]*reservas_hotel[[#This Row],[Mantenimiento por noche]]</f>
        <v>20</v>
      </c>
      <c r="O2234">
        <f>reservas_hotel[[#This Row],[Gasto total por reserva]]-reservas_hotel[[#This Row],[Gasto mantenimiento total]]</f>
        <v>100</v>
      </c>
    </row>
    <row r="2235" spans="1:15" x14ac:dyDescent="0.3">
      <c r="A2235">
        <v>2234</v>
      </c>
      <c r="B2235">
        <v>82</v>
      </c>
      <c r="C2235" t="s">
        <v>2</v>
      </c>
      <c r="D2235" t="s">
        <v>14</v>
      </c>
      <c r="E2235" t="s">
        <v>4</v>
      </c>
      <c r="F2235">
        <v>50</v>
      </c>
      <c r="G2235" s="1">
        <f>IF(reservas_hotel[[#This Row],[precio noche 1]]="","100",reservas_hotel[[#This Row],[precio noche 1]])</f>
        <v>50</v>
      </c>
      <c r="H2235" t="s">
        <v>9</v>
      </c>
      <c r="I2235">
        <v>6</v>
      </c>
      <c r="J2235" t="s">
        <v>6</v>
      </c>
      <c r="K2235">
        <v>10</v>
      </c>
      <c r="L2235" s="1">
        <f>IF(reservas_hotel[[#This Row],[mantenimiento_por_noche]]="","20",reservas_hotel[[#This Row],[mantenimiento_por_noche]])</f>
        <v>10</v>
      </c>
      <c r="M2235">
        <f>reservas_hotel[[#This Row],[Precio Noche]]*reservas_hotel[[#This Row],[noches]]</f>
        <v>300</v>
      </c>
      <c r="N2235">
        <f>reservas_hotel[[#This Row],[noches]]*reservas_hotel[[#This Row],[Mantenimiento por noche]]</f>
        <v>60</v>
      </c>
      <c r="O2235">
        <f>reservas_hotel[[#This Row],[Gasto total por reserva]]-reservas_hotel[[#This Row],[Gasto mantenimiento total]]</f>
        <v>240</v>
      </c>
    </row>
    <row r="2236" spans="1:15" x14ac:dyDescent="0.3">
      <c r="A2236">
        <v>2235</v>
      </c>
      <c r="B2236">
        <v>30</v>
      </c>
      <c r="C2236" t="s">
        <v>2</v>
      </c>
      <c r="D2236" t="s">
        <v>10</v>
      </c>
      <c r="E2236" t="s">
        <v>15</v>
      </c>
      <c r="F2236">
        <v>200</v>
      </c>
      <c r="G2236" s="1">
        <f>IF(reservas_hotel[[#This Row],[precio noche 1]]="","100",reservas_hotel[[#This Row],[precio noche 1]])</f>
        <v>200</v>
      </c>
      <c r="H2236" t="s">
        <v>21</v>
      </c>
      <c r="I2236">
        <v>1</v>
      </c>
      <c r="J2236" t="s">
        <v>17</v>
      </c>
      <c r="L2236" s="1" t="str">
        <f>IF(reservas_hotel[[#This Row],[mantenimiento_por_noche]]="","20",reservas_hotel[[#This Row],[mantenimiento_por_noche]])</f>
        <v>20</v>
      </c>
      <c r="M2236">
        <f>reservas_hotel[[#This Row],[Precio Noche]]*reservas_hotel[[#This Row],[noches]]</f>
        <v>200</v>
      </c>
      <c r="N2236">
        <f>reservas_hotel[[#This Row],[noches]]*reservas_hotel[[#This Row],[Mantenimiento por noche]]</f>
        <v>20</v>
      </c>
      <c r="O2236">
        <f>reservas_hotel[[#This Row],[Gasto total por reserva]]-reservas_hotel[[#This Row],[Gasto mantenimiento total]]</f>
        <v>180</v>
      </c>
    </row>
    <row r="2237" spans="1:15" x14ac:dyDescent="0.3">
      <c r="A2237">
        <v>2236</v>
      </c>
      <c r="B2237">
        <v>80</v>
      </c>
      <c r="C2237" t="s">
        <v>2</v>
      </c>
      <c r="D2237" t="s">
        <v>18</v>
      </c>
      <c r="E2237" t="s">
        <v>8</v>
      </c>
      <c r="F2237">
        <v>120</v>
      </c>
      <c r="G2237" s="1">
        <f>IF(reservas_hotel[[#This Row],[precio noche 1]]="","100",reservas_hotel[[#This Row],[precio noche 1]])</f>
        <v>120</v>
      </c>
      <c r="H2237" t="s">
        <v>5</v>
      </c>
      <c r="I2237">
        <v>5</v>
      </c>
      <c r="J2237" t="s">
        <v>17</v>
      </c>
      <c r="K2237">
        <v>20</v>
      </c>
      <c r="L2237" s="1">
        <f>IF(reservas_hotel[[#This Row],[mantenimiento_por_noche]]="","20",reservas_hotel[[#This Row],[mantenimiento_por_noche]])</f>
        <v>20</v>
      </c>
      <c r="M2237">
        <f>reservas_hotel[[#This Row],[Precio Noche]]*reservas_hotel[[#This Row],[noches]]</f>
        <v>600</v>
      </c>
      <c r="N2237">
        <f>reservas_hotel[[#This Row],[noches]]*reservas_hotel[[#This Row],[Mantenimiento por noche]]</f>
        <v>100</v>
      </c>
      <c r="O2237">
        <f>reservas_hotel[[#This Row],[Gasto total por reserva]]-reservas_hotel[[#This Row],[Gasto mantenimiento total]]</f>
        <v>500</v>
      </c>
    </row>
    <row r="2238" spans="1:15" x14ac:dyDescent="0.3">
      <c r="A2238">
        <v>2237</v>
      </c>
      <c r="B2238">
        <v>33</v>
      </c>
      <c r="C2238" t="s">
        <v>2</v>
      </c>
      <c r="D2238" t="s">
        <v>14</v>
      </c>
      <c r="E2238" t="s">
        <v>8</v>
      </c>
      <c r="F2238">
        <v>200</v>
      </c>
      <c r="G2238" s="1">
        <f>IF(reservas_hotel[[#This Row],[precio noche 1]]="","100",reservas_hotel[[#This Row],[precio noche 1]])</f>
        <v>200</v>
      </c>
      <c r="H2238" t="s">
        <v>21</v>
      </c>
      <c r="I2238">
        <v>2</v>
      </c>
      <c r="J2238" t="s">
        <v>6</v>
      </c>
      <c r="K2238">
        <v>5</v>
      </c>
      <c r="L2238" s="1">
        <f>IF(reservas_hotel[[#This Row],[mantenimiento_por_noche]]="","20",reservas_hotel[[#This Row],[mantenimiento_por_noche]])</f>
        <v>5</v>
      </c>
      <c r="M2238">
        <f>reservas_hotel[[#This Row],[Precio Noche]]*reservas_hotel[[#This Row],[noches]]</f>
        <v>400</v>
      </c>
      <c r="N2238">
        <f>reservas_hotel[[#This Row],[noches]]*reservas_hotel[[#This Row],[Mantenimiento por noche]]</f>
        <v>10</v>
      </c>
      <c r="O2238">
        <f>reservas_hotel[[#This Row],[Gasto total por reserva]]-reservas_hotel[[#This Row],[Gasto mantenimiento total]]</f>
        <v>390</v>
      </c>
    </row>
    <row r="2239" spans="1:15" x14ac:dyDescent="0.3">
      <c r="A2239">
        <v>2238</v>
      </c>
      <c r="B2239">
        <v>24</v>
      </c>
      <c r="C2239" t="s">
        <v>13</v>
      </c>
      <c r="D2239" t="s">
        <v>20</v>
      </c>
      <c r="E2239" t="s">
        <v>15</v>
      </c>
      <c r="F2239">
        <v>70</v>
      </c>
      <c r="G2239" s="1">
        <f>IF(reservas_hotel[[#This Row],[precio noche 1]]="","100",reservas_hotel[[#This Row],[precio noche 1]])</f>
        <v>70</v>
      </c>
      <c r="H2239" t="s">
        <v>21</v>
      </c>
      <c r="I2239">
        <v>5</v>
      </c>
      <c r="J2239" t="s">
        <v>6</v>
      </c>
      <c r="L2239" s="1" t="str">
        <f>IF(reservas_hotel[[#This Row],[mantenimiento_por_noche]]="","20",reservas_hotel[[#This Row],[mantenimiento_por_noche]])</f>
        <v>20</v>
      </c>
      <c r="M2239">
        <f>reservas_hotel[[#This Row],[Precio Noche]]*reservas_hotel[[#This Row],[noches]]</f>
        <v>350</v>
      </c>
      <c r="N2239">
        <f>reservas_hotel[[#This Row],[noches]]*reservas_hotel[[#This Row],[Mantenimiento por noche]]</f>
        <v>100</v>
      </c>
      <c r="O2239">
        <f>reservas_hotel[[#This Row],[Gasto total por reserva]]-reservas_hotel[[#This Row],[Gasto mantenimiento total]]</f>
        <v>250</v>
      </c>
    </row>
    <row r="2240" spans="1:15" x14ac:dyDescent="0.3">
      <c r="A2240">
        <v>2239</v>
      </c>
      <c r="B2240">
        <v>80</v>
      </c>
      <c r="C2240" t="s">
        <v>2</v>
      </c>
      <c r="D2240" t="s">
        <v>7</v>
      </c>
      <c r="E2240" t="s">
        <v>15</v>
      </c>
      <c r="F2240">
        <v>70</v>
      </c>
      <c r="G2240" s="1">
        <f>IF(reservas_hotel[[#This Row],[precio noche 1]]="","100",reservas_hotel[[#This Row],[precio noche 1]])</f>
        <v>70</v>
      </c>
      <c r="H2240" t="s">
        <v>5</v>
      </c>
      <c r="I2240">
        <v>9</v>
      </c>
      <c r="J2240" t="s">
        <v>17</v>
      </c>
      <c r="L2240" s="1" t="str">
        <f>IF(reservas_hotel[[#This Row],[mantenimiento_por_noche]]="","20",reservas_hotel[[#This Row],[mantenimiento_por_noche]])</f>
        <v>20</v>
      </c>
      <c r="M2240">
        <f>reservas_hotel[[#This Row],[Precio Noche]]*reservas_hotel[[#This Row],[noches]]</f>
        <v>630</v>
      </c>
      <c r="N2240">
        <f>reservas_hotel[[#This Row],[noches]]*reservas_hotel[[#This Row],[Mantenimiento por noche]]</f>
        <v>180</v>
      </c>
      <c r="O2240">
        <f>reservas_hotel[[#This Row],[Gasto total por reserva]]-reservas_hotel[[#This Row],[Gasto mantenimiento total]]</f>
        <v>450</v>
      </c>
    </row>
    <row r="2241" spans="1:15" x14ac:dyDescent="0.3">
      <c r="A2241">
        <v>2240</v>
      </c>
      <c r="B2241">
        <v>46</v>
      </c>
      <c r="C2241" t="s">
        <v>2</v>
      </c>
      <c r="D2241" t="s">
        <v>20</v>
      </c>
      <c r="E2241" t="s">
        <v>11</v>
      </c>
      <c r="F2241">
        <v>90</v>
      </c>
      <c r="G2241" s="1">
        <f>IF(reservas_hotel[[#This Row],[precio noche 1]]="","100",reservas_hotel[[#This Row],[precio noche 1]])</f>
        <v>90</v>
      </c>
      <c r="H2241" t="s">
        <v>21</v>
      </c>
      <c r="I2241">
        <v>9</v>
      </c>
      <c r="J2241" t="s">
        <v>6</v>
      </c>
      <c r="K2241">
        <v>20</v>
      </c>
      <c r="L2241" s="1">
        <f>IF(reservas_hotel[[#This Row],[mantenimiento_por_noche]]="","20",reservas_hotel[[#This Row],[mantenimiento_por_noche]])</f>
        <v>20</v>
      </c>
      <c r="M2241">
        <f>reservas_hotel[[#This Row],[Precio Noche]]*reservas_hotel[[#This Row],[noches]]</f>
        <v>810</v>
      </c>
      <c r="N2241">
        <f>reservas_hotel[[#This Row],[noches]]*reservas_hotel[[#This Row],[Mantenimiento por noche]]</f>
        <v>180</v>
      </c>
      <c r="O2241">
        <f>reservas_hotel[[#This Row],[Gasto total por reserva]]-reservas_hotel[[#This Row],[Gasto mantenimiento total]]</f>
        <v>630</v>
      </c>
    </row>
    <row r="2242" spans="1:15" x14ac:dyDescent="0.3">
      <c r="A2242">
        <v>2241</v>
      </c>
      <c r="B2242">
        <v>22</v>
      </c>
      <c r="C2242" t="s">
        <v>2</v>
      </c>
      <c r="D2242" t="s">
        <v>16</v>
      </c>
      <c r="E2242" t="s">
        <v>11</v>
      </c>
      <c r="F2242">
        <v>120</v>
      </c>
      <c r="G2242" s="1">
        <f>IF(reservas_hotel[[#This Row],[precio noche 1]]="","100",reservas_hotel[[#This Row],[precio noche 1]])</f>
        <v>120</v>
      </c>
      <c r="H2242" t="s">
        <v>9</v>
      </c>
      <c r="I2242">
        <v>10</v>
      </c>
      <c r="J2242" t="s">
        <v>6</v>
      </c>
      <c r="K2242">
        <v>10</v>
      </c>
      <c r="L2242" s="1">
        <f>IF(reservas_hotel[[#This Row],[mantenimiento_por_noche]]="","20",reservas_hotel[[#This Row],[mantenimiento_por_noche]])</f>
        <v>10</v>
      </c>
      <c r="M2242">
        <f>reservas_hotel[[#This Row],[Precio Noche]]*reservas_hotel[[#This Row],[noches]]</f>
        <v>1200</v>
      </c>
      <c r="N2242">
        <f>reservas_hotel[[#This Row],[noches]]*reservas_hotel[[#This Row],[Mantenimiento por noche]]</f>
        <v>100</v>
      </c>
      <c r="O2242">
        <f>reservas_hotel[[#This Row],[Gasto total por reserva]]-reservas_hotel[[#This Row],[Gasto mantenimiento total]]</f>
        <v>1100</v>
      </c>
    </row>
    <row r="2243" spans="1:15" x14ac:dyDescent="0.3">
      <c r="A2243">
        <v>2242</v>
      </c>
      <c r="B2243">
        <v>65</v>
      </c>
      <c r="C2243" t="s">
        <v>13</v>
      </c>
      <c r="D2243" t="s">
        <v>3</v>
      </c>
      <c r="E2243" t="s">
        <v>4</v>
      </c>
      <c r="G2243" s="1" t="str">
        <f>IF(reservas_hotel[[#This Row],[precio noche 1]]="","100",reservas_hotel[[#This Row],[precio noche 1]])</f>
        <v>100</v>
      </c>
      <c r="H2243" t="s">
        <v>5</v>
      </c>
      <c r="I2243">
        <v>10</v>
      </c>
      <c r="J2243" t="s">
        <v>17</v>
      </c>
      <c r="K2243">
        <v>20</v>
      </c>
      <c r="L2243" s="1">
        <f>IF(reservas_hotel[[#This Row],[mantenimiento_por_noche]]="","20",reservas_hotel[[#This Row],[mantenimiento_por_noche]])</f>
        <v>20</v>
      </c>
      <c r="M2243">
        <f>reservas_hotel[[#This Row],[Precio Noche]]*reservas_hotel[[#This Row],[noches]]</f>
        <v>1000</v>
      </c>
      <c r="N2243">
        <f>reservas_hotel[[#This Row],[noches]]*reservas_hotel[[#This Row],[Mantenimiento por noche]]</f>
        <v>200</v>
      </c>
      <c r="O2243">
        <f>reservas_hotel[[#This Row],[Gasto total por reserva]]-reservas_hotel[[#This Row],[Gasto mantenimiento total]]</f>
        <v>800</v>
      </c>
    </row>
    <row r="2244" spans="1:15" x14ac:dyDescent="0.3">
      <c r="A2244">
        <v>2243</v>
      </c>
      <c r="B2244">
        <v>40</v>
      </c>
      <c r="C2244" t="s">
        <v>2</v>
      </c>
      <c r="D2244" t="s">
        <v>22</v>
      </c>
      <c r="E2244" t="s">
        <v>8</v>
      </c>
      <c r="G2244" s="1" t="str">
        <f>IF(reservas_hotel[[#This Row],[precio noche 1]]="","100",reservas_hotel[[#This Row],[precio noche 1]])</f>
        <v>100</v>
      </c>
      <c r="H2244" t="s">
        <v>21</v>
      </c>
      <c r="I2244">
        <v>7</v>
      </c>
      <c r="J2244" t="s">
        <v>6</v>
      </c>
      <c r="K2244">
        <v>5</v>
      </c>
      <c r="L2244" s="1">
        <f>IF(reservas_hotel[[#This Row],[mantenimiento_por_noche]]="","20",reservas_hotel[[#This Row],[mantenimiento_por_noche]])</f>
        <v>5</v>
      </c>
      <c r="M2244">
        <f>reservas_hotel[[#This Row],[Precio Noche]]*reservas_hotel[[#This Row],[noches]]</f>
        <v>700</v>
      </c>
      <c r="N2244">
        <f>reservas_hotel[[#This Row],[noches]]*reservas_hotel[[#This Row],[Mantenimiento por noche]]</f>
        <v>35</v>
      </c>
      <c r="O2244">
        <f>reservas_hotel[[#This Row],[Gasto total por reserva]]-reservas_hotel[[#This Row],[Gasto mantenimiento total]]</f>
        <v>665</v>
      </c>
    </row>
    <row r="2245" spans="1:15" x14ac:dyDescent="0.3">
      <c r="A2245">
        <v>2244</v>
      </c>
      <c r="B2245">
        <v>18</v>
      </c>
      <c r="C2245" t="s">
        <v>2</v>
      </c>
      <c r="D2245" t="s">
        <v>3</v>
      </c>
      <c r="E2245" t="s">
        <v>4</v>
      </c>
      <c r="F2245">
        <v>90</v>
      </c>
      <c r="G2245" s="1">
        <f>IF(reservas_hotel[[#This Row],[precio noche 1]]="","100",reservas_hotel[[#This Row],[precio noche 1]])</f>
        <v>90</v>
      </c>
      <c r="H2245" t="s">
        <v>5</v>
      </c>
      <c r="I2245">
        <v>2</v>
      </c>
      <c r="J2245" t="s">
        <v>17</v>
      </c>
      <c r="K2245">
        <v>15</v>
      </c>
      <c r="L2245" s="1">
        <f>IF(reservas_hotel[[#This Row],[mantenimiento_por_noche]]="","20",reservas_hotel[[#This Row],[mantenimiento_por_noche]])</f>
        <v>15</v>
      </c>
      <c r="M2245">
        <f>reservas_hotel[[#This Row],[Precio Noche]]*reservas_hotel[[#This Row],[noches]]</f>
        <v>180</v>
      </c>
      <c r="N2245">
        <f>reservas_hotel[[#This Row],[noches]]*reservas_hotel[[#This Row],[Mantenimiento por noche]]</f>
        <v>30</v>
      </c>
      <c r="O2245">
        <f>reservas_hotel[[#This Row],[Gasto total por reserva]]-reservas_hotel[[#This Row],[Gasto mantenimiento total]]</f>
        <v>150</v>
      </c>
    </row>
    <row r="2246" spans="1:15" x14ac:dyDescent="0.3">
      <c r="A2246">
        <v>2245</v>
      </c>
      <c r="B2246">
        <v>56</v>
      </c>
      <c r="C2246" t="s">
        <v>2</v>
      </c>
      <c r="D2246" t="s">
        <v>22</v>
      </c>
      <c r="E2246" t="s">
        <v>11</v>
      </c>
      <c r="F2246">
        <v>90</v>
      </c>
      <c r="G2246" s="1">
        <f>IF(reservas_hotel[[#This Row],[precio noche 1]]="","100",reservas_hotel[[#This Row],[precio noche 1]])</f>
        <v>90</v>
      </c>
      <c r="H2246" t="s">
        <v>5</v>
      </c>
      <c r="I2246">
        <v>6</v>
      </c>
      <c r="J2246" t="s">
        <v>17</v>
      </c>
      <c r="K2246">
        <v>20</v>
      </c>
      <c r="L2246" s="1">
        <f>IF(reservas_hotel[[#This Row],[mantenimiento_por_noche]]="","20",reservas_hotel[[#This Row],[mantenimiento_por_noche]])</f>
        <v>20</v>
      </c>
      <c r="M2246">
        <f>reservas_hotel[[#This Row],[Precio Noche]]*reservas_hotel[[#This Row],[noches]]</f>
        <v>540</v>
      </c>
      <c r="N2246">
        <f>reservas_hotel[[#This Row],[noches]]*reservas_hotel[[#This Row],[Mantenimiento por noche]]</f>
        <v>120</v>
      </c>
      <c r="O2246">
        <f>reservas_hotel[[#This Row],[Gasto total por reserva]]-reservas_hotel[[#This Row],[Gasto mantenimiento total]]</f>
        <v>420</v>
      </c>
    </row>
    <row r="2247" spans="1:15" x14ac:dyDescent="0.3">
      <c r="A2247">
        <v>2246</v>
      </c>
      <c r="B2247">
        <v>43</v>
      </c>
      <c r="C2247" t="s">
        <v>13</v>
      </c>
      <c r="D2247" t="s">
        <v>20</v>
      </c>
      <c r="E2247" t="s">
        <v>15</v>
      </c>
      <c r="F2247">
        <v>120</v>
      </c>
      <c r="G2247" s="1">
        <f>IF(reservas_hotel[[#This Row],[precio noche 1]]="","100",reservas_hotel[[#This Row],[precio noche 1]])</f>
        <v>120</v>
      </c>
      <c r="H2247" t="s">
        <v>21</v>
      </c>
      <c r="I2247">
        <v>5</v>
      </c>
      <c r="J2247" t="s">
        <v>6</v>
      </c>
      <c r="K2247">
        <v>20</v>
      </c>
      <c r="L2247" s="1">
        <f>IF(reservas_hotel[[#This Row],[mantenimiento_por_noche]]="","20",reservas_hotel[[#This Row],[mantenimiento_por_noche]])</f>
        <v>20</v>
      </c>
      <c r="M2247">
        <f>reservas_hotel[[#This Row],[Precio Noche]]*reservas_hotel[[#This Row],[noches]]</f>
        <v>600</v>
      </c>
      <c r="N2247">
        <f>reservas_hotel[[#This Row],[noches]]*reservas_hotel[[#This Row],[Mantenimiento por noche]]</f>
        <v>100</v>
      </c>
      <c r="O2247">
        <f>reservas_hotel[[#This Row],[Gasto total por reserva]]-reservas_hotel[[#This Row],[Gasto mantenimiento total]]</f>
        <v>500</v>
      </c>
    </row>
    <row r="2248" spans="1:15" x14ac:dyDescent="0.3">
      <c r="A2248">
        <v>2247</v>
      </c>
      <c r="B2248">
        <v>51</v>
      </c>
      <c r="C2248" t="s">
        <v>2</v>
      </c>
      <c r="D2248" t="s">
        <v>7</v>
      </c>
      <c r="E2248" t="s">
        <v>8</v>
      </c>
      <c r="F2248">
        <v>90</v>
      </c>
      <c r="G2248" s="1">
        <f>IF(reservas_hotel[[#This Row],[precio noche 1]]="","100",reservas_hotel[[#This Row],[precio noche 1]])</f>
        <v>90</v>
      </c>
      <c r="H2248" t="s">
        <v>9</v>
      </c>
      <c r="I2248">
        <v>10</v>
      </c>
      <c r="J2248" t="s">
        <v>6</v>
      </c>
      <c r="L2248" s="1" t="str">
        <f>IF(reservas_hotel[[#This Row],[mantenimiento_por_noche]]="","20",reservas_hotel[[#This Row],[mantenimiento_por_noche]])</f>
        <v>20</v>
      </c>
      <c r="M2248">
        <f>reservas_hotel[[#This Row],[Precio Noche]]*reservas_hotel[[#This Row],[noches]]</f>
        <v>900</v>
      </c>
      <c r="N2248">
        <f>reservas_hotel[[#This Row],[noches]]*reservas_hotel[[#This Row],[Mantenimiento por noche]]</f>
        <v>200</v>
      </c>
      <c r="O2248">
        <f>reservas_hotel[[#This Row],[Gasto total por reserva]]-reservas_hotel[[#This Row],[Gasto mantenimiento total]]</f>
        <v>700</v>
      </c>
    </row>
    <row r="2249" spans="1:15" x14ac:dyDescent="0.3">
      <c r="A2249">
        <v>2248</v>
      </c>
      <c r="B2249">
        <v>54</v>
      </c>
      <c r="C2249" t="s">
        <v>2</v>
      </c>
      <c r="D2249" t="s">
        <v>22</v>
      </c>
      <c r="E2249" t="s">
        <v>15</v>
      </c>
      <c r="F2249">
        <v>120</v>
      </c>
      <c r="G2249" s="1">
        <f>IF(reservas_hotel[[#This Row],[precio noche 1]]="","100",reservas_hotel[[#This Row],[precio noche 1]])</f>
        <v>120</v>
      </c>
      <c r="H2249" t="s">
        <v>9</v>
      </c>
      <c r="I2249">
        <v>3</v>
      </c>
      <c r="J2249" t="s">
        <v>17</v>
      </c>
      <c r="K2249">
        <v>20</v>
      </c>
      <c r="L2249" s="1">
        <f>IF(reservas_hotel[[#This Row],[mantenimiento_por_noche]]="","20",reservas_hotel[[#This Row],[mantenimiento_por_noche]])</f>
        <v>20</v>
      </c>
      <c r="M2249">
        <f>reservas_hotel[[#This Row],[Precio Noche]]*reservas_hotel[[#This Row],[noches]]</f>
        <v>360</v>
      </c>
      <c r="N2249">
        <f>reservas_hotel[[#This Row],[noches]]*reservas_hotel[[#This Row],[Mantenimiento por noche]]</f>
        <v>60</v>
      </c>
      <c r="O2249">
        <f>reservas_hotel[[#This Row],[Gasto total por reserva]]-reservas_hotel[[#This Row],[Gasto mantenimiento total]]</f>
        <v>300</v>
      </c>
    </row>
    <row r="2250" spans="1:15" x14ac:dyDescent="0.3">
      <c r="A2250">
        <v>2249</v>
      </c>
      <c r="B2250">
        <v>53</v>
      </c>
      <c r="C2250" t="s">
        <v>13</v>
      </c>
      <c r="D2250" t="s">
        <v>22</v>
      </c>
      <c r="E2250" t="s">
        <v>4</v>
      </c>
      <c r="F2250">
        <v>150</v>
      </c>
      <c r="G2250" s="1">
        <f>IF(reservas_hotel[[#This Row],[precio noche 1]]="","100",reservas_hotel[[#This Row],[precio noche 1]])</f>
        <v>150</v>
      </c>
      <c r="H2250" t="s">
        <v>5</v>
      </c>
      <c r="I2250">
        <v>4</v>
      </c>
      <c r="J2250" t="s">
        <v>6</v>
      </c>
      <c r="K2250">
        <v>20</v>
      </c>
      <c r="L2250" s="1">
        <f>IF(reservas_hotel[[#This Row],[mantenimiento_por_noche]]="","20",reservas_hotel[[#This Row],[mantenimiento_por_noche]])</f>
        <v>20</v>
      </c>
      <c r="M2250">
        <f>reservas_hotel[[#This Row],[Precio Noche]]*reservas_hotel[[#This Row],[noches]]</f>
        <v>600</v>
      </c>
      <c r="N2250">
        <f>reservas_hotel[[#This Row],[noches]]*reservas_hotel[[#This Row],[Mantenimiento por noche]]</f>
        <v>80</v>
      </c>
      <c r="O2250">
        <f>reservas_hotel[[#This Row],[Gasto total por reserva]]-reservas_hotel[[#This Row],[Gasto mantenimiento total]]</f>
        <v>520</v>
      </c>
    </row>
    <row r="2251" spans="1:15" x14ac:dyDescent="0.3">
      <c r="A2251">
        <v>2250</v>
      </c>
      <c r="B2251">
        <v>37</v>
      </c>
      <c r="C2251" t="s">
        <v>2</v>
      </c>
      <c r="D2251" t="s">
        <v>7</v>
      </c>
      <c r="E2251" t="s">
        <v>11</v>
      </c>
      <c r="F2251">
        <v>150</v>
      </c>
      <c r="G2251" s="1">
        <f>IF(reservas_hotel[[#This Row],[precio noche 1]]="","100",reservas_hotel[[#This Row],[precio noche 1]])</f>
        <v>150</v>
      </c>
      <c r="H2251" t="s">
        <v>21</v>
      </c>
      <c r="I2251">
        <v>9</v>
      </c>
      <c r="J2251" t="s">
        <v>6</v>
      </c>
      <c r="K2251">
        <v>20</v>
      </c>
      <c r="L2251" s="1">
        <f>IF(reservas_hotel[[#This Row],[mantenimiento_por_noche]]="","20",reservas_hotel[[#This Row],[mantenimiento_por_noche]])</f>
        <v>20</v>
      </c>
      <c r="M2251">
        <f>reservas_hotel[[#This Row],[Precio Noche]]*reservas_hotel[[#This Row],[noches]]</f>
        <v>1350</v>
      </c>
      <c r="N2251">
        <f>reservas_hotel[[#This Row],[noches]]*reservas_hotel[[#This Row],[Mantenimiento por noche]]</f>
        <v>180</v>
      </c>
      <c r="O2251">
        <f>reservas_hotel[[#This Row],[Gasto total por reserva]]-reservas_hotel[[#This Row],[Gasto mantenimiento total]]</f>
        <v>1170</v>
      </c>
    </row>
    <row r="2252" spans="1:15" x14ac:dyDescent="0.3">
      <c r="A2252">
        <v>2251</v>
      </c>
      <c r="B2252">
        <v>78</v>
      </c>
      <c r="C2252" t="s">
        <v>2</v>
      </c>
      <c r="D2252" t="s">
        <v>14</v>
      </c>
      <c r="E2252" t="s">
        <v>11</v>
      </c>
      <c r="F2252">
        <v>90</v>
      </c>
      <c r="G2252" s="1">
        <f>IF(reservas_hotel[[#This Row],[precio noche 1]]="","100",reservas_hotel[[#This Row],[precio noche 1]])</f>
        <v>90</v>
      </c>
      <c r="H2252" t="s">
        <v>5</v>
      </c>
      <c r="I2252">
        <v>6</v>
      </c>
      <c r="J2252" t="s">
        <v>6</v>
      </c>
      <c r="K2252">
        <v>20</v>
      </c>
      <c r="L2252" s="1">
        <f>IF(reservas_hotel[[#This Row],[mantenimiento_por_noche]]="","20",reservas_hotel[[#This Row],[mantenimiento_por_noche]])</f>
        <v>20</v>
      </c>
      <c r="M2252">
        <f>reservas_hotel[[#This Row],[Precio Noche]]*reservas_hotel[[#This Row],[noches]]</f>
        <v>540</v>
      </c>
      <c r="N2252">
        <f>reservas_hotel[[#This Row],[noches]]*reservas_hotel[[#This Row],[Mantenimiento por noche]]</f>
        <v>120</v>
      </c>
      <c r="O2252">
        <f>reservas_hotel[[#This Row],[Gasto total por reserva]]-reservas_hotel[[#This Row],[Gasto mantenimiento total]]</f>
        <v>420</v>
      </c>
    </row>
    <row r="2253" spans="1:15" x14ac:dyDescent="0.3">
      <c r="A2253">
        <v>2252</v>
      </c>
      <c r="B2253">
        <v>88</v>
      </c>
      <c r="C2253" t="s">
        <v>2</v>
      </c>
      <c r="D2253" t="s">
        <v>3</v>
      </c>
      <c r="E2253" t="s">
        <v>8</v>
      </c>
      <c r="F2253">
        <v>200</v>
      </c>
      <c r="G2253" s="1">
        <f>IF(reservas_hotel[[#This Row],[precio noche 1]]="","100",reservas_hotel[[#This Row],[precio noche 1]])</f>
        <v>200</v>
      </c>
      <c r="H2253" t="s">
        <v>12</v>
      </c>
      <c r="I2253">
        <v>8</v>
      </c>
      <c r="J2253" t="s">
        <v>6</v>
      </c>
      <c r="K2253">
        <v>5</v>
      </c>
      <c r="L2253" s="1">
        <f>IF(reservas_hotel[[#This Row],[mantenimiento_por_noche]]="","20",reservas_hotel[[#This Row],[mantenimiento_por_noche]])</f>
        <v>5</v>
      </c>
      <c r="M2253">
        <f>reservas_hotel[[#This Row],[Precio Noche]]*reservas_hotel[[#This Row],[noches]]</f>
        <v>1600</v>
      </c>
      <c r="N2253">
        <f>reservas_hotel[[#This Row],[noches]]*reservas_hotel[[#This Row],[Mantenimiento por noche]]</f>
        <v>40</v>
      </c>
      <c r="O2253">
        <f>reservas_hotel[[#This Row],[Gasto total por reserva]]-reservas_hotel[[#This Row],[Gasto mantenimiento total]]</f>
        <v>1560</v>
      </c>
    </row>
    <row r="2254" spans="1:15" x14ac:dyDescent="0.3">
      <c r="A2254">
        <v>2253</v>
      </c>
      <c r="B2254">
        <v>33</v>
      </c>
      <c r="C2254" t="s">
        <v>2</v>
      </c>
      <c r="D2254" t="s">
        <v>14</v>
      </c>
      <c r="E2254" t="s">
        <v>15</v>
      </c>
      <c r="G2254" s="1" t="str">
        <f>IF(reservas_hotel[[#This Row],[precio noche 1]]="","100",reservas_hotel[[#This Row],[precio noche 1]])</f>
        <v>100</v>
      </c>
      <c r="H2254" t="s">
        <v>9</v>
      </c>
      <c r="I2254">
        <v>4</v>
      </c>
      <c r="J2254" t="s">
        <v>17</v>
      </c>
      <c r="K2254">
        <v>5</v>
      </c>
      <c r="L2254" s="1">
        <f>IF(reservas_hotel[[#This Row],[mantenimiento_por_noche]]="","20",reservas_hotel[[#This Row],[mantenimiento_por_noche]])</f>
        <v>5</v>
      </c>
      <c r="M2254">
        <f>reservas_hotel[[#This Row],[Precio Noche]]*reservas_hotel[[#This Row],[noches]]</f>
        <v>400</v>
      </c>
      <c r="N2254">
        <f>reservas_hotel[[#This Row],[noches]]*reservas_hotel[[#This Row],[Mantenimiento por noche]]</f>
        <v>20</v>
      </c>
      <c r="O2254">
        <f>reservas_hotel[[#This Row],[Gasto total por reserva]]-reservas_hotel[[#This Row],[Gasto mantenimiento total]]</f>
        <v>380</v>
      </c>
    </row>
    <row r="2255" spans="1:15" x14ac:dyDescent="0.3">
      <c r="A2255">
        <v>2254</v>
      </c>
      <c r="B2255">
        <v>63</v>
      </c>
      <c r="C2255" t="s">
        <v>13</v>
      </c>
      <c r="D2255" t="s">
        <v>18</v>
      </c>
      <c r="E2255" t="s">
        <v>4</v>
      </c>
      <c r="G2255" s="1" t="str">
        <f>IF(reservas_hotel[[#This Row],[precio noche 1]]="","100",reservas_hotel[[#This Row],[precio noche 1]])</f>
        <v>100</v>
      </c>
      <c r="H2255" t="s">
        <v>9</v>
      </c>
      <c r="I2255">
        <v>6</v>
      </c>
      <c r="J2255" t="s">
        <v>17</v>
      </c>
      <c r="K2255">
        <v>15</v>
      </c>
      <c r="L2255" s="1">
        <f>IF(reservas_hotel[[#This Row],[mantenimiento_por_noche]]="","20",reservas_hotel[[#This Row],[mantenimiento_por_noche]])</f>
        <v>15</v>
      </c>
      <c r="M2255">
        <f>reservas_hotel[[#This Row],[Precio Noche]]*reservas_hotel[[#This Row],[noches]]</f>
        <v>600</v>
      </c>
      <c r="N2255">
        <f>reservas_hotel[[#This Row],[noches]]*reservas_hotel[[#This Row],[Mantenimiento por noche]]</f>
        <v>90</v>
      </c>
      <c r="O2255">
        <f>reservas_hotel[[#This Row],[Gasto total por reserva]]-reservas_hotel[[#This Row],[Gasto mantenimiento total]]</f>
        <v>510</v>
      </c>
    </row>
    <row r="2256" spans="1:15" x14ac:dyDescent="0.3">
      <c r="A2256">
        <v>2255</v>
      </c>
      <c r="B2256">
        <v>64</v>
      </c>
      <c r="C2256" t="s">
        <v>2</v>
      </c>
      <c r="D2256" t="s">
        <v>14</v>
      </c>
      <c r="E2256" t="s">
        <v>4</v>
      </c>
      <c r="F2256">
        <v>200</v>
      </c>
      <c r="G2256" s="1">
        <f>IF(reservas_hotel[[#This Row],[precio noche 1]]="","100",reservas_hotel[[#This Row],[precio noche 1]])</f>
        <v>200</v>
      </c>
      <c r="H2256" t="s">
        <v>9</v>
      </c>
      <c r="I2256">
        <v>6</v>
      </c>
      <c r="J2256" t="s">
        <v>6</v>
      </c>
      <c r="K2256">
        <v>5</v>
      </c>
      <c r="L2256" s="1">
        <f>IF(reservas_hotel[[#This Row],[mantenimiento_por_noche]]="","20",reservas_hotel[[#This Row],[mantenimiento_por_noche]])</f>
        <v>5</v>
      </c>
      <c r="M2256">
        <f>reservas_hotel[[#This Row],[Precio Noche]]*reservas_hotel[[#This Row],[noches]]</f>
        <v>1200</v>
      </c>
      <c r="N2256">
        <f>reservas_hotel[[#This Row],[noches]]*reservas_hotel[[#This Row],[Mantenimiento por noche]]</f>
        <v>30</v>
      </c>
      <c r="O2256">
        <f>reservas_hotel[[#This Row],[Gasto total por reserva]]-reservas_hotel[[#This Row],[Gasto mantenimiento total]]</f>
        <v>1170</v>
      </c>
    </row>
    <row r="2257" spans="1:15" x14ac:dyDescent="0.3">
      <c r="A2257">
        <v>2256</v>
      </c>
      <c r="B2257">
        <v>49</v>
      </c>
      <c r="C2257" t="s">
        <v>2</v>
      </c>
      <c r="D2257" t="s">
        <v>14</v>
      </c>
      <c r="E2257" t="s">
        <v>4</v>
      </c>
      <c r="G2257" s="1" t="str">
        <f>IF(reservas_hotel[[#This Row],[precio noche 1]]="","100",reservas_hotel[[#This Row],[precio noche 1]])</f>
        <v>100</v>
      </c>
      <c r="H2257" t="s">
        <v>12</v>
      </c>
      <c r="I2257">
        <v>1</v>
      </c>
      <c r="J2257" t="s">
        <v>6</v>
      </c>
      <c r="K2257">
        <v>15</v>
      </c>
      <c r="L2257" s="1">
        <f>IF(reservas_hotel[[#This Row],[mantenimiento_por_noche]]="","20",reservas_hotel[[#This Row],[mantenimiento_por_noche]])</f>
        <v>15</v>
      </c>
      <c r="M2257">
        <f>reservas_hotel[[#This Row],[Precio Noche]]*reservas_hotel[[#This Row],[noches]]</f>
        <v>100</v>
      </c>
      <c r="N2257">
        <f>reservas_hotel[[#This Row],[noches]]*reservas_hotel[[#This Row],[Mantenimiento por noche]]</f>
        <v>15</v>
      </c>
      <c r="O2257">
        <f>reservas_hotel[[#This Row],[Gasto total por reserva]]-reservas_hotel[[#This Row],[Gasto mantenimiento total]]</f>
        <v>85</v>
      </c>
    </row>
    <row r="2258" spans="1:15" x14ac:dyDescent="0.3">
      <c r="A2258">
        <v>2257</v>
      </c>
      <c r="B2258">
        <v>47</v>
      </c>
      <c r="C2258" t="s">
        <v>13</v>
      </c>
      <c r="D2258" t="s">
        <v>19</v>
      </c>
      <c r="E2258" t="s">
        <v>15</v>
      </c>
      <c r="G2258" s="1" t="str">
        <f>IF(reservas_hotel[[#This Row],[precio noche 1]]="","100",reservas_hotel[[#This Row],[precio noche 1]])</f>
        <v>100</v>
      </c>
      <c r="H2258" t="s">
        <v>21</v>
      </c>
      <c r="I2258">
        <v>2</v>
      </c>
      <c r="J2258" t="s">
        <v>6</v>
      </c>
      <c r="K2258">
        <v>10</v>
      </c>
      <c r="L2258" s="1">
        <f>IF(reservas_hotel[[#This Row],[mantenimiento_por_noche]]="","20",reservas_hotel[[#This Row],[mantenimiento_por_noche]])</f>
        <v>10</v>
      </c>
      <c r="M2258">
        <f>reservas_hotel[[#This Row],[Precio Noche]]*reservas_hotel[[#This Row],[noches]]</f>
        <v>200</v>
      </c>
      <c r="N2258">
        <f>reservas_hotel[[#This Row],[noches]]*reservas_hotel[[#This Row],[Mantenimiento por noche]]</f>
        <v>20</v>
      </c>
      <c r="O2258">
        <f>reservas_hotel[[#This Row],[Gasto total por reserva]]-reservas_hotel[[#This Row],[Gasto mantenimiento total]]</f>
        <v>180</v>
      </c>
    </row>
    <row r="2259" spans="1:15" x14ac:dyDescent="0.3">
      <c r="A2259">
        <v>2258</v>
      </c>
      <c r="B2259">
        <v>24</v>
      </c>
      <c r="C2259" t="s">
        <v>2</v>
      </c>
      <c r="D2259" t="s">
        <v>10</v>
      </c>
      <c r="E2259" t="s">
        <v>8</v>
      </c>
      <c r="F2259">
        <v>200</v>
      </c>
      <c r="G2259" s="1">
        <f>IF(reservas_hotel[[#This Row],[precio noche 1]]="","100",reservas_hotel[[#This Row],[precio noche 1]])</f>
        <v>200</v>
      </c>
      <c r="H2259" t="s">
        <v>9</v>
      </c>
      <c r="I2259">
        <v>5</v>
      </c>
      <c r="J2259" t="s">
        <v>17</v>
      </c>
      <c r="K2259">
        <v>10</v>
      </c>
      <c r="L2259" s="1">
        <f>IF(reservas_hotel[[#This Row],[mantenimiento_por_noche]]="","20",reservas_hotel[[#This Row],[mantenimiento_por_noche]])</f>
        <v>10</v>
      </c>
      <c r="M2259">
        <f>reservas_hotel[[#This Row],[Precio Noche]]*reservas_hotel[[#This Row],[noches]]</f>
        <v>1000</v>
      </c>
      <c r="N2259">
        <f>reservas_hotel[[#This Row],[noches]]*reservas_hotel[[#This Row],[Mantenimiento por noche]]</f>
        <v>50</v>
      </c>
      <c r="O2259">
        <f>reservas_hotel[[#This Row],[Gasto total por reserva]]-reservas_hotel[[#This Row],[Gasto mantenimiento total]]</f>
        <v>950</v>
      </c>
    </row>
    <row r="2260" spans="1:15" x14ac:dyDescent="0.3">
      <c r="A2260">
        <v>2259</v>
      </c>
      <c r="B2260">
        <v>62</v>
      </c>
      <c r="C2260" t="s">
        <v>13</v>
      </c>
      <c r="D2260" t="s">
        <v>20</v>
      </c>
      <c r="E2260" t="s">
        <v>4</v>
      </c>
      <c r="F2260">
        <v>120</v>
      </c>
      <c r="G2260" s="1">
        <f>IF(reservas_hotel[[#This Row],[precio noche 1]]="","100",reservas_hotel[[#This Row],[precio noche 1]])</f>
        <v>120</v>
      </c>
      <c r="H2260" t="s">
        <v>5</v>
      </c>
      <c r="I2260">
        <v>9</v>
      </c>
      <c r="J2260" t="s">
        <v>17</v>
      </c>
      <c r="L2260" s="1" t="str">
        <f>IF(reservas_hotel[[#This Row],[mantenimiento_por_noche]]="","20",reservas_hotel[[#This Row],[mantenimiento_por_noche]])</f>
        <v>20</v>
      </c>
      <c r="M2260">
        <f>reservas_hotel[[#This Row],[Precio Noche]]*reservas_hotel[[#This Row],[noches]]</f>
        <v>1080</v>
      </c>
      <c r="N2260">
        <f>reservas_hotel[[#This Row],[noches]]*reservas_hotel[[#This Row],[Mantenimiento por noche]]</f>
        <v>180</v>
      </c>
      <c r="O2260">
        <f>reservas_hotel[[#This Row],[Gasto total por reserva]]-reservas_hotel[[#This Row],[Gasto mantenimiento total]]</f>
        <v>900</v>
      </c>
    </row>
    <row r="2261" spans="1:15" x14ac:dyDescent="0.3">
      <c r="A2261">
        <v>2260</v>
      </c>
      <c r="B2261">
        <v>22</v>
      </c>
      <c r="C2261" t="s">
        <v>13</v>
      </c>
      <c r="D2261" t="s">
        <v>14</v>
      </c>
      <c r="E2261" t="s">
        <v>4</v>
      </c>
      <c r="F2261">
        <v>50</v>
      </c>
      <c r="G2261" s="1">
        <f>IF(reservas_hotel[[#This Row],[precio noche 1]]="","100",reservas_hotel[[#This Row],[precio noche 1]])</f>
        <v>50</v>
      </c>
      <c r="H2261" t="s">
        <v>12</v>
      </c>
      <c r="I2261">
        <v>6</v>
      </c>
      <c r="J2261" t="s">
        <v>17</v>
      </c>
      <c r="K2261">
        <v>5</v>
      </c>
      <c r="L2261" s="1">
        <f>IF(reservas_hotel[[#This Row],[mantenimiento_por_noche]]="","20",reservas_hotel[[#This Row],[mantenimiento_por_noche]])</f>
        <v>5</v>
      </c>
      <c r="M2261">
        <f>reservas_hotel[[#This Row],[Precio Noche]]*reservas_hotel[[#This Row],[noches]]</f>
        <v>300</v>
      </c>
      <c r="N2261">
        <f>reservas_hotel[[#This Row],[noches]]*reservas_hotel[[#This Row],[Mantenimiento por noche]]</f>
        <v>30</v>
      </c>
      <c r="O2261">
        <f>reservas_hotel[[#This Row],[Gasto total por reserva]]-reservas_hotel[[#This Row],[Gasto mantenimiento total]]</f>
        <v>270</v>
      </c>
    </row>
    <row r="2262" spans="1:15" x14ac:dyDescent="0.3">
      <c r="A2262">
        <v>2261</v>
      </c>
      <c r="B2262">
        <v>74</v>
      </c>
      <c r="C2262" t="s">
        <v>2</v>
      </c>
      <c r="D2262" t="s">
        <v>16</v>
      </c>
      <c r="E2262" t="s">
        <v>4</v>
      </c>
      <c r="F2262">
        <v>90</v>
      </c>
      <c r="G2262" s="1">
        <f>IF(reservas_hotel[[#This Row],[precio noche 1]]="","100",reservas_hotel[[#This Row],[precio noche 1]])</f>
        <v>90</v>
      </c>
      <c r="H2262" t="s">
        <v>21</v>
      </c>
      <c r="I2262">
        <v>1</v>
      </c>
      <c r="J2262" t="s">
        <v>6</v>
      </c>
      <c r="K2262">
        <v>15</v>
      </c>
      <c r="L2262" s="1">
        <f>IF(reservas_hotel[[#This Row],[mantenimiento_por_noche]]="","20",reservas_hotel[[#This Row],[mantenimiento_por_noche]])</f>
        <v>15</v>
      </c>
      <c r="M2262">
        <f>reservas_hotel[[#This Row],[Precio Noche]]*reservas_hotel[[#This Row],[noches]]</f>
        <v>90</v>
      </c>
      <c r="N2262">
        <f>reservas_hotel[[#This Row],[noches]]*reservas_hotel[[#This Row],[Mantenimiento por noche]]</f>
        <v>15</v>
      </c>
      <c r="O2262">
        <f>reservas_hotel[[#This Row],[Gasto total por reserva]]-reservas_hotel[[#This Row],[Gasto mantenimiento total]]</f>
        <v>75</v>
      </c>
    </row>
    <row r="2263" spans="1:15" x14ac:dyDescent="0.3">
      <c r="A2263">
        <v>2262</v>
      </c>
      <c r="B2263">
        <v>24</v>
      </c>
      <c r="C2263" t="s">
        <v>13</v>
      </c>
      <c r="D2263" t="s">
        <v>16</v>
      </c>
      <c r="E2263" t="s">
        <v>4</v>
      </c>
      <c r="F2263">
        <v>70</v>
      </c>
      <c r="G2263" s="1">
        <f>IF(reservas_hotel[[#This Row],[precio noche 1]]="","100",reservas_hotel[[#This Row],[precio noche 1]])</f>
        <v>70</v>
      </c>
      <c r="H2263" t="s">
        <v>5</v>
      </c>
      <c r="I2263">
        <v>5</v>
      </c>
      <c r="J2263" t="s">
        <v>6</v>
      </c>
      <c r="K2263">
        <v>15</v>
      </c>
      <c r="L2263" s="1">
        <f>IF(reservas_hotel[[#This Row],[mantenimiento_por_noche]]="","20",reservas_hotel[[#This Row],[mantenimiento_por_noche]])</f>
        <v>15</v>
      </c>
      <c r="M2263">
        <f>reservas_hotel[[#This Row],[Precio Noche]]*reservas_hotel[[#This Row],[noches]]</f>
        <v>350</v>
      </c>
      <c r="N2263">
        <f>reservas_hotel[[#This Row],[noches]]*reservas_hotel[[#This Row],[Mantenimiento por noche]]</f>
        <v>75</v>
      </c>
      <c r="O2263">
        <f>reservas_hotel[[#This Row],[Gasto total por reserva]]-reservas_hotel[[#This Row],[Gasto mantenimiento total]]</f>
        <v>275</v>
      </c>
    </row>
    <row r="2264" spans="1:15" x14ac:dyDescent="0.3">
      <c r="A2264">
        <v>2263</v>
      </c>
      <c r="B2264">
        <v>40</v>
      </c>
      <c r="C2264" t="s">
        <v>2</v>
      </c>
      <c r="D2264" t="s">
        <v>19</v>
      </c>
      <c r="E2264" t="s">
        <v>15</v>
      </c>
      <c r="F2264">
        <v>70</v>
      </c>
      <c r="G2264" s="1">
        <f>IF(reservas_hotel[[#This Row],[precio noche 1]]="","100",reservas_hotel[[#This Row],[precio noche 1]])</f>
        <v>70</v>
      </c>
      <c r="H2264" t="s">
        <v>5</v>
      </c>
      <c r="I2264">
        <v>7</v>
      </c>
      <c r="J2264" t="s">
        <v>6</v>
      </c>
      <c r="K2264">
        <v>15</v>
      </c>
      <c r="L2264" s="1">
        <f>IF(reservas_hotel[[#This Row],[mantenimiento_por_noche]]="","20",reservas_hotel[[#This Row],[mantenimiento_por_noche]])</f>
        <v>15</v>
      </c>
      <c r="M2264">
        <f>reservas_hotel[[#This Row],[Precio Noche]]*reservas_hotel[[#This Row],[noches]]</f>
        <v>490</v>
      </c>
      <c r="N2264">
        <f>reservas_hotel[[#This Row],[noches]]*reservas_hotel[[#This Row],[Mantenimiento por noche]]</f>
        <v>105</v>
      </c>
      <c r="O2264">
        <f>reservas_hotel[[#This Row],[Gasto total por reserva]]-reservas_hotel[[#This Row],[Gasto mantenimiento total]]</f>
        <v>385</v>
      </c>
    </row>
    <row r="2265" spans="1:15" x14ac:dyDescent="0.3">
      <c r="A2265">
        <v>2264</v>
      </c>
      <c r="B2265">
        <v>78</v>
      </c>
      <c r="C2265" t="s">
        <v>13</v>
      </c>
      <c r="D2265" t="s">
        <v>18</v>
      </c>
      <c r="E2265" t="s">
        <v>15</v>
      </c>
      <c r="F2265">
        <v>150</v>
      </c>
      <c r="G2265" s="1">
        <f>IF(reservas_hotel[[#This Row],[precio noche 1]]="","100",reservas_hotel[[#This Row],[precio noche 1]])</f>
        <v>150</v>
      </c>
      <c r="H2265" t="s">
        <v>5</v>
      </c>
      <c r="I2265">
        <v>6</v>
      </c>
      <c r="J2265" t="s">
        <v>6</v>
      </c>
      <c r="L2265" s="1" t="str">
        <f>IF(reservas_hotel[[#This Row],[mantenimiento_por_noche]]="","20",reservas_hotel[[#This Row],[mantenimiento_por_noche]])</f>
        <v>20</v>
      </c>
      <c r="M2265">
        <f>reservas_hotel[[#This Row],[Precio Noche]]*reservas_hotel[[#This Row],[noches]]</f>
        <v>900</v>
      </c>
      <c r="N2265">
        <f>reservas_hotel[[#This Row],[noches]]*reservas_hotel[[#This Row],[Mantenimiento por noche]]</f>
        <v>120</v>
      </c>
      <c r="O2265">
        <f>reservas_hotel[[#This Row],[Gasto total por reserva]]-reservas_hotel[[#This Row],[Gasto mantenimiento total]]</f>
        <v>780</v>
      </c>
    </row>
    <row r="2266" spans="1:15" x14ac:dyDescent="0.3">
      <c r="A2266">
        <v>2265</v>
      </c>
      <c r="B2266">
        <v>59</v>
      </c>
      <c r="C2266" t="s">
        <v>13</v>
      </c>
      <c r="D2266" t="s">
        <v>20</v>
      </c>
      <c r="E2266" t="s">
        <v>4</v>
      </c>
      <c r="F2266">
        <v>150</v>
      </c>
      <c r="G2266" s="1">
        <f>IF(reservas_hotel[[#This Row],[precio noche 1]]="","100",reservas_hotel[[#This Row],[precio noche 1]])</f>
        <v>150</v>
      </c>
      <c r="H2266" t="s">
        <v>9</v>
      </c>
      <c r="I2266">
        <v>10</v>
      </c>
      <c r="J2266" t="s">
        <v>17</v>
      </c>
      <c r="K2266">
        <v>10</v>
      </c>
      <c r="L2266" s="1">
        <f>IF(reservas_hotel[[#This Row],[mantenimiento_por_noche]]="","20",reservas_hotel[[#This Row],[mantenimiento_por_noche]])</f>
        <v>10</v>
      </c>
      <c r="M2266">
        <f>reservas_hotel[[#This Row],[Precio Noche]]*reservas_hotel[[#This Row],[noches]]</f>
        <v>1500</v>
      </c>
      <c r="N2266">
        <f>reservas_hotel[[#This Row],[noches]]*reservas_hotel[[#This Row],[Mantenimiento por noche]]</f>
        <v>100</v>
      </c>
      <c r="O2266">
        <f>reservas_hotel[[#This Row],[Gasto total por reserva]]-reservas_hotel[[#This Row],[Gasto mantenimiento total]]</f>
        <v>1400</v>
      </c>
    </row>
    <row r="2267" spans="1:15" x14ac:dyDescent="0.3">
      <c r="A2267">
        <v>2266</v>
      </c>
      <c r="B2267">
        <v>36</v>
      </c>
      <c r="C2267" t="s">
        <v>2</v>
      </c>
      <c r="D2267" t="s">
        <v>19</v>
      </c>
      <c r="E2267" t="s">
        <v>4</v>
      </c>
      <c r="F2267">
        <v>70</v>
      </c>
      <c r="G2267" s="1">
        <f>IF(reservas_hotel[[#This Row],[precio noche 1]]="","100",reservas_hotel[[#This Row],[precio noche 1]])</f>
        <v>70</v>
      </c>
      <c r="H2267" t="s">
        <v>9</v>
      </c>
      <c r="I2267">
        <v>8</v>
      </c>
      <c r="J2267" t="s">
        <v>6</v>
      </c>
      <c r="K2267">
        <v>20</v>
      </c>
      <c r="L2267" s="1">
        <f>IF(reservas_hotel[[#This Row],[mantenimiento_por_noche]]="","20",reservas_hotel[[#This Row],[mantenimiento_por_noche]])</f>
        <v>20</v>
      </c>
      <c r="M2267">
        <f>reservas_hotel[[#This Row],[Precio Noche]]*reservas_hotel[[#This Row],[noches]]</f>
        <v>560</v>
      </c>
      <c r="N2267">
        <f>reservas_hotel[[#This Row],[noches]]*reservas_hotel[[#This Row],[Mantenimiento por noche]]</f>
        <v>160</v>
      </c>
      <c r="O2267">
        <f>reservas_hotel[[#This Row],[Gasto total por reserva]]-reservas_hotel[[#This Row],[Gasto mantenimiento total]]</f>
        <v>400</v>
      </c>
    </row>
    <row r="2268" spans="1:15" x14ac:dyDescent="0.3">
      <c r="A2268">
        <v>2267</v>
      </c>
      <c r="B2268">
        <v>33</v>
      </c>
      <c r="C2268" t="s">
        <v>2</v>
      </c>
      <c r="D2268" t="s">
        <v>18</v>
      </c>
      <c r="E2268" t="s">
        <v>8</v>
      </c>
      <c r="F2268">
        <v>70</v>
      </c>
      <c r="G2268" s="1">
        <f>IF(reservas_hotel[[#This Row],[precio noche 1]]="","100",reservas_hotel[[#This Row],[precio noche 1]])</f>
        <v>70</v>
      </c>
      <c r="H2268" t="s">
        <v>5</v>
      </c>
      <c r="I2268">
        <v>9</v>
      </c>
      <c r="J2268" t="s">
        <v>6</v>
      </c>
      <c r="K2268">
        <v>15</v>
      </c>
      <c r="L2268" s="1">
        <f>IF(reservas_hotel[[#This Row],[mantenimiento_por_noche]]="","20",reservas_hotel[[#This Row],[mantenimiento_por_noche]])</f>
        <v>15</v>
      </c>
      <c r="M2268">
        <f>reservas_hotel[[#This Row],[Precio Noche]]*reservas_hotel[[#This Row],[noches]]</f>
        <v>630</v>
      </c>
      <c r="N2268">
        <f>reservas_hotel[[#This Row],[noches]]*reservas_hotel[[#This Row],[Mantenimiento por noche]]</f>
        <v>135</v>
      </c>
      <c r="O2268">
        <f>reservas_hotel[[#This Row],[Gasto total por reserva]]-reservas_hotel[[#This Row],[Gasto mantenimiento total]]</f>
        <v>495</v>
      </c>
    </row>
    <row r="2269" spans="1:15" x14ac:dyDescent="0.3">
      <c r="A2269">
        <v>2268</v>
      </c>
      <c r="B2269">
        <v>85</v>
      </c>
      <c r="C2269" t="s">
        <v>2</v>
      </c>
      <c r="D2269" t="s">
        <v>19</v>
      </c>
      <c r="E2269" t="s">
        <v>11</v>
      </c>
      <c r="F2269">
        <v>200</v>
      </c>
      <c r="G2269" s="1">
        <f>IF(reservas_hotel[[#This Row],[precio noche 1]]="","100",reservas_hotel[[#This Row],[precio noche 1]])</f>
        <v>200</v>
      </c>
      <c r="H2269" t="s">
        <v>5</v>
      </c>
      <c r="I2269">
        <v>8</v>
      </c>
      <c r="J2269" t="s">
        <v>6</v>
      </c>
      <c r="K2269">
        <v>20</v>
      </c>
      <c r="L2269" s="1">
        <f>IF(reservas_hotel[[#This Row],[mantenimiento_por_noche]]="","20",reservas_hotel[[#This Row],[mantenimiento_por_noche]])</f>
        <v>20</v>
      </c>
      <c r="M2269">
        <f>reservas_hotel[[#This Row],[Precio Noche]]*reservas_hotel[[#This Row],[noches]]</f>
        <v>1600</v>
      </c>
      <c r="N2269">
        <f>reservas_hotel[[#This Row],[noches]]*reservas_hotel[[#This Row],[Mantenimiento por noche]]</f>
        <v>160</v>
      </c>
      <c r="O2269">
        <f>reservas_hotel[[#This Row],[Gasto total por reserva]]-reservas_hotel[[#This Row],[Gasto mantenimiento total]]</f>
        <v>1440</v>
      </c>
    </row>
    <row r="2270" spans="1:15" x14ac:dyDescent="0.3">
      <c r="A2270">
        <v>2269</v>
      </c>
      <c r="B2270">
        <v>47</v>
      </c>
      <c r="C2270" t="s">
        <v>2</v>
      </c>
      <c r="D2270" t="s">
        <v>14</v>
      </c>
      <c r="E2270" t="s">
        <v>8</v>
      </c>
      <c r="F2270">
        <v>200</v>
      </c>
      <c r="G2270" s="1">
        <f>IF(reservas_hotel[[#This Row],[precio noche 1]]="","100",reservas_hotel[[#This Row],[precio noche 1]])</f>
        <v>200</v>
      </c>
      <c r="H2270" t="s">
        <v>21</v>
      </c>
      <c r="I2270">
        <v>9</v>
      </c>
      <c r="J2270" t="s">
        <v>17</v>
      </c>
      <c r="L2270" s="1" t="str">
        <f>IF(reservas_hotel[[#This Row],[mantenimiento_por_noche]]="","20",reservas_hotel[[#This Row],[mantenimiento_por_noche]])</f>
        <v>20</v>
      </c>
      <c r="M2270">
        <f>reservas_hotel[[#This Row],[Precio Noche]]*reservas_hotel[[#This Row],[noches]]</f>
        <v>1800</v>
      </c>
      <c r="N2270">
        <f>reservas_hotel[[#This Row],[noches]]*reservas_hotel[[#This Row],[Mantenimiento por noche]]</f>
        <v>180</v>
      </c>
      <c r="O2270">
        <f>reservas_hotel[[#This Row],[Gasto total por reserva]]-reservas_hotel[[#This Row],[Gasto mantenimiento total]]</f>
        <v>1620</v>
      </c>
    </row>
    <row r="2271" spans="1:15" x14ac:dyDescent="0.3">
      <c r="A2271">
        <v>2270</v>
      </c>
      <c r="B2271">
        <v>66</v>
      </c>
      <c r="C2271" t="s">
        <v>13</v>
      </c>
      <c r="D2271" t="s">
        <v>10</v>
      </c>
      <c r="E2271" t="s">
        <v>4</v>
      </c>
      <c r="F2271">
        <v>70</v>
      </c>
      <c r="G2271" s="1">
        <f>IF(reservas_hotel[[#This Row],[precio noche 1]]="","100",reservas_hotel[[#This Row],[precio noche 1]])</f>
        <v>70</v>
      </c>
      <c r="H2271" t="s">
        <v>12</v>
      </c>
      <c r="I2271">
        <v>9</v>
      </c>
      <c r="J2271" t="s">
        <v>17</v>
      </c>
      <c r="K2271">
        <v>5</v>
      </c>
      <c r="L2271" s="1">
        <f>IF(reservas_hotel[[#This Row],[mantenimiento_por_noche]]="","20",reservas_hotel[[#This Row],[mantenimiento_por_noche]])</f>
        <v>5</v>
      </c>
      <c r="M2271">
        <f>reservas_hotel[[#This Row],[Precio Noche]]*reservas_hotel[[#This Row],[noches]]</f>
        <v>630</v>
      </c>
      <c r="N2271">
        <f>reservas_hotel[[#This Row],[noches]]*reservas_hotel[[#This Row],[Mantenimiento por noche]]</f>
        <v>45</v>
      </c>
      <c r="O2271">
        <f>reservas_hotel[[#This Row],[Gasto total por reserva]]-reservas_hotel[[#This Row],[Gasto mantenimiento total]]</f>
        <v>585</v>
      </c>
    </row>
    <row r="2272" spans="1:15" x14ac:dyDescent="0.3">
      <c r="A2272">
        <v>2271</v>
      </c>
      <c r="B2272">
        <v>30</v>
      </c>
      <c r="C2272" t="s">
        <v>2</v>
      </c>
      <c r="D2272" t="s">
        <v>18</v>
      </c>
      <c r="E2272" t="s">
        <v>4</v>
      </c>
      <c r="G2272" s="1" t="str">
        <f>IF(reservas_hotel[[#This Row],[precio noche 1]]="","100",reservas_hotel[[#This Row],[precio noche 1]])</f>
        <v>100</v>
      </c>
      <c r="H2272" t="s">
        <v>12</v>
      </c>
      <c r="I2272">
        <v>2</v>
      </c>
      <c r="J2272" t="s">
        <v>6</v>
      </c>
      <c r="K2272">
        <v>15</v>
      </c>
      <c r="L2272" s="1">
        <f>IF(reservas_hotel[[#This Row],[mantenimiento_por_noche]]="","20",reservas_hotel[[#This Row],[mantenimiento_por_noche]])</f>
        <v>15</v>
      </c>
      <c r="M2272">
        <f>reservas_hotel[[#This Row],[Precio Noche]]*reservas_hotel[[#This Row],[noches]]</f>
        <v>200</v>
      </c>
      <c r="N2272">
        <f>reservas_hotel[[#This Row],[noches]]*reservas_hotel[[#This Row],[Mantenimiento por noche]]</f>
        <v>30</v>
      </c>
      <c r="O2272">
        <f>reservas_hotel[[#This Row],[Gasto total por reserva]]-reservas_hotel[[#This Row],[Gasto mantenimiento total]]</f>
        <v>170</v>
      </c>
    </row>
    <row r="2273" spans="1:15" x14ac:dyDescent="0.3">
      <c r="A2273">
        <v>2272</v>
      </c>
      <c r="B2273">
        <v>80</v>
      </c>
      <c r="C2273" t="s">
        <v>13</v>
      </c>
      <c r="D2273" t="s">
        <v>20</v>
      </c>
      <c r="E2273" t="s">
        <v>8</v>
      </c>
      <c r="F2273">
        <v>120</v>
      </c>
      <c r="G2273" s="1">
        <f>IF(reservas_hotel[[#This Row],[precio noche 1]]="","100",reservas_hotel[[#This Row],[precio noche 1]])</f>
        <v>120</v>
      </c>
      <c r="H2273" t="s">
        <v>5</v>
      </c>
      <c r="I2273">
        <v>6</v>
      </c>
      <c r="J2273" t="s">
        <v>6</v>
      </c>
      <c r="K2273">
        <v>5</v>
      </c>
      <c r="L2273" s="1">
        <f>IF(reservas_hotel[[#This Row],[mantenimiento_por_noche]]="","20",reservas_hotel[[#This Row],[mantenimiento_por_noche]])</f>
        <v>5</v>
      </c>
      <c r="M2273">
        <f>reservas_hotel[[#This Row],[Precio Noche]]*reservas_hotel[[#This Row],[noches]]</f>
        <v>720</v>
      </c>
      <c r="N2273">
        <f>reservas_hotel[[#This Row],[noches]]*reservas_hotel[[#This Row],[Mantenimiento por noche]]</f>
        <v>30</v>
      </c>
      <c r="O2273">
        <f>reservas_hotel[[#This Row],[Gasto total por reserva]]-reservas_hotel[[#This Row],[Gasto mantenimiento total]]</f>
        <v>690</v>
      </c>
    </row>
    <row r="2274" spans="1:15" x14ac:dyDescent="0.3">
      <c r="A2274">
        <v>2273</v>
      </c>
      <c r="B2274">
        <v>38</v>
      </c>
      <c r="C2274" t="s">
        <v>13</v>
      </c>
      <c r="D2274" t="s">
        <v>16</v>
      </c>
      <c r="E2274" t="s">
        <v>15</v>
      </c>
      <c r="F2274">
        <v>200</v>
      </c>
      <c r="G2274" s="1">
        <f>IF(reservas_hotel[[#This Row],[precio noche 1]]="","100",reservas_hotel[[#This Row],[precio noche 1]])</f>
        <v>200</v>
      </c>
      <c r="H2274" t="s">
        <v>12</v>
      </c>
      <c r="I2274">
        <v>9</v>
      </c>
      <c r="J2274" t="s">
        <v>6</v>
      </c>
      <c r="L2274" s="1" t="str">
        <f>IF(reservas_hotel[[#This Row],[mantenimiento_por_noche]]="","20",reservas_hotel[[#This Row],[mantenimiento_por_noche]])</f>
        <v>20</v>
      </c>
      <c r="M2274">
        <f>reservas_hotel[[#This Row],[Precio Noche]]*reservas_hotel[[#This Row],[noches]]</f>
        <v>1800</v>
      </c>
      <c r="N2274">
        <f>reservas_hotel[[#This Row],[noches]]*reservas_hotel[[#This Row],[Mantenimiento por noche]]</f>
        <v>180</v>
      </c>
      <c r="O2274">
        <f>reservas_hotel[[#This Row],[Gasto total por reserva]]-reservas_hotel[[#This Row],[Gasto mantenimiento total]]</f>
        <v>1620</v>
      </c>
    </row>
    <row r="2275" spans="1:15" x14ac:dyDescent="0.3">
      <c r="A2275">
        <v>2274</v>
      </c>
      <c r="B2275">
        <v>55</v>
      </c>
      <c r="C2275" t="s">
        <v>2</v>
      </c>
      <c r="D2275" t="s">
        <v>22</v>
      </c>
      <c r="E2275" t="s">
        <v>11</v>
      </c>
      <c r="F2275">
        <v>150</v>
      </c>
      <c r="G2275" s="1">
        <f>IF(reservas_hotel[[#This Row],[precio noche 1]]="","100",reservas_hotel[[#This Row],[precio noche 1]])</f>
        <v>150</v>
      </c>
      <c r="H2275" t="s">
        <v>5</v>
      </c>
      <c r="I2275">
        <v>1</v>
      </c>
      <c r="J2275" t="s">
        <v>17</v>
      </c>
      <c r="L2275" s="1" t="str">
        <f>IF(reservas_hotel[[#This Row],[mantenimiento_por_noche]]="","20",reservas_hotel[[#This Row],[mantenimiento_por_noche]])</f>
        <v>20</v>
      </c>
      <c r="M2275">
        <f>reservas_hotel[[#This Row],[Precio Noche]]*reservas_hotel[[#This Row],[noches]]</f>
        <v>150</v>
      </c>
      <c r="N2275">
        <f>reservas_hotel[[#This Row],[noches]]*reservas_hotel[[#This Row],[Mantenimiento por noche]]</f>
        <v>20</v>
      </c>
      <c r="O2275">
        <f>reservas_hotel[[#This Row],[Gasto total por reserva]]-reservas_hotel[[#This Row],[Gasto mantenimiento total]]</f>
        <v>130</v>
      </c>
    </row>
    <row r="2276" spans="1:15" x14ac:dyDescent="0.3">
      <c r="A2276">
        <v>2275</v>
      </c>
      <c r="B2276">
        <v>90</v>
      </c>
      <c r="C2276" t="s">
        <v>13</v>
      </c>
      <c r="D2276" t="s">
        <v>3</v>
      </c>
      <c r="E2276" t="s">
        <v>11</v>
      </c>
      <c r="F2276">
        <v>150</v>
      </c>
      <c r="G2276" s="1">
        <f>IF(reservas_hotel[[#This Row],[precio noche 1]]="","100",reservas_hotel[[#This Row],[precio noche 1]])</f>
        <v>150</v>
      </c>
      <c r="H2276" t="s">
        <v>9</v>
      </c>
      <c r="I2276">
        <v>6</v>
      </c>
      <c r="J2276" t="s">
        <v>6</v>
      </c>
      <c r="K2276">
        <v>10</v>
      </c>
      <c r="L2276" s="1">
        <f>IF(reservas_hotel[[#This Row],[mantenimiento_por_noche]]="","20",reservas_hotel[[#This Row],[mantenimiento_por_noche]])</f>
        <v>10</v>
      </c>
      <c r="M2276">
        <f>reservas_hotel[[#This Row],[Precio Noche]]*reservas_hotel[[#This Row],[noches]]</f>
        <v>900</v>
      </c>
      <c r="N2276">
        <f>reservas_hotel[[#This Row],[noches]]*reservas_hotel[[#This Row],[Mantenimiento por noche]]</f>
        <v>60</v>
      </c>
      <c r="O2276">
        <f>reservas_hotel[[#This Row],[Gasto total por reserva]]-reservas_hotel[[#This Row],[Gasto mantenimiento total]]</f>
        <v>840</v>
      </c>
    </row>
    <row r="2277" spans="1:15" x14ac:dyDescent="0.3">
      <c r="A2277">
        <v>2276</v>
      </c>
      <c r="B2277">
        <v>73</v>
      </c>
      <c r="C2277" t="s">
        <v>13</v>
      </c>
      <c r="D2277" t="s">
        <v>19</v>
      </c>
      <c r="E2277" t="s">
        <v>11</v>
      </c>
      <c r="F2277">
        <v>150</v>
      </c>
      <c r="G2277" s="1">
        <f>IF(reservas_hotel[[#This Row],[precio noche 1]]="","100",reservas_hotel[[#This Row],[precio noche 1]])</f>
        <v>150</v>
      </c>
      <c r="H2277" t="s">
        <v>12</v>
      </c>
      <c r="I2277">
        <v>10</v>
      </c>
      <c r="J2277" t="s">
        <v>17</v>
      </c>
      <c r="K2277">
        <v>20</v>
      </c>
      <c r="L2277" s="1">
        <f>IF(reservas_hotel[[#This Row],[mantenimiento_por_noche]]="","20",reservas_hotel[[#This Row],[mantenimiento_por_noche]])</f>
        <v>20</v>
      </c>
      <c r="M2277">
        <f>reservas_hotel[[#This Row],[Precio Noche]]*reservas_hotel[[#This Row],[noches]]</f>
        <v>1500</v>
      </c>
      <c r="N2277">
        <f>reservas_hotel[[#This Row],[noches]]*reservas_hotel[[#This Row],[Mantenimiento por noche]]</f>
        <v>200</v>
      </c>
      <c r="O2277">
        <f>reservas_hotel[[#This Row],[Gasto total por reserva]]-reservas_hotel[[#This Row],[Gasto mantenimiento total]]</f>
        <v>1300</v>
      </c>
    </row>
    <row r="2278" spans="1:15" x14ac:dyDescent="0.3">
      <c r="A2278">
        <v>2277</v>
      </c>
      <c r="B2278">
        <v>65</v>
      </c>
      <c r="C2278" t="s">
        <v>2</v>
      </c>
      <c r="D2278" t="s">
        <v>16</v>
      </c>
      <c r="E2278" t="s">
        <v>15</v>
      </c>
      <c r="F2278">
        <v>120</v>
      </c>
      <c r="G2278" s="1">
        <f>IF(reservas_hotel[[#This Row],[precio noche 1]]="","100",reservas_hotel[[#This Row],[precio noche 1]])</f>
        <v>120</v>
      </c>
      <c r="H2278" t="s">
        <v>9</v>
      </c>
      <c r="I2278">
        <v>2</v>
      </c>
      <c r="J2278" t="s">
        <v>6</v>
      </c>
      <c r="L2278" s="1" t="str">
        <f>IF(reservas_hotel[[#This Row],[mantenimiento_por_noche]]="","20",reservas_hotel[[#This Row],[mantenimiento_por_noche]])</f>
        <v>20</v>
      </c>
      <c r="M2278">
        <f>reservas_hotel[[#This Row],[Precio Noche]]*reservas_hotel[[#This Row],[noches]]</f>
        <v>240</v>
      </c>
      <c r="N2278">
        <f>reservas_hotel[[#This Row],[noches]]*reservas_hotel[[#This Row],[Mantenimiento por noche]]</f>
        <v>40</v>
      </c>
      <c r="O2278">
        <f>reservas_hotel[[#This Row],[Gasto total por reserva]]-reservas_hotel[[#This Row],[Gasto mantenimiento total]]</f>
        <v>200</v>
      </c>
    </row>
    <row r="2279" spans="1:15" x14ac:dyDescent="0.3">
      <c r="A2279">
        <v>2278</v>
      </c>
      <c r="B2279">
        <v>52</v>
      </c>
      <c r="C2279" t="s">
        <v>2</v>
      </c>
      <c r="D2279" t="s">
        <v>18</v>
      </c>
      <c r="E2279" t="s">
        <v>4</v>
      </c>
      <c r="F2279">
        <v>50</v>
      </c>
      <c r="G2279" s="1">
        <f>IF(reservas_hotel[[#This Row],[precio noche 1]]="","100",reservas_hotel[[#This Row],[precio noche 1]])</f>
        <v>50</v>
      </c>
      <c r="H2279" t="s">
        <v>9</v>
      </c>
      <c r="I2279">
        <v>1</v>
      </c>
      <c r="J2279" t="s">
        <v>17</v>
      </c>
      <c r="L2279" s="1" t="str">
        <f>IF(reservas_hotel[[#This Row],[mantenimiento_por_noche]]="","20",reservas_hotel[[#This Row],[mantenimiento_por_noche]])</f>
        <v>20</v>
      </c>
      <c r="M2279">
        <f>reservas_hotel[[#This Row],[Precio Noche]]*reservas_hotel[[#This Row],[noches]]</f>
        <v>50</v>
      </c>
      <c r="N2279">
        <f>reservas_hotel[[#This Row],[noches]]*reservas_hotel[[#This Row],[Mantenimiento por noche]]</f>
        <v>20</v>
      </c>
      <c r="O2279">
        <f>reservas_hotel[[#This Row],[Gasto total por reserva]]-reservas_hotel[[#This Row],[Gasto mantenimiento total]]</f>
        <v>30</v>
      </c>
    </row>
    <row r="2280" spans="1:15" x14ac:dyDescent="0.3">
      <c r="A2280">
        <v>2279</v>
      </c>
      <c r="B2280">
        <v>73</v>
      </c>
      <c r="C2280" t="s">
        <v>13</v>
      </c>
      <c r="D2280" t="s">
        <v>14</v>
      </c>
      <c r="E2280" t="s">
        <v>8</v>
      </c>
      <c r="F2280">
        <v>70</v>
      </c>
      <c r="G2280" s="1">
        <f>IF(reservas_hotel[[#This Row],[precio noche 1]]="","100",reservas_hotel[[#This Row],[precio noche 1]])</f>
        <v>70</v>
      </c>
      <c r="H2280" t="s">
        <v>12</v>
      </c>
      <c r="I2280">
        <v>4</v>
      </c>
      <c r="J2280" t="s">
        <v>17</v>
      </c>
      <c r="L2280" s="1" t="str">
        <f>IF(reservas_hotel[[#This Row],[mantenimiento_por_noche]]="","20",reservas_hotel[[#This Row],[mantenimiento_por_noche]])</f>
        <v>20</v>
      </c>
      <c r="M2280">
        <f>reservas_hotel[[#This Row],[Precio Noche]]*reservas_hotel[[#This Row],[noches]]</f>
        <v>280</v>
      </c>
      <c r="N2280">
        <f>reservas_hotel[[#This Row],[noches]]*reservas_hotel[[#This Row],[Mantenimiento por noche]]</f>
        <v>80</v>
      </c>
      <c r="O2280">
        <f>reservas_hotel[[#This Row],[Gasto total por reserva]]-reservas_hotel[[#This Row],[Gasto mantenimiento total]]</f>
        <v>200</v>
      </c>
    </row>
    <row r="2281" spans="1:15" x14ac:dyDescent="0.3">
      <c r="A2281">
        <v>2280</v>
      </c>
      <c r="B2281">
        <v>85</v>
      </c>
      <c r="C2281" t="s">
        <v>13</v>
      </c>
      <c r="D2281" t="s">
        <v>7</v>
      </c>
      <c r="E2281" t="s">
        <v>15</v>
      </c>
      <c r="F2281">
        <v>200</v>
      </c>
      <c r="G2281" s="1">
        <f>IF(reservas_hotel[[#This Row],[precio noche 1]]="","100",reservas_hotel[[#This Row],[precio noche 1]])</f>
        <v>200</v>
      </c>
      <c r="H2281" t="s">
        <v>5</v>
      </c>
      <c r="I2281">
        <v>3</v>
      </c>
      <c r="J2281" t="s">
        <v>6</v>
      </c>
      <c r="K2281">
        <v>10</v>
      </c>
      <c r="L2281" s="1">
        <f>IF(reservas_hotel[[#This Row],[mantenimiento_por_noche]]="","20",reservas_hotel[[#This Row],[mantenimiento_por_noche]])</f>
        <v>10</v>
      </c>
      <c r="M2281">
        <f>reservas_hotel[[#This Row],[Precio Noche]]*reservas_hotel[[#This Row],[noches]]</f>
        <v>600</v>
      </c>
      <c r="N2281">
        <f>reservas_hotel[[#This Row],[noches]]*reservas_hotel[[#This Row],[Mantenimiento por noche]]</f>
        <v>30</v>
      </c>
      <c r="O2281">
        <f>reservas_hotel[[#This Row],[Gasto total por reserva]]-reservas_hotel[[#This Row],[Gasto mantenimiento total]]</f>
        <v>570</v>
      </c>
    </row>
    <row r="2282" spans="1:15" x14ac:dyDescent="0.3">
      <c r="A2282">
        <v>2281</v>
      </c>
      <c r="B2282">
        <v>33</v>
      </c>
      <c r="C2282" t="s">
        <v>2</v>
      </c>
      <c r="D2282" t="s">
        <v>20</v>
      </c>
      <c r="E2282" t="s">
        <v>15</v>
      </c>
      <c r="F2282">
        <v>70</v>
      </c>
      <c r="G2282" s="1">
        <f>IF(reservas_hotel[[#This Row],[precio noche 1]]="","100",reservas_hotel[[#This Row],[precio noche 1]])</f>
        <v>70</v>
      </c>
      <c r="H2282" t="s">
        <v>12</v>
      </c>
      <c r="I2282">
        <v>6</v>
      </c>
      <c r="J2282" t="s">
        <v>17</v>
      </c>
      <c r="L2282" s="1" t="str">
        <f>IF(reservas_hotel[[#This Row],[mantenimiento_por_noche]]="","20",reservas_hotel[[#This Row],[mantenimiento_por_noche]])</f>
        <v>20</v>
      </c>
      <c r="M2282">
        <f>reservas_hotel[[#This Row],[Precio Noche]]*reservas_hotel[[#This Row],[noches]]</f>
        <v>420</v>
      </c>
      <c r="N2282">
        <f>reservas_hotel[[#This Row],[noches]]*reservas_hotel[[#This Row],[Mantenimiento por noche]]</f>
        <v>120</v>
      </c>
      <c r="O2282">
        <f>reservas_hotel[[#This Row],[Gasto total por reserva]]-reservas_hotel[[#This Row],[Gasto mantenimiento total]]</f>
        <v>300</v>
      </c>
    </row>
    <row r="2283" spans="1:15" x14ac:dyDescent="0.3">
      <c r="A2283">
        <v>2282</v>
      </c>
      <c r="B2283">
        <v>52</v>
      </c>
      <c r="C2283" t="s">
        <v>13</v>
      </c>
      <c r="D2283" t="s">
        <v>16</v>
      </c>
      <c r="E2283" t="s">
        <v>15</v>
      </c>
      <c r="F2283">
        <v>120</v>
      </c>
      <c r="G2283" s="1">
        <f>IF(reservas_hotel[[#This Row],[precio noche 1]]="","100",reservas_hotel[[#This Row],[precio noche 1]])</f>
        <v>120</v>
      </c>
      <c r="H2283" t="s">
        <v>21</v>
      </c>
      <c r="I2283">
        <v>6</v>
      </c>
      <c r="J2283" t="s">
        <v>17</v>
      </c>
      <c r="K2283">
        <v>5</v>
      </c>
      <c r="L2283" s="1">
        <f>IF(reservas_hotel[[#This Row],[mantenimiento_por_noche]]="","20",reservas_hotel[[#This Row],[mantenimiento_por_noche]])</f>
        <v>5</v>
      </c>
      <c r="M2283">
        <f>reservas_hotel[[#This Row],[Precio Noche]]*reservas_hotel[[#This Row],[noches]]</f>
        <v>720</v>
      </c>
      <c r="N2283">
        <f>reservas_hotel[[#This Row],[noches]]*reservas_hotel[[#This Row],[Mantenimiento por noche]]</f>
        <v>30</v>
      </c>
      <c r="O2283">
        <f>reservas_hotel[[#This Row],[Gasto total por reserva]]-reservas_hotel[[#This Row],[Gasto mantenimiento total]]</f>
        <v>690</v>
      </c>
    </row>
    <row r="2284" spans="1:15" x14ac:dyDescent="0.3">
      <c r="A2284">
        <v>2283</v>
      </c>
      <c r="B2284">
        <v>18</v>
      </c>
      <c r="C2284" t="s">
        <v>2</v>
      </c>
      <c r="D2284" t="s">
        <v>20</v>
      </c>
      <c r="E2284" t="s">
        <v>15</v>
      </c>
      <c r="F2284">
        <v>120</v>
      </c>
      <c r="G2284" s="1">
        <f>IF(reservas_hotel[[#This Row],[precio noche 1]]="","100",reservas_hotel[[#This Row],[precio noche 1]])</f>
        <v>120</v>
      </c>
      <c r="H2284" t="s">
        <v>12</v>
      </c>
      <c r="I2284">
        <v>8</v>
      </c>
      <c r="J2284" t="s">
        <v>6</v>
      </c>
      <c r="K2284">
        <v>15</v>
      </c>
      <c r="L2284" s="1">
        <f>IF(reservas_hotel[[#This Row],[mantenimiento_por_noche]]="","20",reservas_hotel[[#This Row],[mantenimiento_por_noche]])</f>
        <v>15</v>
      </c>
      <c r="M2284">
        <f>reservas_hotel[[#This Row],[Precio Noche]]*reservas_hotel[[#This Row],[noches]]</f>
        <v>960</v>
      </c>
      <c r="N2284">
        <f>reservas_hotel[[#This Row],[noches]]*reservas_hotel[[#This Row],[Mantenimiento por noche]]</f>
        <v>120</v>
      </c>
      <c r="O2284">
        <f>reservas_hotel[[#This Row],[Gasto total por reserva]]-reservas_hotel[[#This Row],[Gasto mantenimiento total]]</f>
        <v>840</v>
      </c>
    </row>
    <row r="2285" spans="1:15" x14ac:dyDescent="0.3">
      <c r="A2285">
        <v>2284</v>
      </c>
      <c r="B2285">
        <v>65</v>
      </c>
      <c r="C2285" t="s">
        <v>2</v>
      </c>
      <c r="D2285" t="s">
        <v>22</v>
      </c>
      <c r="E2285" t="s">
        <v>4</v>
      </c>
      <c r="F2285">
        <v>200</v>
      </c>
      <c r="G2285" s="1">
        <f>IF(reservas_hotel[[#This Row],[precio noche 1]]="","100",reservas_hotel[[#This Row],[precio noche 1]])</f>
        <v>200</v>
      </c>
      <c r="H2285" t="s">
        <v>5</v>
      </c>
      <c r="I2285">
        <v>4</v>
      </c>
      <c r="J2285" t="s">
        <v>17</v>
      </c>
      <c r="K2285">
        <v>15</v>
      </c>
      <c r="L2285" s="1">
        <f>IF(reservas_hotel[[#This Row],[mantenimiento_por_noche]]="","20",reservas_hotel[[#This Row],[mantenimiento_por_noche]])</f>
        <v>15</v>
      </c>
      <c r="M2285">
        <f>reservas_hotel[[#This Row],[Precio Noche]]*reservas_hotel[[#This Row],[noches]]</f>
        <v>800</v>
      </c>
      <c r="N2285">
        <f>reservas_hotel[[#This Row],[noches]]*reservas_hotel[[#This Row],[Mantenimiento por noche]]</f>
        <v>60</v>
      </c>
      <c r="O2285">
        <f>reservas_hotel[[#This Row],[Gasto total por reserva]]-reservas_hotel[[#This Row],[Gasto mantenimiento total]]</f>
        <v>740</v>
      </c>
    </row>
    <row r="2286" spans="1:15" x14ac:dyDescent="0.3">
      <c r="A2286">
        <v>2285</v>
      </c>
      <c r="B2286">
        <v>38</v>
      </c>
      <c r="C2286" t="s">
        <v>13</v>
      </c>
      <c r="D2286" t="s">
        <v>16</v>
      </c>
      <c r="E2286" t="s">
        <v>4</v>
      </c>
      <c r="F2286">
        <v>90</v>
      </c>
      <c r="G2286" s="1">
        <f>IF(reservas_hotel[[#This Row],[precio noche 1]]="","100",reservas_hotel[[#This Row],[precio noche 1]])</f>
        <v>90</v>
      </c>
      <c r="H2286" t="s">
        <v>9</v>
      </c>
      <c r="I2286">
        <v>10</v>
      </c>
      <c r="J2286" t="s">
        <v>6</v>
      </c>
      <c r="K2286">
        <v>15</v>
      </c>
      <c r="L2286" s="1">
        <f>IF(reservas_hotel[[#This Row],[mantenimiento_por_noche]]="","20",reservas_hotel[[#This Row],[mantenimiento_por_noche]])</f>
        <v>15</v>
      </c>
      <c r="M2286">
        <f>reservas_hotel[[#This Row],[Precio Noche]]*reservas_hotel[[#This Row],[noches]]</f>
        <v>900</v>
      </c>
      <c r="N2286">
        <f>reservas_hotel[[#This Row],[noches]]*reservas_hotel[[#This Row],[Mantenimiento por noche]]</f>
        <v>150</v>
      </c>
      <c r="O2286">
        <f>reservas_hotel[[#This Row],[Gasto total por reserva]]-reservas_hotel[[#This Row],[Gasto mantenimiento total]]</f>
        <v>750</v>
      </c>
    </row>
    <row r="2287" spans="1:15" x14ac:dyDescent="0.3">
      <c r="A2287">
        <v>2286</v>
      </c>
      <c r="B2287">
        <v>41</v>
      </c>
      <c r="C2287" t="s">
        <v>13</v>
      </c>
      <c r="D2287" t="s">
        <v>3</v>
      </c>
      <c r="E2287" t="s">
        <v>11</v>
      </c>
      <c r="G2287" s="1" t="str">
        <f>IF(reservas_hotel[[#This Row],[precio noche 1]]="","100",reservas_hotel[[#This Row],[precio noche 1]])</f>
        <v>100</v>
      </c>
      <c r="H2287" t="s">
        <v>5</v>
      </c>
      <c r="I2287">
        <v>9</v>
      </c>
      <c r="J2287" t="s">
        <v>6</v>
      </c>
      <c r="K2287">
        <v>20</v>
      </c>
      <c r="L2287" s="1">
        <f>IF(reservas_hotel[[#This Row],[mantenimiento_por_noche]]="","20",reservas_hotel[[#This Row],[mantenimiento_por_noche]])</f>
        <v>20</v>
      </c>
      <c r="M2287">
        <f>reservas_hotel[[#This Row],[Precio Noche]]*reservas_hotel[[#This Row],[noches]]</f>
        <v>900</v>
      </c>
      <c r="N2287">
        <f>reservas_hotel[[#This Row],[noches]]*reservas_hotel[[#This Row],[Mantenimiento por noche]]</f>
        <v>180</v>
      </c>
      <c r="O2287">
        <f>reservas_hotel[[#This Row],[Gasto total por reserva]]-reservas_hotel[[#This Row],[Gasto mantenimiento total]]</f>
        <v>720</v>
      </c>
    </row>
    <row r="2288" spans="1:15" x14ac:dyDescent="0.3">
      <c r="A2288">
        <v>2287</v>
      </c>
      <c r="B2288">
        <v>68</v>
      </c>
      <c r="C2288" t="s">
        <v>13</v>
      </c>
      <c r="D2288" t="s">
        <v>19</v>
      </c>
      <c r="E2288" t="s">
        <v>4</v>
      </c>
      <c r="F2288">
        <v>200</v>
      </c>
      <c r="G2288" s="1">
        <f>IF(reservas_hotel[[#This Row],[precio noche 1]]="","100",reservas_hotel[[#This Row],[precio noche 1]])</f>
        <v>200</v>
      </c>
      <c r="H2288" t="s">
        <v>5</v>
      </c>
      <c r="I2288">
        <v>5</v>
      </c>
      <c r="J2288" t="s">
        <v>6</v>
      </c>
      <c r="K2288">
        <v>5</v>
      </c>
      <c r="L2288" s="1">
        <f>IF(reservas_hotel[[#This Row],[mantenimiento_por_noche]]="","20",reservas_hotel[[#This Row],[mantenimiento_por_noche]])</f>
        <v>5</v>
      </c>
      <c r="M2288">
        <f>reservas_hotel[[#This Row],[Precio Noche]]*reservas_hotel[[#This Row],[noches]]</f>
        <v>1000</v>
      </c>
      <c r="N2288">
        <f>reservas_hotel[[#This Row],[noches]]*reservas_hotel[[#This Row],[Mantenimiento por noche]]</f>
        <v>25</v>
      </c>
      <c r="O2288">
        <f>reservas_hotel[[#This Row],[Gasto total por reserva]]-reservas_hotel[[#This Row],[Gasto mantenimiento total]]</f>
        <v>975</v>
      </c>
    </row>
    <row r="2289" spans="1:15" x14ac:dyDescent="0.3">
      <c r="A2289">
        <v>2288</v>
      </c>
      <c r="B2289">
        <v>54</v>
      </c>
      <c r="C2289" t="s">
        <v>13</v>
      </c>
      <c r="D2289" t="s">
        <v>14</v>
      </c>
      <c r="E2289" t="s">
        <v>15</v>
      </c>
      <c r="F2289">
        <v>50</v>
      </c>
      <c r="G2289" s="1">
        <f>IF(reservas_hotel[[#This Row],[precio noche 1]]="","100",reservas_hotel[[#This Row],[precio noche 1]])</f>
        <v>50</v>
      </c>
      <c r="H2289" t="s">
        <v>9</v>
      </c>
      <c r="I2289">
        <v>10</v>
      </c>
      <c r="J2289" t="s">
        <v>17</v>
      </c>
      <c r="K2289">
        <v>20</v>
      </c>
      <c r="L2289" s="1">
        <f>IF(reservas_hotel[[#This Row],[mantenimiento_por_noche]]="","20",reservas_hotel[[#This Row],[mantenimiento_por_noche]])</f>
        <v>20</v>
      </c>
      <c r="M2289">
        <f>reservas_hotel[[#This Row],[Precio Noche]]*reservas_hotel[[#This Row],[noches]]</f>
        <v>500</v>
      </c>
      <c r="N2289">
        <f>reservas_hotel[[#This Row],[noches]]*reservas_hotel[[#This Row],[Mantenimiento por noche]]</f>
        <v>200</v>
      </c>
      <c r="O2289">
        <f>reservas_hotel[[#This Row],[Gasto total por reserva]]-reservas_hotel[[#This Row],[Gasto mantenimiento total]]</f>
        <v>300</v>
      </c>
    </row>
    <row r="2290" spans="1:15" x14ac:dyDescent="0.3">
      <c r="A2290">
        <v>2289</v>
      </c>
      <c r="B2290">
        <v>18</v>
      </c>
      <c r="C2290" t="s">
        <v>13</v>
      </c>
      <c r="D2290" t="s">
        <v>19</v>
      </c>
      <c r="E2290" t="s">
        <v>8</v>
      </c>
      <c r="F2290">
        <v>120</v>
      </c>
      <c r="G2290" s="1">
        <f>IF(reservas_hotel[[#This Row],[precio noche 1]]="","100",reservas_hotel[[#This Row],[precio noche 1]])</f>
        <v>120</v>
      </c>
      <c r="H2290" t="s">
        <v>12</v>
      </c>
      <c r="I2290">
        <v>4</v>
      </c>
      <c r="J2290" t="s">
        <v>6</v>
      </c>
      <c r="K2290">
        <v>5</v>
      </c>
      <c r="L2290" s="1">
        <f>IF(reservas_hotel[[#This Row],[mantenimiento_por_noche]]="","20",reservas_hotel[[#This Row],[mantenimiento_por_noche]])</f>
        <v>5</v>
      </c>
      <c r="M2290">
        <f>reservas_hotel[[#This Row],[Precio Noche]]*reservas_hotel[[#This Row],[noches]]</f>
        <v>480</v>
      </c>
      <c r="N2290">
        <f>reservas_hotel[[#This Row],[noches]]*reservas_hotel[[#This Row],[Mantenimiento por noche]]</f>
        <v>20</v>
      </c>
      <c r="O2290">
        <f>reservas_hotel[[#This Row],[Gasto total por reserva]]-reservas_hotel[[#This Row],[Gasto mantenimiento total]]</f>
        <v>460</v>
      </c>
    </row>
    <row r="2291" spans="1:15" x14ac:dyDescent="0.3">
      <c r="A2291">
        <v>2290</v>
      </c>
      <c r="B2291">
        <v>56</v>
      </c>
      <c r="C2291" t="s">
        <v>2</v>
      </c>
      <c r="D2291" t="s">
        <v>7</v>
      </c>
      <c r="E2291" t="s">
        <v>15</v>
      </c>
      <c r="F2291">
        <v>70</v>
      </c>
      <c r="G2291" s="1">
        <f>IF(reservas_hotel[[#This Row],[precio noche 1]]="","100",reservas_hotel[[#This Row],[precio noche 1]])</f>
        <v>70</v>
      </c>
      <c r="H2291" t="s">
        <v>5</v>
      </c>
      <c r="I2291">
        <v>7</v>
      </c>
      <c r="J2291" t="s">
        <v>6</v>
      </c>
      <c r="K2291">
        <v>5</v>
      </c>
      <c r="L2291" s="1">
        <f>IF(reservas_hotel[[#This Row],[mantenimiento_por_noche]]="","20",reservas_hotel[[#This Row],[mantenimiento_por_noche]])</f>
        <v>5</v>
      </c>
      <c r="M2291">
        <f>reservas_hotel[[#This Row],[Precio Noche]]*reservas_hotel[[#This Row],[noches]]</f>
        <v>490</v>
      </c>
      <c r="N2291">
        <f>reservas_hotel[[#This Row],[noches]]*reservas_hotel[[#This Row],[Mantenimiento por noche]]</f>
        <v>35</v>
      </c>
      <c r="O2291">
        <f>reservas_hotel[[#This Row],[Gasto total por reserva]]-reservas_hotel[[#This Row],[Gasto mantenimiento total]]</f>
        <v>455</v>
      </c>
    </row>
    <row r="2292" spans="1:15" x14ac:dyDescent="0.3">
      <c r="A2292">
        <v>2291</v>
      </c>
      <c r="B2292">
        <v>63</v>
      </c>
      <c r="C2292" t="s">
        <v>13</v>
      </c>
      <c r="D2292" t="s">
        <v>22</v>
      </c>
      <c r="E2292" t="s">
        <v>4</v>
      </c>
      <c r="F2292">
        <v>120</v>
      </c>
      <c r="G2292" s="1">
        <f>IF(reservas_hotel[[#This Row],[precio noche 1]]="","100",reservas_hotel[[#This Row],[precio noche 1]])</f>
        <v>120</v>
      </c>
      <c r="H2292" t="s">
        <v>5</v>
      </c>
      <c r="I2292">
        <v>3</v>
      </c>
      <c r="J2292" t="s">
        <v>17</v>
      </c>
      <c r="K2292">
        <v>20</v>
      </c>
      <c r="L2292" s="1">
        <f>IF(reservas_hotel[[#This Row],[mantenimiento_por_noche]]="","20",reservas_hotel[[#This Row],[mantenimiento_por_noche]])</f>
        <v>20</v>
      </c>
      <c r="M2292">
        <f>reservas_hotel[[#This Row],[Precio Noche]]*reservas_hotel[[#This Row],[noches]]</f>
        <v>360</v>
      </c>
      <c r="N2292">
        <f>reservas_hotel[[#This Row],[noches]]*reservas_hotel[[#This Row],[Mantenimiento por noche]]</f>
        <v>60</v>
      </c>
      <c r="O2292">
        <f>reservas_hotel[[#This Row],[Gasto total por reserva]]-reservas_hotel[[#This Row],[Gasto mantenimiento total]]</f>
        <v>300</v>
      </c>
    </row>
    <row r="2293" spans="1:15" x14ac:dyDescent="0.3">
      <c r="A2293">
        <v>2292</v>
      </c>
      <c r="B2293">
        <v>49</v>
      </c>
      <c r="C2293" t="s">
        <v>13</v>
      </c>
      <c r="D2293" t="s">
        <v>3</v>
      </c>
      <c r="E2293" t="s">
        <v>15</v>
      </c>
      <c r="F2293">
        <v>50</v>
      </c>
      <c r="G2293" s="1">
        <f>IF(reservas_hotel[[#This Row],[precio noche 1]]="","100",reservas_hotel[[#This Row],[precio noche 1]])</f>
        <v>50</v>
      </c>
      <c r="H2293" t="s">
        <v>5</v>
      </c>
      <c r="I2293">
        <v>7</v>
      </c>
      <c r="J2293" t="s">
        <v>17</v>
      </c>
      <c r="L2293" s="1" t="str">
        <f>IF(reservas_hotel[[#This Row],[mantenimiento_por_noche]]="","20",reservas_hotel[[#This Row],[mantenimiento_por_noche]])</f>
        <v>20</v>
      </c>
      <c r="M2293">
        <f>reservas_hotel[[#This Row],[Precio Noche]]*reservas_hotel[[#This Row],[noches]]</f>
        <v>350</v>
      </c>
      <c r="N2293">
        <f>reservas_hotel[[#This Row],[noches]]*reservas_hotel[[#This Row],[Mantenimiento por noche]]</f>
        <v>140</v>
      </c>
      <c r="O2293">
        <f>reservas_hotel[[#This Row],[Gasto total por reserva]]-reservas_hotel[[#This Row],[Gasto mantenimiento total]]</f>
        <v>210</v>
      </c>
    </row>
    <row r="2294" spans="1:15" x14ac:dyDescent="0.3">
      <c r="A2294">
        <v>2293</v>
      </c>
      <c r="B2294">
        <v>20</v>
      </c>
      <c r="C2294" t="s">
        <v>13</v>
      </c>
      <c r="D2294" t="s">
        <v>18</v>
      </c>
      <c r="E2294" t="s">
        <v>11</v>
      </c>
      <c r="F2294">
        <v>90</v>
      </c>
      <c r="G2294" s="1">
        <f>IF(reservas_hotel[[#This Row],[precio noche 1]]="","100",reservas_hotel[[#This Row],[precio noche 1]])</f>
        <v>90</v>
      </c>
      <c r="H2294" t="s">
        <v>21</v>
      </c>
      <c r="I2294">
        <v>6</v>
      </c>
      <c r="J2294" t="s">
        <v>17</v>
      </c>
      <c r="L2294" s="1" t="str">
        <f>IF(reservas_hotel[[#This Row],[mantenimiento_por_noche]]="","20",reservas_hotel[[#This Row],[mantenimiento_por_noche]])</f>
        <v>20</v>
      </c>
      <c r="M2294">
        <f>reservas_hotel[[#This Row],[Precio Noche]]*reservas_hotel[[#This Row],[noches]]</f>
        <v>540</v>
      </c>
      <c r="N2294">
        <f>reservas_hotel[[#This Row],[noches]]*reservas_hotel[[#This Row],[Mantenimiento por noche]]</f>
        <v>120</v>
      </c>
      <c r="O2294">
        <f>reservas_hotel[[#This Row],[Gasto total por reserva]]-reservas_hotel[[#This Row],[Gasto mantenimiento total]]</f>
        <v>420</v>
      </c>
    </row>
    <row r="2295" spans="1:15" x14ac:dyDescent="0.3">
      <c r="A2295">
        <v>2294</v>
      </c>
      <c r="B2295">
        <v>44</v>
      </c>
      <c r="C2295" t="s">
        <v>13</v>
      </c>
      <c r="D2295" t="s">
        <v>20</v>
      </c>
      <c r="E2295" t="s">
        <v>8</v>
      </c>
      <c r="F2295">
        <v>50</v>
      </c>
      <c r="G2295" s="1">
        <f>IF(reservas_hotel[[#This Row],[precio noche 1]]="","100",reservas_hotel[[#This Row],[precio noche 1]])</f>
        <v>50</v>
      </c>
      <c r="H2295" t="s">
        <v>21</v>
      </c>
      <c r="I2295">
        <v>10</v>
      </c>
      <c r="J2295" t="s">
        <v>6</v>
      </c>
      <c r="K2295">
        <v>15</v>
      </c>
      <c r="L2295" s="1">
        <f>IF(reservas_hotel[[#This Row],[mantenimiento_por_noche]]="","20",reservas_hotel[[#This Row],[mantenimiento_por_noche]])</f>
        <v>15</v>
      </c>
      <c r="M2295">
        <f>reservas_hotel[[#This Row],[Precio Noche]]*reservas_hotel[[#This Row],[noches]]</f>
        <v>500</v>
      </c>
      <c r="N2295">
        <f>reservas_hotel[[#This Row],[noches]]*reservas_hotel[[#This Row],[Mantenimiento por noche]]</f>
        <v>150</v>
      </c>
      <c r="O2295">
        <f>reservas_hotel[[#This Row],[Gasto total por reserva]]-reservas_hotel[[#This Row],[Gasto mantenimiento total]]</f>
        <v>350</v>
      </c>
    </row>
    <row r="2296" spans="1:15" x14ac:dyDescent="0.3">
      <c r="A2296">
        <v>2295</v>
      </c>
      <c r="B2296">
        <v>28</v>
      </c>
      <c r="C2296" t="s">
        <v>13</v>
      </c>
      <c r="D2296" t="s">
        <v>3</v>
      </c>
      <c r="E2296" t="s">
        <v>4</v>
      </c>
      <c r="F2296">
        <v>70</v>
      </c>
      <c r="G2296" s="1">
        <f>IF(reservas_hotel[[#This Row],[precio noche 1]]="","100",reservas_hotel[[#This Row],[precio noche 1]])</f>
        <v>70</v>
      </c>
      <c r="H2296" t="s">
        <v>12</v>
      </c>
      <c r="I2296">
        <v>7</v>
      </c>
      <c r="J2296" t="s">
        <v>17</v>
      </c>
      <c r="K2296">
        <v>20</v>
      </c>
      <c r="L2296" s="1">
        <f>IF(reservas_hotel[[#This Row],[mantenimiento_por_noche]]="","20",reservas_hotel[[#This Row],[mantenimiento_por_noche]])</f>
        <v>20</v>
      </c>
      <c r="M2296">
        <f>reservas_hotel[[#This Row],[Precio Noche]]*reservas_hotel[[#This Row],[noches]]</f>
        <v>490</v>
      </c>
      <c r="N2296">
        <f>reservas_hotel[[#This Row],[noches]]*reservas_hotel[[#This Row],[Mantenimiento por noche]]</f>
        <v>140</v>
      </c>
      <c r="O2296">
        <f>reservas_hotel[[#This Row],[Gasto total por reserva]]-reservas_hotel[[#This Row],[Gasto mantenimiento total]]</f>
        <v>350</v>
      </c>
    </row>
    <row r="2297" spans="1:15" x14ac:dyDescent="0.3">
      <c r="A2297">
        <v>2296</v>
      </c>
      <c r="B2297">
        <v>80</v>
      </c>
      <c r="C2297" t="s">
        <v>2</v>
      </c>
      <c r="D2297" t="s">
        <v>18</v>
      </c>
      <c r="E2297" t="s">
        <v>8</v>
      </c>
      <c r="F2297">
        <v>200</v>
      </c>
      <c r="G2297" s="1">
        <f>IF(reservas_hotel[[#This Row],[precio noche 1]]="","100",reservas_hotel[[#This Row],[precio noche 1]])</f>
        <v>200</v>
      </c>
      <c r="H2297" t="s">
        <v>21</v>
      </c>
      <c r="I2297">
        <v>4</v>
      </c>
      <c r="J2297" t="s">
        <v>6</v>
      </c>
      <c r="K2297">
        <v>10</v>
      </c>
      <c r="L2297" s="1">
        <f>IF(reservas_hotel[[#This Row],[mantenimiento_por_noche]]="","20",reservas_hotel[[#This Row],[mantenimiento_por_noche]])</f>
        <v>10</v>
      </c>
      <c r="M2297">
        <f>reservas_hotel[[#This Row],[Precio Noche]]*reservas_hotel[[#This Row],[noches]]</f>
        <v>800</v>
      </c>
      <c r="N2297">
        <f>reservas_hotel[[#This Row],[noches]]*reservas_hotel[[#This Row],[Mantenimiento por noche]]</f>
        <v>40</v>
      </c>
      <c r="O2297">
        <f>reservas_hotel[[#This Row],[Gasto total por reserva]]-reservas_hotel[[#This Row],[Gasto mantenimiento total]]</f>
        <v>760</v>
      </c>
    </row>
    <row r="2298" spans="1:15" x14ac:dyDescent="0.3">
      <c r="A2298">
        <v>2297</v>
      </c>
      <c r="B2298">
        <v>70</v>
      </c>
      <c r="C2298" t="s">
        <v>2</v>
      </c>
      <c r="D2298" t="s">
        <v>19</v>
      </c>
      <c r="E2298" t="s">
        <v>15</v>
      </c>
      <c r="F2298">
        <v>70</v>
      </c>
      <c r="G2298" s="1">
        <f>IF(reservas_hotel[[#This Row],[precio noche 1]]="","100",reservas_hotel[[#This Row],[precio noche 1]])</f>
        <v>70</v>
      </c>
      <c r="H2298" t="s">
        <v>9</v>
      </c>
      <c r="I2298">
        <v>4</v>
      </c>
      <c r="J2298" t="s">
        <v>17</v>
      </c>
      <c r="K2298">
        <v>10</v>
      </c>
      <c r="L2298" s="1">
        <f>IF(reservas_hotel[[#This Row],[mantenimiento_por_noche]]="","20",reservas_hotel[[#This Row],[mantenimiento_por_noche]])</f>
        <v>10</v>
      </c>
      <c r="M2298">
        <f>reservas_hotel[[#This Row],[Precio Noche]]*reservas_hotel[[#This Row],[noches]]</f>
        <v>280</v>
      </c>
      <c r="N2298">
        <f>reservas_hotel[[#This Row],[noches]]*reservas_hotel[[#This Row],[Mantenimiento por noche]]</f>
        <v>40</v>
      </c>
      <c r="O2298">
        <f>reservas_hotel[[#This Row],[Gasto total por reserva]]-reservas_hotel[[#This Row],[Gasto mantenimiento total]]</f>
        <v>240</v>
      </c>
    </row>
    <row r="2299" spans="1:15" x14ac:dyDescent="0.3">
      <c r="A2299">
        <v>2298</v>
      </c>
      <c r="B2299">
        <v>27</v>
      </c>
      <c r="C2299" t="s">
        <v>2</v>
      </c>
      <c r="D2299" t="s">
        <v>22</v>
      </c>
      <c r="E2299" t="s">
        <v>4</v>
      </c>
      <c r="F2299">
        <v>90</v>
      </c>
      <c r="G2299" s="1">
        <f>IF(reservas_hotel[[#This Row],[precio noche 1]]="","100",reservas_hotel[[#This Row],[precio noche 1]])</f>
        <v>90</v>
      </c>
      <c r="H2299" t="s">
        <v>21</v>
      </c>
      <c r="I2299">
        <v>9</v>
      </c>
      <c r="J2299" t="s">
        <v>6</v>
      </c>
      <c r="K2299">
        <v>10</v>
      </c>
      <c r="L2299" s="1">
        <f>IF(reservas_hotel[[#This Row],[mantenimiento_por_noche]]="","20",reservas_hotel[[#This Row],[mantenimiento_por_noche]])</f>
        <v>10</v>
      </c>
      <c r="M2299">
        <f>reservas_hotel[[#This Row],[Precio Noche]]*reservas_hotel[[#This Row],[noches]]</f>
        <v>810</v>
      </c>
      <c r="N2299">
        <f>reservas_hotel[[#This Row],[noches]]*reservas_hotel[[#This Row],[Mantenimiento por noche]]</f>
        <v>90</v>
      </c>
      <c r="O2299">
        <f>reservas_hotel[[#This Row],[Gasto total por reserva]]-reservas_hotel[[#This Row],[Gasto mantenimiento total]]</f>
        <v>720</v>
      </c>
    </row>
    <row r="2300" spans="1:15" x14ac:dyDescent="0.3">
      <c r="A2300">
        <v>2299</v>
      </c>
      <c r="B2300">
        <v>42</v>
      </c>
      <c r="C2300" t="s">
        <v>13</v>
      </c>
      <c r="D2300" t="s">
        <v>20</v>
      </c>
      <c r="E2300" t="s">
        <v>4</v>
      </c>
      <c r="F2300">
        <v>50</v>
      </c>
      <c r="G2300" s="1">
        <f>IF(reservas_hotel[[#This Row],[precio noche 1]]="","100",reservas_hotel[[#This Row],[precio noche 1]])</f>
        <v>50</v>
      </c>
      <c r="H2300" t="s">
        <v>9</v>
      </c>
      <c r="I2300">
        <v>2</v>
      </c>
      <c r="J2300" t="s">
        <v>17</v>
      </c>
      <c r="K2300">
        <v>5</v>
      </c>
      <c r="L2300" s="1">
        <f>IF(reservas_hotel[[#This Row],[mantenimiento_por_noche]]="","20",reservas_hotel[[#This Row],[mantenimiento_por_noche]])</f>
        <v>5</v>
      </c>
      <c r="M2300">
        <f>reservas_hotel[[#This Row],[Precio Noche]]*reservas_hotel[[#This Row],[noches]]</f>
        <v>100</v>
      </c>
      <c r="N2300">
        <f>reservas_hotel[[#This Row],[noches]]*reservas_hotel[[#This Row],[Mantenimiento por noche]]</f>
        <v>10</v>
      </c>
      <c r="O2300">
        <f>reservas_hotel[[#This Row],[Gasto total por reserva]]-reservas_hotel[[#This Row],[Gasto mantenimiento total]]</f>
        <v>90</v>
      </c>
    </row>
    <row r="2301" spans="1:15" x14ac:dyDescent="0.3">
      <c r="A2301">
        <v>2300</v>
      </c>
      <c r="B2301">
        <v>33</v>
      </c>
      <c r="C2301" t="s">
        <v>2</v>
      </c>
      <c r="D2301" t="s">
        <v>10</v>
      </c>
      <c r="E2301" t="s">
        <v>4</v>
      </c>
      <c r="F2301">
        <v>50</v>
      </c>
      <c r="G2301" s="1">
        <f>IF(reservas_hotel[[#This Row],[precio noche 1]]="","100",reservas_hotel[[#This Row],[precio noche 1]])</f>
        <v>50</v>
      </c>
      <c r="H2301" t="s">
        <v>21</v>
      </c>
      <c r="I2301">
        <v>3</v>
      </c>
      <c r="J2301" t="s">
        <v>17</v>
      </c>
      <c r="L2301" s="1" t="str">
        <f>IF(reservas_hotel[[#This Row],[mantenimiento_por_noche]]="","20",reservas_hotel[[#This Row],[mantenimiento_por_noche]])</f>
        <v>20</v>
      </c>
      <c r="M2301">
        <f>reservas_hotel[[#This Row],[Precio Noche]]*reservas_hotel[[#This Row],[noches]]</f>
        <v>150</v>
      </c>
      <c r="N2301">
        <f>reservas_hotel[[#This Row],[noches]]*reservas_hotel[[#This Row],[Mantenimiento por noche]]</f>
        <v>60</v>
      </c>
      <c r="O2301">
        <f>reservas_hotel[[#This Row],[Gasto total por reserva]]-reservas_hotel[[#This Row],[Gasto mantenimiento total]]</f>
        <v>90</v>
      </c>
    </row>
    <row r="2302" spans="1:15" x14ac:dyDescent="0.3">
      <c r="A2302">
        <v>2301</v>
      </c>
      <c r="B2302">
        <v>87</v>
      </c>
      <c r="C2302" t="s">
        <v>2</v>
      </c>
      <c r="D2302" t="s">
        <v>7</v>
      </c>
      <c r="E2302" t="s">
        <v>8</v>
      </c>
      <c r="G2302" s="1" t="str">
        <f>IF(reservas_hotel[[#This Row],[precio noche 1]]="","100",reservas_hotel[[#This Row],[precio noche 1]])</f>
        <v>100</v>
      </c>
      <c r="H2302" t="s">
        <v>21</v>
      </c>
      <c r="I2302">
        <v>3</v>
      </c>
      <c r="J2302" t="s">
        <v>6</v>
      </c>
      <c r="K2302">
        <v>15</v>
      </c>
      <c r="L2302" s="1">
        <f>IF(reservas_hotel[[#This Row],[mantenimiento_por_noche]]="","20",reservas_hotel[[#This Row],[mantenimiento_por_noche]])</f>
        <v>15</v>
      </c>
      <c r="M2302">
        <f>reservas_hotel[[#This Row],[Precio Noche]]*reservas_hotel[[#This Row],[noches]]</f>
        <v>300</v>
      </c>
      <c r="N2302">
        <f>reservas_hotel[[#This Row],[noches]]*reservas_hotel[[#This Row],[Mantenimiento por noche]]</f>
        <v>45</v>
      </c>
      <c r="O2302">
        <f>reservas_hotel[[#This Row],[Gasto total por reserva]]-reservas_hotel[[#This Row],[Gasto mantenimiento total]]</f>
        <v>255</v>
      </c>
    </row>
    <row r="2303" spans="1:15" x14ac:dyDescent="0.3">
      <c r="A2303">
        <v>2302</v>
      </c>
      <c r="B2303">
        <v>64</v>
      </c>
      <c r="C2303" t="s">
        <v>13</v>
      </c>
      <c r="D2303" t="s">
        <v>7</v>
      </c>
      <c r="E2303" t="s">
        <v>11</v>
      </c>
      <c r="F2303">
        <v>150</v>
      </c>
      <c r="G2303" s="1">
        <f>IF(reservas_hotel[[#This Row],[precio noche 1]]="","100",reservas_hotel[[#This Row],[precio noche 1]])</f>
        <v>150</v>
      </c>
      <c r="H2303" t="s">
        <v>12</v>
      </c>
      <c r="I2303">
        <v>2</v>
      </c>
      <c r="J2303" t="s">
        <v>6</v>
      </c>
      <c r="L2303" s="1" t="str">
        <f>IF(reservas_hotel[[#This Row],[mantenimiento_por_noche]]="","20",reservas_hotel[[#This Row],[mantenimiento_por_noche]])</f>
        <v>20</v>
      </c>
      <c r="M2303">
        <f>reservas_hotel[[#This Row],[Precio Noche]]*reservas_hotel[[#This Row],[noches]]</f>
        <v>300</v>
      </c>
      <c r="N2303">
        <f>reservas_hotel[[#This Row],[noches]]*reservas_hotel[[#This Row],[Mantenimiento por noche]]</f>
        <v>40</v>
      </c>
      <c r="O2303">
        <f>reservas_hotel[[#This Row],[Gasto total por reserva]]-reservas_hotel[[#This Row],[Gasto mantenimiento total]]</f>
        <v>260</v>
      </c>
    </row>
    <row r="2304" spans="1:15" x14ac:dyDescent="0.3">
      <c r="A2304">
        <v>2303</v>
      </c>
      <c r="B2304">
        <v>44</v>
      </c>
      <c r="C2304" t="s">
        <v>13</v>
      </c>
      <c r="D2304" t="s">
        <v>7</v>
      </c>
      <c r="E2304" t="s">
        <v>15</v>
      </c>
      <c r="F2304">
        <v>50</v>
      </c>
      <c r="G2304" s="1">
        <f>IF(reservas_hotel[[#This Row],[precio noche 1]]="","100",reservas_hotel[[#This Row],[precio noche 1]])</f>
        <v>50</v>
      </c>
      <c r="H2304" t="s">
        <v>5</v>
      </c>
      <c r="I2304">
        <v>10</v>
      </c>
      <c r="J2304" t="s">
        <v>6</v>
      </c>
      <c r="L2304" s="1" t="str">
        <f>IF(reservas_hotel[[#This Row],[mantenimiento_por_noche]]="","20",reservas_hotel[[#This Row],[mantenimiento_por_noche]])</f>
        <v>20</v>
      </c>
      <c r="M2304">
        <f>reservas_hotel[[#This Row],[Precio Noche]]*reservas_hotel[[#This Row],[noches]]</f>
        <v>500</v>
      </c>
      <c r="N2304">
        <f>reservas_hotel[[#This Row],[noches]]*reservas_hotel[[#This Row],[Mantenimiento por noche]]</f>
        <v>200</v>
      </c>
      <c r="O2304">
        <f>reservas_hotel[[#This Row],[Gasto total por reserva]]-reservas_hotel[[#This Row],[Gasto mantenimiento total]]</f>
        <v>300</v>
      </c>
    </row>
    <row r="2305" spans="1:15" x14ac:dyDescent="0.3">
      <c r="A2305">
        <v>2304</v>
      </c>
      <c r="B2305">
        <v>18</v>
      </c>
      <c r="C2305" t="s">
        <v>13</v>
      </c>
      <c r="D2305" t="s">
        <v>18</v>
      </c>
      <c r="E2305" t="s">
        <v>15</v>
      </c>
      <c r="F2305">
        <v>50</v>
      </c>
      <c r="G2305" s="1">
        <f>IF(reservas_hotel[[#This Row],[precio noche 1]]="","100",reservas_hotel[[#This Row],[precio noche 1]])</f>
        <v>50</v>
      </c>
      <c r="H2305" t="s">
        <v>5</v>
      </c>
      <c r="I2305">
        <v>1</v>
      </c>
      <c r="J2305" t="s">
        <v>6</v>
      </c>
      <c r="K2305">
        <v>15</v>
      </c>
      <c r="L2305" s="1">
        <f>IF(reservas_hotel[[#This Row],[mantenimiento_por_noche]]="","20",reservas_hotel[[#This Row],[mantenimiento_por_noche]])</f>
        <v>15</v>
      </c>
      <c r="M2305">
        <f>reservas_hotel[[#This Row],[Precio Noche]]*reservas_hotel[[#This Row],[noches]]</f>
        <v>50</v>
      </c>
      <c r="N2305">
        <f>reservas_hotel[[#This Row],[noches]]*reservas_hotel[[#This Row],[Mantenimiento por noche]]</f>
        <v>15</v>
      </c>
      <c r="O2305">
        <f>reservas_hotel[[#This Row],[Gasto total por reserva]]-reservas_hotel[[#This Row],[Gasto mantenimiento total]]</f>
        <v>35</v>
      </c>
    </row>
    <row r="2306" spans="1:15" x14ac:dyDescent="0.3">
      <c r="A2306">
        <v>2305</v>
      </c>
      <c r="B2306">
        <v>24</v>
      </c>
      <c r="C2306" t="s">
        <v>13</v>
      </c>
      <c r="D2306" t="s">
        <v>3</v>
      </c>
      <c r="E2306" t="s">
        <v>4</v>
      </c>
      <c r="F2306">
        <v>120</v>
      </c>
      <c r="G2306" s="1">
        <f>IF(reservas_hotel[[#This Row],[precio noche 1]]="","100",reservas_hotel[[#This Row],[precio noche 1]])</f>
        <v>120</v>
      </c>
      <c r="H2306" t="s">
        <v>9</v>
      </c>
      <c r="I2306">
        <v>10</v>
      </c>
      <c r="J2306" t="s">
        <v>6</v>
      </c>
      <c r="K2306">
        <v>20</v>
      </c>
      <c r="L2306" s="1">
        <f>IF(reservas_hotel[[#This Row],[mantenimiento_por_noche]]="","20",reservas_hotel[[#This Row],[mantenimiento_por_noche]])</f>
        <v>20</v>
      </c>
      <c r="M2306">
        <f>reservas_hotel[[#This Row],[Precio Noche]]*reservas_hotel[[#This Row],[noches]]</f>
        <v>1200</v>
      </c>
      <c r="N2306">
        <f>reservas_hotel[[#This Row],[noches]]*reservas_hotel[[#This Row],[Mantenimiento por noche]]</f>
        <v>200</v>
      </c>
      <c r="O2306">
        <f>reservas_hotel[[#This Row],[Gasto total por reserva]]-reservas_hotel[[#This Row],[Gasto mantenimiento total]]</f>
        <v>1000</v>
      </c>
    </row>
    <row r="2307" spans="1:15" x14ac:dyDescent="0.3">
      <c r="A2307">
        <v>2306</v>
      </c>
      <c r="B2307">
        <v>33</v>
      </c>
      <c r="C2307" t="s">
        <v>2</v>
      </c>
      <c r="D2307" t="s">
        <v>14</v>
      </c>
      <c r="E2307" t="s">
        <v>15</v>
      </c>
      <c r="F2307">
        <v>70</v>
      </c>
      <c r="G2307" s="1">
        <f>IF(reservas_hotel[[#This Row],[precio noche 1]]="","100",reservas_hotel[[#This Row],[precio noche 1]])</f>
        <v>70</v>
      </c>
      <c r="H2307" t="s">
        <v>21</v>
      </c>
      <c r="I2307">
        <v>6</v>
      </c>
      <c r="J2307" t="s">
        <v>17</v>
      </c>
      <c r="K2307">
        <v>10</v>
      </c>
      <c r="L2307" s="1">
        <f>IF(reservas_hotel[[#This Row],[mantenimiento_por_noche]]="","20",reservas_hotel[[#This Row],[mantenimiento_por_noche]])</f>
        <v>10</v>
      </c>
      <c r="M2307">
        <f>reservas_hotel[[#This Row],[Precio Noche]]*reservas_hotel[[#This Row],[noches]]</f>
        <v>420</v>
      </c>
      <c r="N2307">
        <f>reservas_hotel[[#This Row],[noches]]*reservas_hotel[[#This Row],[Mantenimiento por noche]]</f>
        <v>60</v>
      </c>
      <c r="O2307">
        <f>reservas_hotel[[#This Row],[Gasto total por reserva]]-reservas_hotel[[#This Row],[Gasto mantenimiento total]]</f>
        <v>360</v>
      </c>
    </row>
    <row r="2308" spans="1:15" x14ac:dyDescent="0.3">
      <c r="A2308">
        <v>2307</v>
      </c>
      <c r="B2308">
        <v>32</v>
      </c>
      <c r="C2308" t="s">
        <v>13</v>
      </c>
      <c r="D2308" t="s">
        <v>16</v>
      </c>
      <c r="E2308" t="s">
        <v>4</v>
      </c>
      <c r="G2308" s="1" t="str">
        <f>IF(reservas_hotel[[#This Row],[precio noche 1]]="","100",reservas_hotel[[#This Row],[precio noche 1]])</f>
        <v>100</v>
      </c>
      <c r="H2308" t="s">
        <v>12</v>
      </c>
      <c r="I2308">
        <v>10</v>
      </c>
      <c r="J2308" t="s">
        <v>17</v>
      </c>
      <c r="K2308">
        <v>20</v>
      </c>
      <c r="L2308" s="1">
        <f>IF(reservas_hotel[[#This Row],[mantenimiento_por_noche]]="","20",reservas_hotel[[#This Row],[mantenimiento_por_noche]])</f>
        <v>20</v>
      </c>
      <c r="M2308">
        <f>reservas_hotel[[#This Row],[Precio Noche]]*reservas_hotel[[#This Row],[noches]]</f>
        <v>1000</v>
      </c>
      <c r="N2308">
        <f>reservas_hotel[[#This Row],[noches]]*reservas_hotel[[#This Row],[Mantenimiento por noche]]</f>
        <v>200</v>
      </c>
      <c r="O2308">
        <f>reservas_hotel[[#This Row],[Gasto total por reserva]]-reservas_hotel[[#This Row],[Gasto mantenimiento total]]</f>
        <v>800</v>
      </c>
    </row>
    <row r="2309" spans="1:15" x14ac:dyDescent="0.3">
      <c r="A2309">
        <v>2308</v>
      </c>
      <c r="B2309">
        <v>36</v>
      </c>
      <c r="C2309" t="s">
        <v>13</v>
      </c>
      <c r="D2309" t="s">
        <v>19</v>
      </c>
      <c r="E2309" t="s">
        <v>4</v>
      </c>
      <c r="G2309" s="1" t="str">
        <f>IF(reservas_hotel[[#This Row],[precio noche 1]]="","100",reservas_hotel[[#This Row],[precio noche 1]])</f>
        <v>100</v>
      </c>
      <c r="H2309" t="s">
        <v>5</v>
      </c>
      <c r="I2309">
        <v>5</v>
      </c>
      <c r="J2309" t="s">
        <v>17</v>
      </c>
      <c r="K2309">
        <v>10</v>
      </c>
      <c r="L2309" s="1">
        <f>IF(reservas_hotel[[#This Row],[mantenimiento_por_noche]]="","20",reservas_hotel[[#This Row],[mantenimiento_por_noche]])</f>
        <v>10</v>
      </c>
      <c r="M2309">
        <f>reservas_hotel[[#This Row],[Precio Noche]]*reservas_hotel[[#This Row],[noches]]</f>
        <v>500</v>
      </c>
      <c r="N2309">
        <f>reservas_hotel[[#This Row],[noches]]*reservas_hotel[[#This Row],[Mantenimiento por noche]]</f>
        <v>50</v>
      </c>
      <c r="O2309">
        <f>reservas_hotel[[#This Row],[Gasto total por reserva]]-reservas_hotel[[#This Row],[Gasto mantenimiento total]]</f>
        <v>450</v>
      </c>
    </row>
    <row r="2310" spans="1:15" x14ac:dyDescent="0.3">
      <c r="A2310">
        <v>2309</v>
      </c>
      <c r="B2310">
        <v>44</v>
      </c>
      <c r="C2310" t="s">
        <v>2</v>
      </c>
      <c r="D2310" t="s">
        <v>7</v>
      </c>
      <c r="E2310" t="s">
        <v>11</v>
      </c>
      <c r="F2310">
        <v>150</v>
      </c>
      <c r="G2310" s="1">
        <f>IF(reservas_hotel[[#This Row],[precio noche 1]]="","100",reservas_hotel[[#This Row],[precio noche 1]])</f>
        <v>150</v>
      </c>
      <c r="H2310" t="s">
        <v>12</v>
      </c>
      <c r="I2310">
        <v>9</v>
      </c>
      <c r="J2310" t="s">
        <v>17</v>
      </c>
      <c r="K2310">
        <v>15</v>
      </c>
      <c r="L2310" s="1">
        <f>IF(reservas_hotel[[#This Row],[mantenimiento_por_noche]]="","20",reservas_hotel[[#This Row],[mantenimiento_por_noche]])</f>
        <v>15</v>
      </c>
      <c r="M2310">
        <f>reservas_hotel[[#This Row],[Precio Noche]]*reservas_hotel[[#This Row],[noches]]</f>
        <v>1350</v>
      </c>
      <c r="N2310">
        <f>reservas_hotel[[#This Row],[noches]]*reservas_hotel[[#This Row],[Mantenimiento por noche]]</f>
        <v>135</v>
      </c>
      <c r="O2310">
        <f>reservas_hotel[[#This Row],[Gasto total por reserva]]-reservas_hotel[[#This Row],[Gasto mantenimiento total]]</f>
        <v>1215</v>
      </c>
    </row>
    <row r="2311" spans="1:15" x14ac:dyDescent="0.3">
      <c r="A2311">
        <v>2310</v>
      </c>
      <c r="B2311">
        <v>78</v>
      </c>
      <c r="C2311" t="s">
        <v>13</v>
      </c>
      <c r="D2311" t="s">
        <v>3</v>
      </c>
      <c r="E2311" t="s">
        <v>15</v>
      </c>
      <c r="G2311" s="1" t="str">
        <f>IF(reservas_hotel[[#This Row],[precio noche 1]]="","100",reservas_hotel[[#This Row],[precio noche 1]])</f>
        <v>100</v>
      </c>
      <c r="H2311" t="s">
        <v>9</v>
      </c>
      <c r="I2311">
        <v>10</v>
      </c>
      <c r="J2311" t="s">
        <v>17</v>
      </c>
      <c r="K2311">
        <v>5</v>
      </c>
      <c r="L2311" s="1">
        <f>IF(reservas_hotel[[#This Row],[mantenimiento_por_noche]]="","20",reservas_hotel[[#This Row],[mantenimiento_por_noche]])</f>
        <v>5</v>
      </c>
      <c r="M2311">
        <f>reservas_hotel[[#This Row],[Precio Noche]]*reservas_hotel[[#This Row],[noches]]</f>
        <v>1000</v>
      </c>
      <c r="N2311">
        <f>reservas_hotel[[#This Row],[noches]]*reservas_hotel[[#This Row],[Mantenimiento por noche]]</f>
        <v>50</v>
      </c>
      <c r="O2311">
        <f>reservas_hotel[[#This Row],[Gasto total por reserva]]-reservas_hotel[[#This Row],[Gasto mantenimiento total]]</f>
        <v>950</v>
      </c>
    </row>
    <row r="2312" spans="1:15" x14ac:dyDescent="0.3">
      <c r="A2312">
        <v>2311</v>
      </c>
      <c r="B2312">
        <v>50</v>
      </c>
      <c r="C2312" t="s">
        <v>2</v>
      </c>
      <c r="D2312" t="s">
        <v>20</v>
      </c>
      <c r="E2312" t="s">
        <v>15</v>
      </c>
      <c r="F2312">
        <v>200</v>
      </c>
      <c r="G2312" s="1">
        <f>IF(reservas_hotel[[#This Row],[precio noche 1]]="","100",reservas_hotel[[#This Row],[precio noche 1]])</f>
        <v>200</v>
      </c>
      <c r="H2312" t="s">
        <v>9</v>
      </c>
      <c r="I2312">
        <v>2</v>
      </c>
      <c r="J2312" t="s">
        <v>6</v>
      </c>
      <c r="K2312">
        <v>20</v>
      </c>
      <c r="L2312" s="1">
        <f>IF(reservas_hotel[[#This Row],[mantenimiento_por_noche]]="","20",reservas_hotel[[#This Row],[mantenimiento_por_noche]])</f>
        <v>20</v>
      </c>
      <c r="M2312">
        <f>reservas_hotel[[#This Row],[Precio Noche]]*reservas_hotel[[#This Row],[noches]]</f>
        <v>400</v>
      </c>
      <c r="N2312">
        <f>reservas_hotel[[#This Row],[noches]]*reservas_hotel[[#This Row],[Mantenimiento por noche]]</f>
        <v>40</v>
      </c>
      <c r="O2312">
        <f>reservas_hotel[[#This Row],[Gasto total por reserva]]-reservas_hotel[[#This Row],[Gasto mantenimiento total]]</f>
        <v>360</v>
      </c>
    </row>
    <row r="2313" spans="1:15" x14ac:dyDescent="0.3">
      <c r="A2313">
        <v>2312</v>
      </c>
      <c r="B2313">
        <v>64</v>
      </c>
      <c r="C2313" t="s">
        <v>13</v>
      </c>
      <c r="D2313" t="s">
        <v>18</v>
      </c>
      <c r="E2313" t="s">
        <v>4</v>
      </c>
      <c r="F2313">
        <v>120</v>
      </c>
      <c r="G2313" s="1">
        <f>IF(reservas_hotel[[#This Row],[precio noche 1]]="","100",reservas_hotel[[#This Row],[precio noche 1]])</f>
        <v>120</v>
      </c>
      <c r="H2313" t="s">
        <v>5</v>
      </c>
      <c r="I2313">
        <v>1</v>
      </c>
      <c r="J2313" t="s">
        <v>17</v>
      </c>
      <c r="K2313">
        <v>15</v>
      </c>
      <c r="L2313" s="1">
        <f>IF(reservas_hotel[[#This Row],[mantenimiento_por_noche]]="","20",reservas_hotel[[#This Row],[mantenimiento_por_noche]])</f>
        <v>15</v>
      </c>
      <c r="M2313">
        <f>reservas_hotel[[#This Row],[Precio Noche]]*reservas_hotel[[#This Row],[noches]]</f>
        <v>120</v>
      </c>
      <c r="N2313">
        <f>reservas_hotel[[#This Row],[noches]]*reservas_hotel[[#This Row],[Mantenimiento por noche]]</f>
        <v>15</v>
      </c>
      <c r="O2313">
        <f>reservas_hotel[[#This Row],[Gasto total por reserva]]-reservas_hotel[[#This Row],[Gasto mantenimiento total]]</f>
        <v>105</v>
      </c>
    </row>
    <row r="2314" spans="1:15" x14ac:dyDescent="0.3">
      <c r="A2314">
        <v>2313</v>
      </c>
      <c r="B2314">
        <v>81</v>
      </c>
      <c r="C2314" t="s">
        <v>13</v>
      </c>
      <c r="D2314" t="s">
        <v>20</v>
      </c>
      <c r="E2314" t="s">
        <v>15</v>
      </c>
      <c r="F2314">
        <v>120</v>
      </c>
      <c r="G2314" s="1">
        <f>IF(reservas_hotel[[#This Row],[precio noche 1]]="","100",reservas_hotel[[#This Row],[precio noche 1]])</f>
        <v>120</v>
      </c>
      <c r="H2314" t="s">
        <v>9</v>
      </c>
      <c r="I2314">
        <v>7</v>
      </c>
      <c r="J2314" t="s">
        <v>6</v>
      </c>
      <c r="K2314">
        <v>20</v>
      </c>
      <c r="L2314" s="1">
        <f>IF(reservas_hotel[[#This Row],[mantenimiento_por_noche]]="","20",reservas_hotel[[#This Row],[mantenimiento_por_noche]])</f>
        <v>20</v>
      </c>
      <c r="M2314">
        <f>reservas_hotel[[#This Row],[Precio Noche]]*reservas_hotel[[#This Row],[noches]]</f>
        <v>840</v>
      </c>
      <c r="N2314">
        <f>reservas_hotel[[#This Row],[noches]]*reservas_hotel[[#This Row],[Mantenimiento por noche]]</f>
        <v>140</v>
      </c>
      <c r="O2314">
        <f>reservas_hotel[[#This Row],[Gasto total por reserva]]-reservas_hotel[[#This Row],[Gasto mantenimiento total]]</f>
        <v>700</v>
      </c>
    </row>
    <row r="2315" spans="1:15" x14ac:dyDescent="0.3">
      <c r="A2315">
        <v>2314</v>
      </c>
      <c r="B2315">
        <v>24</v>
      </c>
      <c r="C2315" t="s">
        <v>13</v>
      </c>
      <c r="D2315" t="s">
        <v>20</v>
      </c>
      <c r="E2315" t="s">
        <v>8</v>
      </c>
      <c r="F2315">
        <v>150</v>
      </c>
      <c r="G2315" s="1">
        <f>IF(reservas_hotel[[#This Row],[precio noche 1]]="","100",reservas_hotel[[#This Row],[precio noche 1]])</f>
        <v>150</v>
      </c>
      <c r="H2315" t="s">
        <v>5</v>
      </c>
      <c r="I2315">
        <v>8</v>
      </c>
      <c r="J2315" t="s">
        <v>6</v>
      </c>
      <c r="L2315" s="1" t="str">
        <f>IF(reservas_hotel[[#This Row],[mantenimiento_por_noche]]="","20",reservas_hotel[[#This Row],[mantenimiento_por_noche]])</f>
        <v>20</v>
      </c>
      <c r="M2315">
        <f>reservas_hotel[[#This Row],[Precio Noche]]*reservas_hotel[[#This Row],[noches]]</f>
        <v>1200</v>
      </c>
      <c r="N2315">
        <f>reservas_hotel[[#This Row],[noches]]*reservas_hotel[[#This Row],[Mantenimiento por noche]]</f>
        <v>160</v>
      </c>
      <c r="O2315">
        <f>reservas_hotel[[#This Row],[Gasto total por reserva]]-reservas_hotel[[#This Row],[Gasto mantenimiento total]]</f>
        <v>1040</v>
      </c>
    </row>
    <row r="2316" spans="1:15" x14ac:dyDescent="0.3">
      <c r="A2316">
        <v>2315</v>
      </c>
      <c r="B2316">
        <v>20</v>
      </c>
      <c r="C2316" t="s">
        <v>2</v>
      </c>
      <c r="D2316" t="s">
        <v>7</v>
      </c>
      <c r="E2316" t="s">
        <v>8</v>
      </c>
      <c r="F2316">
        <v>70</v>
      </c>
      <c r="G2316" s="1">
        <f>IF(reservas_hotel[[#This Row],[precio noche 1]]="","100",reservas_hotel[[#This Row],[precio noche 1]])</f>
        <v>70</v>
      </c>
      <c r="H2316" t="s">
        <v>12</v>
      </c>
      <c r="I2316">
        <v>5</v>
      </c>
      <c r="J2316" t="s">
        <v>17</v>
      </c>
      <c r="K2316">
        <v>10</v>
      </c>
      <c r="L2316" s="1">
        <f>IF(reservas_hotel[[#This Row],[mantenimiento_por_noche]]="","20",reservas_hotel[[#This Row],[mantenimiento_por_noche]])</f>
        <v>10</v>
      </c>
      <c r="M2316">
        <f>reservas_hotel[[#This Row],[Precio Noche]]*reservas_hotel[[#This Row],[noches]]</f>
        <v>350</v>
      </c>
      <c r="N2316">
        <f>reservas_hotel[[#This Row],[noches]]*reservas_hotel[[#This Row],[Mantenimiento por noche]]</f>
        <v>50</v>
      </c>
      <c r="O2316">
        <f>reservas_hotel[[#This Row],[Gasto total por reserva]]-reservas_hotel[[#This Row],[Gasto mantenimiento total]]</f>
        <v>300</v>
      </c>
    </row>
    <row r="2317" spans="1:15" x14ac:dyDescent="0.3">
      <c r="A2317">
        <v>2316</v>
      </c>
      <c r="B2317">
        <v>23</v>
      </c>
      <c r="C2317" t="s">
        <v>2</v>
      </c>
      <c r="D2317" t="s">
        <v>20</v>
      </c>
      <c r="E2317" t="s">
        <v>15</v>
      </c>
      <c r="G2317" s="1" t="str">
        <f>IF(reservas_hotel[[#This Row],[precio noche 1]]="","100",reservas_hotel[[#This Row],[precio noche 1]])</f>
        <v>100</v>
      </c>
      <c r="H2317" t="s">
        <v>12</v>
      </c>
      <c r="I2317">
        <v>2</v>
      </c>
      <c r="J2317" t="s">
        <v>6</v>
      </c>
      <c r="K2317">
        <v>10</v>
      </c>
      <c r="L2317" s="1">
        <f>IF(reservas_hotel[[#This Row],[mantenimiento_por_noche]]="","20",reservas_hotel[[#This Row],[mantenimiento_por_noche]])</f>
        <v>10</v>
      </c>
      <c r="M2317">
        <f>reservas_hotel[[#This Row],[Precio Noche]]*reservas_hotel[[#This Row],[noches]]</f>
        <v>200</v>
      </c>
      <c r="N2317">
        <f>reservas_hotel[[#This Row],[noches]]*reservas_hotel[[#This Row],[Mantenimiento por noche]]</f>
        <v>20</v>
      </c>
      <c r="O2317">
        <f>reservas_hotel[[#This Row],[Gasto total por reserva]]-reservas_hotel[[#This Row],[Gasto mantenimiento total]]</f>
        <v>180</v>
      </c>
    </row>
    <row r="2318" spans="1:15" x14ac:dyDescent="0.3">
      <c r="A2318">
        <v>2317</v>
      </c>
      <c r="B2318">
        <v>44</v>
      </c>
      <c r="C2318" t="s">
        <v>13</v>
      </c>
      <c r="D2318" t="s">
        <v>7</v>
      </c>
      <c r="E2318" t="s">
        <v>8</v>
      </c>
      <c r="F2318">
        <v>70</v>
      </c>
      <c r="G2318" s="1">
        <f>IF(reservas_hotel[[#This Row],[precio noche 1]]="","100",reservas_hotel[[#This Row],[precio noche 1]])</f>
        <v>70</v>
      </c>
      <c r="H2318" t="s">
        <v>21</v>
      </c>
      <c r="I2318">
        <v>5</v>
      </c>
      <c r="J2318" t="s">
        <v>17</v>
      </c>
      <c r="L2318" s="1" t="str">
        <f>IF(reservas_hotel[[#This Row],[mantenimiento_por_noche]]="","20",reservas_hotel[[#This Row],[mantenimiento_por_noche]])</f>
        <v>20</v>
      </c>
      <c r="M2318">
        <f>reservas_hotel[[#This Row],[Precio Noche]]*reservas_hotel[[#This Row],[noches]]</f>
        <v>350</v>
      </c>
      <c r="N2318">
        <f>reservas_hotel[[#This Row],[noches]]*reservas_hotel[[#This Row],[Mantenimiento por noche]]</f>
        <v>100</v>
      </c>
      <c r="O2318">
        <f>reservas_hotel[[#This Row],[Gasto total por reserva]]-reservas_hotel[[#This Row],[Gasto mantenimiento total]]</f>
        <v>250</v>
      </c>
    </row>
    <row r="2319" spans="1:15" x14ac:dyDescent="0.3">
      <c r="A2319">
        <v>2318</v>
      </c>
      <c r="B2319">
        <v>86</v>
      </c>
      <c r="C2319" t="s">
        <v>13</v>
      </c>
      <c r="D2319" t="s">
        <v>3</v>
      </c>
      <c r="E2319" t="s">
        <v>8</v>
      </c>
      <c r="F2319">
        <v>90</v>
      </c>
      <c r="G2319" s="1">
        <f>IF(reservas_hotel[[#This Row],[precio noche 1]]="","100",reservas_hotel[[#This Row],[precio noche 1]])</f>
        <v>90</v>
      </c>
      <c r="H2319" t="s">
        <v>12</v>
      </c>
      <c r="I2319">
        <v>7</v>
      </c>
      <c r="J2319" t="s">
        <v>6</v>
      </c>
      <c r="K2319">
        <v>10</v>
      </c>
      <c r="L2319" s="1">
        <f>IF(reservas_hotel[[#This Row],[mantenimiento_por_noche]]="","20",reservas_hotel[[#This Row],[mantenimiento_por_noche]])</f>
        <v>10</v>
      </c>
      <c r="M2319">
        <f>reservas_hotel[[#This Row],[Precio Noche]]*reservas_hotel[[#This Row],[noches]]</f>
        <v>630</v>
      </c>
      <c r="N2319">
        <f>reservas_hotel[[#This Row],[noches]]*reservas_hotel[[#This Row],[Mantenimiento por noche]]</f>
        <v>70</v>
      </c>
      <c r="O2319">
        <f>reservas_hotel[[#This Row],[Gasto total por reserva]]-reservas_hotel[[#This Row],[Gasto mantenimiento total]]</f>
        <v>560</v>
      </c>
    </row>
    <row r="2320" spans="1:15" x14ac:dyDescent="0.3">
      <c r="A2320">
        <v>2319</v>
      </c>
      <c r="B2320">
        <v>79</v>
      </c>
      <c r="C2320" t="s">
        <v>13</v>
      </c>
      <c r="D2320" t="s">
        <v>19</v>
      </c>
      <c r="E2320" t="s">
        <v>11</v>
      </c>
      <c r="F2320">
        <v>90</v>
      </c>
      <c r="G2320" s="1">
        <f>IF(reservas_hotel[[#This Row],[precio noche 1]]="","100",reservas_hotel[[#This Row],[precio noche 1]])</f>
        <v>90</v>
      </c>
      <c r="H2320" t="s">
        <v>12</v>
      </c>
      <c r="I2320">
        <v>5</v>
      </c>
      <c r="J2320" t="s">
        <v>17</v>
      </c>
      <c r="K2320">
        <v>10</v>
      </c>
      <c r="L2320" s="1">
        <f>IF(reservas_hotel[[#This Row],[mantenimiento_por_noche]]="","20",reservas_hotel[[#This Row],[mantenimiento_por_noche]])</f>
        <v>10</v>
      </c>
      <c r="M2320">
        <f>reservas_hotel[[#This Row],[Precio Noche]]*reservas_hotel[[#This Row],[noches]]</f>
        <v>450</v>
      </c>
      <c r="N2320">
        <f>reservas_hotel[[#This Row],[noches]]*reservas_hotel[[#This Row],[Mantenimiento por noche]]</f>
        <v>50</v>
      </c>
      <c r="O2320">
        <f>reservas_hotel[[#This Row],[Gasto total por reserva]]-reservas_hotel[[#This Row],[Gasto mantenimiento total]]</f>
        <v>400</v>
      </c>
    </row>
    <row r="2321" spans="1:15" x14ac:dyDescent="0.3">
      <c r="A2321">
        <v>2320</v>
      </c>
      <c r="B2321">
        <v>65</v>
      </c>
      <c r="C2321" t="s">
        <v>13</v>
      </c>
      <c r="D2321" t="s">
        <v>19</v>
      </c>
      <c r="E2321" t="s">
        <v>4</v>
      </c>
      <c r="F2321">
        <v>50</v>
      </c>
      <c r="G2321" s="1">
        <f>IF(reservas_hotel[[#This Row],[precio noche 1]]="","100",reservas_hotel[[#This Row],[precio noche 1]])</f>
        <v>50</v>
      </c>
      <c r="H2321" t="s">
        <v>5</v>
      </c>
      <c r="I2321">
        <v>5</v>
      </c>
      <c r="J2321" t="s">
        <v>6</v>
      </c>
      <c r="K2321">
        <v>5</v>
      </c>
      <c r="L2321" s="1">
        <f>IF(reservas_hotel[[#This Row],[mantenimiento_por_noche]]="","20",reservas_hotel[[#This Row],[mantenimiento_por_noche]])</f>
        <v>5</v>
      </c>
      <c r="M2321">
        <f>reservas_hotel[[#This Row],[Precio Noche]]*reservas_hotel[[#This Row],[noches]]</f>
        <v>250</v>
      </c>
      <c r="N2321">
        <f>reservas_hotel[[#This Row],[noches]]*reservas_hotel[[#This Row],[Mantenimiento por noche]]</f>
        <v>25</v>
      </c>
      <c r="O2321">
        <f>reservas_hotel[[#This Row],[Gasto total por reserva]]-reservas_hotel[[#This Row],[Gasto mantenimiento total]]</f>
        <v>225</v>
      </c>
    </row>
    <row r="2322" spans="1:15" x14ac:dyDescent="0.3">
      <c r="A2322">
        <v>2321</v>
      </c>
      <c r="B2322">
        <v>27</v>
      </c>
      <c r="C2322" t="s">
        <v>2</v>
      </c>
      <c r="D2322" t="s">
        <v>14</v>
      </c>
      <c r="E2322" t="s">
        <v>11</v>
      </c>
      <c r="F2322">
        <v>70</v>
      </c>
      <c r="G2322" s="1">
        <f>IF(reservas_hotel[[#This Row],[precio noche 1]]="","100",reservas_hotel[[#This Row],[precio noche 1]])</f>
        <v>70</v>
      </c>
      <c r="H2322" t="s">
        <v>21</v>
      </c>
      <c r="I2322">
        <v>3</v>
      </c>
      <c r="J2322" t="s">
        <v>6</v>
      </c>
      <c r="K2322">
        <v>20</v>
      </c>
      <c r="L2322" s="1">
        <f>IF(reservas_hotel[[#This Row],[mantenimiento_por_noche]]="","20",reservas_hotel[[#This Row],[mantenimiento_por_noche]])</f>
        <v>20</v>
      </c>
      <c r="M2322">
        <f>reservas_hotel[[#This Row],[Precio Noche]]*reservas_hotel[[#This Row],[noches]]</f>
        <v>210</v>
      </c>
      <c r="N2322">
        <f>reservas_hotel[[#This Row],[noches]]*reservas_hotel[[#This Row],[Mantenimiento por noche]]</f>
        <v>60</v>
      </c>
      <c r="O2322">
        <f>reservas_hotel[[#This Row],[Gasto total por reserva]]-reservas_hotel[[#This Row],[Gasto mantenimiento total]]</f>
        <v>150</v>
      </c>
    </row>
    <row r="2323" spans="1:15" x14ac:dyDescent="0.3">
      <c r="A2323">
        <v>2322</v>
      </c>
      <c r="B2323">
        <v>62</v>
      </c>
      <c r="C2323" t="s">
        <v>13</v>
      </c>
      <c r="D2323" t="s">
        <v>18</v>
      </c>
      <c r="E2323" t="s">
        <v>8</v>
      </c>
      <c r="F2323">
        <v>90</v>
      </c>
      <c r="G2323" s="1">
        <f>IF(reservas_hotel[[#This Row],[precio noche 1]]="","100",reservas_hotel[[#This Row],[precio noche 1]])</f>
        <v>90</v>
      </c>
      <c r="H2323" t="s">
        <v>21</v>
      </c>
      <c r="I2323">
        <v>4</v>
      </c>
      <c r="J2323" t="s">
        <v>17</v>
      </c>
      <c r="L2323" s="1" t="str">
        <f>IF(reservas_hotel[[#This Row],[mantenimiento_por_noche]]="","20",reservas_hotel[[#This Row],[mantenimiento_por_noche]])</f>
        <v>20</v>
      </c>
      <c r="M2323">
        <f>reservas_hotel[[#This Row],[Precio Noche]]*reservas_hotel[[#This Row],[noches]]</f>
        <v>360</v>
      </c>
      <c r="N2323">
        <f>reservas_hotel[[#This Row],[noches]]*reservas_hotel[[#This Row],[Mantenimiento por noche]]</f>
        <v>80</v>
      </c>
      <c r="O2323">
        <f>reservas_hotel[[#This Row],[Gasto total por reserva]]-reservas_hotel[[#This Row],[Gasto mantenimiento total]]</f>
        <v>280</v>
      </c>
    </row>
    <row r="2324" spans="1:15" x14ac:dyDescent="0.3">
      <c r="A2324">
        <v>2323</v>
      </c>
      <c r="B2324">
        <v>64</v>
      </c>
      <c r="C2324" t="s">
        <v>13</v>
      </c>
      <c r="D2324" t="s">
        <v>20</v>
      </c>
      <c r="E2324" t="s">
        <v>15</v>
      </c>
      <c r="F2324">
        <v>50</v>
      </c>
      <c r="G2324" s="1">
        <f>IF(reservas_hotel[[#This Row],[precio noche 1]]="","100",reservas_hotel[[#This Row],[precio noche 1]])</f>
        <v>50</v>
      </c>
      <c r="H2324" t="s">
        <v>21</v>
      </c>
      <c r="I2324">
        <v>1</v>
      </c>
      <c r="J2324" t="s">
        <v>17</v>
      </c>
      <c r="K2324">
        <v>5</v>
      </c>
      <c r="L2324" s="1">
        <f>IF(reservas_hotel[[#This Row],[mantenimiento_por_noche]]="","20",reservas_hotel[[#This Row],[mantenimiento_por_noche]])</f>
        <v>5</v>
      </c>
      <c r="M2324">
        <f>reservas_hotel[[#This Row],[Precio Noche]]*reservas_hotel[[#This Row],[noches]]</f>
        <v>50</v>
      </c>
      <c r="N2324">
        <f>reservas_hotel[[#This Row],[noches]]*reservas_hotel[[#This Row],[Mantenimiento por noche]]</f>
        <v>5</v>
      </c>
      <c r="O2324">
        <f>reservas_hotel[[#This Row],[Gasto total por reserva]]-reservas_hotel[[#This Row],[Gasto mantenimiento total]]</f>
        <v>45</v>
      </c>
    </row>
    <row r="2325" spans="1:15" x14ac:dyDescent="0.3">
      <c r="A2325">
        <v>2324</v>
      </c>
      <c r="B2325">
        <v>68</v>
      </c>
      <c r="C2325" t="s">
        <v>2</v>
      </c>
      <c r="D2325" t="s">
        <v>3</v>
      </c>
      <c r="E2325" t="s">
        <v>4</v>
      </c>
      <c r="F2325">
        <v>50</v>
      </c>
      <c r="G2325" s="1">
        <f>IF(reservas_hotel[[#This Row],[precio noche 1]]="","100",reservas_hotel[[#This Row],[precio noche 1]])</f>
        <v>50</v>
      </c>
      <c r="H2325" t="s">
        <v>5</v>
      </c>
      <c r="I2325">
        <v>5</v>
      </c>
      <c r="J2325" t="s">
        <v>17</v>
      </c>
      <c r="K2325">
        <v>10</v>
      </c>
      <c r="L2325" s="1">
        <f>IF(reservas_hotel[[#This Row],[mantenimiento_por_noche]]="","20",reservas_hotel[[#This Row],[mantenimiento_por_noche]])</f>
        <v>10</v>
      </c>
      <c r="M2325">
        <f>reservas_hotel[[#This Row],[Precio Noche]]*reservas_hotel[[#This Row],[noches]]</f>
        <v>250</v>
      </c>
      <c r="N2325">
        <f>reservas_hotel[[#This Row],[noches]]*reservas_hotel[[#This Row],[Mantenimiento por noche]]</f>
        <v>50</v>
      </c>
      <c r="O2325">
        <f>reservas_hotel[[#This Row],[Gasto total por reserva]]-reservas_hotel[[#This Row],[Gasto mantenimiento total]]</f>
        <v>200</v>
      </c>
    </row>
    <row r="2326" spans="1:15" x14ac:dyDescent="0.3">
      <c r="A2326">
        <v>2325</v>
      </c>
      <c r="B2326">
        <v>56</v>
      </c>
      <c r="C2326" t="s">
        <v>13</v>
      </c>
      <c r="D2326" t="s">
        <v>22</v>
      </c>
      <c r="E2326" t="s">
        <v>4</v>
      </c>
      <c r="G2326" s="1" t="str">
        <f>IF(reservas_hotel[[#This Row],[precio noche 1]]="","100",reservas_hotel[[#This Row],[precio noche 1]])</f>
        <v>100</v>
      </c>
      <c r="H2326" t="s">
        <v>5</v>
      </c>
      <c r="I2326">
        <v>2</v>
      </c>
      <c r="J2326" t="s">
        <v>6</v>
      </c>
      <c r="K2326">
        <v>20</v>
      </c>
      <c r="L2326" s="1">
        <f>IF(reservas_hotel[[#This Row],[mantenimiento_por_noche]]="","20",reservas_hotel[[#This Row],[mantenimiento_por_noche]])</f>
        <v>20</v>
      </c>
      <c r="M2326">
        <f>reservas_hotel[[#This Row],[Precio Noche]]*reservas_hotel[[#This Row],[noches]]</f>
        <v>200</v>
      </c>
      <c r="N2326">
        <f>reservas_hotel[[#This Row],[noches]]*reservas_hotel[[#This Row],[Mantenimiento por noche]]</f>
        <v>40</v>
      </c>
      <c r="O2326">
        <f>reservas_hotel[[#This Row],[Gasto total por reserva]]-reservas_hotel[[#This Row],[Gasto mantenimiento total]]</f>
        <v>160</v>
      </c>
    </row>
    <row r="2327" spans="1:15" x14ac:dyDescent="0.3">
      <c r="A2327">
        <v>2326</v>
      </c>
      <c r="B2327">
        <v>62</v>
      </c>
      <c r="C2327" t="s">
        <v>13</v>
      </c>
      <c r="D2327" t="s">
        <v>18</v>
      </c>
      <c r="E2327" t="s">
        <v>15</v>
      </c>
      <c r="F2327">
        <v>70</v>
      </c>
      <c r="G2327" s="1">
        <f>IF(reservas_hotel[[#This Row],[precio noche 1]]="","100",reservas_hotel[[#This Row],[precio noche 1]])</f>
        <v>70</v>
      </c>
      <c r="H2327" t="s">
        <v>5</v>
      </c>
      <c r="I2327">
        <v>8</v>
      </c>
      <c r="J2327" t="s">
        <v>17</v>
      </c>
      <c r="L2327" s="1" t="str">
        <f>IF(reservas_hotel[[#This Row],[mantenimiento_por_noche]]="","20",reservas_hotel[[#This Row],[mantenimiento_por_noche]])</f>
        <v>20</v>
      </c>
      <c r="M2327">
        <f>reservas_hotel[[#This Row],[Precio Noche]]*reservas_hotel[[#This Row],[noches]]</f>
        <v>560</v>
      </c>
      <c r="N2327">
        <f>reservas_hotel[[#This Row],[noches]]*reservas_hotel[[#This Row],[Mantenimiento por noche]]</f>
        <v>160</v>
      </c>
      <c r="O2327">
        <f>reservas_hotel[[#This Row],[Gasto total por reserva]]-reservas_hotel[[#This Row],[Gasto mantenimiento total]]</f>
        <v>400</v>
      </c>
    </row>
    <row r="2328" spans="1:15" x14ac:dyDescent="0.3">
      <c r="A2328">
        <v>2327</v>
      </c>
      <c r="B2328">
        <v>28</v>
      </c>
      <c r="C2328" t="s">
        <v>13</v>
      </c>
      <c r="D2328" t="s">
        <v>20</v>
      </c>
      <c r="E2328" t="s">
        <v>15</v>
      </c>
      <c r="F2328">
        <v>200</v>
      </c>
      <c r="G2328" s="1">
        <f>IF(reservas_hotel[[#This Row],[precio noche 1]]="","100",reservas_hotel[[#This Row],[precio noche 1]])</f>
        <v>200</v>
      </c>
      <c r="H2328" t="s">
        <v>9</v>
      </c>
      <c r="I2328">
        <v>5</v>
      </c>
      <c r="J2328" t="s">
        <v>17</v>
      </c>
      <c r="K2328">
        <v>20</v>
      </c>
      <c r="L2328" s="1">
        <f>IF(reservas_hotel[[#This Row],[mantenimiento_por_noche]]="","20",reservas_hotel[[#This Row],[mantenimiento_por_noche]])</f>
        <v>20</v>
      </c>
      <c r="M2328">
        <f>reservas_hotel[[#This Row],[Precio Noche]]*reservas_hotel[[#This Row],[noches]]</f>
        <v>1000</v>
      </c>
      <c r="N2328">
        <f>reservas_hotel[[#This Row],[noches]]*reservas_hotel[[#This Row],[Mantenimiento por noche]]</f>
        <v>100</v>
      </c>
      <c r="O2328">
        <f>reservas_hotel[[#This Row],[Gasto total por reserva]]-reservas_hotel[[#This Row],[Gasto mantenimiento total]]</f>
        <v>900</v>
      </c>
    </row>
    <row r="2329" spans="1:15" x14ac:dyDescent="0.3">
      <c r="A2329">
        <v>2328</v>
      </c>
      <c r="B2329">
        <v>76</v>
      </c>
      <c r="C2329" t="s">
        <v>2</v>
      </c>
      <c r="D2329" t="s">
        <v>18</v>
      </c>
      <c r="E2329" t="s">
        <v>15</v>
      </c>
      <c r="F2329">
        <v>70</v>
      </c>
      <c r="G2329" s="1">
        <f>IF(reservas_hotel[[#This Row],[precio noche 1]]="","100",reservas_hotel[[#This Row],[precio noche 1]])</f>
        <v>70</v>
      </c>
      <c r="H2329" t="s">
        <v>9</v>
      </c>
      <c r="I2329">
        <v>8</v>
      </c>
      <c r="J2329" t="s">
        <v>17</v>
      </c>
      <c r="K2329">
        <v>5</v>
      </c>
      <c r="L2329" s="1">
        <f>IF(reservas_hotel[[#This Row],[mantenimiento_por_noche]]="","20",reservas_hotel[[#This Row],[mantenimiento_por_noche]])</f>
        <v>5</v>
      </c>
      <c r="M2329">
        <f>reservas_hotel[[#This Row],[Precio Noche]]*reservas_hotel[[#This Row],[noches]]</f>
        <v>560</v>
      </c>
      <c r="N2329">
        <f>reservas_hotel[[#This Row],[noches]]*reservas_hotel[[#This Row],[Mantenimiento por noche]]</f>
        <v>40</v>
      </c>
      <c r="O2329">
        <f>reservas_hotel[[#This Row],[Gasto total por reserva]]-reservas_hotel[[#This Row],[Gasto mantenimiento total]]</f>
        <v>520</v>
      </c>
    </row>
    <row r="2330" spans="1:15" x14ac:dyDescent="0.3">
      <c r="A2330">
        <v>2329</v>
      </c>
      <c r="B2330">
        <v>75</v>
      </c>
      <c r="C2330" t="s">
        <v>13</v>
      </c>
      <c r="D2330" t="s">
        <v>19</v>
      </c>
      <c r="E2330" t="s">
        <v>15</v>
      </c>
      <c r="F2330">
        <v>50</v>
      </c>
      <c r="G2330" s="1">
        <f>IF(reservas_hotel[[#This Row],[precio noche 1]]="","100",reservas_hotel[[#This Row],[precio noche 1]])</f>
        <v>50</v>
      </c>
      <c r="H2330" t="s">
        <v>5</v>
      </c>
      <c r="I2330">
        <v>9</v>
      </c>
      <c r="J2330" t="s">
        <v>17</v>
      </c>
      <c r="K2330">
        <v>15</v>
      </c>
      <c r="L2330" s="1">
        <f>IF(reservas_hotel[[#This Row],[mantenimiento_por_noche]]="","20",reservas_hotel[[#This Row],[mantenimiento_por_noche]])</f>
        <v>15</v>
      </c>
      <c r="M2330">
        <f>reservas_hotel[[#This Row],[Precio Noche]]*reservas_hotel[[#This Row],[noches]]</f>
        <v>450</v>
      </c>
      <c r="N2330">
        <f>reservas_hotel[[#This Row],[noches]]*reservas_hotel[[#This Row],[Mantenimiento por noche]]</f>
        <v>135</v>
      </c>
      <c r="O2330">
        <f>reservas_hotel[[#This Row],[Gasto total por reserva]]-reservas_hotel[[#This Row],[Gasto mantenimiento total]]</f>
        <v>315</v>
      </c>
    </row>
    <row r="2331" spans="1:15" x14ac:dyDescent="0.3">
      <c r="A2331">
        <v>2330</v>
      </c>
      <c r="B2331">
        <v>83</v>
      </c>
      <c r="C2331" t="s">
        <v>2</v>
      </c>
      <c r="D2331" t="s">
        <v>14</v>
      </c>
      <c r="E2331" t="s">
        <v>15</v>
      </c>
      <c r="F2331">
        <v>90</v>
      </c>
      <c r="G2331" s="1">
        <f>IF(reservas_hotel[[#This Row],[precio noche 1]]="","100",reservas_hotel[[#This Row],[precio noche 1]])</f>
        <v>90</v>
      </c>
      <c r="H2331" t="s">
        <v>12</v>
      </c>
      <c r="I2331">
        <v>3</v>
      </c>
      <c r="J2331" t="s">
        <v>6</v>
      </c>
      <c r="K2331">
        <v>15</v>
      </c>
      <c r="L2331" s="1">
        <f>IF(reservas_hotel[[#This Row],[mantenimiento_por_noche]]="","20",reservas_hotel[[#This Row],[mantenimiento_por_noche]])</f>
        <v>15</v>
      </c>
      <c r="M2331">
        <f>reservas_hotel[[#This Row],[Precio Noche]]*reservas_hotel[[#This Row],[noches]]</f>
        <v>270</v>
      </c>
      <c r="N2331">
        <f>reservas_hotel[[#This Row],[noches]]*reservas_hotel[[#This Row],[Mantenimiento por noche]]</f>
        <v>45</v>
      </c>
      <c r="O2331">
        <f>reservas_hotel[[#This Row],[Gasto total por reserva]]-reservas_hotel[[#This Row],[Gasto mantenimiento total]]</f>
        <v>225</v>
      </c>
    </row>
    <row r="2332" spans="1:15" x14ac:dyDescent="0.3">
      <c r="A2332">
        <v>2331</v>
      </c>
      <c r="B2332">
        <v>47</v>
      </c>
      <c r="C2332" t="s">
        <v>2</v>
      </c>
      <c r="D2332" t="s">
        <v>3</v>
      </c>
      <c r="E2332" t="s">
        <v>8</v>
      </c>
      <c r="F2332">
        <v>120</v>
      </c>
      <c r="G2332" s="1">
        <f>IF(reservas_hotel[[#This Row],[precio noche 1]]="","100",reservas_hotel[[#This Row],[precio noche 1]])</f>
        <v>120</v>
      </c>
      <c r="H2332" t="s">
        <v>9</v>
      </c>
      <c r="I2332">
        <v>8</v>
      </c>
      <c r="J2332" t="s">
        <v>6</v>
      </c>
      <c r="L2332" s="1" t="str">
        <f>IF(reservas_hotel[[#This Row],[mantenimiento_por_noche]]="","20",reservas_hotel[[#This Row],[mantenimiento_por_noche]])</f>
        <v>20</v>
      </c>
      <c r="M2332">
        <f>reservas_hotel[[#This Row],[Precio Noche]]*reservas_hotel[[#This Row],[noches]]</f>
        <v>960</v>
      </c>
      <c r="N2332">
        <f>reservas_hotel[[#This Row],[noches]]*reservas_hotel[[#This Row],[Mantenimiento por noche]]</f>
        <v>160</v>
      </c>
      <c r="O2332">
        <f>reservas_hotel[[#This Row],[Gasto total por reserva]]-reservas_hotel[[#This Row],[Gasto mantenimiento total]]</f>
        <v>800</v>
      </c>
    </row>
    <row r="2333" spans="1:15" x14ac:dyDescent="0.3">
      <c r="A2333">
        <v>2332</v>
      </c>
      <c r="B2333">
        <v>77</v>
      </c>
      <c r="C2333" t="s">
        <v>13</v>
      </c>
      <c r="D2333" t="s">
        <v>3</v>
      </c>
      <c r="E2333" t="s">
        <v>8</v>
      </c>
      <c r="F2333">
        <v>150</v>
      </c>
      <c r="G2333" s="1">
        <f>IF(reservas_hotel[[#This Row],[precio noche 1]]="","100",reservas_hotel[[#This Row],[precio noche 1]])</f>
        <v>150</v>
      </c>
      <c r="H2333" t="s">
        <v>9</v>
      </c>
      <c r="I2333">
        <v>2</v>
      </c>
      <c r="J2333" t="s">
        <v>17</v>
      </c>
      <c r="K2333">
        <v>15</v>
      </c>
      <c r="L2333" s="1">
        <f>IF(reservas_hotel[[#This Row],[mantenimiento_por_noche]]="","20",reservas_hotel[[#This Row],[mantenimiento_por_noche]])</f>
        <v>15</v>
      </c>
      <c r="M2333">
        <f>reservas_hotel[[#This Row],[Precio Noche]]*reservas_hotel[[#This Row],[noches]]</f>
        <v>300</v>
      </c>
      <c r="N2333">
        <f>reservas_hotel[[#This Row],[noches]]*reservas_hotel[[#This Row],[Mantenimiento por noche]]</f>
        <v>30</v>
      </c>
      <c r="O2333">
        <f>reservas_hotel[[#This Row],[Gasto total por reserva]]-reservas_hotel[[#This Row],[Gasto mantenimiento total]]</f>
        <v>270</v>
      </c>
    </row>
    <row r="2334" spans="1:15" x14ac:dyDescent="0.3">
      <c r="A2334">
        <v>2333</v>
      </c>
      <c r="B2334">
        <v>86</v>
      </c>
      <c r="C2334" t="s">
        <v>2</v>
      </c>
      <c r="D2334" t="s">
        <v>10</v>
      </c>
      <c r="E2334" t="s">
        <v>8</v>
      </c>
      <c r="G2334" s="1" t="str">
        <f>IF(reservas_hotel[[#This Row],[precio noche 1]]="","100",reservas_hotel[[#This Row],[precio noche 1]])</f>
        <v>100</v>
      </c>
      <c r="H2334" t="s">
        <v>9</v>
      </c>
      <c r="I2334">
        <v>3</v>
      </c>
      <c r="J2334" t="s">
        <v>17</v>
      </c>
      <c r="K2334">
        <v>15</v>
      </c>
      <c r="L2334" s="1">
        <f>IF(reservas_hotel[[#This Row],[mantenimiento_por_noche]]="","20",reservas_hotel[[#This Row],[mantenimiento_por_noche]])</f>
        <v>15</v>
      </c>
      <c r="M2334">
        <f>reservas_hotel[[#This Row],[Precio Noche]]*reservas_hotel[[#This Row],[noches]]</f>
        <v>300</v>
      </c>
      <c r="N2334">
        <f>reservas_hotel[[#This Row],[noches]]*reservas_hotel[[#This Row],[Mantenimiento por noche]]</f>
        <v>45</v>
      </c>
      <c r="O2334">
        <f>reservas_hotel[[#This Row],[Gasto total por reserva]]-reservas_hotel[[#This Row],[Gasto mantenimiento total]]</f>
        <v>255</v>
      </c>
    </row>
    <row r="2335" spans="1:15" x14ac:dyDescent="0.3">
      <c r="A2335">
        <v>2334</v>
      </c>
      <c r="B2335">
        <v>47</v>
      </c>
      <c r="C2335" t="s">
        <v>13</v>
      </c>
      <c r="D2335" t="s">
        <v>22</v>
      </c>
      <c r="E2335" t="s">
        <v>4</v>
      </c>
      <c r="G2335" s="1" t="str">
        <f>IF(reservas_hotel[[#This Row],[precio noche 1]]="","100",reservas_hotel[[#This Row],[precio noche 1]])</f>
        <v>100</v>
      </c>
      <c r="H2335" t="s">
        <v>21</v>
      </c>
      <c r="I2335">
        <v>4</v>
      </c>
      <c r="J2335" t="s">
        <v>17</v>
      </c>
      <c r="K2335">
        <v>20</v>
      </c>
      <c r="L2335" s="1">
        <f>IF(reservas_hotel[[#This Row],[mantenimiento_por_noche]]="","20",reservas_hotel[[#This Row],[mantenimiento_por_noche]])</f>
        <v>20</v>
      </c>
      <c r="M2335">
        <f>reservas_hotel[[#This Row],[Precio Noche]]*reservas_hotel[[#This Row],[noches]]</f>
        <v>400</v>
      </c>
      <c r="N2335">
        <f>reservas_hotel[[#This Row],[noches]]*reservas_hotel[[#This Row],[Mantenimiento por noche]]</f>
        <v>80</v>
      </c>
      <c r="O2335">
        <f>reservas_hotel[[#This Row],[Gasto total por reserva]]-reservas_hotel[[#This Row],[Gasto mantenimiento total]]</f>
        <v>320</v>
      </c>
    </row>
    <row r="2336" spans="1:15" x14ac:dyDescent="0.3">
      <c r="A2336">
        <v>2335</v>
      </c>
      <c r="B2336">
        <v>63</v>
      </c>
      <c r="C2336" t="s">
        <v>2</v>
      </c>
      <c r="D2336" t="s">
        <v>3</v>
      </c>
      <c r="E2336" t="s">
        <v>8</v>
      </c>
      <c r="G2336" s="1" t="str">
        <f>IF(reservas_hotel[[#This Row],[precio noche 1]]="","100",reservas_hotel[[#This Row],[precio noche 1]])</f>
        <v>100</v>
      </c>
      <c r="H2336" t="s">
        <v>5</v>
      </c>
      <c r="I2336">
        <v>4</v>
      </c>
      <c r="J2336" t="s">
        <v>17</v>
      </c>
      <c r="K2336">
        <v>20</v>
      </c>
      <c r="L2336" s="1">
        <f>IF(reservas_hotel[[#This Row],[mantenimiento_por_noche]]="","20",reservas_hotel[[#This Row],[mantenimiento_por_noche]])</f>
        <v>20</v>
      </c>
      <c r="M2336">
        <f>reservas_hotel[[#This Row],[Precio Noche]]*reservas_hotel[[#This Row],[noches]]</f>
        <v>400</v>
      </c>
      <c r="N2336">
        <f>reservas_hotel[[#This Row],[noches]]*reservas_hotel[[#This Row],[Mantenimiento por noche]]</f>
        <v>80</v>
      </c>
      <c r="O2336">
        <f>reservas_hotel[[#This Row],[Gasto total por reserva]]-reservas_hotel[[#This Row],[Gasto mantenimiento total]]</f>
        <v>320</v>
      </c>
    </row>
    <row r="2337" spans="1:15" x14ac:dyDescent="0.3">
      <c r="A2337">
        <v>2336</v>
      </c>
      <c r="B2337">
        <v>24</v>
      </c>
      <c r="C2337" t="s">
        <v>2</v>
      </c>
      <c r="D2337" t="s">
        <v>22</v>
      </c>
      <c r="E2337" t="s">
        <v>4</v>
      </c>
      <c r="G2337" s="1" t="str">
        <f>IF(reservas_hotel[[#This Row],[precio noche 1]]="","100",reservas_hotel[[#This Row],[precio noche 1]])</f>
        <v>100</v>
      </c>
      <c r="H2337" t="s">
        <v>9</v>
      </c>
      <c r="I2337">
        <v>5</v>
      </c>
      <c r="J2337" t="s">
        <v>17</v>
      </c>
      <c r="K2337">
        <v>5</v>
      </c>
      <c r="L2337" s="1">
        <f>IF(reservas_hotel[[#This Row],[mantenimiento_por_noche]]="","20",reservas_hotel[[#This Row],[mantenimiento_por_noche]])</f>
        <v>5</v>
      </c>
      <c r="M2337">
        <f>reservas_hotel[[#This Row],[Precio Noche]]*reservas_hotel[[#This Row],[noches]]</f>
        <v>500</v>
      </c>
      <c r="N2337">
        <f>reservas_hotel[[#This Row],[noches]]*reservas_hotel[[#This Row],[Mantenimiento por noche]]</f>
        <v>25</v>
      </c>
      <c r="O2337">
        <f>reservas_hotel[[#This Row],[Gasto total por reserva]]-reservas_hotel[[#This Row],[Gasto mantenimiento total]]</f>
        <v>475</v>
      </c>
    </row>
    <row r="2338" spans="1:15" x14ac:dyDescent="0.3">
      <c r="A2338">
        <v>2337</v>
      </c>
      <c r="B2338">
        <v>20</v>
      </c>
      <c r="C2338" t="s">
        <v>2</v>
      </c>
      <c r="D2338" t="s">
        <v>22</v>
      </c>
      <c r="E2338" t="s">
        <v>8</v>
      </c>
      <c r="F2338">
        <v>50</v>
      </c>
      <c r="G2338" s="1">
        <f>IF(reservas_hotel[[#This Row],[precio noche 1]]="","100",reservas_hotel[[#This Row],[precio noche 1]])</f>
        <v>50</v>
      </c>
      <c r="H2338" t="s">
        <v>5</v>
      </c>
      <c r="I2338">
        <v>7</v>
      </c>
      <c r="J2338" t="s">
        <v>6</v>
      </c>
      <c r="K2338">
        <v>20</v>
      </c>
      <c r="L2338" s="1">
        <f>IF(reservas_hotel[[#This Row],[mantenimiento_por_noche]]="","20",reservas_hotel[[#This Row],[mantenimiento_por_noche]])</f>
        <v>20</v>
      </c>
      <c r="M2338">
        <f>reservas_hotel[[#This Row],[Precio Noche]]*reservas_hotel[[#This Row],[noches]]</f>
        <v>350</v>
      </c>
      <c r="N2338">
        <f>reservas_hotel[[#This Row],[noches]]*reservas_hotel[[#This Row],[Mantenimiento por noche]]</f>
        <v>140</v>
      </c>
      <c r="O2338">
        <f>reservas_hotel[[#This Row],[Gasto total por reserva]]-reservas_hotel[[#This Row],[Gasto mantenimiento total]]</f>
        <v>210</v>
      </c>
    </row>
    <row r="2339" spans="1:15" x14ac:dyDescent="0.3">
      <c r="A2339">
        <v>2338</v>
      </c>
      <c r="B2339">
        <v>58</v>
      </c>
      <c r="C2339" t="s">
        <v>2</v>
      </c>
      <c r="D2339" t="s">
        <v>18</v>
      </c>
      <c r="E2339" t="s">
        <v>15</v>
      </c>
      <c r="F2339">
        <v>200</v>
      </c>
      <c r="G2339" s="1">
        <f>IF(reservas_hotel[[#This Row],[precio noche 1]]="","100",reservas_hotel[[#This Row],[precio noche 1]])</f>
        <v>200</v>
      </c>
      <c r="H2339" t="s">
        <v>9</v>
      </c>
      <c r="I2339">
        <v>5</v>
      </c>
      <c r="J2339" t="s">
        <v>6</v>
      </c>
      <c r="K2339">
        <v>5</v>
      </c>
      <c r="L2339" s="1">
        <f>IF(reservas_hotel[[#This Row],[mantenimiento_por_noche]]="","20",reservas_hotel[[#This Row],[mantenimiento_por_noche]])</f>
        <v>5</v>
      </c>
      <c r="M2339">
        <f>reservas_hotel[[#This Row],[Precio Noche]]*reservas_hotel[[#This Row],[noches]]</f>
        <v>1000</v>
      </c>
      <c r="N2339">
        <f>reservas_hotel[[#This Row],[noches]]*reservas_hotel[[#This Row],[Mantenimiento por noche]]</f>
        <v>25</v>
      </c>
      <c r="O2339">
        <f>reservas_hotel[[#This Row],[Gasto total por reserva]]-reservas_hotel[[#This Row],[Gasto mantenimiento total]]</f>
        <v>975</v>
      </c>
    </row>
    <row r="2340" spans="1:15" x14ac:dyDescent="0.3">
      <c r="A2340">
        <v>2339</v>
      </c>
      <c r="B2340">
        <v>22</v>
      </c>
      <c r="C2340" t="s">
        <v>13</v>
      </c>
      <c r="D2340" t="s">
        <v>14</v>
      </c>
      <c r="E2340" t="s">
        <v>15</v>
      </c>
      <c r="F2340">
        <v>120</v>
      </c>
      <c r="G2340" s="1">
        <f>IF(reservas_hotel[[#This Row],[precio noche 1]]="","100",reservas_hotel[[#This Row],[precio noche 1]])</f>
        <v>120</v>
      </c>
      <c r="H2340" t="s">
        <v>12</v>
      </c>
      <c r="I2340">
        <v>8</v>
      </c>
      <c r="J2340" t="s">
        <v>17</v>
      </c>
      <c r="L2340" s="1" t="str">
        <f>IF(reservas_hotel[[#This Row],[mantenimiento_por_noche]]="","20",reservas_hotel[[#This Row],[mantenimiento_por_noche]])</f>
        <v>20</v>
      </c>
      <c r="M2340">
        <f>reservas_hotel[[#This Row],[Precio Noche]]*reservas_hotel[[#This Row],[noches]]</f>
        <v>960</v>
      </c>
      <c r="N2340">
        <f>reservas_hotel[[#This Row],[noches]]*reservas_hotel[[#This Row],[Mantenimiento por noche]]</f>
        <v>160</v>
      </c>
      <c r="O2340">
        <f>reservas_hotel[[#This Row],[Gasto total por reserva]]-reservas_hotel[[#This Row],[Gasto mantenimiento total]]</f>
        <v>800</v>
      </c>
    </row>
    <row r="2341" spans="1:15" x14ac:dyDescent="0.3">
      <c r="A2341">
        <v>2340</v>
      </c>
      <c r="B2341">
        <v>77</v>
      </c>
      <c r="C2341" t="s">
        <v>2</v>
      </c>
      <c r="D2341" t="s">
        <v>20</v>
      </c>
      <c r="E2341" t="s">
        <v>11</v>
      </c>
      <c r="F2341">
        <v>150</v>
      </c>
      <c r="G2341" s="1">
        <f>IF(reservas_hotel[[#This Row],[precio noche 1]]="","100",reservas_hotel[[#This Row],[precio noche 1]])</f>
        <v>150</v>
      </c>
      <c r="H2341" t="s">
        <v>21</v>
      </c>
      <c r="I2341">
        <v>6</v>
      </c>
      <c r="J2341" t="s">
        <v>6</v>
      </c>
      <c r="K2341">
        <v>20</v>
      </c>
      <c r="L2341" s="1">
        <f>IF(reservas_hotel[[#This Row],[mantenimiento_por_noche]]="","20",reservas_hotel[[#This Row],[mantenimiento_por_noche]])</f>
        <v>20</v>
      </c>
      <c r="M2341">
        <f>reservas_hotel[[#This Row],[Precio Noche]]*reservas_hotel[[#This Row],[noches]]</f>
        <v>900</v>
      </c>
      <c r="N2341">
        <f>reservas_hotel[[#This Row],[noches]]*reservas_hotel[[#This Row],[Mantenimiento por noche]]</f>
        <v>120</v>
      </c>
      <c r="O2341">
        <f>reservas_hotel[[#This Row],[Gasto total por reserva]]-reservas_hotel[[#This Row],[Gasto mantenimiento total]]</f>
        <v>780</v>
      </c>
    </row>
    <row r="2342" spans="1:15" x14ac:dyDescent="0.3">
      <c r="A2342">
        <v>2341</v>
      </c>
      <c r="B2342">
        <v>52</v>
      </c>
      <c r="C2342" t="s">
        <v>2</v>
      </c>
      <c r="D2342" t="s">
        <v>22</v>
      </c>
      <c r="E2342" t="s">
        <v>8</v>
      </c>
      <c r="F2342">
        <v>90</v>
      </c>
      <c r="G2342" s="1">
        <f>IF(reservas_hotel[[#This Row],[precio noche 1]]="","100",reservas_hotel[[#This Row],[precio noche 1]])</f>
        <v>90</v>
      </c>
      <c r="H2342" t="s">
        <v>12</v>
      </c>
      <c r="I2342">
        <v>9</v>
      </c>
      <c r="J2342" t="s">
        <v>17</v>
      </c>
      <c r="K2342">
        <v>5</v>
      </c>
      <c r="L2342" s="1">
        <f>IF(reservas_hotel[[#This Row],[mantenimiento_por_noche]]="","20",reservas_hotel[[#This Row],[mantenimiento_por_noche]])</f>
        <v>5</v>
      </c>
      <c r="M2342">
        <f>reservas_hotel[[#This Row],[Precio Noche]]*reservas_hotel[[#This Row],[noches]]</f>
        <v>810</v>
      </c>
      <c r="N2342">
        <f>reservas_hotel[[#This Row],[noches]]*reservas_hotel[[#This Row],[Mantenimiento por noche]]</f>
        <v>45</v>
      </c>
      <c r="O2342">
        <f>reservas_hotel[[#This Row],[Gasto total por reserva]]-reservas_hotel[[#This Row],[Gasto mantenimiento total]]</f>
        <v>765</v>
      </c>
    </row>
    <row r="2343" spans="1:15" x14ac:dyDescent="0.3">
      <c r="A2343">
        <v>2342</v>
      </c>
      <c r="B2343">
        <v>23</v>
      </c>
      <c r="C2343" t="s">
        <v>2</v>
      </c>
      <c r="D2343" t="s">
        <v>20</v>
      </c>
      <c r="E2343" t="s">
        <v>4</v>
      </c>
      <c r="G2343" s="1" t="str">
        <f>IF(reservas_hotel[[#This Row],[precio noche 1]]="","100",reservas_hotel[[#This Row],[precio noche 1]])</f>
        <v>100</v>
      </c>
      <c r="H2343" t="s">
        <v>5</v>
      </c>
      <c r="I2343">
        <v>5</v>
      </c>
      <c r="J2343" t="s">
        <v>6</v>
      </c>
      <c r="K2343">
        <v>5</v>
      </c>
      <c r="L2343" s="1">
        <f>IF(reservas_hotel[[#This Row],[mantenimiento_por_noche]]="","20",reservas_hotel[[#This Row],[mantenimiento_por_noche]])</f>
        <v>5</v>
      </c>
      <c r="M2343">
        <f>reservas_hotel[[#This Row],[Precio Noche]]*reservas_hotel[[#This Row],[noches]]</f>
        <v>500</v>
      </c>
      <c r="N2343">
        <f>reservas_hotel[[#This Row],[noches]]*reservas_hotel[[#This Row],[Mantenimiento por noche]]</f>
        <v>25</v>
      </c>
      <c r="O2343">
        <f>reservas_hotel[[#This Row],[Gasto total por reserva]]-reservas_hotel[[#This Row],[Gasto mantenimiento total]]</f>
        <v>475</v>
      </c>
    </row>
    <row r="2344" spans="1:15" x14ac:dyDescent="0.3">
      <c r="A2344">
        <v>2343</v>
      </c>
      <c r="B2344">
        <v>90</v>
      </c>
      <c r="C2344" t="s">
        <v>13</v>
      </c>
      <c r="D2344" t="s">
        <v>7</v>
      </c>
      <c r="E2344" t="s">
        <v>8</v>
      </c>
      <c r="F2344">
        <v>200</v>
      </c>
      <c r="G2344" s="1">
        <f>IF(reservas_hotel[[#This Row],[precio noche 1]]="","100",reservas_hotel[[#This Row],[precio noche 1]])</f>
        <v>200</v>
      </c>
      <c r="H2344" t="s">
        <v>9</v>
      </c>
      <c r="I2344">
        <v>4</v>
      </c>
      <c r="J2344" t="s">
        <v>6</v>
      </c>
      <c r="K2344">
        <v>20</v>
      </c>
      <c r="L2344" s="1">
        <f>IF(reservas_hotel[[#This Row],[mantenimiento_por_noche]]="","20",reservas_hotel[[#This Row],[mantenimiento_por_noche]])</f>
        <v>20</v>
      </c>
      <c r="M2344">
        <f>reservas_hotel[[#This Row],[Precio Noche]]*reservas_hotel[[#This Row],[noches]]</f>
        <v>800</v>
      </c>
      <c r="N2344">
        <f>reservas_hotel[[#This Row],[noches]]*reservas_hotel[[#This Row],[Mantenimiento por noche]]</f>
        <v>80</v>
      </c>
      <c r="O2344">
        <f>reservas_hotel[[#This Row],[Gasto total por reserva]]-reservas_hotel[[#This Row],[Gasto mantenimiento total]]</f>
        <v>720</v>
      </c>
    </row>
    <row r="2345" spans="1:15" x14ac:dyDescent="0.3">
      <c r="A2345">
        <v>2344</v>
      </c>
      <c r="B2345">
        <v>62</v>
      </c>
      <c r="C2345" t="s">
        <v>13</v>
      </c>
      <c r="D2345" t="s">
        <v>18</v>
      </c>
      <c r="E2345" t="s">
        <v>11</v>
      </c>
      <c r="F2345">
        <v>120</v>
      </c>
      <c r="G2345" s="1">
        <f>IF(reservas_hotel[[#This Row],[precio noche 1]]="","100",reservas_hotel[[#This Row],[precio noche 1]])</f>
        <v>120</v>
      </c>
      <c r="H2345" t="s">
        <v>21</v>
      </c>
      <c r="I2345">
        <v>10</v>
      </c>
      <c r="J2345" t="s">
        <v>6</v>
      </c>
      <c r="K2345">
        <v>20</v>
      </c>
      <c r="L2345" s="1">
        <f>IF(reservas_hotel[[#This Row],[mantenimiento_por_noche]]="","20",reservas_hotel[[#This Row],[mantenimiento_por_noche]])</f>
        <v>20</v>
      </c>
      <c r="M2345">
        <f>reservas_hotel[[#This Row],[Precio Noche]]*reservas_hotel[[#This Row],[noches]]</f>
        <v>1200</v>
      </c>
      <c r="N2345">
        <f>reservas_hotel[[#This Row],[noches]]*reservas_hotel[[#This Row],[Mantenimiento por noche]]</f>
        <v>200</v>
      </c>
      <c r="O2345">
        <f>reservas_hotel[[#This Row],[Gasto total por reserva]]-reservas_hotel[[#This Row],[Gasto mantenimiento total]]</f>
        <v>1000</v>
      </c>
    </row>
    <row r="2346" spans="1:15" x14ac:dyDescent="0.3">
      <c r="A2346">
        <v>2345</v>
      </c>
      <c r="B2346">
        <v>46</v>
      </c>
      <c r="C2346" t="s">
        <v>13</v>
      </c>
      <c r="D2346" t="s">
        <v>22</v>
      </c>
      <c r="E2346" t="s">
        <v>4</v>
      </c>
      <c r="F2346">
        <v>200</v>
      </c>
      <c r="G2346" s="1">
        <f>IF(reservas_hotel[[#This Row],[precio noche 1]]="","100",reservas_hotel[[#This Row],[precio noche 1]])</f>
        <v>200</v>
      </c>
      <c r="H2346" t="s">
        <v>21</v>
      </c>
      <c r="I2346">
        <v>1</v>
      </c>
      <c r="J2346" t="s">
        <v>17</v>
      </c>
      <c r="K2346">
        <v>5</v>
      </c>
      <c r="L2346" s="1">
        <f>IF(reservas_hotel[[#This Row],[mantenimiento_por_noche]]="","20",reservas_hotel[[#This Row],[mantenimiento_por_noche]])</f>
        <v>5</v>
      </c>
      <c r="M2346">
        <f>reservas_hotel[[#This Row],[Precio Noche]]*reservas_hotel[[#This Row],[noches]]</f>
        <v>200</v>
      </c>
      <c r="N2346">
        <f>reservas_hotel[[#This Row],[noches]]*reservas_hotel[[#This Row],[Mantenimiento por noche]]</f>
        <v>5</v>
      </c>
      <c r="O2346">
        <f>reservas_hotel[[#This Row],[Gasto total por reserva]]-reservas_hotel[[#This Row],[Gasto mantenimiento total]]</f>
        <v>195</v>
      </c>
    </row>
    <row r="2347" spans="1:15" x14ac:dyDescent="0.3">
      <c r="A2347">
        <v>2346</v>
      </c>
      <c r="B2347">
        <v>86</v>
      </c>
      <c r="C2347" t="s">
        <v>13</v>
      </c>
      <c r="D2347" t="s">
        <v>10</v>
      </c>
      <c r="E2347" t="s">
        <v>8</v>
      </c>
      <c r="G2347" s="1" t="str">
        <f>IF(reservas_hotel[[#This Row],[precio noche 1]]="","100",reservas_hotel[[#This Row],[precio noche 1]])</f>
        <v>100</v>
      </c>
      <c r="H2347" t="s">
        <v>9</v>
      </c>
      <c r="I2347">
        <v>3</v>
      </c>
      <c r="J2347" t="s">
        <v>17</v>
      </c>
      <c r="K2347">
        <v>10</v>
      </c>
      <c r="L2347" s="1">
        <f>IF(reservas_hotel[[#This Row],[mantenimiento_por_noche]]="","20",reservas_hotel[[#This Row],[mantenimiento_por_noche]])</f>
        <v>10</v>
      </c>
      <c r="M2347">
        <f>reservas_hotel[[#This Row],[Precio Noche]]*reservas_hotel[[#This Row],[noches]]</f>
        <v>300</v>
      </c>
      <c r="N2347">
        <f>reservas_hotel[[#This Row],[noches]]*reservas_hotel[[#This Row],[Mantenimiento por noche]]</f>
        <v>30</v>
      </c>
      <c r="O2347">
        <f>reservas_hotel[[#This Row],[Gasto total por reserva]]-reservas_hotel[[#This Row],[Gasto mantenimiento total]]</f>
        <v>270</v>
      </c>
    </row>
    <row r="2348" spans="1:15" x14ac:dyDescent="0.3">
      <c r="A2348">
        <v>2347</v>
      </c>
      <c r="B2348">
        <v>87</v>
      </c>
      <c r="C2348" t="s">
        <v>2</v>
      </c>
      <c r="D2348" t="s">
        <v>20</v>
      </c>
      <c r="E2348" t="s">
        <v>11</v>
      </c>
      <c r="F2348">
        <v>50</v>
      </c>
      <c r="G2348" s="1">
        <f>IF(reservas_hotel[[#This Row],[precio noche 1]]="","100",reservas_hotel[[#This Row],[precio noche 1]])</f>
        <v>50</v>
      </c>
      <c r="H2348" t="s">
        <v>12</v>
      </c>
      <c r="I2348">
        <v>9</v>
      </c>
      <c r="J2348" t="s">
        <v>6</v>
      </c>
      <c r="K2348">
        <v>5</v>
      </c>
      <c r="L2348" s="1">
        <f>IF(reservas_hotel[[#This Row],[mantenimiento_por_noche]]="","20",reservas_hotel[[#This Row],[mantenimiento_por_noche]])</f>
        <v>5</v>
      </c>
      <c r="M2348">
        <f>reservas_hotel[[#This Row],[Precio Noche]]*reservas_hotel[[#This Row],[noches]]</f>
        <v>450</v>
      </c>
      <c r="N2348">
        <f>reservas_hotel[[#This Row],[noches]]*reservas_hotel[[#This Row],[Mantenimiento por noche]]</f>
        <v>45</v>
      </c>
      <c r="O2348">
        <f>reservas_hotel[[#This Row],[Gasto total por reserva]]-reservas_hotel[[#This Row],[Gasto mantenimiento total]]</f>
        <v>405</v>
      </c>
    </row>
    <row r="2349" spans="1:15" x14ac:dyDescent="0.3">
      <c r="A2349">
        <v>2348</v>
      </c>
      <c r="B2349">
        <v>56</v>
      </c>
      <c r="C2349" t="s">
        <v>13</v>
      </c>
      <c r="D2349" t="s">
        <v>16</v>
      </c>
      <c r="E2349" t="s">
        <v>4</v>
      </c>
      <c r="F2349">
        <v>50</v>
      </c>
      <c r="G2349" s="1">
        <f>IF(reservas_hotel[[#This Row],[precio noche 1]]="","100",reservas_hotel[[#This Row],[precio noche 1]])</f>
        <v>50</v>
      </c>
      <c r="H2349" t="s">
        <v>5</v>
      </c>
      <c r="I2349">
        <v>3</v>
      </c>
      <c r="J2349" t="s">
        <v>6</v>
      </c>
      <c r="L2349" s="1" t="str">
        <f>IF(reservas_hotel[[#This Row],[mantenimiento_por_noche]]="","20",reservas_hotel[[#This Row],[mantenimiento_por_noche]])</f>
        <v>20</v>
      </c>
      <c r="M2349">
        <f>reservas_hotel[[#This Row],[Precio Noche]]*reservas_hotel[[#This Row],[noches]]</f>
        <v>150</v>
      </c>
      <c r="N2349">
        <f>reservas_hotel[[#This Row],[noches]]*reservas_hotel[[#This Row],[Mantenimiento por noche]]</f>
        <v>60</v>
      </c>
      <c r="O2349">
        <f>reservas_hotel[[#This Row],[Gasto total por reserva]]-reservas_hotel[[#This Row],[Gasto mantenimiento total]]</f>
        <v>90</v>
      </c>
    </row>
    <row r="2350" spans="1:15" x14ac:dyDescent="0.3">
      <c r="A2350">
        <v>2349</v>
      </c>
      <c r="B2350">
        <v>27</v>
      </c>
      <c r="C2350" t="s">
        <v>13</v>
      </c>
      <c r="D2350" t="s">
        <v>18</v>
      </c>
      <c r="E2350" t="s">
        <v>4</v>
      </c>
      <c r="F2350">
        <v>120</v>
      </c>
      <c r="G2350" s="1">
        <f>IF(reservas_hotel[[#This Row],[precio noche 1]]="","100",reservas_hotel[[#This Row],[precio noche 1]])</f>
        <v>120</v>
      </c>
      <c r="H2350" t="s">
        <v>21</v>
      </c>
      <c r="I2350">
        <v>10</v>
      </c>
      <c r="J2350" t="s">
        <v>17</v>
      </c>
      <c r="K2350">
        <v>5</v>
      </c>
      <c r="L2350" s="1">
        <f>IF(reservas_hotel[[#This Row],[mantenimiento_por_noche]]="","20",reservas_hotel[[#This Row],[mantenimiento_por_noche]])</f>
        <v>5</v>
      </c>
      <c r="M2350">
        <f>reservas_hotel[[#This Row],[Precio Noche]]*reservas_hotel[[#This Row],[noches]]</f>
        <v>1200</v>
      </c>
      <c r="N2350">
        <f>reservas_hotel[[#This Row],[noches]]*reservas_hotel[[#This Row],[Mantenimiento por noche]]</f>
        <v>50</v>
      </c>
      <c r="O2350">
        <f>reservas_hotel[[#This Row],[Gasto total por reserva]]-reservas_hotel[[#This Row],[Gasto mantenimiento total]]</f>
        <v>1150</v>
      </c>
    </row>
    <row r="2351" spans="1:15" x14ac:dyDescent="0.3">
      <c r="A2351">
        <v>2350</v>
      </c>
      <c r="B2351">
        <v>61</v>
      </c>
      <c r="C2351" t="s">
        <v>2</v>
      </c>
      <c r="D2351" t="s">
        <v>22</v>
      </c>
      <c r="E2351" t="s">
        <v>8</v>
      </c>
      <c r="F2351">
        <v>90</v>
      </c>
      <c r="G2351" s="1">
        <f>IF(reservas_hotel[[#This Row],[precio noche 1]]="","100",reservas_hotel[[#This Row],[precio noche 1]])</f>
        <v>90</v>
      </c>
      <c r="H2351" t="s">
        <v>21</v>
      </c>
      <c r="I2351">
        <v>5</v>
      </c>
      <c r="J2351" t="s">
        <v>6</v>
      </c>
      <c r="K2351">
        <v>15</v>
      </c>
      <c r="L2351" s="1">
        <f>IF(reservas_hotel[[#This Row],[mantenimiento_por_noche]]="","20",reservas_hotel[[#This Row],[mantenimiento_por_noche]])</f>
        <v>15</v>
      </c>
      <c r="M2351">
        <f>reservas_hotel[[#This Row],[Precio Noche]]*reservas_hotel[[#This Row],[noches]]</f>
        <v>450</v>
      </c>
      <c r="N2351">
        <f>reservas_hotel[[#This Row],[noches]]*reservas_hotel[[#This Row],[Mantenimiento por noche]]</f>
        <v>75</v>
      </c>
      <c r="O2351">
        <f>reservas_hotel[[#This Row],[Gasto total por reserva]]-reservas_hotel[[#This Row],[Gasto mantenimiento total]]</f>
        <v>375</v>
      </c>
    </row>
    <row r="2352" spans="1:15" x14ac:dyDescent="0.3">
      <c r="A2352">
        <v>2351</v>
      </c>
      <c r="B2352">
        <v>21</v>
      </c>
      <c r="C2352" t="s">
        <v>2</v>
      </c>
      <c r="D2352" t="s">
        <v>3</v>
      </c>
      <c r="E2352" t="s">
        <v>15</v>
      </c>
      <c r="F2352">
        <v>70</v>
      </c>
      <c r="G2352" s="1">
        <f>IF(reservas_hotel[[#This Row],[precio noche 1]]="","100",reservas_hotel[[#This Row],[precio noche 1]])</f>
        <v>70</v>
      </c>
      <c r="H2352" t="s">
        <v>12</v>
      </c>
      <c r="I2352">
        <v>10</v>
      </c>
      <c r="J2352" t="s">
        <v>17</v>
      </c>
      <c r="K2352">
        <v>10</v>
      </c>
      <c r="L2352" s="1">
        <f>IF(reservas_hotel[[#This Row],[mantenimiento_por_noche]]="","20",reservas_hotel[[#This Row],[mantenimiento_por_noche]])</f>
        <v>10</v>
      </c>
      <c r="M2352">
        <f>reservas_hotel[[#This Row],[Precio Noche]]*reservas_hotel[[#This Row],[noches]]</f>
        <v>700</v>
      </c>
      <c r="N2352">
        <f>reservas_hotel[[#This Row],[noches]]*reservas_hotel[[#This Row],[Mantenimiento por noche]]</f>
        <v>100</v>
      </c>
      <c r="O2352">
        <f>reservas_hotel[[#This Row],[Gasto total por reserva]]-reservas_hotel[[#This Row],[Gasto mantenimiento total]]</f>
        <v>600</v>
      </c>
    </row>
    <row r="2353" spans="1:15" x14ac:dyDescent="0.3">
      <c r="A2353">
        <v>2352</v>
      </c>
      <c r="B2353">
        <v>82</v>
      </c>
      <c r="C2353" t="s">
        <v>2</v>
      </c>
      <c r="D2353" t="s">
        <v>7</v>
      </c>
      <c r="E2353" t="s">
        <v>4</v>
      </c>
      <c r="G2353" s="1" t="str">
        <f>IF(reservas_hotel[[#This Row],[precio noche 1]]="","100",reservas_hotel[[#This Row],[precio noche 1]])</f>
        <v>100</v>
      </c>
      <c r="H2353" t="s">
        <v>12</v>
      </c>
      <c r="I2353">
        <v>6</v>
      </c>
      <c r="J2353" t="s">
        <v>17</v>
      </c>
      <c r="K2353">
        <v>20</v>
      </c>
      <c r="L2353" s="1">
        <f>IF(reservas_hotel[[#This Row],[mantenimiento_por_noche]]="","20",reservas_hotel[[#This Row],[mantenimiento_por_noche]])</f>
        <v>20</v>
      </c>
      <c r="M2353">
        <f>reservas_hotel[[#This Row],[Precio Noche]]*reservas_hotel[[#This Row],[noches]]</f>
        <v>600</v>
      </c>
      <c r="N2353">
        <f>reservas_hotel[[#This Row],[noches]]*reservas_hotel[[#This Row],[Mantenimiento por noche]]</f>
        <v>120</v>
      </c>
      <c r="O2353">
        <f>reservas_hotel[[#This Row],[Gasto total por reserva]]-reservas_hotel[[#This Row],[Gasto mantenimiento total]]</f>
        <v>480</v>
      </c>
    </row>
    <row r="2354" spans="1:15" x14ac:dyDescent="0.3">
      <c r="A2354">
        <v>2353</v>
      </c>
      <c r="B2354">
        <v>28</v>
      </c>
      <c r="C2354" t="s">
        <v>13</v>
      </c>
      <c r="D2354" t="s">
        <v>22</v>
      </c>
      <c r="E2354" t="s">
        <v>4</v>
      </c>
      <c r="F2354">
        <v>120</v>
      </c>
      <c r="G2354" s="1">
        <f>IF(reservas_hotel[[#This Row],[precio noche 1]]="","100",reservas_hotel[[#This Row],[precio noche 1]])</f>
        <v>120</v>
      </c>
      <c r="H2354" t="s">
        <v>12</v>
      </c>
      <c r="I2354">
        <v>4</v>
      </c>
      <c r="J2354" t="s">
        <v>17</v>
      </c>
      <c r="L2354" s="1" t="str">
        <f>IF(reservas_hotel[[#This Row],[mantenimiento_por_noche]]="","20",reservas_hotel[[#This Row],[mantenimiento_por_noche]])</f>
        <v>20</v>
      </c>
      <c r="M2354">
        <f>reservas_hotel[[#This Row],[Precio Noche]]*reservas_hotel[[#This Row],[noches]]</f>
        <v>480</v>
      </c>
      <c r="N2354">
        <f>reservas_hotel[[#This Row],[noches]]*reservas_hotel[[#This Row],[Mantenimiento por noche]]</f>
        <v>80</v>
      </c>
      <c r="O2354">
        <f>reservas_hotel[[#This Row],[Gasto total por reserva]]-reservas_hotel[[#This Row],[Gasto mantenimiento total]]</f>
        <v>400</v>
      </c>
    </row>
    <row r="2355" spans="1:15" x14ac:dyDescent="0.3">
      <c r="A2355">
        <v>2354</v>
      </c>
      <c r="B2355">
        <v>78</v>
      </c>
      <c r="C2355" t="s">
        <v>2</v>
      </c>
      <c r="D2355" t="s">
        <v>10</v>
      </c>
      <c r="E2355" t="s">
        <v>15</v>
      </c>
      <c r="F2355">
        <v>200</v>
      </c>
      <c r="G2355" s="1">
        <f>IF(reservas_hotel[[#This Row],[precio noche 1]]="","100",reservas_hotel[[#This Row],[precio noche 1]])</f>
        <v>200</v>
      </c>
      <c r="H2355" t="s">
        <v>9</v>
      </c>
      <c r="I2355">
        <v>5</v>
      </c>
      <c r="J2355" t="s">
        <v>17</v>
      </c>
      <c r="K2355">
        <v>20</v>
      </c>
      <c r="L2355" s="1">
        <f>IF(reservas_hotel[[#This Row],[mantenimiento_por_noche]]="","20",reservas_hotel[[#This Row],[mantenimiento_por_noche]])</f>
        <v>20</v>
      </c>
      <c r="M2355">
        <f>reservas_hotel[[#This Row],[Precio Noche]]*reservas_hotel[[#This Row],[noches]]</f>
        <v>1000</v>
      </c>
      <c r="N2355">
        <f>reservas_hotel[[#This Row],[noches]]*reservas_hotel[[#This Row],[Mantenimiento por noche]]</f>
        <v>100</v>
      </c>
      <c r="O2355">
        <f>reservas_hotel[[#This Row],[Gasto total por reserva]]-reservas_hotel[[#This Row],[Gasto mantenimiento total]]</f>
        <v>900</v>
      </c>
    </row>
    <row r="2356" spans="1:15" x14ac:dyDescent="0.3">
      <c r="A2356">
        <v>2355</v>
      </c>
      <c r="B2356">
        <v>67</v>
      </c>
      <c r="C2356" t="s">
        <v>13</v>
      </c>
      <c r="D2356" t="s">
        <v>16</v>
      </c>
      <c r="E2356" t="s">
        <v>15</v>
      </c>
      <c r="F2356">
        <v>50</v>
      </c>
      <c r="G2356" s="1">
        <f>IF(reservas_hotel[[#This Row],[precio noche 1]]="","100",reservas_hotel[[#This Row],[precio noche 1]])</f>
        <v>50</v>
      </c>
      <c r="H2356" t="s">
        <v>21</v>
      </c>
      <c r="I2356">
        <v>9</v>
      </c>
      <c r="J2356" t="s">
        <v>6</v>
      </c>
      <c r="L2356" s="1" t="str">
        <f>IF(reservas_hotel[[#This Row],[mantenimiento_por_noche]]="","20",reservas_hotel[[#This Row],[mantenimiento_por_noche]])</f>
        <v>20</v>
      </c>
      <c r="M2356">
        <f>reservas_hotel[[#This Row],[Precio Noche]]*reservas_hotel[[#This Row],[noches]]</f>
        <v>450</v>
      </c>
      <c r="N2356">
        <f>reservas_hotel[[#This Row],[noches]]*reservas_hotel[[#This Row],[Mantenimiento por noche]]</f>
        <v>180</v>
      </c>
      <c r="O2356">
        <f>reservas_hotel[[#This Row],[Gasto total por reserva]]-reservas_hotel[[#This Row],[Gasto mantenimiento total]]</f>
        <v>270</v>
      </c>
    </row>
    <row r="2357" spans="1:15" x14ac:dyDescent="0.3">
      <c r="A2357">
        <v>2356</v>
      </c>
      <c r="B2357">
        <v>19</v>
      </c>
      <c r="C2357" t="s">
        <v>13</v>
      </c>
      <c r="D2357" t="s">
        <v>3</v>
      </c>
      <c r="E2357" t="s">
        <v>8</v>
      </c>
      <c r="F2357">
        <v>120</v>
      </c>
      <c r="G2357" s="1">
        <f>IF(reservas_hotel[[#This Row],[precio noche 1]]="","100",reservas_hotel[[#This Row],[precio noche 1]])</f>
        <v>120</v>
      </c>
      <c r="H2357" t="s">
        <v>12</v>
      </c>
      <c r="I2357">
        <v>3</v>
      </c>
      <c r="J2357" t="s">
        <v>6</v>
      </c>
      <c r="K2357">
        <v>5</v>
      </c>
      <c r="L2357" s="1">
        <f>IF(reservas_hotel[[#This Row],[mantenimiento_por_noche]]="","20",reservas_hotel[[#This Row],[mantenimiento_por_noche]])</f>
        <v>5</v>
      </c>
      <c r="M2357">
        <f>reservas_hotel[[#This Row],[Precio Noche]]*reservas_hotel[[#This Row],[noches]]</f>
        <v>360</v>
      </c>
      <c r="N2357">
        <f>reservas_hotel[[#This Row],[noches]]*reservas_hotel[[#This Row],[Mantenimiento por noche]]</f>
        <v>15</v>
      </c>
      <c r="O2357">
        <f>reservas_hotel[[#This Row],[Gasto total por reserva]]-reservas_hotel[[#This Row],[Gasto mantenimiento total]]</f>
        <v>345</v>
      </c>
    </row>
    <row r="2358" spans="1:15" x14ac:dyDescent="0.3">
      <c r="A2358">
        <v>2357</v>
      </c>
      <c r="B2358">
        <v>40</v>
      </c>
      <c r="C2358" t="s">
        <v>13</v>
      </c>
      <c r="D2358" t="s">
        <v>10</v>
      </c>
      <c r="E2358" t="s">
        <v>8</v>
      </c>
      <c r="F2358">
        <v>120</v>
      </c>
      <c r="G2358" s="1">
        <f>IF(reservas_hotel[[#This Row],[precio noche 1]]="","100",reservas_hotel[[#This Row],[precio noche 1]])</f>
        <v>120</v>
      </c>
      <c r="H2358" t="s">
        <v>21</v>
      </c>
      <c r="I2358">
        <v>6</v>
      </c>
      <c r="J2358" t="s">
        <v>6</v>
      </c>
      <c r="K2358">
        <v>10</v>
      </c>
      <c r="L2358" s="1">
        <f>IF(reservas_hotel[[#This Row],[mantenimiento_por_noche]]="","20",reservas_hotel[[#This Row],[mantenimiento_por_noche]])</f>
        <v>10</v>
      </c>
      <c r="M2358">
        <f>reservas_hotel[[#This Row],[Precio Noche]]*reservas_hotel[[#This Row],[noches]]</f>
        <v>720</v>
      </c>
      <c r="N2358">
        <f>reservas_hotel[[#This Row],[noches]]*reservas_hotel[[#This Row],[Mantenimiento por noche]]</f>
        <v>60</v>
      </c>
      <c r="O2358">
        <f>reservas_hotel[[#This Row],[Gasto total por reserva]]-reservas_hotel[[#This Row],[Gasto mantenimiento total]]</f>
        <v>660</v>
      </c>
    </row>
    <row r="2359" spans="1:15" x14ac:dyDescent="0.3">
      <c r="A2359">
        <v>2358</v>
      </c>
      <c r="B2359">
        <v>19</v>
      </c>
      <c r="C2359" t="s">
        <v>13</v>
      </c>
      <c r="D2359" t="s">
        <v>14</v>
      </c>
      <c r="E2359" t="s">
        <v>4</v>
      </c>
      <c r="F2359">
        <v>70</v>
      </c>
      <c r="G2359" s="1">
        <f>IF(reservas_hotel[[#This Row],[precio noche 1]]="","100",reservas_hotel[[#This Row],[precio noche 1]])</f>
        <v>70</v>
      </c>
      <c r="H2359" t="s">
        <v>12</v>
      </c>
      <c r="I2359">
        <v>9</v>
      </c>
      <c r="J2359" t="s">
        <v>17</v>
      </c>
      <c r="L2359" s="1" t="str">
        <f>IF(reservas_hotel[[#This Row],[mantenimiento_por_noche]]="","20",reservas_hotel[[#This Row],[mantenimiento_por_noche]])</f>
        <v>20</v>
      </c>
      <c r="M2359">
        <f>reservas_hotel[[#This Row],[Precio Noche]]*reservas_hotel[[#This Row],[noches]]</f>
        <v>630</v>
      </c>
      <c r="N2359">
        <f>reservas_hotel[[#This Row],[noches]]*reservas_hotel[[#This Row],[Mantenimiento por noche]]</f>
        <v>180</v>
      </c>
      <c r="O2359">
        <f>reservas_hotel[[#This Row],[Gasto total por reserva]]-reservas_hotel[[#This Row],[Gasto mantenimiento total]]</f>
        <v>450</v>
      </c>
    </row>
    <row r="2360" spans="1:15" x14ac:dyDescent="0.3">
      <c r="A2360">
        <v>2359</v>
      </c>
      <c r="B2360">
        <v>32</v>
      </c>
      <c r="C2360" t="s">
        <v>2</v>
      </c>
      <c r="D2360" t="s">
        <v>10</v>
      </c>
      <c r="E2360" t="s">
        <v>15</v>
      </c>
      <c r="F2360">
        <v>50</v>
      </c>
      <c r="G2360" s="1">
        <f>IF(reservas_hotel[[#This Row],[precio noche 1]]="","100",reservas_hotel[[#This Row],[precio noche 1]])</f>
        <v>50</v>
      </c>
      <c r="H2360" t="s">
        <v>12</v>
      </c>
      <c r="I2360">
        <v>5</v>
      </c>
      <c r="J2360" t="s">
        <v>17</v>
      </c>
      <c r="K2360">
        <v>20</v>
      </c>
      <c r="L2360" s="1">
        <f>IF(reservas_hotel[[#This Row],[mantenimiento_por_noche]]="","20",reservas_hotel[[#This Row],[mantenimiento_por_noche]])</f>
        <v>20</v>
      </c>
      <c r="M2360">
        <f>reservas_hotel[[#This Row],[Precio Noche]]*reservas_hotel[[#This Row],[noches]]</f>
        <v>250</v>
      </c>
      <c r="N2360">
        <f>reservas_hotel[[#This Row],[noches]]*reservas_hotel[[#This Row],[Mantenimiento por noche]]</f>
        <v>100</v>
      </c>
      <c r="O2360">
        <f>reservas_hotel[[#This Row],[Gasto total por reserva]]-reservas_hotel[[#This Row],[Gasto mantenimiento total]]</f>
        <v>150</v>
      </c>
    </row>
    <row r="2361" spans="1:15" x14ac:dyDescent="0.3">
      <c r="A2361">
        <v>2360</v>
      </c>
      <c r="B2361">
        <v>69</v>
      </c>
      <c r="C2361" t="s">
        <v>13</v>
      </c>
      <c r="D2361" t="s">
        <v>20</v>
      </c>
      <c r="E2361" t="s">
        <v>8</v>
      </c>
      <c r="F2361">
        <v>70</v>
      </c>
      <c r="G2361" s="1">
        <f>IF(reservas_hotel[[#This Row],[precio noche 1]]="","100",reservas_hotel[[#This Row],[precio noche 1]])</f>
        <v>70</v>
      </c>
      <c r="H2361" t="s">
        <v>9</v>
      </c>
      <c r="I2361">
        <v>2</v>
      </c>
      <c r="J2361" t="s">
        <v>6</v>
      </c>
      <c r="L2361" s="1" t="str">
        <f>IF(reservas_hotel[[#This Row],[mantenimiento_por_noche]]="","20",reservas_hotel[[#This Row],[mantenimiento_por_noche]])</f>
        <v>20</v>
      </c>
      <c r="M2361">
        <f>reservas_hotel[[#This Row],[Precio Noche]]*reservas_hotel[[#This Row],[noches]]</f>
        <v>140</v>
      </c>
      <c r="N2361">
        <f>reservas_hotel[[#This Row],[noches]]*reservas_hotel[[#This Row],[Mantenimiento por noche]]</f>
        <v>40</v>
      </c>
      <c r="O2361">
        <f>reservas_hotel[[#This Row],[Gasto total por reserva]]-reservas_hotel[[#This Row],[Gasto mantenimiento total]]</f>
        <v>100</v>
      </c>
    </row>
    <row r="2362" spans="1:15" x14ac:dyDescent="0.3">
      <c r="A2362">
        <v>2361</v>
      </c>
      <c r="B2362">
        <v>19</v>
      </c>
      <c r="C2362" t="s">
        <v>13</v>
      </c>
      <c r="D2362" t="s">
        <v>20</v>
      </c>
      <c r="E2362" t="s">
        <v>8</v>
      </c>
      <c r="F2362">
        <v>70</v>
      </c>
      <c r="G2362" s="1">
        <f>IF(reservas_hotel[[#This Row],[precio noche 1]]="","100",reservas_hotel[[#This Row],[precio noche 1]])</f>
        <v>70</v>
      </c>
      <c r="H2362" t="s">
        <v>12</v>
      </c>
      <c r="I2362">
        <v>6</v>
      </c>
      <c r="J2362" t="s">
        <v>6</v>
      </c>
      <c r="K2362">
        <v>10</v>
      </c>
      <c r="L2362" s="1">
        <f>IF(reservas_hotel[[#This Row],[mantenimiento_por_noche]]="","20",reservas_hotel[[#This Row],[mantenimiento_por_noche]])</f>
        <v>10</v>
      </c>
      <c r="M2362">
        <f>reservas_hotel[[#This Row],[Precio Noche]]*reservas_hotel[[#This Row],[noches]]</f>
        <v>420</v>
      </c>
      <c r="N2362">
        <f>reservas_hotel[[#This Row],[noches]]*reservas_hotel[[#This Row],[Mantenimiento por noche]]</f>
        <v>60</v>
      </c>
      <c r="O2362">
        <f>reservas_hotel[[#This Row],[Gasto total por reserva]]-reservas_hotel[[#This Row],[Gasto mantenimiento total]]</f>
        <v>360</v>
      </c>
    </row>
    <row r="2363" spans="1:15" x14ac:dyDescent="0.3">
      <c r="A2363">
        <v>2362</v>
      </c>
      <c r="B2363">
        <v>62</v>
      </c>
      <c r="C2363" t="s">
        <v>13</v>
      </c>
      <c r="D2363" t="s">
        <v>7</v>
      </c>
      <c r="E2363" t="s">
        <v>4</v>
      </c>
      <c r="F2363">
        <v>150</v>
      </c>
      <c r="G2363" s="1">
        <f>IF(reservas_hotel[[#This Row],[precio noche 1]]="","100",reservas_hotel[[#This Row],[precio noche 1]])</f>
        <v>150</v>
      </c>
      <c r="H2363" t="s">
        <v>5</v>
      </c>
      <c r="I2363">
        <v>3</v>
      </c>
      <c r="J2363" t="s">
        <v>17</v>
      </c>
      <c r="K2363">
        <v>5</v>
      </c>
      <c r="L2363" s="1">
        <f>IF(reservas_hotel[[#This Row],[mantenimiento_por_noche]]="","20",reservas_hotel[[#This Row],[mantenimiento_por_noche]])</f>
        <v>5</v>
      </c>
      <c r="M2363">
        <f>reservas_hotel[[#This Row],[Precio Noche]]*reservas_hotel[[#This Row],[noches]]</f>
        <v>450</v>
      </c>
      <c r="N2363">
        <f>reservas_hotel[[#This Row],[noches]]*reservas_hotel[[#This Row],[Mantenimiento por noche]]</f>
        <v>15</v>
      </c>
      <c r="O2363">
        <f>reservas_hotel[[#This Row],[Gasto total por reserva]]-reservas_hotel[[#This Row],[Gasto mantenimiento total]]</f>
        <v>435</v>
      </c>
    </row>
    <row r="2364" spans="1:15" x14ac:dyDescent="0.3">
      <c r="A2364">
        <v>2363</v>
      </c>
      <c r="B2364">
        <v>69</v>
      </c>
      <c r="C2364" t="s">
        <v>2</v>
      </c>
      <c r="D2364" t="s">
        <v>18</v>
      </c>
      <c r="E2364" t="s">
        <v>15</v>
      </c>
      <c r="F2364">
        <v>70</v>
      </c>
      <c r="G2364" s="1">
        <f>IF(reservas_hotel[[#This Row],[precio noche 1]]="","100",reservas_hotel[[#This Row],[precio noche 1]])</f>
        <v>70</v>
      </c>
      <c r="H2364" t="s">
        <v>9</v>
      </c>
      <c r="I2364">
        <v>9</v>
      </c>
      <c r="J2364" t="s">
        <v>6</v>
      </c>
      <c r="K2364">
        <v>15</v>
      </c>
      <c r="L2364" s="1">
        <f>IF(reservas_hotel[[#This Row],[mantenimiento_por_noche]]="","20",reservas_hotel[[#This Row],[mantenimiento_por_noche]])</f>
        <v>15</v>
      </c>
      <c r="M2364">
        <f>reservas_hotel[[#This Row],[Precio Noche]]*reservas_hotel[[#This Row],[noches]]</f>
        <v>630</v>
      </c>
      <c r="N2364">
        <f>reservas_hotel[[#This Row],[noches]]*reservas_hotel[[#This Row],[Mantenimiento por noche]]</f>
        <v>135</v>
      </c>
      <c r="O2364">
        <f>reservas_hotel[[#This Row],[Gasto total por reserva]]-reservas_hotel[[#This Row],[Gasto mantenimiento total]]</f>
        <v>495</v>
      </c>
    </row>
    <row r="2365" spans="1:15" x14ac:dyDescent="0.3">
      <c r="A2365">
        <v>2364</v>
      </c>
      <c r="B2365">
        <v>35</v>
      </c>
      <c r="C2365" t="s">
        <v>13</v>
      </c>
      <c r="D2365" t="s">
        <v>10</v>
      </c>
      <c r="E2365" t="s">
        <v>15</v>
      </c>
      <c r="F2365">
        <v>150</v>
      </c>
      <c r="G2365" s="1">
        <f>IF(reservas_hotel[[#This Row],[precio noche 1]]="","100",reservas_hotel[[#This Row],[precio noche 1]])</f>
        <v>150</v>
      </c>
      <c r="H2365" t="s">
        <v>12</v>
      </c>
      <c r="I2365">
        <v>8</v>
      </c>
      <c r="J2365" t="s">
        <v>6</v>
      </c>
      <c r="L2365" s="1" t="str">
        <f>IF(reservas_hotel[[#This Row],[mantenimiento_por_noche]]="","20",reservas_hotel[[#This Row],[mantenimiento_por_noche]])</f>
        <v>20</v>
      </c>
      <c r="M2365">
        <f>reservas_hotel[[#This Row],[Precio Noche]]*reservas_hotel[[#This Row],[noches]]</f>
        <v>1200</v>
      </c>
      <c r="N2365">
        <f>reservas_hotel[[#This Row],[noches]]*reservas_hotel[[#This Row],[Mantenimiento por noche]]</f>
        <v>160</v>
      </c>
      <c r="O2365">
        <f>reservas_hotel[[#This Row],[Gasto total por reserva]]-reservas_hotel[[#This Row],[Gasto mantenimiento total]]</f>
        <v>1040</v>
      </c>
    </row>
    <row r="2366" spans="1:15" x14ac:dyDescent="0.3">
      <c r="A2366">
        <v>2365</v>
      </c>
      <c r="B2366">
        <v>60</v>
      </c>
      <c r="C2366" t="s">
        <v>13</v>
      </c>
      <c r="D2366" t="s">
        <v>20</v>
      </c>
      <c r="E2366" t="s">
        <v>11</v>
      </c>
      <c r="F2366">
        <v>200</v>
      </c>
      <c r="G2366" s="1">
        <f>IF(reservas_hotel[[#This Row],[precio noche 1]]="","100",reservas_hotel[[#This Row],[precio noche 1]])</f>
        <v>200</v>
      </c>
      <c r="H2366" t="s">
        <v>5</v>
      </c>
      <c r="I2366">
        <v>8</v>
      </c>
      <c r="J2366" t="s">
        <v>6</v>
      </c>
      <c r="K2366">
        <v>15</v>
      </c>
      <c r="L2366" s="1">
        <f>IF(reservas_hotel[[#This Row],[mantenimiento_por_noche]]="","20",reservas_hotel[[#This Row],[mantenimiento_por_noche]])</f>
        <v>15</v>
      </c>
      <c r="M2366">
        <f>reservas_hotel[[#This Row],[Precio Noche]]*reservas_hotel[[#This Row],[noches]]</f>
        <v>1600</v>
      </c>
      <c r="N2366">
        <f>reservas_hotel[[#This Row],[noches]]*reservas_hotel[[#This Row],[Mantenimiento por noche]]</f>
        <v>120</v>
      </c>
      <c r="O2366">
        <f>reservas_hotel[[#This Row],[Gasto total por reserva]]-reservas_hotel[[#This Row],[Gasto mantenimiento total]]</f>
        <v>1480</v>
      </c>
    </row>
    <row r="2367" spans="1:15" x14ac:dyDescent="0.3">
      <c r="A2367">
        <v>2366</v>
      </c>
      <c r="B2367">
        <v>75</v>
      </c>
      <c r="C2367" t="s">
        <v>13</v>
      </c>
      <c r="D2367" t="s">
        <v>22</v>
      </c>
      <c r="E2367" t="s">
        <v>15</v>
      </c>
      <c r="F2367">
        <v>50</v>
      </c>
      <c r="G2367" s="1">
        <f>IF(reservas_hotel[[#This Row],[precio noche 1]]="","100",reservas_hotel[[#This Row],[precio noche 1]])</f>
        <v>50</v>
      </c>
      <c r="H2367" t="s">
        <v>9</v>
      </c>
      <c r="I2367">
        <v>5</v>
      </c>
      <c r="J2367" t="s">
        <v>6</v>
      </c>
      <c r="L2367" s="1" t="str">
        <f>IF(reservas_hotel[[#This Row],[mantenimiento_por_noche]]="","20",reservas_hotel[[#This Row],[mantenimiento_por_noche]])</f>
        <v>20</v>
      </c>
      <c r="M2367">
        <f>reservas_hotel[[#This Row],[Precio Noche]]*reservas_hotel[[#This Row],[noches]]</f>
        <v>250</v>
      </c>
      <c r="N2367">
        <f>reservas_hotel[[#This Row],[noches]]*reservas_hotel[[#This Row],[Mantenimiento por noche]]</f>
        <v>100</v>
      </c>
      <c r="O2367">
        <f>reservas_hotel[[#This Row],[Gasto total por reserva]]-reservas_hotel[[#This Row],[Gasto mantenimiento total]]</f>
        <v>150</v>
      </c>
    </row>
    <row r="2368" spans="1:15" x14ac:dyDescent="0.3">
      <c r="A2368">
        <v>2367</v>
      </c>
      <c r="B2368">
        <v>80</v>
      </c>
      <c r="C2368" t="s">
        <v>13</v>
      </c>
      <c r="D2368" t="s">
        <v>22</v>
      </c>
      <c r="E2368" t="s">
        <v>15</v>
      </c>
      <c r="F2368">
        <v>70</v>
      </c>
      <c r="G2368" s="1">
        <f>IF(reservas_hotel[[#This Row],[precio noche 1]]="","100",reservas_hotel[[#This Row],[precio noche 1]])</f>
        <v>70</v>
      </c>
      <c r="H2368" t="s">
        <v>9</v>
      </c>
      <c r="I2368">
        <v>10</v>
      </c>
      <c r="J2368" t="s">
        <v>6</v>
      </c>
      <c r="K2368">
        <v>10</v>
      </c>
      <c r="L2368" s="1">
        <f>IF(reservas_hotel[[#This Row],[mantenimiento_por_noche]]="","20",reservas_hotel[[#This Row],[mantenimiento_por_noche]])</f>
        <v>10</v>
      </c>
      <c r="M2368">
        <f>reservas_hotel[[#This Row],[Precio Noche]]*reservas_hotel[[#This Row],[noches]]</f>
        <v>700</v>
      </c>
      <c r="N2368">
        <f>reservas_hotel[[#This Row],[noches]]*reservas_hotel[[#This Row],[Mantenimiento por noche]]</f>
        <v>100</v>
      </c>
      <c r="O2368">
        <f>reservas_hotel[[#This Row],[Gasto total por reserva]]-reservas_hotel[[#This Row],[Gasto mantenimiento total]]</f>
        <v>600</v>
      </c>
    </row>
    <row r="2369" spans="1:15" x14ac:dyDescent="0.3">
      <c r="A2369">
        <v>2368</v>
      </c>
      <c r="B2369">
        <v>75</v>
      </c>
      <c r="C2369" t="s">
        <v>13</v>
      </c>
      <c r="D2369" t="s">
        <v>14</v>
      </c>
      <c r="E2369" t="s">
        <v>4</v>
      </c>
      <c r="F2369">
        <v>200</v>
      </c>
      <c r="G2369" s="1">
        <f>IF(reservas_hotel[[#This Row],[precio noche 1]]="","100",reservas_hotel[[#This Row],[precio noche 1]])</f>
        <v>200</v>
      </c>
      <c r="H2369" t="s">
        <v>5</v>
      </c>
      <c r="I2369">
        <v>4</v>
      </c>
      <c r="J2369" t="s">
        <v>6</v>
      </c>
      <c r="K2369">
        <v>15</v>
      </c>
      <c r="L2369" s="1">
        <f>IF(reservas_hotel[[#This Row],[mantenimiento_por_noche]]="","20",reservas_hotel[[#This Row],[mantenimiento_por_noche]])</f>
        <v>15</v>
      </c>
      <c r="M2369">
        <f>reservas_hotel[[#This Row],[Precio Noche]]*reservas_hotel[[#This Row],[noches]]</f>
        <v>800</v>
      </c>
      <c r="N2369">
        <f>reservas_hotel[[#This Row],[noches]]*reservas_hotel[[#This Row],[Mantenimiento por noche]]</f>
        <v>60</v>
      </c>
      <c r="O2369">
        <f>reservas_hotel[[#This Row],[Gasto total por reserva]]-reservas_hotel[[#This Row],[Gasto mantenimiento total]]</f>
        <v>740</v>
      </c>
    </row>
    <row r="2370" spans="1:15" x14ac:dyDescent="0.3">
      <c r="A2370">
        <v>2369</v>
      </c>
      <c r="B2370">
        <v>75</v>
      </c>
      <c r="C2370" t="s">
        <v>2</v>
      </c>
      <c r="D2370" t="s">
        <v>7</v>
      </c>
      <c r="E2370" t="s">
        <v>4</v>
      </c>
      <c r="F2370">
        <v>50</v>
      </c>
      <c r="G2370" s="1">
        <f>IF(reservas_hotel[[#This Row],[precio noche 1]]="","100",reservas_hotel[[#This Row],[precio noche 1]])</f>
        <v>50</v>
      </c>
      <c r="H2370" t="s">
        <v>5</v>
      </c>
      <c r="I2370">
        <v>4</v>
      </c>
      <c r="J2370" t="s">
        <v>6</v>
      </c>
      <c r="K2370">
        <v>15</v>
      </c>
      <c r="L2370" s="1">
        <f>IF(reservas_hotel[[#This Row],[mantenimiento_por_noche]]="","20",reservas_hotel[[#This Row],[mantenimiento_por_noche]])</f>
        <v>15</v>
      </c>
      <c r="M2370">
        <f>reservas_hotel[[#This Row],[Precio Noche]]*reservas_hotel[[#This Row],[noches]]</f>
        <v>200</v>
      </c>
      <c r="N2370">
        <f>reservas_hotel[[#This Row],[noches]]*reservas_hotel[[#This Row],[Mantenimiento por noche]]</f>
        <v>60</v>
      </c>
      <c r="O2370">
        <f>reservas_hotel[[#This Row],[Gasto total por reserva]]-reservas_hotel[[#This Row],[Gasto mantenimiento total]]</f>
        <v>140</v>
      </c>
    </row>
    <row r="2371" spans="1:15" x14ac:dyDescent="0.3">
      <c r="A2371">
        <v>2370</v>
      </c>
      <c r="B2371">
        <v>90</v>
      </c>
      <c r="C2371" t="s">
        <v>13</v>
      </c>
      <c r="D2371" t="s">
        <v>19</v>
      </c>
      <c r="E2371" t="s">
        <v>15</v>
      </c>
      <c r="F2371">
        <v>50</v>
      </c>
      <c r="G2371" s="1">
        <f>IF(reservas_hotel[[#This Row],[precio noche 1]]="","100",reservas_hotel[[#This Row],[precio noche 1]])</f>
        <v>50</v>
      </c>
      <c r="H2371" t="s">
        <v>21</v>
      </c>
      <c r="I2371">
        <v>2</v>
      </c>
      <c r="J2371" t="s">
        <v>17</v>
      </c>
      <c r="K2371">
        <v>15</v>
      </c>
      <c r="L2371" s="1">
        <f>IF(reservas_hotel[[#This Row],[mantenimiento_por_noche]]="","20",reservas_hotel[[#This Row],[mantenimiento_por_noche]])</f>
        <v>15</v>
      </c>
      <c r="M2371">
        <f>reservas_hotel[[#This Row],[Precio Noche]]*reservas_hotel[[#This Row],[noches]]</f>
        <v>100</v>
      </c>
      <c r="N2371">
        <f>reservas_hotel[[#This Row],[noches]]*reservas_hotel[[#This Row],[Mantenimiento por noche]]</f>
        <v>30</v>
      </c>
      <c r="O2371">
        <f>reservas_hotel[[#This Row],[Gasto total por reserva]]-reservas_hotel[[#This Row],[Gasto mantenimiento total]]</f>
        <v>70</v>
      </c>
    </row>
    <row r="2372" spans="1:15" x14ac:dyDescent="0.3">
      <c r="A2372">
        <v>2371</v>
      </c>
      <c r="B2372">
        <v>35</v>
      </c>
      <c r="C2372" t="s">
        <v>2</v>
      </c>
      <c r="D2372" t="s">
        <v>7</v>
      </c>
      <c r="E2372" t="s">
        <v>4</v>
      </c>
      <c r="F2372">
        <v>70</v>
      </c>
      <c r="G2372" s="1">
        <f>IF(reservas_hotel[[#This Row],[precio noche 1]]="","100",reservas_hotel[[#This Row],[precio noche 1]])</f>
        <v>70</v>
      </c>
      <c r="H2372" t="s">
        <v>21</v>
      </c>
      <c r="I2372">
        <v>5</v>
      </c>
      <c r="J2372" t="s">
        <v>17</v>
      </c>
      <c r="K2372">
        <v>5</v>
      </c>
      <c r="L2372" s="1">
        <f>IF(reservas_hotel[[#This Row],[mantenimiento_por_noche]]="","20",reservas_hotel[[#This Row],[mantenimiento_por_noche]])</f>
        <v>5</v>
      </c>
      <c r="M2372">
        <f>reservas_hotel[[#This Row],[Precio Noche]]*reservas_hotel[[#This Row],[noches]]</f>
        <v>350</v>
      </c>
      <c r="N2372">
        <f>reservas_hotel[[#This Row],[noches]]*reservas_hotel[[#This Row],[Mantenimiento por noche]]</f>
        <v>25</v>
      </c>
      <c r="O2372">
        <f>reservas_hotel[[#This Row],[Gasto total por reserva]]-reservas_hotel[[#This Row],[Gasto mantenimiento total]]</f>
        <v>325</v>
      </c>
    </row>
    <row r="2373" spans="1:15" x14ac:dyDescent="0.3">
      <c r="A2373">
        <v>2372</v>
      </c>
      <c r="B2373">
        <v>72</v>
      </c>
      <c r="C2373" t="s">
        <v>13</v>
      </c>
      <c r="D2373" t="s">
        <v>7</v>
      </c>
      <c r="E2373" t="s">
        <v>8</v>
      </c>
      <c r="F2373">
        <v>90</v>
      </c>
      <c r="G2373" s="1">
        <f>IF(reservas_hotel[[#This Row],[precio noche 1]]="","100",reservas_hotel[[#This Row],[precio noche 1]])</f>
        <v>90</v>
      </c>
      <c r="H2373" t="s">
        <v>12</v>
      </c>
      <c r="I2373">
        <v>6</v>
      </c>
      <c r="J2373" t="s">
        <v>17</v>
      </c>
      <c r="K2373">
        <v>20</v>
      </c>
      <c r="L2373" s="1">
        <f>IF(reservas_hotel[[#This Row],[mantenimiento_por_noche]]="","20",reservas_hotel[[#This Row],[mantenimiento_por_noche]])</f>
        <v>20</v>
      </c>
      <c r="M2373">
        <f>reservas_hotel[[#This Row],[Precio Noche]]*reservas_hotel[[#This Row],[noches]]</f>
        <v>540</v>
      </c>
      <c r="N2373">
        <f>reservas_hotel[[#This Row],[noches]]*reservas_hotel[[#This Row],[Mantenimiento por noche]]</f>
        <v>120</v>
      </c>
      <c r="O2373">
        <f>reservas_hotel[[#This Row],[Gasto total por reserva]]-reservas_hotel[[#This Row],[Gasto mantenimiento total]]</f>
        <v>420</v>
      </c>
    </row>
    <row r="2374" spans="1:15" x14ac:dyDescent="0.3">
      <c r="A2374">
        <v>2373</v>
      </c>
      <c r="B2374">
        <v>65</v>
      </c>
      <c r="C2374" t="s">
        <v>2</v>
      </c>
      <c r="D2374" t="s">
        <v>19</v>
      </c>
      <c r="E2374" t="s">
        <v>4</v>
      </c>
      <c r="F2374">
        <v>50</v>
      </c>
      <c r="G2374" s="1">
        <f>IF(reservas_hotel[[#This Row],[precio noche 1]]="","100",reservas_hotel[[#This Row],[precio noche 1]])</f>
        <v>50</v>
      </c>
      <c r="H2374" t="s">
        <v>5</v>
      </c>
      <c r="I2374">
        <v>1</v>
      </c>
      <c r="J2374" t="s">
        <v>17</v>
      </c>
      <c r="K2374">
        <v>5</v>
      </c>
      <c r="L2374" s="1">
        <f>IF(reservas_hotel[[#This Row],[mantenimiento_por_noche]]="","20",reservas_hotel[[#This Row],[mantenimiento_por_noche]])</f>
        <v>5</v>
      </c>
      <c r="M2374">
        <f>reservas_hotel[[#This Row],[Precio Noche]]*reservas_hotel[[#This Row],[noches]]</f>
        <v>50</v>
      </c>
      <c r="N2374">
        <f>reservas_hotel[[#This Row],[noches]]*reservas_hotel[[#This Row],[Mantenimiento por noche]]</f>
        <v>5</v>
      </c>
      <c r="O2374">
        <f>reservas_hotel[[#This Row],[Gasto total por reserva]]-reservas_hotel[[#This Row],[Gasto mantenimiento total]]</f>
        <v>45</v>
      </c>
    </row>
    <row r="2375" spans="1:15" x14ac:dyDescent="0.3">
      <c r="A2375">
        <v>2374</v>
      </c>
      <c r="B2375">
        <v>23</v>
      </c>
      <c r="C2375" t="s">
        <v>2</v>
      </c>
      <c r="D2375" t="s">
        <v>16</v>
      </c>
      <c r="E2375" t="s">
        <v>11</v>
      </c>
      <c r="F2375">
        <v>70</v>
      </c>
      <c r="G2375" s="1">
        <f>IF(reservas_hotel[[#This Row],[precio noche 1]]="","100",reservas_hotel[[#This Row],[precio noche 1]])</f>
        <v>70</v>
      </c>
      <c r="H2375" t="s">
        <v>9</v>
      </c>
      <c r="I2375">
        <v>7</v>
      </c>
      <c r="J2375" t="s">
        <v>6</v>
      </c>
      <c r="K2375">
        <v>10</v>
      </c>
      <c r="L2375" s="1">
        <f>IF(reservas_hotel[[#This Row],[mantenimiento_por_noche]]="","20",reservas_hotel[[#This Row],[mantenimiento_por_noche]])</f>
        <v>10</v>
      </c>
      <c r="M2375">
        <f>reservas_hotel[[#This Row],[Precio Noche]]*reservas_hotel[[#This Row],[noches]]</f>
        <v>490</v>
      </c>
      <c r="N2375">
        <f>reservas_hotel[[#This Row],[noches]]*reservas_hotel[[#This Row],[Mantenimiento por noche]]</f>
        <v>70</v>
      </c>
      <c r="O2375">
        <f>reservas_hotel[[#This Row],[Gasto total por reserva]]-reservas_hotel[[#This Row],[Gasto mantenimiento total]]</f>
        <v>420</v>
      </c>
    </row>
    <row r="2376" spans="1:15" x14ac:dyDescent="0.3">
      <c r="A2376">
        <v>2375</v>
      </c>
      <c r="B2376">
        <v>38</v>
      </c>
      <c r="C2376" t="s">
        <v>13</v>
      </c>
      <c r="D2376" t="s">
        <v>14</v>
      </c>
      <c r="E2376" t="s">
        <v>4</v>
      </c>
      <c r="F2376">
        <v>120</v>
      </c>
      <c r="G2376" s="1">
        <f>IF(reservas_hotel[[#This Row],[precio noche 1]]="","100",reservas_hotel[[#This Row],[precio noche 1]])</f>
        <v>120</v>
      </c>
      <c r="H2376" t="s">
        <v>21</v>
      </c>
      <c r="I2376">
        <v>2</v>
      </c>
      <c r="J2376" t="s">
        <v>6</v>
      </c>
      <c r="K2376">
        <v>5</v>
      </c>
      <c r="L2376" s="1">
        <f>IF(reservas_hotel[[#This Row],[mantenimiento_por_noche]]="","20",reservas_hotel[[#This Row],[mantenimiento_por_noche]])</f>
        <v>5</v>
      </c>
      <c r="M2376">
        <f>reservas_hotel[[#This Row],[Precio Noche]]*reservas_hotel[[#This Row],[noches]]</f>
        <v>240</v>
      </c>
      <c r="N2376">
        <f>reservas_hotel[[#This Row],[noches]]*reservas_hotel[[#This Row],[Mantenimiento por noche]]</f>
        <v>10</v>
      </c>
      <c r="O2376">
        <f>reservas_hotel[[#This Row],[Gasto total por reserva]]-reservas_hotel[[#This Row],[Gasto mantenimiento total]]</f>
        <v>230</v>
      </c>
    </row>
    <row r="2377" spans="1:15" x14ac:dyDescent="0.3">
      <c r="A2377">
        <v>2376</v>
      </c>
      <c r="B2377">
        <v>44</v>
      </c>
      <c r="C2377" t="s">
        <v>2</v>
      </c>
      <c r="D2377" t="s">
        <v>18</v>
      </c>
      <c r="E2377" t="s">
        <v>4</v>
      </c>
      <c r="F2377">
        <v>50</v>
      </c>
      <c r="G2377" s="1">
        <f>IF(reservas_hotel[[#This Row],[precio noche 1]]="","100",reservas_hotel[[#This Row],[precio noche 1]])</f>
        <v>50</v>
      </c>
      <c r="H2377" t="s">
        <v>12</v>
      </c>
      <c r="I2377">
        <v>10</v>
      </c>
      <c r="J2377" t="s">
        <v>17</v>
      </c>
      <c r="K2377">
        <v>20</v>
      </c>
      <c r="L2377" s="1">
        <f>IF(reservas_hotel[[#This Row],[mantenimiento_por_noche]]="","20",reservas_hotel[[#This Row],[mantenimiento_por_noche]])</f>
        <v>20</v>
      </c>
      <c r="M2377">
        <f>reservas_hotel[[#This Row],[Precio Noche]]*reservas_hotel[[#This Row],[noches]]</f>
        <v>500</v>
      </c>
      <c r="N2377">
        <f>reservas_hotel[[#This Row],[noches]]*reservas_hotel[[#This Row],[Mantenimiento por noche]]</f>
        <v>200</v>
      </c>
      <c r="O2377">
        <f>reservas_hotel[[#This Row],[Gasto total por reserva]]-reservas_hotel[[#This Row],[Gasto mantenimiento total]]</f>
        <v>300</v>
      </c>
    </row>
    <row r="2378" spans="1:15" x14ac:dyDescent="0.3">
      <c r="A2378">
        <v>2377</v>
      </c>
      <c r="B2378">
        <v>69</v>
      </c>
      <c r="C2378" t="s">
        <v>2</v>
      </c>
      <c r="D2378" t="s">
        <v>19</v>
      </c>
      <c r="E2378" t="s">
        <v>15</v>
      </c>
      <c r="F2378">
        <v>70</v>
      </c>
      <c r="G2378" s="1">
        <f>IF(reservas_hotel[[#This Row],[precio noche 1]]="","100",reservas_hotel[[#This Row],[precio noche 1]])</f>
        <v>70</v>
      </c>
      <c r="H2378" t="s">
        <v>21</v>
      </c>
      <c r="I2378">
        <v>6</v>
      </c>
      <c r="J2378" t="s">
        <v>6</v>
      </c>
      <c r="K2378">
        <v>10</v>
      </c>
      <c r="L2378" s="1">
        <f>IF(reservas_hotel[[#This Row],[mantenimiento_por_noche]]="","20",reservas_hotel[[#This Row],[mantenimiento_por_noche]])</f>
        <v>10</v>
      </c>
      <c r="M2378">
        <f>reservas_hotel[[#This Row],[Precio Noche]]*reservas_hotel[[#This Row],[noches]]</f>
        <v>420</v>
      </c>
      <c r="N2378">
        <f>reservas_hotel[[#This Row],[noches]]*reservas_hotel[[#This Row],[Mantenimiento por noche]]</f>
        <v>60</v>
      </c>
      <c r="O2378">
        <f>reservas_hotel[[#This Row],[Gasto total por reserva]]-reservas_hotel[[#This Row],[Gasto mantenimiento total]]</f>
        <v>360</v>
      </c>
    </row>
    <row r="2379" spans="1:15" x14ac:dyDescent="0.3">
      <c r="A2379">
        <v>2378</v>
      </c>
      <c r="B2379">
        <v>82</v>
      </c>
      <c r="C2379" t="s">
        <v>2</v>
      </c>
      <c r="D2379" t="s">
        <v>10</v>
      </c>
      <c r="E2379" t="s">
        <v>8</v>
      </c>
      <c r="F2379">
        <v>150</v>
      </c>
      <c r="G2379" s="1">
        <f>IF(reservas_hotel[[#This Row],[precio noche 1]]="","100",reservas_hotel[[#This Row],[precio noche 1]])</f>
        <v>150</v>
      </c>
      <c r="H2379" t="s">
        <v>12</v>
      </c>
      <c r="I2379">
        <v>9</v>
      </c>
      <c r="J2379" t="s">
        <v>6</v>
      </c>
      <c r="K2379">
        <v>20</v>
      </c>
      <c r="L2379" s="1">
        <f>IF(reservas_hotel[[#This Row],[mantenimiento_por_noche]]="","20",reservas_hotel[[#This Row],[mantenimiento_por_noche]])</f>
        <v>20</v>
      </c>
      <c r="M2379">
        <f>reservas_hotel[[#This Row],[Precio Noche]]*reservas_hotel[[#This Row],[noches]]</f>
        <v>1350</v>
      </c>
      <c r="N2379">
        <f>reservas_hotel[[#This Row],[noches]]*reservas_hotel[[#This Row],[Mantenimiento por noche]]</f>
        <v>180</v>
      </c>
      <c r="O2379">
        <f>reservas_hotel[[#This Row],[Gasto total por reserva]]-reservas_hotel[[#This Row],[Gasto mantenimiento total]]</f>
        <v>1170</v>
      </c>
    </row>
    <row r="2380" spans="1:15" x14ac:dyDescent="0.3">
      <c r="A2380">
        <v>2379</v>
      </c>
      <c r="B2380">
        <v>66</v>
      </c>
      <c r="C2380" t="s">
        <v>13</v>
      </c>
      <c r="D2380" t="s">
        <v>3</v>
      </c>
      <c r="E2380" t="s">
        <v>4</v>
      </c>
      <c r="F2380">
        <v>150</v>
      </c>
      <c r="G2380" s="1">
        <f>IF(reservas_hotel[[#This Row],[precio noche 1]]="","100",reservas_hotel[[#This Row],[precio noche 1]])</f>
        <v>150</v>
      </c>
      <c r="H2380" t="s">
        <v>12</v>
      </c>
      <c r="I2380">
        <v>7</v>
      </c>
      <c r="J2380" t="s">
        <v>6</v>
      </c>
      <c r="K2380">
        <v>5</v>
      </c>
      <c r="L2380" s="1">
        <f>IF(reservas_hotel[[#This Row],[mantenimiento_por_noche]]="","20",reservas_hotel[[#This Row],[mantenimiento_por_noche]])</f>
        <v>5</v>
      </c>
      <c r="M2380">
        <f>reservas_hotel[[#This Row],[Precio Noche]]*reservas_hotel[[#This Row],[noches]]</f>
        <v>1050</v>
      </c>
      <c r="N2380">
        <f>reservas_hotel[[#This Row],[noches]]*reservas_hotel[[#This Row],[Mantenimiento por noche]]</f>
        <v>35</v>
      </c>
      <c r="O2380">
        <f>reservas_hotel[[#This Row],[Gasto total por reserva]]-reservas_hotel[[#This Row],[Gasto mantenimiento total]]</f>
        <v>1015</v>
      </c>
    </row>
    <row r="2381" spans="1:15" x14ac:dyDescent="0.3">
      <c r="A2381">
        <v>2380</v>
      </c>
      <c r="B2381">
        <v>56</v>
      </c>
      <c r="C2381" t="s">
        <v>2</v>
      </c>
      <c r="D2381" t="s">
        <v>7</v>
      </c>
      <c r="E2381" t="s">
        <v>4</v>
      </c>
      <c r="F2381">
        <v>90</v>
      </c>
      <c r="G2381" s="1">
        <f>IF(reservas_hotel[[#This Row],[precio noche 1]]="","100",reservas_hotel[[#This Row],[precio noche 1]])</f>
        <v>90</v>
      </c>
      <c r="H2381" t="s">
        <v>5</v>
      </c>
      <c r="I2381">
        <v>9</v>
      </c>
      <c r="J2381" t="s">
        <v>17</v>
      </c>
      <c r="L2381" s="1" t="str">
        <f>IF(reservas_hotel[[#This Row],[mantenimiento_por_noche]]="","20",reservas_hotel[[#This Row],[mantenimiento_por_noche]])</f>
        <v>20</v>
      </c>
      <c r="M2381">
        <f>reservas_hotel[[#This Row],[Precio Noche]]*reservas_hotel[[#This Row],[noches]]</f>
        <v>810</v>
      </c>
      <c r="N2381">
        <f>reservas_hotel[[#This Row],[noches]]*reservas_hotel[[#This Row],[Mantenimiento por noche]]</f>
        <v>180</v>
      </c>
      <c r="O2381">
        <f>reservas_hotel[[#This Row],[Gasto total por reserva]]-reservas_hotel[[#This Row],[Gasto mantenimiento total]]</f>
        <v>630</v>
      </c>
    </row>
    <row r="2382" spans="1:15" x14ac:dyDescent="0.3">
      <c r="A2382">
        <v>2381</v>
      </c>
      <c r="B2382">
        <v>35</v>
      </c>
      <c r="C2382" t="s">
        <v>13</v>
      </c>
      <c r="D2382" t="s">
        <v>3</v>
      </c>
      <c r="E2382" t="s">
        <v>11</v>
      </c>
      <c r="F2382">
        <v>70</v>
      </c>
      <c r="G2382" s="1">
        <f>IF(reservas_hotel[[#This Row],[precio noche 1]]="","100",reservas_hotel[[#This Row],[precio noche 1]])</f>
        <v>70</v>
      </c>
      <c r="H2382" t="s">
        <v>9</v>
      </c>
      <c r="I2382">
        <v>3</v>
      </c>
      <c r="J2382" t="s">
        <v>6</v>
      </c>
      <c r="L2382" s="1" t="str">
        <f>IF(reservas_hotel[[#This Row],[mantenimiento_por_noche]]="","20",reservas_hotel[[#This Row],[mantenimiento_por_noche]])</f>
        <v>20</v>
      </c>
      <c r="M2382">
        <f>reservas_hotel[[#This Row],[Precio Noche]]*reservas_hotel[[#This Row],[noches]]</f>
        <v>210</v>
      </c>
      <c r="N2382">
        <f>reservas_hotel[[#This Row],[noches]]*reservas_hotel[[#This Row],[Mantenimiento por noche]]</f>
        <v>60</v>
      </c>
      <c r="O2382">
        <f>reservas_hotel[[#This Row],[Gasto total por reserva]]-reservas_hotel[[#This Row],[Gasto mantenimiento total]]</f>
        <v>150</v>
      </c>
    </row>
    <row r="2383" spans="1:15" x14ac:dyDescent="0.3">
      <c r="A2383">
        <v>2382</v>
      </c>
      <c r="B2383">
        <v>63</v>
      </c>
      <c r="C2383" t="s">
        <v>13</v>
      </c>
      <c r="D2383" t="s">
        <v>16</v>
      </c>
      <c r="E2383" t="s">
        <v>8</v>
      </c>
      <c r="F2383">
        <v>50</v>
      </c>
      <c r="G2383" s="1">
        <f>IF(reservas_hotel[[#This Row],[precio noche 1]]="","100",reservas_hotel[[#This Row],[precio noche 1]])</f>
        <v>50</v>
      </c>
      <c r="H2383" t="s">
        <v>9</v>
      </c>
      <c r="I2383">
        <v>9</v>
      </c>
      <c r="J2383" t="s">
        <v>6</v>
      </c>
      <c r="K2383">
        <v>5</v>
      </c>
      <c r="L2383" s="1">
        <f>IF(reservas_hotel[[#This Row],[mantenimiento_por_noche]]="","20",reservas_hotel[[#This Row],[mantenimiento_por_noche]])</f>
        <v>5</v>
      </c>
      <c r="M2383">
        <f>reservas_hotel[[#This Row],[Precio Noche]]*reservas_hotel[[#This Row],[noches]]</f>
        <v>450</v>
      </c>
      <c r="N2383">
        <f>reservas_hotel[[#This Row],[noches]]*reservas_hotel[[#This Row],[Mantenimiento por noche]]</f>
        <v>45</v>
      </c>
      <c r="O2383">
        <f>reservas_hotel[[#This Row],[Gasto total por reserva]]-reservas_hotel[[#This Row],[Gasto mantenimiento total]]</f>
        <v>405</v>
      </c>
    </row>
    <row r="2384" spans="1:15" x14ac:dyDescent="0.3">
      <c r="A2384">
        <v>2383</v>
      </c>
      <c r="B2384">
        <v>50</v>
      </c>
      <c r="C2384" t="s">
        <v>2</v>
      </c>
      <c r="D2384" t="s">
        <v>20</v>
      </c>
      <c r="E2384" t="s">
        <v>11</v>
      </c>
      <c r="F2384">
        <v>200</v>
      </c>
      <c r="G2384" s="1">
        <f>IF(reservas_hotel[[#This Row],[precio noche 1]]="","100",reservas_hotel[[#This Row],[precio noche 1]])</f>
        <v>200</v>
      </c>
      <c r="H2384" t="s">
        <v>21</v>
      </c>
      <c r="I2384">
        <v>10</v>
      </c>
      <c r="J2384" t="s">
        <v>17</v>
      </c>
      <c r="K2384">
        <v>20</v>
      </c>
      <c r="L2384" s="1">
        <f>IF(reservas_hotel[[#This Row],[mantenimiento_por_noche]]="","20",reservas_hotel[[#This Row],[mantenimiento_por_noche]])</f>
        <v>20</v>
      </c>
      <c r="M2384">
        <f>reservas_hotel[[#This Row],[Precio Noche]]*reservas_hotel[[#This Row],[noches]]</f>
        <v>2000</v>
      </c>
      <c r="N2384">
        <f>reservas_hotel[[#This Row],[noches]]*reservas_hotel[[#This Row],[Mantenimiento por noche]]</f>
        <v>200</v>
      </c>
      <c r="O2384">
        <f>reservas_hotel[[#This Row],[Gasto total por reserva]]-reservas_hotel[[#This Row],[Gasto mantenimiento total]]</f>
        <v>1800</v>
      </c>
    </row>
    <row r="2385" spans="1:15" x14ac:dyDescent="0.3">
      <c r="A2385">
        <v>2384</v>
      </c>
      <c r="B2385">
        <v>33</v>
      </c>
      <c r="C2385" t="s">
        <v>2</v>
      </c>
      <c r="D2385" t="s">
        <v>14</v>
      </c>
      <c r="E2385" t="s">
        <v>4</v>
      </c>
      <c r="F2385">
        <v>150</v>
      </c>
      <c r="G2385" s="1">
        <f>IF(reservas_hotel[[#This Row],[precio noche 1]]="","100",reservas_hotel[[#This Row],[precio noche 1]])</f>
        <v>150</v>
      </c>
      <c r="H2385" t="s">
        <v>9</v>
      </c>
      <c r="I2385">
        <v>3</v>
      </c>
      <c r="J2385" t="s">
        <v>17</v>
      </c>
      <c r="K2385">
        <v>15</v>
      </c>
      <c r="L2385" s="1">
        <f>IF(reservas_hotel[[#This Row],[mantenimiento_por_noche]]="","20",reservas_hotel[[#This Row],[mantenimiento_por_noche]])</f>
        <v>15</v>
      </c>
      <c r="M2385">
        <f>reservas_hotel[[#This Row],[Precio Noche]]*reservas_hotel[[#This Row],[noches]]</f>
        <v>450</v>
      </c>
      <c r="N2385">
        <f>reservas_hotel[[#This Row],[noches]]*reservas_hotel[[#This Row],[Mantenimiento por noche]]</f>
        <v>45</v>
      </c>
      <c r="O2385">
        <f>reservas_hotel[[#This Row],[Gasto total por reserva]]-reservas_hotel[[#This Row],[Gasto mantenimiento total]]</f>
        <v>405</v>
      </c>
    </row>
    <row r="2386" spans="1:15" x14ac:dyDescent="0.3">
      <c r="A2386">
        <v>2385</v>
      </c>
      <c r="B2386">
        <v>65</v>
      </c>
      <c r="C2386" t="s">
        <v>13</v>
      </c>
      <c r="D2386" t="s">
        <v>7</v>
      </c>
      <c r="E2386" t="s">
        <v>4</v>
      </c>
      <c r="F2386">
        <v>200</v>
      </c>
      <c r="G2386" s="1">
        <f>IF(reservas_hotel[[#This Row],[precio noche 1]]="","100",reservas_hotel[[#This Row],[precio noche 1]])</f>
        <v>200</v>
      </c>
      <c r="H2386" t="s">
        <v>21</v>
      </c>
      <c r="I2386">
        <v>4</v>
      </c>
      <c r="J2386" t="s">
        <v>17</v>
      </c>
      <c r="K2386">
        <v>5</v>
      </c>
      <c r="L2386" s="1">
        <f>IF(reservas_hotel[[#This Row],[mantenimiento_por_noche]]="","20",reservas_hotel[[#This Row],[mantenimiento_por_noche]])</f>
        <v>5</v>
      </c>
      <c r="M2386">
        <f>reservas_hotel[[#This Row],[Precio Noche]]*reservas_hotel[[#This Row],[noches]]</f>
        <v>800</v>
      </c>
      <c r="N2386">
        <f>reservas_hotel[[#This Row],[noches]]*reservas_hotel[[#This Row],[Mantenimiento por noche]]</f>
        <v>20</v>
      </c>
      <c r="O2386">
        <f>reservas_hotel[[#This Row],[Gasto total por reserva]]-reservas_hotel[[#This Row],[Gasto mantenimiento total]]</f>
        <v>780</v>
      </c>
    </row>
    <row r="2387" spans="1:15" x14ac:dyDescent="0.3">
      <c r="A2387">
        <v>2386</v>
      </c>
      <c r="B2387">
        <v>74</v>
      </c>
      <c r="C2387" t="s">
        <v>13</v>
      </c>
      <c r="D2387" t="s">
        <v>14</v>
      </c>
      <c r="E2387" t="s">
        <v>11</v>
      </c>
      <c r="F2387">
        <v>120</v>
      </c>
      <c r="G2387" s="1">
        <f>IF(reservas_hotel[[#This Row],[precio noche 1]]="","100",reservas_hotel[[#This Row],[precio noche 1]])</f>
        <v>120</v>
      </c>
      <c r="H2387" t="s">
        <v>5</v>
      </c>
      <c r="I2387">
        <v>8</v>
      </c>
      <c r="J2387" t="s">
        <v>6</v>
      </c>
      <c r="L2387" s="1" t="str">
        <f>IF(reservas_hotel[[#This Row],[mantenimiento_por_noche]]="","20",reservas_hotel[[#This Row],[mantenimiento_por_noche]])</f>
        <v>20</v>
      </c>
      <c r="M2387">
        <f>reservas_hotel[[#This Row],[Precio Noche]]*reservas_hotel[[#This Row],[noches]]</f>
        <v>960</v>
      </c>
      <c r="N2387">
        <f>reservas_hotel[[#This Row],[noches]]*reservas_hotel[[#This Row],[Mantenimiento por noche]]</f>
        <v>160</v>
      </c>
      <c r="O2387">
        <f>reservas_hotel[[#This Row],[Gasto total por reserva]]-reservas_hotel[[#This Row],[Gasto mantenimiento total]]</f>
        <v>800</v>
      </c>
    </row>
    <row r="2388" spans="1:15" x14ac:dyDescent="0.3">
      <c r="A2388">
        <v>2387</v>
      </c>
      <c r="B2388">
        <v>24</v>
      </c>
      <c r="C2388" t="s">
        <v>13</v>
      </c>
      <c r="D2388" t="s">
        <v>10</v>
      </c>
      <c r="E2388" t="s">
        <v>15</v>
      </c>
      <c r="F2388">
        <v>70</v>
      </c>
      <c r="G2388" s="1">
        <f>IF(reservas_hotel[[#This Row],[precio noche 1]]="","100",reservas_hotel[[#This Row],[precio noche 1]])</f>
        <v>70</v>
      </c>
      <c r="H2388" t="s">
        <v>5</v>
      </c>
      <c r="I2388">
        <v>1</v>
      </c>
      <c r="J2388" t="s">
        <v>6</v>
      </c>
      <c r="K2388">
        <v>5</v>
      </c>
      <c r="L2388" s="1">
        <f>IF(reservas_hotel[[#This Row],[mantenimiento_por_noche]]="","20",reservas_hotel[[#This Row],[mantenimiento_por_noche]])</f>
        <v>5</v>
      </c>
      <c r="M2388">
        <f>reservas_hotel[[#This Row],[Precio Noche]]*reservas_hotel[[#This Row],[noches]]</f>
        <v>70</v>
      </c>
      <c r="N2388">
        <f>reservas_hotel[[#This Row],[noches]]*reservas_hotel[[#This Row],[Mantenimiento por noche]]</f>
        <v>5</v>
      </c>
      <c r="O2388">
        <f>reservas_hotel[[#This Row],[Gasto total por reserva]]-reservas_hotel[[#This Row],[Gasto mantenimiento total]]</f>
        <v>65</v>
      </c>
    </row>
    <row r="2389" spans="1:15" x14ac:dyDescent="0.3">
      <c r="A2389">
        <v>2388</v>
      </c>
      <c r="B2389">
        <v>32</v>
      </c>
      <c r="C2389" t="s">
        <v>2</v>
      </c>
      <c r="D2389" t="s">
        <v>14</v>
      </c>
      <c r="E2389" t="s">
        <v>15</v>
      </c>
      <c r="F2389">
        <v>50</v>
      </c>
      <c r="G2389" s="1">
        <f>IF(reservas_hotel[[#This Row],[precio noche 1]]="","100",reservas_hotel[[#This Row],[precio noche 1]])</f>
        <v>50</v>
      </c>
      <c r="H2389" t="s">
        <v>5</v>
      </c>
      <c r="I2389">
        <v>8</v>
      </c>
      <c r="J2389" t="s">
        <v>17</v>
      </c>
      <c r="L2389" s="1" t="str">
        <f>IF(reservas_hotel[[#This Row],[mantenimiento_por_noche]]="","20",reservas_hotel[[#This Row],[mantenimiento_por_noche]])</f>
        <v>20</v>
      </c>
      <c r="M2389">
        <f>reservas_hotel[[#This Row],[Precio Noche]]*reservas_hotel[[#This Row],[noches]]</f>
        <v>400</v>
      </c>
      <c r="N2389">
        <f>reservas_hotel[[#This Row],[noches]]*reservas_hotel[[#This Row],[Mantenimiento por noche]]</f>
        <v>160</v>
      </c>
      <c r="O2389">
        <f>reservas_hotel[[#This Row],[Gasto total por reserva]]-reservas_hotel[[#This Row],[Gasto mantenimiento total]]</f>
        <v>240</v>
      </c>
    </row>
    <row r="2390" spans="1:15" x14ac:dyDescent="0.3">
      <c r="A2390">
        <v>2389</v>
      </c>
      <c r="B2390">
        <v>76</v>
      </c>
      <c r="C2390" t="s">
        <v>2</v>
      </c>
      <c r="D2390" t="s">
        <v>7</v>
      </c>
      <c r="E2390" t="s">
        <v>11</v>
      </c>
      <c r="F2390">
        <v>90</v>
      </c>
      <c r="G2390" s="1">
        <f>IF(reservas_hotel[[#This Row],[precio noche 1]]="","100",reservas_hotel[[#This Row],[precio noche 1]])</f>
        <v>90</v>
      </c>
      <c r="H2390" t="s">
        <v>5</v>
      </c>
      <c r="I2390">
        <v>5</v>
      </c>
      <c r="J2390" t="s">
        <v>17</v>
      </c>
      <c r="K2390">
        <v>10</v>
      </c>
      <c r="L2390" s="1">
        <f>IF(reservas_hotel[[#This Row],[mantenimiento_por_noche]]="","20",reservas_hotel[[#This Row],[mantenimiento_por_noche]])</f>
        <v>10</v>
      </c>
      <c r="M2390">
        <f>reservas_hotel[[#This Row],[Precio Noche]]*reservas_hotel[[#This Row],[noches]]</f>
        <v>450</v>
      </c>
      <c r="N2390">
        <f>reservas_hotel[[#This Row],[noches]]*reservas_hotel[[#This Row],[Mantenimiento por noche]]</f>
        <v>50</v>
      </c>
      <c r="O2390">
        <f>reservas_hotel[[#This Row],[Gasto total por reserva]]-reservas_hotel[[#This Row],[Gasto mantenimiento total]]</f>
        <v>400</v>
      </c>
    </row>
    <row r="2391" spans="1:15" x14ac:dyDescent="0.3">
      <c r="A2391">
        <v>2390</v>
      </c>
      <c r="B2391">
        <v>69</v>
      </c>
      <c r="C2391" t="s">
        <v>2</v>
      </c>
      <c r="D2391" t="s">
        <v>16</v>
      </c>
      <c r="E2391" t="s">
        <v>4</v>
      </c>
      <c r="F2391">
        <v>150</v>
      </c>
      <c r="G2391" s="1">
        <f>IF(reservas_hotel[[#This Row],[precio noche 1]]="","100",reservas_hotel[[#This Row],[precio noche 1]])</f>
        <v>150</v>
      </c>
      <c r="H2391" t="s">
        <v>9</v>
      </c>
      <c r="I2391">
        <v>9</v>
      </c>
      <c r="J2391" t="s">
        <v>6</v>
      </c>
      <c r="L2391" s="1" t="str">
        <f>IF(reservas_hotel[[#This Row],[mantenimiento_por_noche]]="","20",reservas_hotel[[#This Row],[mantenimiento_por_noche]])</f>
        <v>20</v>
      </c>
      <c r="M2391">
        <f>reservas_hotel[[#This Row],[Precio Noche]]*reservas_hotel[[#This Row],[noches]]</f>
        <v>1350</v>
      </c>
      <c r="N2391">
        <f>reservas_hotel[[#This Row],[noches]]*reservas_hotel[[#This Row],[Mantenimiento por noche]]</f>
        <v>180</v>
      </c>
      <c r="O2391">
        <f>reservas_hotel[[#This Row],[Gasto total por reserva]]-reservas_hotel[[#This Row],[Gasto mantenimiento total]]</f>
        <v>1170</v>
      </c>
    </row>
    <row r="2392" spans="1:15" x14ac:dyDescent="0.3">
      <c r="A2392">
        <v>2391</v>
      </c>
      <c r="B2392">
        <v>23</v>
      </c>
      <c r="C2392" t="s">
        <v>2</v>
      </c>
      <c r="D2392" t="s">
        <v>10</v>
      </c>
      <c r="E2392" t="s">
        <v>8</v>
      </c>
      <c r="F2392">
        <v>150</v>
      </c>
      <c r="G2392" s="1">
        <f>IF(reservas_hotel[[#This Row],[precio noche 1]]="","100",reservas_hotel[[#This Row],[precio noche 1]])</f>
        <v>150</v>
      </c>
      <c r="H2392" t="s">
        <v>12</v>
      </c>
      <c r="I2392">
        <v>2</v>
      </c>
      <c r="J2392" t="s">
        <v>6</v>
      </c>
      <c r="K2392">
        <v>20</v>
      </c>
      <c r="L2392" s="1">
        <f>IF(reservas_hotel[[#This Row],[mantenimiento_por_noche]]="","20",reservas_hotel[[#This Row],[mantenimiento_por_noche]])</f>
        <v>20</v>
      </c>
      <c r="M2392">
        <f>reservas_hotel[[#This Row],[Precio Noche]]*reservas_hotel[[#This Row],[noches]]</f>
        <v>300</v>
      </c>
      <c r="N2392">
        <f>reservas_hotel[[#This Row],[noches]]*reservas_hotel[[#This Row],[Mantenimiento por noche]]</f>
        <v>40</v>
      </c>
      <c r="O2392">
        <f>reservas_hotel[[#This Row],[Gasto total por reserva]]-reservas_hotel[[#This Row],[Gasto mantenimiento total]]</f>
        <v>260</v>
      </c>
    </row>
    <row r="2393" spans="1:15" x14ac:dyDescent="0.3">
      <c r="A2393">
        <v>2392</v>
      </c>
      <c r="B2393">
        <v>80</v>
      </c>
      <c r="C2393" t="s">
        <v>13</v>
      </c>
      <c r="D2393" t="s">
        <v>10</v>
      </c>
      <c r="E2393" t="s">
        <v>8</v>
      </c>
      <c r="F2393">
        <v>200</v>
      </c>
      <c r="G2393" s="1">
        <f>IF(reservas_hotel[[#This Row],[precio noche 1]]="","100",reservas_hotel[[#This Row],[precio noche 1]])</f>
        <v>200</v>
      </c>
      <c r="H2393" t="s">
        <v>9</v>
      </c>
      <c r="I2393">
        <v>4</v>
      </c>
      <c r="J2393" t="s">
        <v>17</v>
      </c>
      <c r="K2393">
        <v>5</v>
      </c>
      <c r="L2393" s="1">
        <f>IF(reservas_hotel[[#This Row],[mantenimiento_por_noche]]="","20",reservas_hotel[[#This Row],[mantenimiento_por_noche]])</f>
        <v>5</v>
      </c>
      <c r="M2393">
        <f>reservas_hotel[[#This Row],[Precio Noche]]*reservas_hotel[[#This Row],[noches]]</f>
        <v>800</v>
      </c>
      <c r="N2393">
        <f>reservas_hotel[[#This Row],[noches]]*reservas_hotel[[#This Row],[Mantenimiento por noche]]</f>
        <v>20</v>
      </c>
      <c r="O2393">
        <f>reservas_hotel[[#This Row],[Gasto total por reserva]]-reservas_hotel[[#This Row],[Gasto mantenimiento total]]</f>
        <v>780</v>
      </c>
    </row>
    <row r="2394" spans="1:15" x14ac:dyDescent="0.3">
      <c r="A2394">
        <v>2393</v>
      </c>
      <c r="B2394">
        <v>79</v>
      </c>
      <c r="C2394" t="s">
        <v>13</v>
      </c>
      <c r="D2394" t="s">
        <v>19</v>
      </c>
      <c r="E2394" t="s">
        <v>15</v>
      </c>
      <c r="F2394">
        <v>70</v>
      </c>
      <c r="G2394" s="1">
        <f>IF(reservas_hotel[[#This Row],[precio noche 1]]="","100",reservas_hotel[[#This Row],[precio noche 1]])</f>
        <v>70</v>
      </c>
      <c r="H2394" t="s">
        <v>5</v>
      </c>
      <c r="I2394">
        <v>5</v>
      </c>
      <c r="J2394" t="s">
        <v>17</v>
      </c>
      <c r="L2394" s="1" t="str">
        <f>IF(reservas_hotel[[#This Row],[mantenimiento_por_noche]]="","20",reservas_hotel[[#This Row],[mantenimiento_por_noche]])</f>
        <v>20</v>
      </c>
      <c r="M2394">
        <f>reservas_hotel[[#This Row],[Precio Noche]]*reservas_hotel[[#This Row],[noches]]</f>
        <v>350</v>
      </c>
      <c r="N2394">
        <f>reservas_hotel[[#This Row],[noches]]*reservas_hotel[[#This Row],[Mantenimiento por noche]]</f>
        <v>100</v>
      </c>
      <c r="O2394">
        <f>reservas_hotel[[#This Row],[Gasto total por reserva]]-reservas_hotel[[#This Row],[Gasto mantenimiento total]]</f>
        <v>250</v>
      </c>
    </row>
    <row r="2395" spans="1:15" x14ac:dyDescent="0.3">
      <c r="A2395">
        <v>2394</v>
      </c>
      <c r="B2395">
        <v>86</v>
      </c>
      <c r="C2395" t="s">
        <v>2</v>
      </c>
      <c r="D2395" t="s">
        <v>14</v>
      </c>
      <c r="E2395" t="s">
        <v>15</v>
      </c>
      <c r="F2395">
        <v>150</v>
      </c>
      <c r="G2395" s="1">
        <f>IF(reservas_hotel[[#This Row],[precio noche 1]]="","100",reservas_hotel[[#This Row],[precio noche 1]])</f>
        <v>150</v>
      </c>
      <c r="H2395" t="s">
        <v>9</v>
      </c>
      <c r="I2395">
        <v>3</v>
      </c>
      <c r="J2395" t="s">
        <v>17</v>
      </c>
      <c r="K2395">
        <v>20</v>
      </c>
      <c r="L2395" s="1">
        <f>IF(reservas_hotel[[#This Row],[mantenimiento_por_noche]]="","20",reservas_hotel[[#This Row],[mantenimiento_por_noche]])</f>
        <v>20</v>
      </c>
      <c r="M2395">
        <f>reservas_hotel[[#This Row],[Precio Noche]]*reservas_hotel[[#This Row],[noches]]</f>
        <v>450</v>
      </c>
      <c r="N2395">
        <f>reservas_hotel[[#This Row],[noches]]*reservas_hotel[[#This Row],[Mantenimiento por noche]]</f>
        <v>60</v>
      </c>
      <c r="O2395">
        <f>reservas_hotel[[#This Row],[Gasto total por reserva]]-reservas_hotel[[#This Row],[Gasto mantenimiento total]]</f>
        <v>390</v>
      </c>
    </row>
    <row r="2396" spans="1:15" x14ac:dyDescent="0.3">
      <c r="A2396">
        <v>2395</v>
      </c>
      <c r="B2396">
        <v>58</v>
      </c>
      <c r="C2396" t="s">
        <v>13</v>
      </c>
      <c r="D2396" t="s">
        <v>14</v>
      </c>
      <c r="E2396" t="s">
        <v>4</v>
      </c>
      <c r="G2396" s="1" t="str">
        <f>IF(reservas_hotel[[#This Row],[precio noche 1]]="","100",reservas_hotel[[#This Row],[precio noche 1]])</f>
        <v>100</v>
      </c>
      <c r="H2396" t="s">
        <v>5</v>
      </c>
      <c r="I2396">
        <v>6</v>
      </c>
      <c r="J2396" t="s">
        <v>17</v>
      </c>
      <c r="K2396">
        <v>10</v>
      </c>
      <c r="L2396" s="1">
        <f>IF(reservas_hotel[[#This Row],[mantenimiento_por_noche]]="","20",reservas_hotel[[#This Row],[mantenimiento_por_noche]])</f>
        <v>10</v>
      </c>
      <c r="M2396">
        <f>reservas_hotel[[#This Row],[Precio Noche]]*reservas_hotel[[#This Row],[noches]]</f>
        <v>600</v>
      </c>
      <c r="N2396">
        <f>reservas_hotel[[#This Row],[noches]]*reservas_hotel[[#This Row],[Mantenimiento por noche]]</f>
        <v>60</v>
      </c>
      <c r="O2396">
        <f>reservas_hotel[[#This Row],[Gasto total por reserva]]-reservas_hotel[[#This Row],[Gasto mantenimiento total]]</f>
        <v>540</v>
      </c>
    </row>
    <row r="2397" spans="1:15" x14ac:dyDescent="0.3">
      <c r="A2397">
        <v>2396</v>
      </c>
      <c r="B2397">
        <v>79</v>
      </c>
      <c r="C2397" t="s">
        <v>2</v>
      </c>
      <c r="D2397" t="s">
        <v>18</v>
      </c>
      <c r="E2397" t="s">
        <v>15</v>
      </c>
      <c r="F2397">
        <v>200</v>
      </c>
      <c r="G2397" s="1">
        <f>IF(reservas_hotel[[#This Row],[precio noche 1]]="","100",reservas_hotel[[#This Row],[precio noche 1]])</f>
        <v>200</v>
      </c>
      <c r="H2397" t="s">
        <v>9</v>
      </c>
      <c r="I2397">
        <v>9</v>
      </c>
      <c r="J2397" t="s">
        <v>17</v>
      </c>
      <c r="K2397">
        <v>5</v>
      </c>
      <c r="L2397" s="1">
        <f>IF(reservas_hotel[[#This Row],[mantenimiento_por_noche]]="","20",reservas_hotel[[#This Row],[mantenimiento_por_noche]])</f>
        <v>5</v>
      </c>
      <c r="M2397">
        <f>reservas_hotel[[#This Row],[Precio Noche]]*reservas_hotel[[#This Row],[noches]]</f>
        <v>1800</v>
      </c>
      <c r="N2397">
        <f>reservas_hotel[[#This Row],[noches]]*reservas_hotel[[#This Row],[Mantenimiento por noche]]</f>
        <v>45</v>
      </c>
      <c r="O2397">
        <f>reservas_hotel[[#This Row],[Gasto total por reserva]]-reservas_hotel[[#This Row],[Gasto mantenimiento total]]</f>
        <v>1755</v>
      </c>
    </row>
    <row r="2398" spans="1:15" x14ac:dyDescent="0.3">
      <c r="A2398">
        <v>2397</v>
      </c>
      <c r="B2398">
        <v>57</v>
      </c>
      <c r="C2398" t="s">
        <v>2</v>
      </c>
      <c r="D2398" t="s">
        <v>3</v>
      </c>
      <c r="E2398" t="s">
        <v>11</v>
      </c>
      <c r="G2398" s="1" t="str">
        <f>IF(reservas_hotel[[#This Row],[precio noche 1]]="","100",reservas_hotel[[#This Row],[precio noche 1]])</f>
        <v>100</v>
      </c>
      <c r="H2398" t="s">
        <v>12</v>
      </c>
      <c r="I2398">
        <v>2</v>
      </c>
      <c r="J2398" t="s">
        <v>17</v>
      </c>
      <c r="K2398">
        <v>20</v>
      </c>
      <c r="L2398" s="1">
        <f>IF(reservas_hotel[[#This Row],[mantenimiento_por_noche]]="","20",reservas_hotel[[#This Row],[mantenimiento_por_noche]])</f>
        <v>20</v>
      </c>
      <c r="M2398">
        <f>reservas_hotel[[#This Row],[Precio Noche]]*reservas_hotel[[#This Row],[noches]]</f>
        <v>200</v>
      </c>
      <c r="N2398">
        <f>reservas_hotel[[#This Row],[noches]]*reservas_hotel[[#This Row],[Mantenimiento por noche]]</f>
        <v>40</v>
      </c>
      <c r="O2398">
        <f>reservas_hotel[[#This Row],[Gasto total por reserva]]-reservas_hotel[[#This Row],[Gasto mantenimiento total]]</f>
        <v>160</v>
      </c>
    </row>
    <row r="2399" spans="1:15" x14ac:dyDescent="0.3">
      <c r="A2399">
        <v>2398</v>
      </c>
      <c r="B2399">
        <v>58</v>
      </c>
      <c r="C2399" t="s">
        <v>2</v>
      </c>
      <c r="D2399" t="s">
        <v>7</v>
      </c>
      <c r="E2399" t="s">
        <v>15</v>
      </c>
      <c r="F2399">
        <v>120</v>
      </c>
      <c r="G2399" s="1">
        <f>IF(reservas_hotel[[#This Row],[precio noche 1]]="","100",reservas_hotel[[#This Row],[precio noche 1]])</f>
        <v>120</v>
      </c>
      <c r="H2399" t="s">
        <v>12</v>
      </c>
      <c r="I2399">
        <v>6</v>
      </c>
      <c r="J2399" t="s">
        <v>6</v>
      </c>
      <c r="K2399">
        <v>10</v>
      </c>
      <c r="L2399" s="1">
        <f>IF(reservas_hotel[[#This Row],[mantenimiento_por_noche]]="","20",reservas_hotel[[#This Row],[mantenimiento_por_noche]])</f>
        <v>10</v>
      </c>
      <c r="M2399">
        <f>reservas_hotel[[#This Row],[Precio Noche]]*reservas_hotel[[#This Row],[noches]]</f>
        <v>720</v>
      </c>
      <c r="N2399">
        <f>reservas_hotel[[#This Row],[noches]]*reservas_hotel[[#This Row],[Mantenimiento por noche]]</f>
        <v>60</v>
      </c>
      <c r="O2399">
        <f>reservas_hotel[[#This Row],[Gasto total por reserva]]-reservas_hotel[[#This Row],[Gasto mantenimiento total]]</f>
        <v>660</v>
      </c>
    </row>
    <row r="2400" spans="1:15" x14ac:dyDescent="0.3">
      <c r="A2400">
        <v>2399</v>
      </c>
      <c r="B2400">
        <v>29</v>
      </c>
      <c r="C2400" t="s">
        <v>13</v>
      </c>
      <c r="D2400" t="s">
        <v>14</v>
      </c>
      <c r="E2400" t="s">
        <v>11</v>
      </c>
      <c r="F2400">
        <v>200</v>
      </c>
      <c r="G2400" s="1">
        <f>IF(reservas_hotel[[#This Row],[precio noche 1]]="","100",reservas_hotel[[#This Row],[precio noche 1]])</f>
        <v>200</v>
      </c>
      <c r="H2400" t="s">
        <v>12</v>
      </c>
      <c r="I2400">
        <v>4</v>
      </c>
      <c r="J2400" t="s">
        <v>17</v>
      </c>
      <c r="K2400">
        <v>10</v>
      </c>
      <c r="L2400" s="1">
        <f>IF(reservas_hotel[[#This Row],[mantenimiento_por_noche]]="","20",reservas_hotel[[#This Row],[mantenimiento_por_noche]])</f>
        <v>10</v>
      </c>
      <c r="M2400">
        <f>reservas_hotel[[#This Row],[Precio Noche]]*reservas_hotel[[#This Row],[noches]]</f>
        <v>800</v>
      </c>
      <c r="N2400">
        <f>reservas_hotel[[#This Row],[noches]]*reservas_hotel[[#This Row],[Mantenimiento por noche]]</f>
        <v>40</v>
      </c>
      <c r="O2400">
        <f>reservas_hotel[[#This Row],[Gasto total por reserva]]-reservas_hotel[[#This Row],[Gasto mantenimiento total]]</f>
        <v>760</v>
      </c>
    </row>
    <row r="2401" spans="1:15" x14ac:dyDescent="0.3">
      <c r="A2401">
        <v>2400</v>
      </c>
      <c r="B2401">
        <v>62</v>
      </c>
      <c r="C2401" t="s">
        <v>13</v>
      </c>
      <c r="D2401" t="s">
        <v>22</v>
      </c>
      <c r="E2401" t="s">
        <v>4</v>
      </c>
      <c r="F2401">
        <v>120</v>
      </c>
      <c r="G2401" s="1">
        <f>IF(reservas_hotel[[#This Row],[precio noche 1]]="","100",reservas_hotel[[#This Row],[precio noche 1]])</f>
        <v>120</v>
      </c>
      <c r="H2401" t="s">
        <v>21</v>
      </c>
      <c r="I2401">
        <v>5</v>
      </c>
      <c r="J2401" t="s">
        <v>6</v>
      </c>
      <c r="K2401">
        <v>10</v>
      </c>
      <c r="L2401" s="1">
        <f>IF(reservas_hotel[[#This Row],[mantenimiento_por_noche]]="","20",reservas_hotel[[#This Row],[mantenimiento_por_noche]])</f>
        <v>10</v>
      </c>
      <c r="M2401">
        <f>reservas_hotel[[#This Row],[Precio Noche]]*reservas_hotel[[#This Row],[noches]]</f>
        <v>600</v>
      </c>
      <c r="N2401">
        <f>reservas_hotel[[#This Row],[noches]]*reservas_hotel[[#This Row],[Mantenimiento por noche]]</f>
        <v>50</v>
      </c>
      <c r="O2401">
        <f>reservas_hotel[[#This Row],[Gasto total por reserva]]-reservas_hotel[[#This Row],[Gasto mantenimiento total]]</f>
        <v>550</v>
      </c>
    </row>
    <row r="2402" spans="1:15" x14ac:dyDescent="0.3">
      <c r="A2402">
        <v>2401</v>
      </c>
      <c r="B2402">
        <v>22</v>
      </c>
      <c r="C2402" t="s">
        <v>2</v>
      </c>
      <c r="D2402" t="s">
        <v>7</v>
      </c>
      <c r="E2402" t="s">
        <v>11</v>
      </c>
      <c r="F2402">
        <v>120</v>
      </c>
      <c r="G2402" s="1">
        <f>IF(reservas_hotel[[#This Row],[precio noche 1]]="","100",reservas_hotel[[#This Row],[precio noche 1]])</f>
        <v>120</v>
      </c>
      <c r="H2402" t="s">
        <v>12</v>
      </c>
      <c r="I2402">
        <v>5</v>
      </c>
      <c r="J2402" t="s">
        <v>6</v>
      </c>
      <c r="K2402">
        <v>10</v>
      </c>
      <c r="L2402" s="1">
        <f>IF(reservas_hotel[[#This Row],[mantenimiento_por_noche]]="","20",reservas_hotel[[#This Row],[mantenimiento_por_noche]])</f>
        <v>10</v>
      </c>
      <c r="M2402">
        <f>reservas_hotel[[#This Row],[Precio Noche]]*reservas_hotel[[#This Row],[noches]]</f>
        <v>600</v>
      </c>
      <c r="N2402">
        <f>reservas_hotel[[#This Row],[noches]]*reservas_hotel[[#This Row],[Mantenimiento por noche]]</f>
        <v>50</v>
      </c>
      <c r="O2402">
        <f>reservas_hotel[[#This Row],[Gasto total por reserva]]-reservas_hotel[[#This Row],[Gasto mantenimiento total]]</f>
        <v>550</v>
      </c>
    </row>
    <row r="2403" spans="1:15" x14ac:dyDescent="0.3">
      <c r="A2403">
        <v>2402</v>
      </c>
      <c r="B2403">
        <v>28</v>
      </c>
      <c r="C2403" t="s">
        <v>2</v>
      </c>
      <c r="D2403" t="s">
        <v>16</v>
      </c>
      <c r="E2403" t="s">
        <v>15</v>
      </c>
      <c r="F2403">
        <v>70</v>
      </c>
      <c r="G2403" s="1">
        <f>IF(reservas_hotel[[#This Row],[precio noche 1]]="","100",reservas_hotel[[#This Row],[precio noche 1]])</f>
        <v>70</v>
      </c>
      <c r="H2403" t="s">
        <v>5</v>
      </c>
      <c r="I2403">
        <v>3</v>
      </c>
      <c r="J2403" t="s">
        <v>6</v>
      </c>
      <c r="K2403">
        <v>5</v>
      </c>
      <c r="L2403" s="1">
        <f>IF(reservas_hotel[[#This Row],[mantenimiento_por_noche]]="","20",reservas_hotel[[#This Row],[mantenimiento_por_noche]])</f>
        <v>5</v>
      </c>
      <c r="M2403">
        <f>reservas_hotel[[#This Row],[Precio Noche]]*reservas_hotel[[#This Row],[noches]]</f>
        <v>210</v>
      </c>
      <c r="N2403">
        <f>reservas_hotel[[#This Row],[noches]]*reservas_hotel[[#This Row],[Mantenimiento por noche]]</f>
        <v>15</v>
      </c>
      <c r="O2403">
        <f>reservas_hotel[[#This Row],[Gasto total por reserva]]-reservas_hotel[[#This Row],[Gasto mantenimiento total]]</f>
        <v>195</v>
      </c>
    </row>
    <row r="2404" spans="1:15" x14ac:dyDescent="0.3">
      <c r="A2404">
        <v>2403</v>
      </c>
      <c r="B2404">
        <v>82</v>
      </c>
      <c r="C2404" t="s">
        <v>2</v>
      </c>
      <c r="D2404" t="s">
        <v>20</v>
      </c>
      <c r="E2404" t="s">
        <v>11</v>
      </c>
      <c r="G2404" s="1" t="str">
        <f>IF(reservas_hotel[[#This Row],[precio noche 1]]="","100",reservas_hotel[[#This Row],[precio noche 1]])</f>
        <v>100</v>
      </c>
      <c r="H2404" t="s">
        <v>12</v>
      </c>
      <c r="I2404">
        <v>5</v>
      </c>
      <c r="J2404" t="s">
        <v>6</v>
      </c>
      <c r="L2404" s="1" t="str">
        <f>IF(reservas_hotel[[#This Row],[mantenimiento_por_noche]]="","20",reservas_hotel[[#This Row],[mantenimiento_por_noche]])</f>
        <v>20</v>
      </c>
      <c r="M2404">
        <f>reservas_hotel[[#This Row],[Precio Noche]]*reservas_hotel[[#This Row],[noches]]</f>
        <v>500</v>
      </c>
      <c r="N2404">
        <f>reservas_hotel[[#This Row],[noches]]*reservas_hotel[[#This Row],[Mantenimiento por noche]]</f>
        <v>100</v>
      </c>
      <c r="O2404">
        <f>reservas_hotel[[#This Row],[Gasto total por reserva]]-reservas_hotel[[#This Row],[Gasto mantenimiento total]]</f>
        <v>400</v>
      </c>
    </row>
    <row r="2405" spans="1:15" x14ac:dyDescent="0.3">
      <c r="A2405">
        <v>2404</v>
      </c>
      <c r="B2405">
        <v>86</v>
      </c>
      <c r="C2405" t="s">
        <v>13</v>
      </c>
      <c r="D2405" t="s">
        <v>7</v>
      </c>
      <c r="E2405" t="s">
        <v>15</v>
      </c>
      <c r="F2405">
        <v>120</v>
      </c>
      <c r="G2405" s="1">
        <f>IF(reservas_hotel[[#This Row],[precio noche 1]]="","100",reservas_hotel[[#This Row],[precio noche 1]])</f>
        <v>120</v>
      </c>
      <c r="H2405" t="s">
        <v>9</v>
      </c>
      <c r="I2405">
        <v>8</v>
      </c>
      <c r="J2405" t="s">
        <v>17</v>
      </c>
      <c r="L2405" s="1" t="str">
        <f>IF(reservas_hotel[[#This Row],[mantenimiento_por_noche]]="","20",reservas_hotel[[#This Row],[mantenimiento_por_noche]])</f>
        <v>20</v>
      </c>
      <c r="M2405">
        <f>reservas_hotel[[#This Row],[Precio Noche]]*reservas_hotel[[#This Row],[noches]]</f>
        <v>960</v>
      </c>
      <c r="N2405">
        <f>reservas_hotel[[#This Row],[noches]]*reservas_hotel[[#This Row],[Mantenimiento por noche]]</f>
        <v>160</v>
      </c>
      <c r="O2405">
        <f>reservas_hotel[[#This Row],[Gasto total por reserva]]-reservas_hotel[[#This Row],[Gasto mantenimiento total]]</f>
        <v>800</v>
      </c>
    </row>
    <row r="2406" spans="1:15" x14ac:dyDescent="0.3">
      <c r="A2406">
        <v>2405</v>
      </c>
      <c r="B2406">
        <v>43</v>
      </c>
      <c r="C2406" t="s">
        <v>2</v>
      </c>
      <c r="D2406" t="s">
        <v>7</v>
      </c>
      <c r="E2406" t="s">
        <v>11</v>
      </c>
      <c r="F2406">
        <v>70</v>
      </c>
      <c r="G2406" s="1">
        <f>IF(reservas_hotel[[#This Row],[precio noche 1]]="","100",reservas_hotel[[#This Row],[precio noche 1]])</f>
        <v>70</v>
      </c>
      <c r="H2406" t="s">
        <v>5</v>
      </c>
      <c r="I2406">
        <v>7</v>
      </c>
      <c r="J2406" t="s">
        <v>17</v>
      </c>
      <c r="K2406">
        <v>20</v>
      </c>
      <c r="L2406" s="1">
        <f>IF(reservas_hotel[[#This Row],[mantenimiento_por_noche]]="","20",reservas_hotel[[#This Row],[mantenimiento_por_noche]])</f>
        <v>20</v>
      </c>
      <c r="M2406">
        <f>reservas_hotel[[#This Row],[Precio Noche]]*reservas_hotel[[#This Row],[noches]]</f>
        <v>490</v>
      </c>
      <c r="N2406">
        <f>reservas_hotel[[#This Row],[noches]]*reservas_hotel[[#This Row],[Mantenimiento por noche]]</f>
        <v>140</v>
      </c>
      <c r="O2406">
        <f>reservas_hotel[[#This Row],[Gasto total por reserva]]-reservas_hotel[[#This Row],[Gasto mantenimiento total]]</f>
        <v>350</v>
      </c>
    </row>
    <row r="2407" spans="1:15" x14ac:dyDescent="0.3">
      <c r="A2407">
        <v>2406</v>
      </c>
      <c r="B2407">
        <v>89</v>
      </c>
      <c r="C2407" t="s">
        <v>2</v>
      </c>
      <c r="D2407" t="s">
        <v>14</v>
      </c>
      <c r="E2407" t="s">
        <v>11</v>
      </c>
      <c r="F2407">
        <v>150</v>
      </c>
      <c r="G2407" s="1">
        <f>IF(reservas_hotel[[#This Row],[precio noche 1]]="","100",reservas_hotel[[#This Row],[precio noche 1]])</f>
        <v>150</v>
      </c>
      <c r="H2407" t="s">
        <v>9</v>
      </c>
      <c r="I2407">
        <v>7</v>
      </c>
      <c r="J2407" t="s">
        <v>17</v>
      </c>
      <c r="K2407">
        <v>10</v>
      </c>
      <c r="L2407" s="1">
        <f>IF(reservas_hotel[[#This Row],[mantenimiento_por_noche]]="","20",reservas_hotel[[#This Row],[mantenimiento_por_noche]])</f>
        <v>10</v>
      </c>
      <c r="M2407">
        <f>reservas_hotel[[#This Row],[Precio Noche]]*reservas_hotel[[#This Row],[noches]]</f>
        <v>1050</v>
      </c>
      <c r="N2407">
        <f>reservas_hotel[[#This Row],[noches]]*reservas_hotel[[#This Row],[Mantenimiento por noche]]</f>
        <v>70</v>
      </c>
      <c r="O2407">
        <f>reservas_hotel[[#This Row],[Gasto total por reserva]]-reservas_hotel[[#This Row],[Gasto mantenimiento total]]</f>
        <v>980</v>
      </c>
    </row>
    <row r="2408" spans="1:15" x14ac:dyDescent="0.3">
      <c r="A2408">
        <v>2407</v>
      </c>
      <c r="B2408">
        <v>48</v>
      </c>
      <c r="C2408" t="s">
        <v>13</v>
      </c>
      <c r="D2408" t="s">
        <v>20</v>
      </c>
      <c r="E2408" t="s">
        <v>11</v>
      </c>
      <c r="F2408">
        <v>50</v>
      </c>
      <c r="G2408" s="1">
        <f>IF(reservas_hotel[[#This Row],[precio noche 1]]="","100",reservas_hotel[[#This Row],[precio noche 1]])</f>
        <v>50</v>
      </c>
      <c r="H2408" t="s">
        <v>9</v>
      </c>
      <c r="I2408">
        <v>6</v>
      </c>
      <c r="J2408" t="s">
        <v>6</v>
      </c>
      <c r="L2408" s="1" t="str">
        <f>IF(reservas_hotel[[#This Row],[mantenimiento_por_noche]]="","20",reservas_hotel[[#This Row],[mantenimiento_por_noche]])</f>
        <v>20</v>
      </c>
      <c r="M2408">
        <f>reservas_hotel[[#This Row],[Precio Noche]]*reservas_hotel[[#This Row],[noches]]</f>
        <v>300</v>
      </c>
      <c r="N2408">
        <f>reservas_hotel[[#This Row],[noches]]*reservas_hotel[[#This Row],[Mantenimiento por noche]]</f>
        <v>120</v>
      </c>
      <c r="O2408">
        <f>reservas_hotel[[#This Row],[Gasto total por reserva]]-reservas_hotel[[#This Row],[Gasto mantenimiento total]]</f>
        <v>180</v>
      </c>
    </row>
    <row r="2409" spans="1:15" x14ac:dyDescent="0.3">
      <c r="A2409">
        <v>2408</v>
      </c>
      <c r="B2409">
        <v>33</v>
      </c>
      <c r="C2409" t="s">
        <v>2</v>
      </c>
      <c r="D2409" t="s">
        <v>10</v>
      </c>
      <c r="E2409" t="s">
        <v>15</v>
      </c>
      <c r="F2409">
        <v>150</v>
      </c>
      <c r="G2409" s="1">
        <f>IF(reservas_hotel[[#This Row],[precio noche 1]]="","100",reservas_hotel[[#This Row],[precio noche 1]])</f>
        <v>150</v>
      </c>
      <c r="H2409" t="s">
        <v>21</v>
      </c>
      <c r="I2409">
        <v>7</v>
      </c>
      <c r="J2409" t="s">
        <v>6</v>
      </c>
      <c r="K2409">
        <v>10</v>
      </c>
      <c r="L2409" s="1">
        <f>IF(reservas_hotel[[#This Row],[mantenimiento_por_noche]]="","20",reservas_hotel[[#This Row],[mantenimiento_por_noche]])</f>
        <v>10</v>
      </c>
      <c r="M2409">
        <f>reservas_hotel[[#This Row],[Precio Noche]]*reservas_hotel[[#This Row],[noches]]</f>
        <v>1050</v>
      </c>
      <c r="N2409">
        <f>reservas_hotel[[#This Row],[noches]]*reservas_hotel[[#This Row],[Mantenimiento por noche]]</f>
        <v>70</v>
      </c>
      <c r="O2409">
        <f>reservas_hotel[[#This Row],[Gasto total por reserva]]-reservas_hotel[[#This Row],[Gasto mantenimiento total]]</f>
        <v>980</v>
      </c>
    </row>
    <row r="2410" spans="1:15" x14ac:dyDescent="0.3">
      <c r="A2410">
        <v>2409</v>
      </c>
      <c r="B2410">
        <v>30</v>
      </c>
      <c r="C2410" t="s">
        <v>13</v>
      </c>
      <c r="D2410" t="s">
        <v>7</v>
      </c>
      <c r="E2410" t="s">
        <v>11</v>
      </c>
      <c r="F2410">
        <v>150</v>
      </c>
      <c r="G2410" s="1">
        <f>IF(reservas_hotel[[#This Row],[precio noche 1]]="","100",reservas_hotel[[#This Row],[precio noche 1]])</f>
        <v>150</v>
      </c>
      <c r="H2410" t="s">
        <v>21</v>
      </c>
      <c r="I2410">
        <v>10</v>
      </c>
      <c r="J2410" t="s">
        <v>6</v>
      </c>
      <c r="K2410">
        <v>5</v>
      </c>
      <c r="L2410" s="1">
        <f>IF(reservas_hotel[[#This Row],[mantenimiento_por_noche]]="","20",reservas_hotel[[#This Row],[mantenimiento_por_noche]])</f>
        <v>5</v>
      </c>
      <c r="M2410">
        <f>reservas_hotel[[#This Row],[Precio Noche]]*reservas_hotel[[#This Row],[noches]]</f>
        <v>1500</v>
      </c>
      <c r="N2410">
        <f>reservas_hotel[[#This Row],[noches]]*reservas_hotel[[#This Row],[Mantenimiento por noche]]</f>
        <v>50</v>
      </c>
      <c r="O2410">
        <f>reservas_hotel[[#This Row],[Gasto total por reserva]]-reservas_hotel[[#This Row],[Gasto mantenimiento total]]</f>
        <v>1450</v>
      </c>
    </row>
    <row r="2411" spans="1:15" x14ac:dyDescent="0.3">
      <c r="A2411">
        <v>2410</v>
      </c>
      <c r="B2411">
        <v>50</v>
      </c>
      <c r="C2411" t="s">
        <v>13</v>
      </c>
      <c r="D2411" t="s">
        <v>19</v>
      </c>
      <c r="E2411" t="s">
        <v>11</v>
      </c>
      <c r="F2411">
        <v>90</v>
      </c>
      <c r="G2411" s="1">
        <f>IF(reservas_hotel[[#This Row],[precio noche 1]]="","100",reservas_hotel[[#This Row],[precio noche 1]])</f>
        <v>90</v>
      </c>
      <c r="H2411" t="s">
        <v>21</v>
      </c>
      <c r="I2411">
        <v>8</v>
      </c>
      <c r="J2411" t="s">
        <v>6</v>
      </c>
      <c r="K2411">
        <v>15</v>
      </c>
      <c r="L2411" s="1">
        <f>IF(reservas_hotel[[#This Row],[mantenimiento_por_noche]]="","20",reservas_hotel[[#This Row],[mantenimiento_por_noche]])</f>
        <v>15</v>
      </c>
      <c r="M2411">
        <f>reservas_hotel[[#This Row],[Precio Noche]]*reservas_hotel[[#This Row],[noches]]</f>
        <v>720</v>
      </c>
      <c r="N2411">
        <f>reservas_hotel[[#This Row],[noches]]*reservas_hotel[[#This Row],[Mantenimiento por noche]]</f>
        <v>120</v>
      </c>
      <c r="O2411">
        <f>reservas_hotel[[#This Row],[Gasto total por reserva]]-reservas_hotel[[#This Row],[Gasto mantenimiento total]]</f>
        <v>600</v>
      </c>
    </row>
    <row r="2412" spans="1:15" x14ac:dyDescent="0.3">
      <c r="A2412">
        <v>2411</v>
      </c>
      <c r="B2412">
        <v>49</v>
      </c>
      <c r="C2412" t="s">
        <v>2</v>
      </c>
      <c r="D2412" t="s">
        <v>18</v>
      </c>
      <c r="E2412" t="s">
        <v>4</v>
      </c>
      <c r="F2412">
        <v>90</v>
      </c>
      <c r="G2412" s="1">
        <f>IF(reservas_hotel[[#This Row],[precio noche 1]]="","100",reservas_hotel[[#This Row],[precio noche 1]])</f>
        <v>90</v>
      </c>
      <c r="H2412" t="s">
        <v>12</v>
      </c>
      <c r="I2412">
        <v>7</v>
      </c>
      <c r="J2412" t="s">
        <v>17</v>
      </c>
      <c r="L2412" s="1" t="str">
        <f>IF(reservas_hotel[[#This Row],[mantenimiento_por_noche]]="","20",reservas_hotel[[#This Row],[mantenimiento_por_noche]])</f>
        <v>20</v>
      </c>
      <c r="M2412">
        <f>reservas_hotel[[#This Row],[Precio Noche]]*reservas_hotel[[#This Row],[noches]]</f>
        <v>630</v>
      </c>
      <c r="N2412">
        <f>reservas_hotel[[#This Row],[noches]]*reservas_hotel[[#This Row],[Mantenimiento por noche]]</f>
        <v>140</v>
      </c>
      <c r="O2412">
        <f>reservas_hotel[[#This Row],[Gasto total por reserva]]-reservas_hotel[[#This Row],[Gasto mantenimiento total]]</f>
        <v>490</v>
      </c>
    </row>
    <row r="2413" spans="1:15" x14ac:dyDescent="0.3">
      <c r="A2413">
        <v>2412</v>
      </c>
      <c r="B2413">
        <v>38</v>
      </c>
      <c r="C2413" t="s">
        <v>13</v>
      </c>
      <c r="D2413" t="s">
        <v>10</v>
      </c>
      <c r="E2413" t="s">
        <v>4</v>
      </c>
      <c r="F2413">
        <v>90</v>
      </c>
      <c r="G2413" s="1">
        <f>IF(reservas_hotel[[#This Row],[precio noche 1]]="","100",reservas_hotel[[#This Row],[precio noche 1]])</f>
        <v>90</v>
      </c>
      <c r="H2413" t="s">
        <v>12</v>
      </c>
      <c r="I2413">
        <v>2</v>
      </c>
      <c r="J2413" t="s">
        <v>6</v>
      </c>
      <c r="K2413">
        <v>15</v>
      </c>
      <c r="L2413" s="1">
        <f>IF(reservas_hotel[[#This Row],[mantenimiento_por_noche]]="","20",reservas_hotel[[#This Row],[mantenimiento_por_noche]])</f>
        <v>15</v>
      </c>
      <c r="M2413">
        <f>reservas_hotel[[#This Row],[Precio Noche]]*reservas_hotel[[#This Row],[noches]]</f>
        <v>180</v>
      </c>
      <c r="N2413">
        <f>reservas_hotel[[#This Row],[noches]]*reservas_hotel[[#This Row],[Mantenimiento por noche]]</f>
        <v>30</v>
      </c>
      <c r="O2413">
        <f>reservas_hotel[[#This Row],[Gasto total por reserva]]-reservas_hotel[[#This Row],[Gasto mantenimiento total]]</f>
        <v>150</v>
      </c>
    </row>
    <row r="2414" spans="1:15" x14ac:dyDescent="0.3">
      <c r="A2414">
        <v>2413</v>
      </c>
      <c r="B2414">
        <v>61</v>
      </c>
      <c r="C2414" t="s">
        <v>2</v>
      </c>
      <c r="D2414" t="s">
        <v>18</v>
      </c>
      <c r="E2414" t="s">
        <v>11</v>
      </c>
      <c r="G2414" s="1" t="str">
        <f>IF(reservas_hotel[[#This Row],[precio noche 1]]="","100",reservas_hotel[[#This Row],[precio noche 1]])</f>
        <v>100</v>
      </c>
      <c r="H2414" t="s">
        <v>5</v>
      </c>
      <c r="I2414">
        <v>6</v>
      </c>
      <c r="J2414" t="s">
        <v>17</v>
      </c>
      <c r="K2414">
        <v>5</v>
      </c>
      <c r="L2414" s="1">
        <f>IF(reservas_hotel[[#This Row],[mantenimiento_por_noche]]="","20",reservas_hotel[[#This Row],[mantenimiento_por_noche]])</f>
        <v>5</v>
      </c>
      <c r="M2414">
        <f>reservas_hotel[[#This Row],[Precio Noche]]*reservas_hotel[[#This Row],[noches]]</f>
        <v>600</v>
      </c>
      <c r="N2414">
        <f>reservas_hotel[[#This Row],[noches]]*reservas_hotel[[#This Row],[Mantenimiento por noche]]</f>
        <v>30</v>
      </c>
      <c r="O2414">
        <f>reservas_hotel[[#This Row],[Gasto total por reserva]]-reservas_hotel[[#This Row],[Gasto mantenimiento total]]</f>
        <v>570</v>
      </c>
    </row>
    <row r="2415" spans="1:15" x14ac:dyDescent="0.3">
      <c r="A2415">
        <v>2414</v>
      </c>
      <c r="B2415">
        <v>22</v>
      </c>
      <c r="C2415" t="s">
        <v>2</v>
      </c>
      <c r="D2415" t="s">
        <v>14</v>
      </c>
      <c r="E2415" t="s">
        <v>15</v>
      </c>
      <c r="F2415">
        <v>70</v>
      </c>
      <c r="G2415" s="1">
        <f>IF(reservas_hotel[[#This Row],[precio noche 1]]="","100",reservas_hotel[[#This Row],[precio noche 1]])</f>
        <v>70</v>
      </c>
      <c r="H2415" t="s">
        <v>21</v>
      </c>
      <c r="I2415">
        <v>9</v>
      </c>
      <c r="J2415" t="s">
        <v>6</v>
      </c>
      <c r="K2415">
        <v>15</v>
      </c>
      <c r="L2415" s="1">
        <f>IF(reservas_hotel[[#This Row],[mantenimiento_por_noche]]="","20",reservas_hotel[[#This Row],[mantenimiento_por_noche]])</f>
        <v>15</v>
      </c>
      <c r="M2415">
        <f>reservas_hotel[[#This Row],[Precio Noche]]*reservas_hotel[[#This Row],[noches]]</f>
        <v>630</v>
      </c>
      <c r="N2415">
        <f>reservas_hotel[[#This Row],[noches]]*reservas_hotel[[#This Row],[Mantenimiento por noche]]</f>
        <v>135</v>
      </c>
      <c r="O2415">
        <f>reservas_hotel[[#This Row],[Gasto total por reserva]]-reservas_hotel[[#This Row],[Gasto mantenimiento total]]</f>
        <v>495</v>
      </c>
    </row>
    <row r="2416" spans="1:15" x14ac:dyDescent="0.3">
      <c r="A2416">
        <v>2415</v>
      </c>
      <c r="B2416">
        <v>89</v>
      </c>
      <c r="C2416" t="s">
        <v>13</v>
      </c>
      <c r="D2416" t="s">
        <v>18</v>
      </c>
      <c r="E2416" t="s">
        <v>15</v>
      </c>
      <c r="F2416">
        <v>150</v>
      </c>
      <c r="G2416" s="1">
        <f>IF(reservas_hotel[[#This Row],[precio noche 1]]="","100",reservas_hotel[[#This Row],[precio noche 1]])</f>
        <v>150</v>
      </c>
      <c r="H2416" t="s">
        <v>5</v>
      </c>
      <c r="I2416">
        <v>10</v>
      </c>
      <c r="J2416" t="s">
        <v>17</v>
      </c>
      <c r="L2416" s="1" t="str">
        <f>IF(reservas_hotel[[#This Row],[mantenimiento_por_noche]]="","20",reservas_hotel[[#This Row],[mantenimiento_por_noche]])</f>
        <v>20</v>
      </c>
      <c r="M2416">
        <f>reservas_hotel[[#This Row],[Precio Noche]]*reservas_hotel[[#This Row],[noches]]</f>
        <v>1500</v>
      </c>
      <c r="N2416">
        <f>reservas_hotel[[#This Row],[noches]]*reservas_hotel[[#This Row],[Mantenimiento por noche]]</f>
        <v>200</v>
      </c>
      <c r="O2416">
        <f>reservas_hotel[[#This Row],[Gasto total por reserva]]-reservas_hotel[[#This Row],[Gasto mantenimiento total]]</f>
        <v>1300</v>
      </c>
    </row>
    <row r="2417" spans="1:15" x14ac:dyDescent="0.3">
      <c r="A2417">
        <v>2416</v>
      </c>
      <c r="B2417">
        <v>79</v>
      </c>
      <c r="C2417" t="s">
        <v>2</v>
      </c>
      <c r="D2417" t="s">
        <v>20</v>
      </c>
      <c r="E2417" t="s">
        <v>15</v>
      </c>
      <c r="F2417">
        <v>70</v>
      </c>
      <c r="G2417" s="1">
        <f>IF(reservas_hotel[[#This Row],[precio noche 1]]="","100",reservas_hotel[[#This Row],[precio noche 1]])</f>
        <v>70</v>
      </c>
      <c r="H2417" t="s">
        <v>9</v>
      </c>
      <c r="I2417">
        <v>3</v>
      </c>
      <c r="J2417" t="s">
        <v>17</v>
      </c>
      <c r="K2417">
        <v>15</v>
      </c>
      <c r="L2417" s="1">
        <f>IF(reservas_hotel[[#This Row],[mantenimiento_por_noche]]="","20",reservas_hotel[[#This Row],[mantenimiento_por_noche]])</f>
        <v>15</v>
      </c>
      <c r="M2417">
        <f>reservas_hotel[[#This Row],[Precio Noche]]*reservas_hotel[[#This Row],[noches]]</f>
        <v>210</v>
      </c>
      <c r="N2417">
        <f>reservas_hotel[[#This Row],[noches]]*reservas_hotel[[#This Row],[Mantenimiento por noche]]</f>
        <v>45</v>
      </c>
      <c r="O2417">
        <f>reservas_hotel[[#This Row],[Gasto total por reserva]]-reservas_hotel[[#This Row],[Gasto mantenimiento total]]</f>
        <v>165</v>
      </c>
    </row>
    <row r="2418" spans="1:15" x14ac:dyDescent="0.3">
      <c r="A2418">
        <v>2417</v>
      </c>
      <c r="B2418">
        <v>22</v>
      </c>
      <c r="C2418" t="s">
        <v>2</v>
      </c>
      <c r="D2418" t="s">
        <v>10</v>
      </c>
      <c r="E2418" t="s">
        <v>4</v>
      </c>
      <c r="F2418">
        <v>150</v>
      </c>
      <c r="G2418" s="1">
        <f>IF(reservas_hotel[[#This Row],[precio noche 1]]="","100",reservas_hotel[[#This Row],[precio noche 1]])</f>
        <v>150</v>
      </c>
      <c r="H2418" t="s">
        <v>21</v>
      </c>
      <c r="I2418">
        <v>9</v>
      </c>
      <c r="J2418" t="s">
        <v>6</v>
      </c>
      <c r="K2418">
        <v>15</v>
      </c>
      <c r="L2418" s="1">
        <f>IF(reservas_hotel[[#This Row],[mantenimiento_por_noche]]="","20",reservas_hotel[[#This Row],[mantenimiento_por_noche]])</f>
        <v>15</v>
      </c>
      <c r="M2418">
        <f>reservas_hotel[[#This Row],[Precio Noche]]*reservas_hotel[[#This Row],[noches]]</f>
        <v>1350</v>
      </c>
      <c r="N2418">
        <f>reservas_hotel[[#This Row],[noches]]*reservas_hotel[[#This Row],[Mantenimiento por noche]]</f>
        <v>135</v>
      </c>
      <c r="O2418">
        <f>reservas_hotel[[#This Row],[Gasto total por reserva]]-reservas_hotel[[#This Row],[Gasto mantenimiento total]]</f>
        <v>1215</v>
      </c>
    </row>
    <row r="2419" spans="1:15" x14ac:dyDescent="0.3">
      <c r="A2419">
        <v>2418</v>
      </c>
      <c r="B2419">
        <v>54</v>
      </c>
      <c r="C2419" t="s">
        <v>2</v>
      </c>
      <c r="D2419" t="s">
        <v>16</v>
      </c>
      <c r="E2419" t="s">
        <v>11</v>
      </c>
      <c r="F2419">
        <v>90</v>
      </c>
      <c r="G2419" s="1">
        <f>IF(reservas_hotel[[#This Row],[precio noche 1]]="","100",reservas_hotel[[#This Row],[precio noche 1]])</f>
        <v>90</v>
      </c>
      <c r="H2419" t="s">
        <v>5</v>
      </c>
      <c r="I2419">
        <v>7</v>
      </c>
      <c r="J2419" t="s">
        <v>6</v>
      </c>
      <c r="K2419">
        <v>5</v>
      </c>
      <c r="L2419" s="1">
        <f>IF(reservas_hotel[[#This Row],[mantenimiento_por_noche]]="","20",reservas_hotel[[#This Row],[mantenimiento_por_noche]])</f>
        <v>5</v>
      </c>
      <c r="M2419">
        <f>reservas_hotel[[#This Row],[Precio Noche]]*reservas_hotel[[#This Row],[noches]]</f>
        <v>630</v>
      </c>
      <c r="N2419">
        <f>reservas_hotel[[#This Row],[noches]]*reservas_hotel[[#This Row],[Mantenimiento por noche]]</f>
        <v>35</v>
      </c>
      <c r="O2419">
        <f>reservas_hotel[[#This Row],[Gasto total por reserva]]-reservas_hotel[[#This Row],[Gasto mantenimiento total]]</f>
        <v>595</v>
      </c>
    </row>
    <row r="2420" spans="1:15" x14ac:dyDescent="0.3">
      <c r="A2420">
        <v>2419</v>
      </c>
      <c r="B2420">
        <v>29</v>
      </c>
      <c r="C2420" t="s">
        <v>2</v>
      </c>
      <c r="D2420" t="s">
        <v>3</v>
      </c>
      <c r="E2420" t="s">
        <v>8</v>
      </c>
      <c r="F2420">
        <v>90</v>
      </c>
      <c r="G2420" s="1">
        <f>IF(reservas_hotel[[#This Row],[precio noche 1]]="","100",reservas_hotel[[#This Row],[precio noche 1]])</f>
        <v>90</v>
      </c>
      <c r="H2420" t="s">
        <v>5</v>
      </c>
      <c r="I2420">
        <v>8</v>
      </c>
      <c r="J2420" t="s">
        <v>6</v>
      </c>
      <c r="L2420" s="1" t="str">
        <f>IF(reservas_hotel[[#This Row],[mantenimiento_por_noche]]="","20",reservas_hotel[[#This Row],[mantenimiento_por_noche]])</f>
        <v>20</v>
      </c>
      <c r="M2420">
        <f>reservas_hotel[[#This Row],[Precio Noche]]*reservas_hotel[[#This Row],[noches]]</f>
        <v>720</v>
      </c>
      <c r="N2420">
        <f>reservas_hotel[[#This Row],[noches]]*reservas_hotel[[#This Row],[Mantenimiento por noche]]</f>
        <v>160</v>
      </c>
      <c r="O2420">
        <f>reservas_hotel[[#This Row],[Gasto total por reserva]]-reservas_hotel[[#This Row],[Gasto mantenimiento total]]</f>
        <v>560</v>
      </c>
    </row>
    <row r="2421" spans="1:15" x14ac:dyDescent="0.3">
      <c r="A2421">
        <v>2420</v>
      </c>
      <c r="B2421">
        <v>88</v>
      </c>
      <c r="C2421" t="s">
        <v>13</v>
      </c>
      <c r="D2421" t="s">
        <v>10</v>
      </c>
      <c r="E2421" t="s">
        <v>4</v>
      </c>
      <c r="F2421">
        <v>120</v>
      </c>
      <c r="G2421" s="1">
        <f>IF(reservas_hotel[[#This Row],[precio noche 1]]="","100",reservas_hotel[[#This Row],[precio noche 1]])</f>
        <v>120</v>
      </c>
      <c r="H2421" t="s">
        <v>21</v>
      </c>
      <c r="I2421">
        <v>3</v>
      </c>
      <c r="J2421" t="s">
        <v>6</v>
      </c>
      <c r="K2421">
        <v>20</v>
      </c>
      <c r="L2421" s="1">
        <f>IF(reservas_hotel[[#This Row],[mantenimiento_por_noche]]="","20",reservas_hotel[[#This Row],[mantenimiento_por_noche]])</f>
        <v>20</v>
      </c>
      <c r="M2421">
        <f>reservas_hotel[[#This Row],[Precio Noche]]*reservas_hotel[[#This Row],[noches]]</f>
        <v>360</v>
      </c>
      <c r="N2421">
        <f>reservas_hotel[[#This Row],[noches]]*reservas_hotel[[#This Row],[Mantenimiento por noche]]</f>
        <v>60</v>
      </c>
      <c r="O2421">
        <f>reservas_hotel[[#This Row],[Gasto total por reserva]]-reservas_hotel[[#This Row],[Gasto mantenimiento total]]</f>
        <v>300</v>
      </c>
    </row>
    <row r="2422" spans="1:15" x14ac:dyDescent="0.3">
      <c r="A2422">
        <v>2421</v>
      </c>
      <c r="B2422">
        <v>31</v>
      </c>
      <c r="C2422" t="s">
        <v>2</v>
      </c>
      <c r="D2422" t="s">
        <v>18</v>
      </c>
      <c r="E2422" t="s">
        <v>11</v>
      </c>
      <c r="G2422" s="1" t="str">
        <f>IF(reservas_hotel[[#This Row],[precio noche 1]]="","100",reservas_hotel[[#This Row],[precio noche 1]])</f>
        <v>100</v>
      </c>
      <c r="H2422" t="s">
        <v>5</v>
      </c>
      <c r="I2422">
        <v>8</v>
      </c>
      <c r="J2422" t="s">
        <v>6</v>
      </c>
      <c r="K2422">
        <v>15</v>
      </c>
      <c r="L2422" s="1">
        <f>IF(reservas_hotel[[#This Row],[mantenimiento_por_noche]]="","20",reservas_hotel[[#This Row],[mantenimiento_por_noche]])</f>
        <v>15</v>
      </c>
      <c r="M2422">
        <f>reservas_hotel[[#This Row],[Precio Noche]]*reservas_hotel[[#This Row],[noches]]</f>
        <v>800</v>
      </c>
      <c r="N2422">
        <f>reservas_hotel[[#This Row],[noches]]*reservas_hotel[[#This Row],[Mantenimiento por noche]]</f>
        <v>120</v>
      </c>
      <c r="O2422">
        <f>reservas_hotel[[#This Row],[Gasto total por reserva]]-reservas_hotel[[#This Row],[Gasto mantenimiento total]]</f>
        <v>680</v>
      </c>
    </row>
    <row r="2423" spans="1:15" x14ac:dyDescent="0.3">
      <c r="A2423">
        <v>2422</v>
      </c>
      <c r="B2423">
        <v>57</v>
      </c>
      <c r="C2423" t="s">
        <v>13</v>
      </c>
      <c r="D2423" t="s">
        <v>10</v>
      </c>
      <c r="E2423" t="s">
        <v>11</v>
      </c>
      <c r="G2423" s="1" t="str">
        <f>IF(reservas_hotel[[#This Row],[precio noche 1]]="","100",reservas_hotel[[#This Row],[precio noche 1]])</f>
        <v>100</v>
      </c>
      <c r="H2423" t="s">
        <v>5</v>
      </c>
      <c r="I2423">
        <v>8</v>
      </c>
      <c r="J2423" t="s">
        <v>17</v>
      </c>
      <c r="L2423" s="1" t="str">
        <f>IF(reservas_hotel[[#This Row],[mantenimiento_por_noche]]="","20",reservas_hotel[[#This Row],[mantenimiento_por_noche]])</f>
        <v>20</v>
      </c>
      <c r="M2423">
        <f>reservas_hotel[[#This Row],[Precio Noche]]*reservas_hotel[[#This Row],[noches]]</f>
        <v>800</v>
      </c>
      <c r="N2423">
        <f>reservas_hotel[[#This Row],[noches]]*reservas_hotel[[#This Row],[Mantenimiento por noche]]</f>
        <v>160</v>
      </c>
      <c r="O2423">
        <f>reservas_hotel[[#This Row],[Gasto total por reserva]]-reservas_hotel[[#This Row],[Gasto mantenimiento total]]</f>
        <v>640</v>
      </c>
    </row>
    <row r="2424" spans="1:15" x14ac:dyDescent="0.3">
      <c r="A2424">
        <v>2423</v>
      </c>
      <c r="B2424">
        <v>30</v>
      </c>
      <c r="C2424" t="s">
        <v>2</v>
      </c>
      <c r="D2424" t="s">
        <v>16</v>
      </c>
      <c r="E2424" t="s">
        <v>8</v>
      </c>
      <c r="F2424">
        <v>70</v>
      </c>
      <c r="G2424" s="1">
        <f>IF(reservas_hotel[[#This Row],[precio noche 1]]="","100",reservas_hotel[[#This Row],[precio noche 1]])</f>
        <v>70</v>
      </c>
      <c r="H2424" t="s">
        <v>12</v>
      </c>
      <c r="I2424">
        <v>10</v>
      </c>
      <c r="J2424" t="s">
        <v>17</v>
      </c>
      <c r="K2424">
        <v>15</v>
      </c>
      <c r="L2424" s="1">
        <f>IF(reservas_hotel[[#This Row],[mantenimiento_por_noche]]="","20",reservas_hotel[[#This Row],[mantenimiento_por_noche]])</f>
        <v>15</v>
      </c>
      <c r="M2424">
        <f>reservas_hotel[[#This Row],[Precio Noche]]*reservas_hotel[[#This Row],[noches]]</f>
        <v>700</v>
      </c>
      <c r="N2424">
        <f>reservas_hotel[[#This Row],[noches]]*reservas_hotel[[#This Row],[Mantenimiento por noche]]</f>
        <v>150</v>
      </c>
      <c r="O2424">
        <f>reservas_hotel[[#This Row],[Gasto total por reserva]]-reservas_hotel[[#This Row],[Gasto mantenimiento total]]</f>
        <v>550</v>
      </c>
    </row>
    <row r="2425" spans="1:15" x14ac:dyDescent="0.3">
      <c r="A2425">
        <v>2424</v>
      </c>
      <c r="B2425">
        <v>53</v>
      </c>
      <c r="C2425" t="s">
        <v>2</v>
      </c>
      <c r="D2425" t="s">
        <v>18</v>
      </c>
      <c r="E2425" t="s">
        <v>15</v>
      </c>
      <c r="F2425">
        <v>200</v>
      </c>
      <c r="G2425" s="1">
        <f>IF(reservas_hotel[[#This Row],[precio noche 1]]="","100",reservas_hotel[[#This Row],[precio noche 1]])</f>
        <v>200</v>
      </c>
      <c r="H2425" t="s">
        <v>21</v>
      </c>
      <c r="I2425">
        <v>6</v>
      </c>
      <c r="J2425" t="s">
        <v>6</v>
      </c>
      <c r="K2425">
        <v>15</v>
      </c>
      <c r="L2425" s="1">
        <f>IF(reservas_hotel[[#This Row],[mantenimiento_por_noche]]="","20",reservas_hotel[[#This Row],[mantenimiento_por_noche]])</f>
        <v>15</v>
      </c>
      <c r="M2425">
        <f>reservas_hotel[[#This Row],[Precio Noche]]*reservas_hotel[[#This Row],[noches]]</f>
        <v>1200</v>
      </c>
      <c r="N2425">
        <f>reservas_hotel[[#This Row],[noches]]*reservas_hotel[[#This Row],[Mantenimiento por noche]]</f>
        <v>90</v>
      </c>
      <c r="O2425">
        <f>reservas_hotel[[#This Row],[Gasto total por reserva]]-reservas_hotel[[#This Row],[Gasto mantenimiento total]]</f>
        <v>1110</v>
      </c>
    </row>
    <row r="2426" spans="1:15" x14ac:dyDescent="0.3">
      <c r="A2426">
        <v>2425</v>
      </c>
      <c r="B2426">
        <v>66</v>
      </c>
      <c r="C2426" t="s">
        <v>13</v>
      </c>
      <c r="D2426" t="s">
        <v>16</v>
      </c>
      <c r="E2426" t="s">
        <v>11</v>
      </c>
      <c r="F2426">
        <v>70</v>
      </c>
      <c r="G2426" s="1">
        <f>IF(reservas_hotel[[#This Row],[precio noche 1]]="","100",reservas_hotel[[#This Row],[precio noche 1]])</f>
        <v>70</v>
      </c>
      <c r="H2426" t="s">
        <v>9</v>
      </c>
      <c r="I2426">
        <v>4</v>
      </c>
      <c r="J2426" t="s">
        <v>6</v>
      </c>
      <c r="K2426">
        <v>15</v>
      </c>
      <c r="L2426" s="1">
        <f>IF(reservas_hotel[[#This Row],[mantenimiento_por_noche]]="","20",reservas_hotel[[#This Row],[mantenimiento_por_noche]])</f>
        <v>15</v>
      </c>
      <c r="M2426">
        <f>reservas_hotel[[#This Row],[Precio Noche]]*reservas_hotel[[#This Row],[noches]]</f>
        <v>280</v>
      </c>
      <c r="N2426">
        <f>reservas_hotel[[#This Row],[noches]]*reservas_hotel[[#This Row],[Mantenimiento por noche]]</f>
        <v>60</v>
      </c>
      <c r="O2426">
        <f>reservas_hotel[[#This Row],[Gasto total por reserva]]-reservas_hotel[[#This Row],[Gasto mantenimiento total]]</f>
        <v>220</v>
      </c>
    </row>
    <row r="2427" spans="1:15" x14ac:dyDescent="0.3">
      <c r="A2427">
        <v>2426</v>
      </c>
      <c r="B2427">
        <v>45</v>
      </c>
      <c r="C2427" t="s">
        <v>13</v>
      </c>
      <c r="D2427" t="s">
        <v>3</v>
      </c>
      <c r="E2427" t="s">
        <v>15</v>
      </c>
      <c r="F2427">
        <v>90</v>
      </c>
      <c r="G2427" s="1">
        <f>IF(reservas_hotel[[#This Row],[precio noche 1]]="","100",reservas_hotel[[#This Row],[precio noche 1]])</f>
        <v>90</v>
      </c>
      <c r="H2427" t="s">
        <v>12</v>
      </c>
      <c r="I2427">
        <v>6</v>
      </c>
      <c r="J2427" t="s">
        <v>6</v>
      </c>
      <c r="K2427">
        <v>15</v>
      </c>
      <c r="L2427" s="1">
        <f>IF(reservas_hotel[[#This Row],[mantenimiento_por_noche]]="","20",reservas_hotel[[#This Row],[mantenimiento_por_noche]])</f>
        <v>15</v>
      </c>
      <c r="M2427">
        <f>reservas_hotel[[#This Row],[Precio Noche]]*reservas_hotel[[#This Row],[noches]]</f>
        <v>540</v>
      </c>
      <c r="N2427">
        <f>reservas_hotel[[#This Row],[noches]]*reservas_hotel[[#This Row],[Mantenimiento por noche]]</f>
        <v>90</v>
      </c>
      <c r="O2427">
        <f>reservas_hotel[[#This Row],[Gasto total por reserva]]-reservas_hotel[[#This Row],[Gasto mantenimiento total]]</f>
        <v>450</v>
      </c>
    </row>
    <row r="2428" spans="1:15" x14ac:dyDescent="0.3">
      <c r="A2428">
        <v>2427</v>
      </c>
      <c r="B2428">
        <v>26</v>
      </c>
      <c r="C2428" t="s">
        <v>2</v>
      </c>
      <c r="D2428" t="s">
        <v>16</v>
      </c>
      <c r="E2428" t="s">
        <v>8</v>
      </c>
      <c r="F2428">
        <v>70</v>
      </c>
      <c r="G2428" s="1">
        <f>IF(reservas_hotel[[#This Row],[precio noche 1]]="","100",reservas_hotel[[#This Row],[precio noche 1]])</f>
        <v>70</v>
      </c>
      <c r="H2428" t="s">
        <v>9</v>
      </c>
      <c r="I2428">
        <v>5</v>
      </c>
      <c r="J2428" t="s">
        <v>17</v>
      </c>
      <c r="L2428" s="1" t="str">
        <f>IF(reservas_hotel[[#This Row],[mantenimiento_por_noche]]="","20",reservas_hotel[[#This Row],[mantenimiento_por_noche]])</f>
        <v>20</v>
      </c>
      <c r="M2428">
        <f>reservas_hotel[[#This Row],[Precio Noche]]*reservas_hotel[[#This Row],[noches]]</f>
        <v>350</v>
      </c>
      <c r="N2428">
        <f>reservas_hotel[[#This Row],[noches]]*reservas_hotel[[#This Row],[Mantenimiento por noche]]</f>
        <v>100</v>
      </c>
      <c r="O2428">
        <f>reservas_hotel[[#This Row],[Gasto total por reserva]]-reservas_hotel[[#This Row],[Gasto mantenimiento total]]</f>
        <v>250</v>
      </c>
    </row>
    <row r="2429" spans="1:15" x14ac:dyDescent="0.3">
      <c r="A2429">
        <v>2428</v>
      </c>
      <c r="B2429">
        <v>77</v>
      </c>
      <c r="C2429" t="s">
        <v>2</v>
      </c>
      <c r="D2429" t="s">
        <v>3</v>
      </c>
      <c r="E2429" t="s">
        <v>15</v>
      </c>
      <c r="F2429">
        <v>50</v>
      </c>
      <c r="G2429" s="1">
        <f>IF(reservas_hotel[[#This Row],[precio noche 1]]="","100",reservas_hotel[[#This Row],[precio noche 1]])</f>
        <v>50</v>
      </c>
      <c r="H2429" t="s">
        <v>9</v>
      </c>
      <c r="I2429">
        <v>9</v>
      </c>
      <c r="J2429" t="s">
        <v>6</v>
      </c>
      <c r="K2429">
        <v>5</v>
      </c>
      <c r="L2429" s="1">
        <f>IF(reservas_hotel[[#This Row],[mantenimiento_por_noche]]="","20",reservas_hotel[[#This Row],[mantenimiento_por_noche]])</f>
        <v>5</v>
      </c>
      <c r="M2429">
        <f>reservas_hotel[[#This Row],[Precio Noche]]*reservas_hotel[[#This Row],[noches]]</f>
        <v>450</v>
      </c>
      <c r="N2429">
        <f>reservas_hotel[[#This Row],[noches]]*reservas_hotel[[#This Row],[Mantenimiento por noche]]</f>
        <v>45</v>
      </c>
      <c r="O2429">
        <f>reservas_hotel[[#This Row],[Gasto total por reserva]]-reservas_hotel[[#This Row],[Gasto mantenimiento total]]</f>
        <v>405</v>
      </c>
    </row>
    <row r="2430" spans="1:15" x14ac:dyDescent="0.3">
      <c r="A2430">
        <v>2429</v>
      </c>
      <c r="B2430">
        <v>26</v>
      </c>
      <c r="C2430" t="s">
        <v>2</v>
      </c>
      <c r="D2430" t="s">
        <v>14</v>
      </c>
      <c r="E2430" t="s">
        <v>8</v>
      </c>
      <c r="F2430">
        <v>50</v>
      </c>
      <c r="G2430" s="1">
        <f>IF(reservas_hotel[[#This Row],[precio noche 1]]="","100",reservas_hotel[[#This Row],[precio noche 1]])</f>
        <v>50</v>
      </c>
      <c r="H2430" t="s">
        <v>12</v>
      </c>
      <c r="I2430">
        <v>7</v>
      </c>
      <c r="J2430" t="s">
        <v>6</v>
      </c>
      <c r="K2430">
        <v>10</v>
      </c>
      <c r="L2430" s="1">
        <f>IF(reservas_hotel[[#This Row],[mantenimiento_por_noche]]="","20",reservas_hotel[[#This Row],[mantenimiento_por_noche]])</f>
        <v>10</v>
      </c>
      <c r="M2430">
        <f>reservas_hotel[[#This Row],[Precio Noche]]*reservas_hotel[[#This Row],[noches]]</f>
        <v>350</v>
      </c>
      <c r="N2430">
        <f>reservas_hotel[[#This Row],[noches]]*reservas_hotel[[#This Row],[Mantenimiento por noche]]</f>
        <v>70</v>
      </c>
      <c r="O2430">
        <f>reservas_hotel[[#This Row],[Gasto total por reserva]]-reservas_hotel[[#This Row],[Gasto mantenimiento total]]</f>
        <v>280</v>
      </c>
    </row>
    <row r="2431" spans="1:15" x14ac:dyDescent="0.3">
      <c r="A2431">
        <v>2430</v>
      </c>
      <c r="B2431">
        <v>87</v>
      </c>
      <c r="C2431" t="s">
        <v>13</v>
      </c>
      <c r="D2431" t="s">
        <v>14</v>
      </c>
      <c r="E2431" t="s">
        <v>11</v>
      </c>
      <c r="F2431">
        <v>70</v>
      </c>
      <c r="G2431" s="1">
        <f>IF(reservas_hotel[[#This Row],[precio noche 1]]="","100",reservas_hotel[[#This Row],[precio noche 1]])</f>
        <v>70</v>
      </c>
      <c r="H2431" t="s">
        <v>21</v>
      </c>
      <c r="I2431">
        <v>4</v>
      </c>
      <c r="J2431" t="s">
        <v>6</v>
      </c>
      <c r="K2431">
        <v>5</v>
      </c>
      <c r="L2431" s="1">
        <f>IF(reservas_hotel[[#This Row],[mantenimiento_por_noche]]="","20",reservas_hotel[[#This Row],[mantenimiento_por_noche]])</f>
        <v>5</v>
      </c>
      <c r="M2431">
        <f>reservas_hotel[[#This Row],[Precio Noche]]*reservas_hotel[[#This Row],[noches]]</f>
        <v>280</v>
      </c>
      <c r="N2431">
        <f>reservas_hotel[[#This Row],[noches]]*reservas_hotel[[#This Row],[Mantenimiento por noche]]</f>
        <v>20</v>
      </c>
      <c r="O2431">
        <f>reservas_hotel[[#This Row],[Gasto total por reserva]]-reservas_hotel[[#This Row],[Gasto mantenimiento total]]</f>
        <v>260</v>
      </c>
    </row>
    <row r="2432" spans="1:15" x14ac:dyDescent="0.3">
      <c r="A2432">
        <v>2431</v>
      </c>
      <c r="B2432">
        <v>24</v>
      </c>
      <c r="C2432" t="s">
        <v>13</v>
      </c>
      <c r="D2432" t="s">
        <v>3</v>
      </c>
      <c r="E2432" t="s">
        <v>4</v>
      </c>
      <c r="F2432">
        <v>90</v>
      </c>
      <c r="G2432" s="1">
        <f>IF(reservas_hotel[[#This Row],[precio noche 1]]="","100",reservas_hotel[[#This Row],[precio noche 1]])</f>
        <v>90</v>
      </c>
      <c r="H2432" t="s">
        <v>5</v>
      </c>
      <c r="I2432">
        <v>6</v>
      </c>
      <c r="J2432" t="s">
        <v>17</v>
      </c>
      <c r="K2432">
        <v>5</v>
      </c>
      <c r="L2432" s="1">
        <f>IF(reservas_hotel[[#This Row],[mantenimiento_por_noche]]="","20",reservas_hotel[[#This Row],[mantenimiento_por_noche]])</f>
        <v>5</v>
      </c>
      <c r="M2432">
        <f>reservas_hotel[[#This Row],[Precio Noche]]*reservas_hotel[[#This Row],[noches]]</f>
        <v>540</v>
      </c>
      <c r="N2432">
        <f>reservas_hotel[[#This Row],[noches]]*reservas_hotel[[#This Row],[Mantenimiento por noche]]</f>
        <v>30</v>
      </c>
      <c r="O2432">
        <f>reservas_hotel[[#This Row],[Gasto total por reserva]]-reservas_hotel[[#This Row],[Gasto mantenimiento total]]</f>
        <v>510</v>
      </c>
    </row>
    <row r="2433" spans="1:15" x14ac:dyDescent="0.3">
      <c r="A2433">
        <v>2432</v>
      </c>
      <c r="B2433">
        <v>36</v>
      </c>
      <c r="C2433" t="s">
        <v>2</v>
      </c>
      <c r="D2433" t="s">
        <v>14</v>
      </c>
      <c r="E2433" t="s">
        <v>8</v>
      </c>
      <c r="F2433">
        <v>50</v>
      </c>
      <c r="G2433" s="1">
        <f>IF(reservas_hotel[[#This Row],[precio noche 1]]="","100",reservas_hotel[[#This Row],[precio noche 1]])</f>
        <v>50</v>
      </c>
      <c r="H2433" t="s">
        <v>9</v>
      </c>
      <c r="I2433">
        <v>4</v>
      </c>
      <c r="J2433" t="s">
        <v>17</v>
      </c>
      <c r="K2433">
        <v>10</v>
      </c>
      <c r="L2433" s="1">
        <f>IF(reservas_hotel[[#This Row],[mantenimiento_por_noche]]="","20",reservas_hotel[[#This Row],[mantenimiento_por_noche]])</f>
        <v>10</v>
      </c>
      <c r="M2433">
        <f>reservas_hotel[[#This Row],[Precio Noche]]*reservas_hotel[[#This Row],[noches]]</f>
        <v>200</v>
      </c>
      <c r="N2433">
        <f>reservas_hotel[[#This Row],[noches]]*reservas_hotel[[#This Row],[Mantenimiento por noche]]</f>
        <v>40</v>
      </c>
      <c r="O2433">
        <f>reservas_hotel[[#This Row],[Gasto total por reserva]]-reservas_hotel[[#This Row],[Gasto mantenimiento total]]</f>
        <v>160</v>
      </c>
    </row>
    <row r="2434" spans="1:15" x14ac:dyDescent="0.3">
      <c r="A2434">
        <v>2433</v>
      </c>
      <c r="B2434">
        <v>32</v>
      </c>
      <c r="C2434" t="s">
        <v>13</v>
      </c>
      <c r="D2434" t="s">
        <v>10</v>
      </c>
      <c r="E2434" t="s">
        <v>11</v>
      </c>
      <c r="F2434">
        <v>70</v>
      </c>
      <c r="G2434" s="1">
        <f>IF(reservas_hotel[[#This Row],[precio noche 1]]="","100",reservas_hotel[[#This Row],[precio noche 1]])</f>
        <v>70</v>
      </c>
      <c r="H2434" t="s">
        <v>5</v>
      </c>
      <c r="I2434">
        <v>9</v>
      </c>
      <c r="J2434" t="s">
        <v>17</v>
      </c>
      <c r="K2434">
        <v>10</v>
      </c>
      <c r="L2434" s="1">
        <f>IF(reservas_hotel[[#This Row],[mantenimiento_por_noche]]="","20",reservas_hotel[[#This Row],[mantenimiento_por_noche]])</f>
        <v>10</v>
      </c>
      <c r="M2434">
        <f>reservas_hotel[[#This Row],[Precio Noche]]*reservas_hotel[[#This Row],[noches]]</f>
        <v>630</v>
      </c>
      <c r="N2434">
        <f>reservas_hotel[[#This Row],[noches]]*reservas_hotel[[#This Row],[Mantenimiento por noche]]</f>
        <v>90</v>
      </c>
      <c r="O2434">
        <f>reservas_hotel[[#This Row],[Gasto total por reserva]]-reservas_hotel[[#This Row],[Gasto mantenimiento total]]</f>
        <v>540</v>
      </c>
    </row>
    <row r="2435" spans="1:15" x14ac:dyDescent="0.3">
      <c r="A2435">
        <v>2434</v>
      </c>
      <c r="B2435">
        <v>39</v>
      </c>
      <c r="C2435" t="s">
        <v>2</v>
      </c>
      <c r="D2435" t="s">
        <v>10</v>
      </c>
      <c r="E2435" t="s">
        <v>11</v>
      </c>
      <c r="F2435">
        <v>120</v>
      </c>
      <c r="G2435" s="1">
        <f>IF(reservas_hotel[[#This Row],[precio noche 1]]="","100",reservas_hotel[[#This Row],[precio noche 1]])</f>
        <v>120</v>
      </c>
      <c r="H2435" t="s">
        <v>12</v>
      </c>
      <c r="I2435">
        <v>6</v>
      </c>
      <c r="J2435" t="s">
        <v>17</v>
      </c>
      <c r="L2435" s="1" t="str">
        <f>IF(reservas_hotel[[#This Row],[mantenimiento_por_noche]]="","20",reservas_hotel[[#This Row],[mantenimiento_por_noche]])</f>
        <v>20</v>
      </c>
      <c r="M2435">
        <f>reservas_hotel[[#This Row],[Precio Noche]]*reservas_hotel[[#This Row],[noches]]</f>
        <v>720</v>
      </c>
      <c r="N2435">
        <f>reservas_hotel[[#This Row],[noches]]*reservas_hotel[[#This Row],[Mantenimiento por noche]]</f>
        <v>120</v>
      </c>
      <c r="O2435">
        <f>reservas_hotel[[#This Row],[Gasto total por reserva]]-reservas_hotel[[#This Row],[Gasto mantenimiento total]]</f>
        <v>600</v>
      </c>
    </row>
    <row r="2436" spans="1:15" x14ac:dyDescent="0.3">
      <c r="A2436">
        <v>2435</v>
      </c>
      <c r="B2436">
        <v>77</v>
      </c>
      <c r="C2436" t="s">
        <v>13</v>
      </c>
      <c r="D2436" t="s">
        <v>18</v>
      </c>
      <c r="E2436" t="s">
        <v>8</v>
      </c>
      <c r="F2436">
        <v>50</v>
      </c>
      <c r="G2436" s="1">
        <f>IF(reservas_hotel[[#This Row],[precio noche 1]]="","100",reservas_hotel[[#This Row],[precio noche 1]])</f>
        <v>50</v>
      </c>
      <c r="H2436" t="s">
        <v>12</v>
      </c>
      <c r="I2436">
        <v>7</v>
      </c>
      <c r="J2436" t="s">
        <v>17</v>
      </c>
      <c r="K2436">
        <v>20</v>
      </c>
      <c r="L2436" s="1">
        <f>IF(reservas_hotel[[#This Row],[mantenimiento_por_noche]]="","20",reservas_hotel[[#This Row],[mantenimiento_por_noche]])</f>
        <v>20</v>
      </c>
      <c r="M2436">
        <f>reservas_hotel[[#This Row],[Precio Noche]]*reservas_hotel[[#This Row],[noches]]</f>
        <v>350</v>
      </c>
      <c r="N2436">
        <f>reservas_hotel[[#This Row],[noches]]*reservas_hotel[[#This Row],[Mantenimiento por noche]]</f>
        <v>140</v>
      </c>
      <c r="O2436">
        <f>reservas_hotel[[#This Row],[Gasto total por reserva]]-reservas_hotel[[#This Row],[Gasto mantenimiento total]]</f>
        <v>210</v>
      </c>
    </row>
    <row r="2437" spans="1:15" x14ac:dyDescent="0.3">
      <c r="A2437">
        <v>2436</v>
      </c>
      <c r="B2437">
        <v>29</v>
      </c>
      <c r="C2437" t="s">
        <v>2</v>
      </c>
      <c r="D2437" t="s">
        <v>16</v>
      </c>
      <c r="E2437" t="s">
        <v>8</v>
      </c>
      <c r="F2437">
        <v>150</v>
      </c>
      <c r="G2437" s="1">
        <f>IF(reservas_hotel[[#This Row],[precio noche 1]]="","100",reservas_hotel[[#This Row],[precio noche 1]])</f>
        <v>150</v>
      </c>
      <c r="H2437" t="s">
        <v>9</v>
      </c>
      <c r="I2437">
        <v>5</v>
      </c>
      <c r="J2437" t="s">
        <v>17</v>
      </c>
      <c r="K2437">
        <v>15</v>
      </c>
      <c r="L2437" s="1">
        <f>IF(reservas_hotel[[#This Row],[mantenimiento_por_noche]]="","20",reservas_hotel[[#This Row],[mantenimiento_por_noche]])</f>
        <v>15</v>
      </c>
      <c r="M2437">
        <f>reservas_hotel[[#This Row],[Precio Noche]]*reservas_hotel[[#This Row],[noches]]</f>
        <v>750</v>
      </c>
      <c r="N2437">
        <f>reservas_hotel[[#This Row],[noches]]*reservas_hotel[[#This Row],[Mantenimiento por noche]]</f>
        <v>75</v>
      </c>
      <c r="O2437">
        <f>reservas_hotel[[#This Row],[Gasto total por reserva]]-reservas_hotel[[#This Row],[Gasto mantenimiento total]]</f>
        <v>675</v>
      </c>
    </row>
    <row r="2438" spans="1:15" x14ac:dyDescent="0.3">
      <c r="A2438">
        <v>2437</v>
      </c>
      <c r="B2438">
        <v>68</v>
      </c>
      <c r="C2438" t="s">
        <v>2</v>
      </c>
      <c r="D2438" t="s">
        <v>19</v>
      </c>
      <c r="E2438" t="s">
        <v>4</v>
      </c>
      <c r="F2438">
        <v>150</v>
      </c>
      <c r="G2438" s="1">
        <f>IF(reservas_hotel[[#This Row],[precio noche 1]]="","100",reservas_hotel[[#This Row],[precio noche 1]])</f>
        <v>150</v>
      </c>
      <c r="H2438" t="s">
        <v>5</v>
      </c>
      <c r="I2438">
        <v>7</v>
      </c>
      <c r="J2438" t="s">
        <v>17</v>
      </c>
      <c r="K2438">
        <v>15</v>
      </c>
      <c r="L2438" s="1">
        <f>IF(reservas_hotel[[#This Row],[mantenimiento_por_noche]]="","20",reservas_hotel[[#This Row],[mantenimiento_por_noche]])</f>
        <v>15</v>
      </c>
      <c r="M2438">
        <f>reservas_hotel[[#This Row],[Precio Noche]]*reservas_hotel[[#This Row],[noches]]</f>
        <v>1050</v>
      </c>
      <c r="N2438">
        <f>reservas_hotel[[#This Row],[noches]]*reservas_hotel[[#This Row],[Mantenimiento por noche]]</f>
        <v>105</v>
      </c>
      <c r="O2438">
        <f>reservas_hotel[[#This Row],[Gasto total por reserva]]-reservas_hotel[[#This Row],[Gasto mantenimiento total]]</f>
        <v>945</v>
      </c>
    </row>
    <row r="2439" spans="1:15" x14ac:dyDescent="0.3">
      <c r="A2439">
        <v>2438</v>
      </c>
      <c r="B2439">
        <v>69</v>
      </c>
      <c r="C2439" t="s">
        <v>13</v>
      </c>
      <c r="D2439" t="s">
        <v>18</v>
      </c>
      <c r="E2439" t="s">
        <v>11</v>
      </c>
      <c r="F2439">
        <v>90</v>
      </c>
      <c r="G2439" s="1">
        <f>IF(reservas_hotel[[#This Row],[precio noche 1]]="","100",reservas_hotel[[#This Row],[precio noche 1]])</f>
        <v>90</v>
      </c>
      <c r="H2439" t="s">
        <v>9</v>
      </c>
      <c r="I2439">
        <v>5</v>
      </c>
      <c r="J2439" t="s">
        <v>6</v>
      </c>
      <c r="K2439">
        <v>15</v>
      </c>
      <c r="L2439" s="1">
        <f>IF(reservas_hotel[[#This Row],[mantenimiento_por_noche]]="","20",reservas_hotel[[#This Row],[mantenimiento_por_noche]])</f>
        <v>15</v>
      </c>
      <c r="M2439">
        <f>reservas_hotel[[#This Row],[Precio Noche]]*reservas_hotel[[#This Row],[noches]]</f>
        <v>450</v>
      </c>
      <c r="N2439">
        <f>reservas_hotel[[#This Row],[noches]]*reservas_hotel[[#This Row],[Mantenimiento por noche]]</f>
        <v>75</v>
      </c>
      <c r="O2439">
        <f>reservas_hotel[[#This Row],[Gasto total por reserva]]-reservas_hotel[[#This Row],[Gasto mantenimiento total]]</f>
        <v>375</v>
      </c>
    </row>
    <row r="2440" spans="1:15" x14ac:dyDescent="0.3">
      <c r="A2440">
        <v>2439</v>
      </c>
      <c r="B2440">
        <v>69</v>
      </c>
      <c r="C2440" t="s">
        <v>2</v>
      </c>
      <c r="D2440" t="s">
        <v>22</v>
      </c>
      <c r="E2440" t="s">
        <v>8</v>
      </c>
      <c r="F2440">
        <v>150</v>
      </c>
      <c r="G2440" s="1">
        <f>IF(reservas_hotel[[#This Row],[precio noche 1]]="","100",reservas_hotel[[#This Row],[precio noche 1]])</f>
        <v>150</v>
      </c>
      <c r="H2440" t="s">
        <v>12</v>
      </c>
      <c r="I2440">
        <v>8</v>
      </c>
      <c r="J2440" t="s">
        <v>6</v>
      </c>
      <c r="K2440">
        <v>10</v>
      </c>
      <c r="L2440" s="1">
        <f>IF(reservas_hotel[[#This Row],[mantenimiento_por_noche]]="","20",reservas_hotel[[#This Row],[mantenimiento_por_noche]])</f>
        <v>10</v>
      </c>
      <c r="M2440">
        <f>reservas_hotel[[#This Row],[Precio Noche]]*reservas_hotel[[#This Row],[noches]]</f>
        <v>1200</v>
      </c>
      <c r="N2440">
        <f>reservas_hotel[[#This Row],[noches]]*reservas_hotel[[#This Row],[Mantenimiento por noche]]</f>
        <v>80</v>
      </c>
      <c r="O2440">
        <f>reservas_hotel[[#This Row],[Gasto total por reserva]]-reservas_hotel[[#This Row],[Gasto mantenimiento total]]</f>
        <v>1120</v>
      </c>
    </row>
    <row r="2441" spans="1:15" x14ac:dyDescent="0.3">
      <c r="A2441">
        <v>2440</v>
      </c>
      <c r="B2441">
        <v>43</v>
      </c>
      <c r="C2441" t="s">
        <v>13</v>
      </c>
      <c r="D2441" t="s">
        <v>10</v>
      </c>
      <c r="E2441" t="s">
        <v>11</v>
      </c>
      <c r="F2441">
        <v>200</v>
      </c>
      <c r="G2441" s="1">
        <f>IF(reservas_hotel[[#This Row],[precio noche 1]]="","100",reservas_hotel[[#This Row],[precio noche 1]])</f>
        <v>200</v>
      </c>
      <c r="H2441" t="s">
        <v>9</v>
      </c>
      <c r="I2441">
        <v>7</v>
      </c>
      <c r="J2441" t="s">
        <v>6</v>
      </c>
      <c r="K2441">
        <v>15</v>
      </c>
      <c r="L2441" s="1">
        <f>IF(reservas_hotel[[#This Row],[mantenimiento_por_noche]]="","20",reservas_hotel[[#This Row],[mantenimiento_por_noche]])</f>
        <v>15</v>
      </c>
      <c r="M2441">
        <f>reservas_hotel[[#This Row],[Precio Noche]]*reservas_hotel[[#This Row],[noches]]</f>
        <v>1400</v>
      </c>
      <c r="N2441">
        <f>reservas_hotel[[#This Row],[noches]]*reservas_hotel[[#This Row],[Mantenimiento por noche]]</f>
        <v>105</v>
      </c>
      <c r="O2441">
        <f>reservas_hotel[[#This Row],[Gasto total por reserva]]-reservas_hotel[[#This Row],[Gasto mantenimiento total]]</f>
        <v>1295</v>
      </c>
    </row>
    <row r="2442" spans="1:15" x14ac:dyDescent="0.3">
      <c r="A2442">
        <v>2441</v>
      </c>
      <c r="B2442">
        <v>57</v>
      </c>
      <c r="C2442" t="s">
        <v>13</v>
      </c>
      <c r="D2442" t="s">
        <v>3</v>
      </c>
      <c r="E2442" t="s">
        <v>11</v>
      </c>
      <c r="G2442" s="1" t="str">
        <f>IF(reservas_hotel[[#This Row],[precio noche 1]]="","100",reservas_hotel[[#This Row],[precio noche 1]])</f>
        <v>100</v>
      </c>
      <c r="H2442" t="s">
        <v>12</v>
      </c>
      <c r="I2442">
        <v>6</v>
      </c>
      <c r="J2442" t="s">
        <v>17</v>
      </c>
      <c r="L2442" s="1" t="str">
        <f>IF(reservas_hotel[[#This Row],[mantenimiento_por_noche]]="","20",reservas_hotel[[#This Row],[mantenimiento_por_noche]])</f>
        <v>20</v>
      </c>
      <c r="M2442">
        <f>reservas_hotel[[#This Row],[Precio Noche]]*reservas_hotel[[#This Row],[noches]]</f>
        <v>600</v>
      </c>
      <c r="N2442">
        <f>reservas_hotel[[#This Row],[noches]]*reservas_hotel[[#This Row],[Mantenimiento por noche]]</f>
        <v>120</v>
      </c>
      <c r="O2442">
        <f>reservas_hotel[[#This Row],[Gasto total por reserva]]-reservas_hotel[[#This Row],[Gasto mantenimiento total]]</f>
        <v>480</v>
      </c>
    </row>
    <row r="2443" spans="1:15" x14ac:dyDescent="0.3">
      <c r="A2443">
        <v>2442</v>
      </c>
      <c r="B2443">
        <v>25</v>
      </c>
      <c r="C2443" t="s">
        <v>2</v>
      </c>
      <c r="D2443" t="s">
        <v>18</v>
      </c>
      <c r="E2443" t="s">
        <v>8</v>
      </c>
      <c r="F2443">
        <v>150</v>
      </c>
      <c r="G2443" s="1">
        <f>IF(reservas_hotel[[#This Row],[precio noche 1]]="","100",reservas_hotel[[#This Row],[precio noche 1]])</f>
        <v>150</v>
      </c>
      <c r="H2443" t="s">
        <v>12</v>
      </c>
      <c r="I2443">
        <v>10</v>
      </c>
      <c r="J2443" t="s">
        <v>6</v>
      </c>
      <c r="K2443">
        <v>20</v>
      </c>
      <c r="L2443" s="1">
        <f>IF(reservas_hotel[[#This Row],[mantenimiento_por_noche]]="","20",reservas_hotel[[#This Row],[mantenimiento_por_noche]])</f>
        <v>20</v>
      </c>
      <c r="M2443">
        <f>reservas_hotel[[#This Row],[Precio Noche]]*reservas_hotel[[#This Row],[noches]]</f>
        <v>1500</v>
      </c>
      <c r="N2443">
        <f>reservas_hotel[[#This Row],[noches]]*reservas_hotel[[#This Row],[Mantenimiento por noche]]</f>
        <v>200</v>
      </c>
      <c r="O2443">
        <f>reservas_hotel[[#This Row],[Gasto total por reserva]]-reservas_hotel[[#This Row],[Gasto mantenimiento total]]</f>
        <v>1300</v>
      </c>
    </row>
    <row r="2444" spans="1:15" x14ac:dyDescent="0.3">
      <c r="A2444">
        <v>2443</v>
      </c>
      <c r="B2444">
        <v>54</v>
      </c>
      <c r="C2444" t="s">
        <v>2</v>
      </c>
      <c r="D2444" t="s">
        <v>22</v>
      </c>
      <c r="E2444" t="s">
        <v>11</v>
      </c>
      <c r="F2444">
        <v>120</v>
      </c>
      <c r="G2444" s="1">
        <f>IF(reservas_hotel[[#This Row],[precio noche 1]]="","100",reservas_hotel[[#This Row],[precio noche 1]])</f>
        <v>120</v>
      </c>
      <c r="H2444" t="s">
        <v>12</v>
      </c>
      <c r="I2444">
        <v>8</v>
      </c>
      <c r="J2444" t="s">
        <v>6</v>
      </c>
      <c r="K2444">
        <v>15</v>
      </c>
      <c r="L2444" s="1">
        <f>IF(reservas_hotel[[#This Row],[mantenimiento_por_noche]]="","20",reservas_hotel[[#This Row],[mantenimiento_por_noche]])</f>
        <v>15</v>
      </c>
      <c r="M2444">
        <f>reservas_hotel[[#This Row],[Precio Noche]]*reservas_hotel[[#This Row],[noches]]</f>
        <v>960</v>
      </c>
      <c r="N2444">
        <f>reservas_hotel[[#This Row],[noches]]*reservas_hotel[[#This Row],[Mantenimiento por noche]]</f>
        <v>120</v>
      </c>
      <c r="O2444">
        <f>reservas_hotel[[#This Row],[Gasto total por reserva]]-reservas_hotel[[#This Row],[Gasto mantenimiento total]]</f>
        <v>840</v>
      </c>
    </row>
    <row r="2445" spans="1:15" x14ac:dyDescent="0.3">
      <c r="A2445">
        <v>2444</v>
      </c>
      <c r="B2445">
        <v>37</v>
      </c>
      <c r="C2445" t="s">
        <v>13</v>
      </c>
      <c r="D2445" t="s">
        <v>22</v>
      </c>
      <c r="E2445" t="s">
        <v>8</v>
      </c>
      <c r="F2445">
        <v>90</v>
      </c>
      <c r="G2445" s="1">
        <f>IF(reservas_hotel[[#This Row],[precio noche 1]]="","100",reservas_hotel[[#This Row],[precio noche 1]])</f>
        <v>90</v>
      </c>
      <c r="H2445" t="s">
        <v>12</v>
      </c>
      <c r="I2445">
        <v>4</v>
      </c>
      <c r="J2445" t="s">
        <v>6</v>
      </c>
      <c r="K2445">
        <v>5</v>
      </c>
      <c r="L2445" s="1">
        <f>IF(reservas_hotel[[#This Row],[mantenimiento_por_noche]]="","20",reservas_hotel[[#This Row],[mantenimiento_por_noche]])</f>
        <v>5</v>
      </c>
      <c r="M2445">
        <f>reservas_hotel[[#This Row],[Precio Noche]]*reservas_hotel[[#This Row],[noches]]</f>
        <v>360</v>
      </c>
      <c r="N2445">
        <f>reservas_hotel[[#This Row],[noches]]*reservas_hotel[[#This Row],[Mantenimiento por noche]]</f>
        <v>20</v>
      </c>
      <c r="O2445">
        <f>reservas_hotel[[#This Row],[Gasto total por reserva]]-reservas_hotel[[#This Row],[Gasto mantenimiento total]]</f>
        <v>340</v>
      </c>
    </row>
    <row r="2446" spans="1:15" x14ac:dyDescent="0.3">
      <c r="A2446">
        <v>2445</v>
      </c>
      <c r="B2446">
        <v>74</v>
      </c>
      <c r="C2446" t="s">
        <v>2</v>
      </c>
      <c r="D2446" t="s">
        <v>14</v>
      </c>
      <c r="E2446" t="s">
        <v>8</v>
      </c>
      <c r="F2446">
        <v>120</v>
      </c>
      <c r="G2446" s="1">
        <f>IF(reservas_hotel[[#This Row],[precio noche 1]]="","100",reservas_hotel[[#This Row],[precio noche 1]])</f>
        <v>120</v>
      </c>
      <c r="H2446" t="s">
        <v>12</v>
      </c>
      <c r="I2446">
        <v>1</v>
      </c>
      <c r="J2446" t="s">
        <v>6</v>
      </c>
      <c r="L2446" s="1" t="str">
        <f>IF(reservas_hotel[[#This Row],[mantenimiento_por_noche]]="","20",reservas_hotel[[#This Row],[mantenimiento_por_noche]])</f>
        <v>20</v>
      </c>
      <c r="M2446">
        <f>reservas_hotel[[#This Row],[Precio Noche]]*reservas_hotel[[#This Row],[noches]]</f>
        <v>120</v>
      </c>
      <c r="N2446">
        <f>reservas_hotel[[#This Row],[noches]]*reservas_hotel[[#This Row],[Mantenimiento por noche]]</f>
        <v>20</v>
      </c>
      <c r="O2446">
        <f>reservas_hotel[[#This Row],[Gasto total por reserva]]-reservas_hotel[[#This Row],[Gasto mantenimiento total]]</f>
        <v>100</v>
      </c>
    </row>
    <row r="2447" spans="1:15" x14ac:dyDescent="0.3">
      <c r="A2447">
        <v>2446</v>
      </c>
      <c r="B2447">
        <v>86</v>
      </c>
      <c r="C2447" t="s">
        <v>2</v>
      </c>
      <c r="D2447" t="s">
        <v>22</v>
      </c>
      <c r="E2447" t="s">
        <v>4</v>
      </c>
      <c r="F2447">
        <v>90</v>
      </c>
      <c r="G2447" s="1">
        <f>IF(reservas_hotel[[#This Row],[precio noche 1]]="","100",reservas_hotel[[#This Row],[precio noche 1]])</f>
        <v>90</v>
      </c>
      <c r="H2447" t="s">
        <v>9</v>
      </c>
      <c r="I2447">
        <v>7</v>
      </c>
      <c r="J2447" t="s">
        <v>17</v>
      </c>
      <c r="K2447">
        <v>10</v>
      </c>
      <c r="L2447" s="1">
        <f>IF(reservas_hotel[[#This Row],[mantenimiento_por_noche]]="","20",reservas_hotel[[#This Row],[mantenimiento_por_noche]])</f>
        <v>10</v>
      </c>
      <c r="M2447">
        <f>reservas_hotel[[#This Row],[Precio Noche]]*reservas_hotel[[#This Row],[noches]]</f>
        <v>630</v>
      </c>
      <c r="N2447">
        <f>reservas_hotel[[#This Row],[noches]]*reservas_hotel[[#This Row],[Mantenimiento por noche]]</f>
        <v>70</v>
      </c>
      <c r="O2447">
        <f>reservas_hotel[[#This Row],[Gasto total por reserva]]-reservas_hotel[[#This Row],[Gasto mantenimiento total]]</f>
        <v>560</v>
      </c>
    </row>
    <row r="2448" spans="1:15" x14ac:dyDescent="0.3">
      <c r="A2448">
        <v>2447</v>
      </c>
      <c r="B2448">
        <v>36</v>
      </c>
      <c r="C2448" t="s">
        <v>2</v>
      </c>
      <c r="D2448" t="s">
        <v>3</v>
      </c>
      <c r="E2448" t="s">
        <v>8</v>
      </c>
      <c r="F2448">
        <v>90</v>
      </c>
      <c r="G2448" s="1">
        <f>IF(reservas_hotel[[#This Row],[precio noche 1]]="","100",reservas_hotel[[#This Row],[precio noche 1]])</f>
        <v>90</v>
      </c>
      <c r="H2448" t="s">
        <v>12</v>
      </c>
      <c r="I2448">
        <v>4</v>
      </c>
      <c r="J2448" t="s">
        <v>6</v>
      </c>
      <c r="K2448">
        <v>20</v>
      </c>
      <c r="L2448" s="1">
        <f>IF(reservas_hotel[[#This Row],[mantenimiento_por_noche]]="","20",reservas_hotel[[#This Row],[mantenimiento_por_noche]])</f>
        <v>20</v>
      </c>
      <c r="M2448">
        <f>reservas_hotel[[#This Row],[Precio Noche]]*reservas_hotel[[#This Row],[noches]]</f>
        <v>360</v>
      </c>
      <c r="N2448">
        <f>reservas_hotel[[#This Row],[noches]]*reservas_hotel[[#This Row],[Mantenimiento por noche]]</f>
        <v>80</v>
      </c>
      <c r="O2448">
        <f>reservas_hotel[[#This Row],[Gasto total por reserva]]-reservas_hotel[[#This Row],[Gasto mantenimiento total]]</f>
        <v>280</v>
      </c>
    </row>
    <row r="2449" spans="1:15" x14ac:dyDescent="0.3">
      <c r="A2449">
        <v>2448</v>
      </c>
      <c r="B2449">
        <v>87</v>
      </c>
      <c r="C2449" t="s">
        <v>13</v>
      </c>
      <c r="D2449" t="s">
        <v>20</v>
      </c>
      <c r="E2449" t="s">
        <v>15</v>
      </c>
      <c r="F2449">
        <v>200</v>
      </c>
      <c r="G2449" s="1">
        <f>IF(reservas_hotel[[#This Row],[precio noche 1]]="","100",reservas_hotel[[#This Row],[precio noche 1]])</f>
        <v>200</v>
      </c>
      <c r="H2449" t="s">
        <v>9</v>
      </c>
      <c r="I2449">
        <v>8</v>
      </c>
      <c r="J2449" t="s">
        <v>6</v>
      </c>
      <c r="K2449">
        <v>10</v>
      </c>
      <c r="L2449" s="1">
        <f>IF(reservas_hotel[[#This Row],[mantenimiento_por_noche]]="","20",reservas_hotel[[#This Row],[mantenimiento_por_noche]])</f>
        <v>10</v>
      </c>
      <c r="M2449">
        <f>reservas_hotel[[#This Row],[Precio Noche]]*reservas_hotel[[#This Row],[noches]]</f>
        <v>1600</v>
      </c>
      <c r="N2449">
        <f>reservas_hotel[[#This Row],[noches]]*reservas_hotel[[#This Row],[Mantenimiento por noche]]</f>
        <v>80</v>
      </c>
      <c r="O2449">
        <f>reservas_hotel[[#This Row],[Gasto total por reserva]]-reservas_hotel[[#This Row],[Gasto mantenimiento total]]</f>
        <v>1520</v>
      </c>
    </row>
    <row r="2450" spans="1:15" x14ac:dyDescent="0.3">
      <c r="A2450">
        <v>2449</v>
      </c>
      <c r="B2450">
        <v>70</v>
      </c>
      <c r="C2450" t="s">
        <v>2</v>
      </c>
      <c r="D2450" t="s">
        <v>16</v>
      </c>
      <c r="E2450" t="s">
        <v>8</v>
      </c>
      <c r="F2450">
        <v>70</v>
      </c>
      <c r="G2450" s="1">
        <f>IF(reservas_hotel[[#This Row],[precio noche 1]]="","100",reservas_hotel[[#This Row],[precio noche 1]])</f>
        <v>70</v>
      </c>
      <c r="H2450" t="s">
        <v>12</v>
      </c>
      <c r="I2450">
        <v>7</v>
      </c>
      <c r="J2450" t="s">
        <v>17</v>
      </c>
      <c r="K2450">
        <v>5</v>
      </c>
      <c r="L2450" s="1">
        <f>IF(reservas_hotel[[#This Row],[mantenimiento_por_noche]]="","20",reservas_hotel[[#This Row],[mantenimiento_por_noche]])</f>
        <v>5</v>
      </c>
      <c r="M2450">
        <f>reservas_hotel[[#This Row],[Precio Noche]]*reservas_hotel[[#This Row],[noches]]</f>
        <v>490</v>
      </c>
      <c r="N2450">
        <f>reservas_hotel[[#This Row],[noches]]*reservas_hotel[[#This Row],[Mantenimiento por noche]]</f>
        <v>35</v>
      </c>
      <c r="O2450">
        <f>reservas_hotel[[#This Row],[Gasto total por reserva]]-reservas_hotel[[#This Row],[Gasto mantenimiento total]]</f>
        <v>455</v>
      </c>
    </row>
    <row r="2451" spans="1:15" x14ac:dyDescent="0.3">
      <c r="A2451">
        <v>2450</v>
      </c>
      <c r="B2451">
        <v>64</v>
      </c>
      <c r="C2451" t="s">
        <v>13</v>
      </c>
      <c r="D2451" t="s">
        <v>3</v>
      </c>
      <c r="E2451" t="s">
        <v>15</v>
      </c>
      <c r="G2451" s="1" t="str">
        <f>IF(reservas_hotel[[#This Row],[precio noche 1]]="","100",reservas_hotel[[#This Row],[precio noche 1]])</f>
        <v>100</v>
      </c>
      <c r="H2451" t="s">
        <v>12</v>
      </c>
      <c r="I2451">
        <v>4</v>
      </c>
      <c r="J2451" t="s">
        <v>6</v>
      </c>
      <c r="L2451" s="1" t="str">
        <f>IF(reservas_hotel[[#This Row],[mantenimiento_por_noche]]="","20",reservas_hotel[[#This Row],[mantenimiento_por_noche]])</f>
        <v>20</v>
      </c>
      <c r="M2451">
        <f>reservas_hotel[[#This Row],[Precio Noche]]*reservas_hotel[[#This Row],[noches]]</f>
        <v>400</v>
      </c>
      <c r="N2451">
        <f>reservas_hotel[[#This Row],[noches]]*reservas_hotel[[#This Row],[Mantenimiento por noche]]</f>
        <v>80</v>
      </c>
      <c r="O2451">
        <f>reservas_hotel[[#This Row],[Gasto total por reserva]]-reservas_hotel[[#This Row],[Gasto mantenimiento total]]</f>
        <v>320</v>
      </c>
    </row>
    <row r="2452" spans="1:15" x14ac:dyDescent="0.3">
      <c r="A2452">
        <v>2451</v>
      </c>
      <c r="B2452">
        <v>42</v>
      </c>
      <c r="C2452" t="s">
        <v>13</v>
      </c>
      <c r="D2452" t="s">
        <v>19</v>
      </c>
      <c r="E2452" t="s">
        <v>8</v>
      </c>
      <c r="F2452">
        <v>90</v>
      </c>
      <c r="G2452" s="1">
        <f>IF(reservas_hotel[[#This Row],[precio noche 1]]="","100",reservas_hotel[[#This Row],[precio noche 1]])</f>
        <v>90</v>
      </c>
      <c r="H2452" t="s">
        <v>5</v>
      </c>
      <c r="I2452">
        <v>7</v>
      </c>
      <c r="J2452" t="s">
        <v>17</v>
      </c>
      <c r="K2452">
        <v>20</v>
      </c>
      <c r="L2452" s="1">
        <f>IF(reservas_hotel[[#This Row],[mantenimiento_por_noche]]="","20",reservas_hotel[[#This Row],[mantenimiento_por_noche]])</f>
        <v>20</v>
      </c>
      <c r="M2452">
        <f>reservas_hotel[[#This Row],[Precio Noche]]*reservas_hotel[[#This Row],[noches]]</f>
        <v>630</v>
      </c>
      <c r="N2452">
        <f>reservas_hotel[[#This Row],[noches]]*reservas_hotel[[#This Row],[Mantenimiento por noche]]</f>
        <v>140</v>
      </c>
      <c r="O2452">
        <f>reservas_hotel[[#This Row],[Gasto total por reserva]]-reservas_hotel[[#This Row],[Gasto mantenimiento total]]</f>
        <v>490</v>
      </c>
    </row>
    <row r="2453" spans="1:15" x14ac:dyDescent="0.3">
      <c r="A2453">
        <v>2452</v>
      </c>
      <c r="B2453">
        <v>36</v>
      </c>
      <c r="C2453" t="s">
        <v>2</v>
      </c>
      <c r="D2453" t="s">
        <v>18</v>
      </c>
      <c r="E2453" t="s">
        <v>4</v>
      </c>
      <c r="F2453">
        <v>120</v>
      </c>
      <c r="G2453" s="1">
        <f>IF(reservas_hotel[[#This Row],[precio noche 1]]="","100",reservas_hotel[[#This Row],[precio noche 1]])</f>
        <v>120</v>
      </c>
      <c r="H2453" t="s">
        <v>5</v>
      </c>
      <c r="I2453">
        <v>9</v>
      </c>
      <c r="J2453" t="s">
        <v>6</v>
      </c>
      <c r="K2453">
        <v>10</v>
      </c>
      <c r="L2453" s="1">
        <f>IF(reservas_hotel[[#This Row],[mantenimiento_por_noche]]="","20",reservas_hotel[[#This Row],[mantenimiento_por_noche]])</f>
        <v>10</v>
      </c>
      <c r="M2453">
        <f>reservas_hotel[[#This Row],[Precio Noche]]*reservas_hotel[[#This Row],[noches]]</f>
        <v>1080</v>
      </c>
      <c r="N2453">
        <f>reservas_hotel[[#This Row],[noches]]*reservas_hotel[[#This Row],[Mantenimiento por noche]]</f>
        <v>90</v>
      </c>
      <c r="O2453">
        <f>reservas_hotel[[#This Row],[Gasto total por reserva]]-reservas_hotel[[#This Row],[Gasto mantenimiento total]]</f>
        <v>990</v>
      </c>
    </row>
    <row r="2454" spans="1:15" x14ac:dyDescent="0.3">
      <c r="A2454">
        <v>2453</v>
      </c>
      <c r="B2454">
        <v>45</v>
      </c>
      <c r="C2454" t="s">
        <v>2</v>
      </c>
      <c r="D2454" t="s">
        <v>10</v>
      </c>
      <c r="E2454" t="s">
        <v>4</v>
      </c>
      <c r="F2454">
        <v>120</v>
      </c>
      <c r="G2454" s="1">
        <f>IF(reservas_hotel[[#This Row],[precio noche 1]]="","100",reservas_hotel[[#This Row],[precio noche 1]])</f>
        <v>120</v>
      </c>
      <c r="H2454" t="s">
        <v>9</v>
      </c>
      <c r="I2454">
        <v>9</v>
      </c>
      <c r="J2454" t="s">
        <v>17</v>
      </c>
      <c r="K2454">
        <v>15</v>
      </c>
      <c r="L2454" s="1">
        <f>IF(reservas_hotel[[#This Row],[mantenimiento_por_noche]]="","20",reservas_hotel[[#This Row],[mantenimiento_por_noche]])</f>
        <v>15</v>
      </c>
      <c r="M2454">
        <f>reservas_hotel[[#This Row],[Precio Noche]]*reservas_hotel[[#This Row],[noches]]</f>
        <v>1080</v>
      </c>
      <c r="N2454">
        <f>reservas_hotel[[#This Row],[noches]]*reservas_hotel[[#This Row],[Mantenimiento por noche]]</f>
        <v>135</v>
      </c>
      <c r="O2454">
        <f>reservas_hotel[[#This Row],[Gasto total por reserva]]-reservas_hotel[[#This Row],[Gasto mantenimiento total]]</f>
        <v>945</v>
      </c>
    </row>
    <row r="2455" spans="1:15" x14ac:dyDescent="0.3">
      <c r="A2455">
        <v>2454</v>
      </c>
      <c r="B2455">
        <v>49</v>
      </c>
      <c r="C2455" t="s">
        <v>2</v>
      </c>
      <c r="D2455" t="s">
        <v>18</v>
      </c>
      <c r="E2455" t="s">
        <v>15</v>
      </c>
      <c r="F2455">
        <v>70</v>
      </c>
      <c r="G2455" s="1">
        <f>IF(reservas_hotel[[#This Row],[precio noche 1]]="","100",reservas_hotel[[#This Row],[precio noche 1]])</f>
        <v>70</v>
      </c>
      <c r="H2455" t="s">
        <v>5</v>
      </c>
      <c r="I2455">
        <v>7</v>
      </c>
      <c r="J2455" t="s">
        <v>17</v>
      </c>
      <c r="K2455">
        <v>10</v>
      </c>
      <c r="L2455" s="1">
        <f>IF(reservas_hotel[[#This Row],[mantenimiento_por_noche]]="","20",reservas_hotel[[#This Row],[mantenimiento_por_noche]])</f>
        <v>10</v>
      </c>
      <c r="M2455">
        <f>reservas_hotel[[#This Row],[Precio Noche]]*reservas_hotel[[#This Row],[noches]]</f>
        <v>490</v>
      </c>
      <c r="N2455">
        <f>reservas_hotel[[#This Row],[noches]]*reservas_hotel[[#This Row],[Mantenimiento por noche]]</f>
        <v>70</v>
      </c>
      <c r="O2455">
        <f>reservas_hotel[[#This Row],[Gasto total por reserva]]-reservas_hotel[[#This Row],[Gasto mantenimiento total]]</f>
        <v>420</v>
      </c>
    </row>
    <row r="2456" spans="1:15" x14ac:dyDescent="0.3">
      <c r="A2456">
        <v>2455</v>
      </c>
      <c r="B2456">
        <v>18</v>
      </c>
      <c r="C2456" t="s">
        <v>13</v>
      </c>
      <c r="D2456" t="s">
        <v>22</v>
      </c>
      <c r="E2456" t="s">
        <v>15</v>
      </c>
      <c r="F2456">
        <v>200</v>
      </c>
      <c r="G2456" s="1">
        <f>IF(reservas_hotel[[#This Row],[precio noche 1]]="","100",reservas_hotel[[#This Row],[precio noche 1]])</f>
        <v>200</v>
      </c>
      <c r="H2456" t="s">
        <v>21</v>
      </c>
      <c r="I2456">
        <v>8</v>
      </c>
      <c r="J2456" t="s">
        <v>6</v>
      </c>
      <c r="K2456">
        <v>5</v>
      </c>
      <c r="L2456" s="1">
        <f>IF(reservas_hotel[[#This Row],[mantenimiento_por_noche]]="","20",reservas_hotel[[#This Row],[mantenimiento_por_noche]])</f>
        <v>5</v>
      </c>
      <c r="M2456">
        <f>reservas_hotel[[#This Row],[Precio Noche]]*reservas_hotel[[#This Row],[noches]]</f>
        <v>1600</v>
      </c>
      <c r="N2456">
        <f>reservas_hotel[[#This Row],[noches]]*reservas_hotel[[#This Row],[Mantenimiento por noche]]</f>
        <v>40</v>
      </c>
      <c r="O2456">
        <f>reservas_hotel[[#This Row],[Gasto total por reserva]]-reservas_hotel[[#This Row],[Gasto mantenimiento total]]</f>
        <v>1560</v>
      </c>
    </row>
    <row r="2457" spans="1:15" x14ac:dyDescent="0.3">
      <c r="A2457">
        <v>2456</v>
      </c>
      <c r="B2457">
        <v>32</v>
      </c>
      <c r="C2457" t="s">
        <v>13</v>
      </c>
      <c r="D2457" t="s">
        <v>20</v>
      </c>
      <c r="E2457" t="s">
        <v>11</v>
      </c>
      <c r="F2457">
        <v>50</v>
      </c>
      <c r="G2457" s="1">
        <f>IF(reservas_hotel[[#This Row],[precio noche 1]]="","100",reservas_hotel[[#This Row],[precio noche 1]])</f>
        <v>50</v>
      </c>
      <c r="H2457" t="s">
        <v>5</v>
      </c>
      <c r="I2457">
        <v>4</v>
      </c>
      <c r="J2457" t="s">
        <v>17</v>
      </c>
      <c r="K2457">
        <v>15</v>
      </c>
      <c r="L2457" s="1">
        <f>IF(reservas_hotel[[#This Row],[mantenimiento_por_noche]]="","20",reservas_hotel[[#This Row],[mantenimiento_por_noche]])</f>
        <v>15</v>
      </c>
      <c r="M2457">
        <f>reservas_hotel[[#This Row],[Precio Noche]]*reservas_hotel[[#This Row],[noches]]</f>
        <v>200</v>
      </c>
      <c r="N2457">
        <f>reservas_hotel[[#This Row],[noches]]*reservas_hotel[[#This Row],[Mantenimiento por noche]]</f>
        <v>60</v>
      </c>
      <c r="O2457">
        <f>reservas_hotel[[#This Row],[Gasto total por reserva]]-reservas_hotel[[#This Row],[Gasto mantenimiento total]]</f>
        <v>140</v>
      </c>
    </row>
    <row r="2458" spans="1:15" x14ac:dyDescent="0.3">
      <c r="A2458">
        <v>2457</v>
      </c>
      <c r="B2458">
        <v>37</v>
      </c>
      <c r="C2458" t="s">
        <v>13</v>
      </c>
      <c r="D2458" t="s">
        <v>10</v>
      </c>
      <c r="E2458" t="s">
        <v>8</v>
      </c>
      <c r="F2458">
        <v>90</v>
      </c>
      <c r="G2458" s="1">
        <f>IF(reservas_hotel[[#This Row],[precio noche 1]]="","100",reservas_hotel[[#This Row],[precio noche 1]])</f>
        <v>90</v>
      </c>
      <c r="H2458" t="s">
        <v>12</v>
      </c>
      <c r="I2458">
        <v>1</v>
      </c>
      <c r="J2458" t="s">
        <v>6</v>
      </c>
      <c r="L2458" s="1" t="str">
        <f>IF(reservas_hotel[[#This Row],[mantenimiento_por_noche]]="","20",reservas_hotel[[#This Row],[mantenimiento_por_noche]])</f>
        <v>20</v>
      </c>
      <c r="M2458">
        <f>reservas_hotel[[#This Row],[Precio Noche]]*reservas_hotel[[#This Row],[noches]]</f>
        <v>90</v>
      </c>
      <c r="N2458">
        <f>reservas_hotel[[#This Row],[noches]]*reservas_hotel[[#This Row],[Mantenimiento por noche]]</f>
        <v>20</v>
      </c>
      <c r="O2458">
        <f>reservas_hotel[[#This Row],[Gasto total por reserva]]-reservas_hotel[[#This Row],[Gasto mantenimiento total]]</f>
        <v>70</v>
      </c>
    </row>
    <row r="2459" spans="1:15" x14ac:dyDescent="0.3">
      <c r="A2459">
        <v>2458</v>
      </c>
      <c r="B2459">
        <v>39</v>
      </c>
      <c r="C2459" t="s">
        <v>2</v>
      </c>
      <c r="D2459" t="s">
        <v>14</v>
      </c>
      <c r="E2459" t="s">
        <v>11</v>
      </c>
      <c r="F2459">
        <v>200</v>
      </c>
      <c r="G2459" s="1">
        <f>IF(reservas_hotel[[#This Row],[precio noche 1]]="","100",reservas_hotel[[#This Row],[precio noche 1]])</f>
        <v>200</v>
      </c>
      <c r="H2459" t="s">
        <v>9</v>
      </c>
      <c r="I2459">
        <v>9</v>
      </c>
      <c r="J2459" t="s">
        <v>17</v>
      </c>
      <c r="K2459">
        <v>5</v>
      </c>
      <c r="L2459" s="1">
        <f>IF(reservas_hotel[[#This Row],[mantenimiento_por_noche]]="","20",reservas_hotel[[#This Row],[mantenimiento_por_noche]])</f>
        <v>5</v>
      </c>
      <c r="M2459">
        <f>reservas_hotel[[#This Row],[Precio Noche]]*reservas_hotel[[#This Row],[noches]]</f>
        <v>1800</v>
      </c>
      <c r="N2459">
        <f>reservas_hotel[[#This Row],[noches]]*reservas_hotel[[#This Row],[Mantenimiento por noche]]</f>
        <v>45</v>
      </c>
      <c r="O2459">
        <f>reservas_hotel[[#This Row],[Gasto total por reserva]]-reservas_hotel[[#This Row],[Gasto mantenimiento total]]</f>
        <v>1755</v>
      </c>
    </row>
    <row r="2460" spans="1:15" x14ac:dyDescent="0.3">
      <c r="A2460">
        <v>2459</v>
      </c>
      <c r="B2460">
        <v>59</v>
      </c>
      <c r="C2460" t="s">
        <v>13</v>
      </c>
      <c r="D2460" t="s">
        <v>18</v>
      </c>
      <c r="E2460" t="s">
        <v>8</v>
      </c>
      <c r="F2460">
        <v>150</v>
      </c>
      <c r="G2460" s="1">
        <f>IF(reservas_hotel[[#This Row],[precio noche 1]]="","100",reservas_hotel[[#This Row],[precio noche 1]])</f>
        <v>150</v>
      </c>
      <c r="H2460" t="s">
        <v>21</v>
      </c>
      <c r="I2460">
        <v>7</v>
      </c>
      <c r="J2460" t="s">
        <v>17</v>
      </c>
      <c r="K2460">
        <v>20</v>
      </c>
      <c r="L2460" s="1">
        <f>IF(reservas_hotel[[#This Row],[mantenimiento_por_noche]]="","20",reservas_hotel[[#This Row],[mantenimiento_por_noche]])</f>
        <v>20</v>
      </c>
      <c r="M2460">
        <f>reservas_hotel[[#This Row],[Precio Noche]]*reservas_hotel[[#This Row],[noches]]</f>
        <v>1050</v>
      </c>
      <c r="N2460">
        <f>reservas_hotel[[#This Row],[noches]]*reservas_hotel[[#This Row],[Mantenimiento por noche]]</f>
        <v>140</v>
      </c>
      <c r="O2460">
        <f>reservas_hotel[[#This Row],[Gasto total por reserva]]-reservas_hotel[[#This Row],[Gasto mantenimiento total]]</f>
        <v>910</v>
      </c>
    </row>
    <row r="2461" spans="1:15" x14ac:dyDescent="0.3">
      <c r="A2461">
        <v>2460</v>
      </c>
      <c r="B2461">
        <v>82</v>
      </c>
      <c r="C2461" t="s">
        <v>13</v>
      </c>
      <c r="D2461" t="s">
        <v>14</v>
      </c>
      <c r="E2461" t="s">
        <v>4</v>
      </c>
      <c r="F2461">
        <v>50</v>
      </c>
      <c r="G2461" s="1">
        <f>IF(reservas_hotel[[#This Row],[precio noche 1]]="","100",reservas_hotel[[#This Row],[precio noche 1]])</f>
        <v>50</v>
      </c>
      <c r="H2461" t="s">
        <v>9</v>
      </c>
      <c r="I2461">
        <v>6</v>
      </c>
      <c r="J2461" t="s">
        <v>17</v>
      </c>
      <c r="K2461">
        <v>10</v>
      </c>
      <c r="L2461" s="1">
        <f>IF(reservas_hotel[[#This Row],[mantenimiento_por_noche]]="","20",reservas_hotel[[#This Row],[mantenimiento_por_noche]])</f>
        <v>10</v>
      </c>
      <c r="M2461">
        <f>reservas_hotel[[#This Row],[Precio Noche]]*reservas_hotel[[#This Row],[noches]]</f>
        <v>300</v>
      </c>
      <c r="N2461">
        <f>reservas_hotel[[#This Row],[noches]]*reservas_hotel[[#This Row],[Mantenimiento por noche]]</f>
        <v>60</v>
      </c>
      <c r="O2461">
        <f>reservas_hotel[[#This Row],[Gasto total por reserva]]-reservas_hotel[[#This Row],[Gasto mantenimiento total]]</f>
        <v>240</v>
      </c>
    </row>
    <row r="2462" spans="1:15" x14ac:dyDescent="0.3">
      <c r="A2462">
        <v>2461</v>
      </c>
      <c r="B2462">
        <v>81</v>
      </c>
      <c r="C2462" t="s">
        <v>13</v>
      </c>
      <c r="D2462" t="s">
        <v>20</v>
      </c>
      <c r="E2462" t="s">
        <v>4</v>
      </c>
      <c r="F2462">
        <v>200</v>
      </c>
      <c r="G2462" s="1">
        <f>IF(reservas_hotel[[#This Row],[precio noche 1]]="","100",reservas_hotel[[#This Row],[precio noche 1]])</f>
        <v>200</v>
      </c>
      <c r="H2462" t="s">
        <v>9</v>
      </c>
      <c r="I2462">
        <v>4</v>
      </c>
      <c r="J2462" t="s">
        <v>6</v>
      </c>
      <c r="K2462">
        <v>20</v>
      </c>
      <c r="L2462" s="1">
        <f>IF(reservas_hotel[[#This Row],[mantenimiento_por_noche]]="","20",reservas_hotel[[#This Row],[mantenimiento_por_noche]])</f>
        <v>20</v>
      </c>
      <c r="M2462">
        <f>reservas_hotel[[#This Row],[Precio Noche]]*reservas_hotel[[#This Row],[noches]]</f>
        <v>800</v>
      </c>
      <c r="N2462">
        <f>reservas_hotel[[#This Row],[noches]]*reservas_hotel[[#This Row],[Mantenimiento por noche]]</f>
        <v>80</v>
      </c>
      <c r="O2462">
        <f>reservas_hotel[[#This Row],[Gasto total por reserva]]-reservas_hotel[[#This Row],[Gasto mantenimiento total]]</f>
        <v>720</v>
      </c>
    </row>
    <row r="2463" spans="1:15" x14ac:dyDescent="0.3">
      <c r="A2463">
        <v>2462</v>
      </c>
      <c r="B2463">
        <v>55</v>
      </c>
      <c r="C2463" t="s">
        <v>2</v>
      </c>
      <c r="D2463" t="s">
        <v>10</v>
      </c>
      <c r="E2463" t="s">
        <v>15</v>
      </c>
      <c r="G2463" s="1" t="str">
        <f>IF(reservas_hotel[[#This Row],[precio noche 1]]="","100",reservas_hotel[[#This Row],[precio noche 1]])</f>
        <v>100</v>
      </c>
      <c r="H2463" t="s">
        <v>21</v>
      </c>
      <c r="I2463">
        <v>8</v>
      </c>
      <c r="J2463" t="s">
        <v>6</v>
      </c>
      <c r="K2463">
        <v>15</v>
      </c>
      <c r="L2463" s="1">
        <f>IF(reservas_hotel[[#This Row],[mantenimiento_por_noche]]="","20",reservas_hotel[[#This Row],[mantenimiento_por_noche]])</f>
        <v>15</v>
      </c>
      <c r="M2463">
        <f>reservas_hotel[[#This Row],[Precio Noche]]*reservas_hotel[[#This Row],[noches]]</f>
        <v>800</v>
      </c>
      <c r="N2463">
        <f>reservas_hotel[[#This Row],[noches]]*reservas_hotel[[#This Row],[Mantenimiento por noche]]</f>
        <v>120</v>
      </c>
      <c r="O2463">
        <f>reservas_hotel[[#This Row],[Gasto total por reserva]]-reservas_hotel[[#This Row],[Gasto mantenimiento total]]</f>
        <v>680</v>
      </c>
    </row>
    <row r="2464" spans="1:15" x14ac:dyDescent="0.3">
      <c r="A2464">
        <v>2463</v>
      </c>
      <c r="B2464">
        <v>62</v>
      </c>
      <c r="C2464" t="s">
        <v>13</v>
      </c>
      <c r="D2464" t="s">
        <v>16</v>
      </c>
      <c r="E2464" t="s">
        <v>8</v>
      </c>
      <c r="F2464">
        <v>150</v>
      </c>
      <c r="G2464" s="1">
        <f>IF(reservas_hotel[[#This Row],[precio noche 1]]="","100",reservas_hotel[[#This Row],[precio noche 1]])</f>
        <v>150</v>
      </c>
      <c r="H2464" t="s">
        <v>9</v>
      </c>
      <c r="I2464">
        <v>6</v>
      </c>
      <c r="J2464" t="s">
        <v>6</v>
      </c>
      <c r="K2464">
        <v>15</v>
      </c>
      <c r="L2464" s="1">
        <f>IF(reservas_hotel[[#This Row],[mantenimiento_por_noche]]="","20",reservas_hotel[[#This Row],[mantenimiento_por_noche]])</f>
        <v>15</v>
      </c>
      <c r="M2464">
        <f>reservas_hotel[[#This Row],[Precio Noche]]*reservas_hotel[[#This Row],[noches]]</f>
        <v>900</v>
      </c>
      <c r="N2464">
        <f>reservas_hotel[[#This Row],[noches]]*reservas_hotel[[#This Row],[Mantenimiento por noche]]</f>
        <v>90</v>
      </c>
      <c r="O2464">
        <f>reservas_hotel[[#This Row],[Gasto total por reserva]]-reservas_hotel[[#This Row],[Gasto mantenimiento total]]</f>
        <v>810</v>
      </c>
    </row>
    <row r="2465" spans="1:15" x14ac:dyDescent="0.3">
      <c r="A2465">
        <v>2464</v>
      </c>
      <c r="B2465">
        <v>74</v>
      </c>
      <c r="C2465" t="s">
        <v>2</v>
      </c>
      <c r="D2465" t="s">
        <v>22</v>
      </c>
      <c r="E2465" t="s">
        <v>8</v>
      </c>
      <c r="F2465">
        <v>150</v>
      </c>
      <c r="G2465" s="1">
        <f>IF(reservas_hotel[[#This Row],[precio noche 1]]="","100",reservas_hotel[[#This Row],[precio noche 1]])</f>
        <v>150</v>
      </c>
      <c r="H2465" t="s">
        <v>12</v>
      </c>
      <c r="I2465">
        <v>8</v>
      </c>
      <c r="J2465" t="s">
        <v>17</v>
      </c>
      <c r="K2465">
        <v>15</v>
      </c>
      <c r="L2465" s="1">
        <f>IF(reservas_hotel[[#This Row],[mantenimiento_por_noche]]="","20",reservas_hotel[[#This Row],[mantenimiento_por_noche]])</f>
        <v>15</v>
      </c>
      <c r="M2465">
        <f>reservas_hotel[[#This Row],[Precio Noche]]*reservas_hotel[[#This Row],[noches]]</f>
        <v>1200</v>
      </c>
      <c r="N2465">
        <f>reservas_hotel[[#This Row],[noches]]*reservas_hotel[[#This Row],[Mantenimiento por noche]]</f>
        <v>120</v>
      </c>
      <c r="O2465">
        <f>reservas_hotel[[#This Row],[Gasto total por reserva]]-reservas_hotel[[#This Row],[Gasto mantenimiento total]]</f>
        <v>1080</v>
      </c>
    </row>
    <row r="2466" spans="1:15" x14ac:dyDescent="0.3">
      <c r="A2466">
        <v>2465</v>
      </c>
      <c r="B2466">
        <v>58</v>
      </c>
      <c r="C2466" t="s">
        <v>13</v>
      </c>
      <c r="D2466" t="s">
        <v>19</v>
      </c>
      <c r="E2466" t="s">
        <v>11</v>
      </c>
      <c r="F2466">
        <v>50</v>
      </c>
      <c r="G2466" s="1">
        <f>IF(reservas_hotel[[#This Row],[precio noche 1]]="","100",reservas_hotel[[#This Row],[precio noche 1]])</f>
        <v>50</v>
      </c>
      <c r="H2466" t="s">
        <v>9</v>
      </c>
      <c r="I2466">
        <v>9</v>
      </c>
      <c r="J2466" t="s">
        <v>17</v>
      </c>
      <c r="K2466">
        <v>15</v>
      </c>
      <c r="L2466" s="1">
        <f>IF(reservas_hotel[[#This Row],[mantenimiento_por_noche]]="","20",reservas_hotel[[#This Row],[mantenimiento_por_noche]])</f>
        <v>15</v>
      </c>
      <c r="M2466">
        <f>reservas_hotel[[#This Row],[Precio Noche]]*reservas_hotel[[#This Row],[noches]]</f>
        <v>450</v>
      </c>
      <c r="N2466">
        <f>reservas_hotel[[#This Row],[noches]]*reservas_hotel[[#This Row],[Mantenimiento por noche]]</f>
        <v>135</v>
      </c>
      <c r="O2466">
        <f>reservas_hotel[[#This Row],[Gasto total por reserva]]-reservas_hotel[[#This Row],[Gasto mantenimiento total]]</f>
        <v>315</v>
      </c>
    </row>
    <row r="2467" spans="1:15" x14ac:dyDescent="0.3">
      <c r="A2467">
        <v>2466</v>
      </c>
      <c r="B2467">
        <v>88</v>
      </c>
      <c r="C2467" t="s">
        <v>2</v>
      </c>
      <c r="D2467" t="s">
        <v>10</v>
      </c>
      <c r="E2467" t="s">
        <v>8</v>
      </c>
      <c r="F2467">
        <v>70</v>
      </c>
      <c r="G2467" s="1">
        <f>IF(reservas_hotel[[#This Row],[precio noche 1]]="","100",reservas_hotel[[#This Row],[precio noche 1]])</f>
        <v>70</v>
      </c>
      <c r="H2467" t="s">
        <v>9</v>
      </c>
      <c r="I2467">
        <v>8</v>
      </c>
      <c r="J2467" t="s">
        <v>17</v>
      </c>
      <c r="K2467">
        <v>15</v>
      </c>
      <c r="L2467" s="1">
        <f>IF(reservas_hotel[[#This Row],[mantenimiento_por_noche]]="","20",reservas_hotel[[#This Row],[mantenimiento_por_noche]])</f>
        <v>15</v>
      </c>
      <c r="M2467">
        <f>reservas_hotel[[#This Row],[Precio Noche]]*reservas_hotel[[#This Row],[noches]]</f>
        <v>560</v>
      </c>
      <c r="N2467">
        <f>reservas_hotel[[#This Row],[noches]]*reservas_hotel[[#This Row],[Mantenimiento por noche]]</f>
        <v>120</v>
      </c>
      <c r="O2467">
        <f>reservas_hotel[[#This Row],[Gasto total por reserva]]-reservas_hotel[[#This Row],[Gasto mantenimiento total]]</f>
        <v>440</v>
      </c>
    </row>
    <row r="2468" spans="1:15" x14ac:dyDescent="0.3">
      <c r="A2468">
        <v>2467</v>
      </c>
      <c r="B2468">
        <v>57</v>
      </c>
      <c r="C2468" t="s">
        <v>13</v>
      </c>
      <c r="D2468" t="s">
        <v>3</v>
      </c>
      <c r="E2468" t="s">
        <v>15</v>
      </c>
      <c r="F2468">
        <v>70</v>
      </c>
      <c r="G2468" s="1">
        <f>IF(reservas_hotel[[#This Row],[precio noche 1]]="","100",reservas_hotel[[#This Row],[precio noche 1]])</f>
        <v>70</v>
      </c>
      <c r="H2468" t="s">
        <v>12</v>
      </c>
      <c r="I2468">
        <v>9</v>
      </c>
      <c r="J2468" t="s">
        <v>17</v>
      </c>
      <c r="K2468">
        <v>20</v>
      </c>
      <c r="L2468" s="1">
        <f>IF(reservas_hotel[[#This Row],[mantenimiento_por_noche]]="","20",reservas_hotel[[#This Row],[mantenimiento_por_noche]])</f>
        <v>20</v>
      </c>
      <c r="M2468">
        <f>reservas_hotel[[#This Row],[Precio Noche]]*reservas_hotel[[#This Row],[noches]]</f>
        <v>630</v>
      </c>
      <c r="N2468">
        <f>reservas_hotel[[#This Row],[noches]]*reservas_hotel[[#This Row],[Mantenimiento por noche]]</f>
        <v>180</v>
      </c>
      <c r="O2468">
        <f>reservas_hotel[[#This Row],[Gasto total por reserva]]-reservas_hotel[[#This Row],[Gasto mantenimiento total]]</f>
        <v>450</v>
      </c>
    </row>
    <row r="2469" spans="1:15" x14ac:dyDescent="0.3">
      <c r="A2469">
        <v>2468</v>
      </c>
      <c r="B2469">
        <v>54</v>
      </c>
      <c r="C2469" t="s">
        <v>13</v>
      </c>
      <c r="D2469" t="s">
        <v>18</v>
      </c>
      <c r="E2469" t="s">
        <v>8</v>
      </c>
      <c r="F2469">
        <v>90</v>
      </c>
      <c r="G2469" s="1">
        <f>IF(reservas_hotel[[#This Row],[precio noche 1]]="","100",reservas_hotel[[#This Row],[precio noche 1]])</f>
        <v>90</v>
      </c>
      <c r="H2469" t="s">
        <v>21</v>
      </c>
      <c r="I2469">
        <v>1</v>
      </c>
      <c r="J2469" t="s">
        <v>17</v>
      </c>
      <c r="K2469">
        <v>15</v>
      </c>
      <c r="L2469" s="1">
        <f>IF(reservas_hotel[[#This Row],[mantenimiento_por_noche]]="","20",reservas_hotel[[#This Row],[mantenimiento_por_noche]])</f>
        <v>15</v>
      </c>
      <c r="M2469">
        <f>reservas_hotel[[#This Row],[Precio Noche]]*reservas_hotel[[#This Row],[noches]]</f>
        <v>90</v>
      </c>
      <c r="N2469">
        <f>reservas_hotel[[#This Row],[noches]]*reservas_hotel[[#This Row],[Mantenimiento por noche]]</f>
        <v>15</v>
      </c>
      <c r="O2469">
        <f>reservas_hotel[[#This Row],[Gasto total por reserva]]-reservas_hotel[[#This Row],[Gasto mantenimiento total]]</f>
        <v>75</v>
      </c>
    </row>
    <row r="2470" spans="1:15" x14ac:dyDescent="0.3">
      <c r="A2470">
        <v>2469</v>
      </c>
      <c r="B2470">
        <v>53</v>
      </c>
      <c r="C2470" t="s">
        <v>2</v>
      </c>
      <c r="D2470" t="s">
        <v>3</v>
      </c>
      <c r="E2470" t="s">
        <v>15</v>
      </c>
      <c r="G2470" s="1" t="str">
        <f>IF(reservas_hotel[[#This Row],[precio noche 1]]="","100",reservas_hotel[[#This Row],[precio noche 1]])</f>
        <v>100</v>
      </c>
      <c r="H2470" t="s">
        <v>21</v>
      </c>
      <c r="I2470">
        <v>5</v>
      </c>
      <c r="J2470" t="s">
        <v>17</v>
      </c>
      <c r="K2470">
        <v>5</v>
      </c>
      <c r="L2470" s="1">
        <f>IF(reservas_hotel[[#This Row],[mantenimiento_por_noche]]="","20",reservas_hotel[[#This Row],[mantenimiento_por_noche]])</f>
        <v>5</v>
      </c>
      <c r="M2470">
        <f>reservas_hotel[[#This Row],[Precio Noche]]*reservas_hotel[[#This Row],[noches]]</f>
        <v>500</v>
      </c>
      <c r="N2470">
        <f>reservas_hotel[[#This Row],[noches]]*reservas_hotel[[#This Row],[Mantenimiento por noche]]</f>
        <v>25</v>
      </c>
      <c r="O2470">
        <f>reservas_hotel[[#This Row],[Gasto total por reserva]]-reservas_hotel[[#This Row],[Gasto mantenimiento total]]</f>
        <v>475</v>
      </c>
    </row>
    <row r="2471" spans="1:15" x14ac:dyDescent="0.3">
      <c r="A2471">
        <v>2470</v>
      </c>
      <c r="B2471">
        <v>61</v>
      </c>
      <c r="C2471" t="s">
        <v>2</v>
      </c>
      <c r="D2471" t="s">
        <v>16</v>
      </c>
      <c r="E2471" t="s">
        <v>4</v>
      </c>
      <c r="F2471">
        <v>50</v>
      </c>
      <c r="G2471" s="1">
        <f>IF(reservas_hotel[[#This Row],[precio noche 1]]="","100",reservas_hotel[[#This Row],[precio noche 1]])</f>
        <v>50</v>
      </c>
      <c r="H2471" t="s">
        <v>5</v>
      </c>
      <c r="I2471">
        <v>8</v>
      </c>
      <c r="J2471" t="s">
        <v>6</v>
      </c>
      <c r="K2471">
        <v>15</v>
      </c>
      <c r="L2471" s="1">
        <f>IF(reservas_hotel[[#This Row],[mantenimiento_por_noche]]="","20",reservas_hotel[[#This Row],[mantenimiento_por_noche]])</f>
        <v>15</v>
      </c>
      <c r="M2471">
        <f>reservas_hotel[[#This Row],[Precio Noche]]*reservas_hotel[[#This Row],[noches]]</f>
        <v>400</v>
      </c>
      <c r="N2471">
        <f>reservas_hotel[[#This Row],[noches]]*reservas_hotel[[#This Row],[Mantenimiento por noche]]</f>
        <v>120</v>
      </c>
      <c r="O2471">
        <f>reservas_hotel[[#This Row],[Gasto total por reserva]]-reservas_hotel[[#This Row],[Gasto mantenimiento total]]</f>
        <v>280</v>
      </c>
    </row>
    <row r="2472" spans="1:15" x14ac:dyDescent="0.3">
      <c r="A2472">
        <v>2471</v>
      </c>
      <c r="B2472">
        <v>46</v>
      </c>
      <c r="C2472" t="s">
        <v>13</v>
      </c>
      <c r="D2472" t="s">
        <v>19</v>
      </c>
      <c r="E2472" t="s">
        <v>11</v>
      </c>
      <c r="F2472">
        <v>120</v>
      </c>
      <c r="G2472" s="1">
        <f>IF(reservas_hotel[[#This Row],[precio noche 1]]="","100",reservas_hotel[[#This Row],[precio noche 1]])</f>
        <v>120</v>
      </c>
      <c r="H2472" t="s">
        <v>5</v>
      </c>
      <c r="I2472">
        <v>5</v>
      </c>
      <c r="J2472" t="s">
        <v>6</v>
      </c>
      <c r="K2472">
        <v>15</v>
      </c>
      <c r="L2472" s="1">
        <f>IF(reservas_hotel[[#This Row],[mantenimiento_por_noche]]="","20",reservas_hotel[[#This Row],[mantenimiento_por_noche]])</f>
        <v>15</v>
      </c>
      <c r="M2472">
        <f>reservas_hotel[[#This Row],[Precio Noche]]*reservas_hotel[[#This Row],[noches]]</f>
        <v>600</v>
      </c>
      <c r="N2472">
        <f>reservas_hotel[[#This Row],[noches]]*reservas_hotel[[#This Row],[Mantenimiento por noche]]</f>
        <v>75</v>
      </c>
      <c r="O2472">
        <f>reservas_hotel[[#This Row],[Gasto total por reserva]]-reservas_hotel[[#This Row],[Gasto mantenimiento total]]</f>
        <v>525</v>
      </c>
    </row>
    <row r="2473" spans="1:15" x14ac:dyDescent="0.3">
      <c r="A2473">
        <v>2472</v>
      </c>
      <c r="B2473">
        <v>78</v>
      </c>
      <c r="C2473" t="s">
        <v>13</v>
      </c>
      <c r="D2473" t="s">
        <v>22</v>
      </c>
      <c r="E2473" t="s">
        <v>11</v>
      </c>
      <c r="F2473">
        <v>150</v>
      </c>
      <c r="G2473" s="1">
        <f>IF(reservas_hotel[[#This Row],[precio noche 1]]="","100",reservas_hotel[[#This Row],[precio noche 1]])</f>
        <v>150</v>
      </c>
      <c r="H2473" t="s">
        <v>21</v>
      </c>
      <c r="I2473">
        <v>4</v>
      </c>
      <c r="J2473" t="s">
        <v>17</v>
      </c>
      <c r="K2473">
        <v>20</v>
      </c>
      <c r="L2473" s="1">
        <f>IF(reservas_hotel[[#This Row],[mantenimiento_por_noche]]="","20",reservas_hotel[[#This Row],[mantenimiento_por_noche]])</f>
        <v>20</v>
      </c>
      <c r="M2473">
        <f>reservas_hotel[[#This Row],[Precio Noche]]*reservas_hotel[[#This Row],[noches]]</f>
        <v>600</v>
      </c>
      <c r="N2473">
        <f>reservas_hotel[[#This Row],[noches]]*reservas_hotel[[#This Row],[Mantenimiento por noche]]</f>
        <v>80</v>
      </c>
      <c r="O2473">
        <f>reservas_hotel[[#This Row],[Gasto total por reserva]]-reservas_hotel[[#This Row],[Gasto mantenimiento total]]</f>
        <v>520</v>
      </c>
    </row>
    <row r="2474" spans="1:15" x14ac:dyDescent="0.3">
      <c r="A2474">
        <v>2473</v>
      </c>
      <c r="B2474">
        <v>31</v>
      </c>
      <c r="C2474" t="s">
        <v>13</v>
      </c>
      <c r="D2474" t="s">
        <v>19</v>
      </c>
      <c r="E2474" t="s">
        <v>4</v>
      </c>
      <c r="F2474">
        <v>120</v>
      </c>
      <c r="G2474" s="1">
        <f>IF(reservas_hotel[[#This Row],[precio noche 1]]="","100",reservas_hotel[[#This Row],[precio noche 1]])</f>
        <v>120</v>
      </c>
      <c r="H2474" t="s">
        <v>5</v>
      </c>
      <c r="I2474">
        <v>4</v>
      </c>
      <c r="J2474" t="s">
        <v>17</v>
      </c>
      <c r="K2474">
        <v>20</v>
      </c>
      <c r="L2474" s="1">
        <f>IF(reservas_hotel[[#This Row],[mantenimiento_por_noche]]="","20",reservas_hotel[[#This Row],[mantenimiento_por_noche]])</f>
        <v>20</v>
      </c>
      <c r="M2474">
        <f>reservas_hotel[[#This Row],[Precio Noche]]*reservas_hotel[[#This Row],[noches]]</f>
        <v>480</v>
      </c>
      <c r="N2474">
        <f>reservas_hotel[[#This Row],[noches]]*reservas_hotel[[#This Row],[Mantenimiento por noche]]</f>
        <v>80</v>
      </c>
      <c r="O2474">
        <f>reservas_hotel[[#This Row],[Gasto total por reserva]]-reservas_hotel[[#This Row],[Gasto mantenimiento total]]</f>
        <v>400</v>
      </c>
    </row>
    <row r="2475" spans="1:15" x14ac:dyDescent="0.3">
      <c r="A2475">
        <v>2474</v>
      </c>
      <c r="B2475">
        <v>53</v>
      </c>
      <c r="C2475" t="s">
        <v>2</v>
      </c>
      <c r="D2475" t="s">
        <v>10</v>
      </c>
      <c r="E2475" t="s">
        <v>4</v>
      </c>
      <c r="F2475">
        <v>200</v>
      </c>
      <c r="G2475" s="1">
        <f>IF(reservas_hotel[[#This Row],[precio noche 1]]="","100",reservas_hotel[[#This Row],[precio noche 1]])</f>
        <v>200</v>
      </c>
      <c r="H2475" t="s">
        <v>9</v>
      </c>
      <c r="I2475">
        <v>8</v>
      </c>
      <c r="J2475" t="s">
        <v>17</v>
      </c>
      <c r="K2475">
        <v>10</v>
      </c>
      <c r="L2475" s="1">
        <f>IF(reservas_hotel[[#This Row],[mantenimiento_por_noche]]="","20",reservas_hotel[[#This Row],[mantenimiento_por_noche]])</f>
        <v>10</v>
      </c>
      <c r="M2475">
        <f>reservas_hotel[[#This Row],[Precio Noche]]*reservas_hotel[[#This Row],[noches]]</f>
        <v>1600</v>
      </c>
      <c r="N2475">
        <f>reservas_hotel[[#This Row],[noches]]*reservas_hotel[[#This Row],[Mantenimiento por noche]]</f>
        <v>80</v>
      </c>
      <c r="O2475">
        <f>reservas_hotel[[#This Row],[Gasto total por reserva]]-reservas_hotel[[#This Row],[Gasto mantenimiento total]]</f>
        <v>1520</v>
      </c>
    </row>
    <row r="2476" spans="1:15" x14ac:dyDescent="0.3">
      <c r="A2476">
        <v>2475</v>
      </c>
      <c r="B2476">
        <v>69</v>
      </c>
      <c r="C2476" t="s">
        <v>13</v>
      </c>
      <c r="D2476" t="s">
        <v>3</v>
      </c>
      <c r="E2476" t="s">
        <v>11</v>
      </c>
      <c r="F2476">
        <v>90</v>
      </c>
      <c r="G2476" s="1">
        <f>IF(reservas_hotel[[#This Row],[precio noche 1]]="","100",reservas_hotel[[#This Row],[precio noche 1]])</f>
        <v>90</v>
      </c>
      <c r="H2476" t="s">
        <v>21</v>
      </c>
      <c r="I2476">
        <v>6</v>
      </c>
      <c r="J2476" t="s">
        <v>17</v>
      </c>
      <c r="K2476">
        <v>15</v>
      </c>
      <c r="L2476" s="1">
        <f>IF(reservas_hotel[[#This Row],[mantenimiento_por_noche]]="","20",reservas_hotel[[#This Row],[mantenimiento_por_noche]])</f>
        <v>15</v>
      </c>
      <c r="M2476">
        <f>reservas_hotel[[#This Row],[Precio Noche]]*reservas_hotel[[#This Row],[noches]]</f>
        <v>540</v>
      </c>
      <c r="N2476">
        <f>reservas_hotel[[#This Row],[noches]]*reservas_hotel[[#This Row],[Mantenimiento por noche]]</f>
        <v>90</v>
      </c>
      <c r="O2476">
        <f>reservas_hotel[[#This Row],[Gasto total por reserva]]-reservas_hotel[[#This Row],[Gasto mantenimiento total]]</f>
        <v>450</v>
      </c>
    </row>
    <row r="2477" spans="1:15" x14ac:dyDescent="0.3">
      <c r="A2477">
        <v>2476</v>
      </c>
      <c r="B2477">
        <v>24</v>
      </c>
      <c r="C2477" t="s">
        <v>13</v>
      </c>
      <c r="D2477" t="s">
        <v>7</v>
      </c>
      <c r="E2477" t="s">
        <v>11</v>
      </c>
      <c r="F2477">
        <v>50</v>
      </c>
      <c r="G2477" s="1">
        <f>IF(reservas_hotel[[#This Row],[precio noche 1]]="","100",reservas_hotel[[#This Row],[precio noche 1]])</f>
        <v>50</v>
      </c>
      <c r="H2477" t="s">
        <v>9</v>
      </c>
      <c r="I2477">
        <v>3</v>
      </c>
      <c r="J2477" t="s">
        <v>17</v>
      </c>
      <c r="K2477">
        <v>15</v>
      </c>
      <c r="L2477" s="1">
        <f>IF(reservas_hotel[[#This Row],[mantenimiento_por_noche]]="","20",reservas_hotel[[#This Row],[mantenimiento_por_noche]])</f>
        <v>15</v>
      </c>
      <c r="M2477">
        <f>reservas_hotel[[#This Row],[Precio Noche]]*reservas_hotel[[#This Row],[noches]]</f>
        <v>150</v>
      </c>
      <c r="N2477">
        <f>reservas_hotel[[#This Row],[noches]]*reservas_hotel[[#This Row],[Mantenimiento por noche]]</f>
        <v>45</v>
      </c>
      <c r="O2477">
        <f>reservas_hotel[[#This Row],[Gasto total por reserva]]-reservas_hotel[[#This Row],[Gasto mantenimiento total]]</f>
        <v>105</v>
      </c>
    </row>
    <row r="2478" spans="1:15" x14ac:dyDescent="0.3">
      <c r="A2478">
        <v>2477</v>
      </c>
      <c r="B2478">
        <v>31</v>
      </c>
      <c r="C2478" t="s">
        <v>2</v>
      </c>
      <c r="D2478" t="s">
        <v>3</v>
      </c>
      <c r="E2478" t="s">
        <v>4</v>
      </c>
      <c r="F2478">
        <v>150</v>
      </c>
      <c r="G2478" s="1">
        <f>IF(reservas_hotel[[#This Row],[precio noche 1]]="","100",reservas_hotel[[#This Row],[precio noche 1]])</f>
        <v>150</v>
      </c>
      <c r="H2478" t="s">
        <v>12</v>
      </c>
      <c r="I2478">
        <v>2</v>
      </c>
      <c r="J2478" t="s">
        <v>17</v>
      </c>
      <c r="K2478">
        <v>15</v>
      </c>
      <c r="L2478" s="1">
        <f>IF(reservas_hotel[[#This Row],[mantenimiento_por_noche]]="","20",reservas_hotel[[#This Row],[mantenimiento_por_noche]])</f>
        <v>15</v>
      </c>
      <c r="M2478">
        <f>reservas_hotel[[#This Row],[Precio Noche]]*reservas_hotel[[#This Row],[noches]]</f>
        <v>300</v>
      </c>
      <c r="N2478">
        <f>reservas_hotel[[#This Row],[noches]]*reservas_hotel[[#This Row],[Mantenimiento por noche]]</f>
        <v>30</v>
      </c>
      <c r="O2478">
        <f>reservas_hotel[[#This Row],[Gasto total por reserva]]-reservas_hotel[[#This Row],[Gasto mantenimiento total]]</f>
        <v>270</v>
      </c>
    </row>
    <row r="2479" spans="1:15" x14ac:dyDescent="0.3">
      <c r="A2479">
        <v>2478</v>
      </c>
      <c r="B2479">
        <v>33</v>
      </c>
      <c r="C2479" t="s">
        <v>13</v>
      </c>
      <c r="D2479" t="s">
        <v>18</v>
      </c>
      <c r="E2479" t="s">
        <v>11</v>
      </c>
      <c r="F2479">
        <v>120</v>
      </c>
      <c r="G2479" s="1">
        <f>IF(reservas_hotel[[#This Row],[precio noche 1]]="","100",reservas_hotel[[#This Row],[precio noche 1]])</f>
        <v>120</v>
      </c>
      <c r="H2479" t="s">
        <v>5</v>
      </c>
      <c r="I2479">
        <v>3</v>
      </c>
      <c r="J2479" t="s">
        <v>17</v>
      </c>
      <c r="K2479">
        <v>15</v>
      </c>
      <c r="L2479" s="1">
        <f>IF(reservas_hotel[[#This Row],[mantenimiento_por_noche]]="","20",reservas_hotel[[#This Row],[mantenimiento_por_noche]])</f>
        <v>15</v>
      </c>
      <c r="M2479">
        <f>reservas_hotel[[#This Row],[Precio Noche]]*reservas_hotel[[#This Row],[noches]]</f>
        <v>360</v>
      </c>
      <c r="N2479">
        <f>reservas_hotel[[#This Row],[noches]]*reservas_hotel[[#This Row],[Mantenimiento por noche]]</f>
        <v>45</v>
      </c>
      <c r="O2479">
        <f>reservas_hotel[[#This Row],[Gasto total por reserva]]-reservas_hotel[[#This Row],[Gasto mantenimiento total]]</f>
        <v>315</v>
      </c>
    </row>
    <row r="2480" spans="1:15" x14ac:dyDescent="0.3">
      <c r="A2480">
        <v>2479</v>
      </c>
      <c r="B2480">
        <v>71</v>
      </c>
      <c r="C2480" t="s">
        <v>13</v>
      </c>
      <c r="D2480" t="s">
        <v>19</v>
      </c>
      <c r="E2480" t="s">
        <v>4</v>
      </c>
      <c r="F2480">
        <v>50</v>
      </c>
      <c r="G2480" s="1">
        <f>IF(reservas_hotel[[#This Row],[precio noche 1]]="","100",reservas_hotel[[#This Row],[precio noche 1]])</f>
        <v>50</v>
      </c>
      <c r="H2480" t="s">
        <v>5</v>
      </c>
      <c r="I2480">
        <v>1</v>
      </c>
      <c r="J2480" t="s">
        <v>6</v>
      </c>
      <c r="K2480">
        <v>15</v>
      </c>
      <c r="L2480" s="1">
        <f>IF(reservas_hotel[[#This Row],[mantenimiento_por_noche]]="","20",reservas_hotel[[#This Row],[mantenimiento_por_noche]])</f>
        <v>15</v>
      </c>
      <c r="M2480">
        <f>reservas_hotel[[#This Row],[Precio Noche]]*reservas_hotel[[#This Row],[noches]]</f>
        <v>50</v>
      </c>
      <c r="N2480">
        <f>reservas_hotel[[#This Row],[noches]]*reservas_hotel[[#This Row],[Mantenimiento por noche]]</f>
        <v>15</v>
      </c>
      <c r="O2480">
        <f>reservas_hotel[[#This Row],[Gasto total por reserva]]-reservas_hotel[[#This Row],[Gasto mantenimiento total]]</f>
        <v>35</v>
      </c>
    </row>
    <row r="2481" spans="1:15" x14ac:dyDescent="0.3">
      <c r="A2481">
        <v>2480</v>
      </c>
      <c r="B2481">
        <v>78</v>
      </c>
      <c r="C2481" t="s">
        <v>2</v>
      </c>
      <c r="D2481" t="s">
        <v>18</v>
      </c>
      <c r="E2481" t="s">
        <v>11</v>
      </c>
      <c r="G2481" s="1" t="str">
        <f>IF(reservas_hotel[[#This Row],[precio noche 1]]="","100",reservas_hotel[[#This Row],[precio noche 1]])</f>
        <v>100</v>
      </c>
      <c r="H2481" t="s">
        <v>5</v>
      </c>
      <c r="I2481">
        <v>2</v>
      </c>
      <c r="J2481" t="s">
        <v>17</v>
      </c>
      <c r="L2481" s="1" t="str">
        <f>IF(reservas_hotel[[#This Row],[mantenimiento_por_noche]]="","20",reservas_hotel[[#This Row],[mantenimiento_por_noche]])</f>
        <v>20</v>
      </c>
      <c r="M2481">
        <f>reservas_hotel[[#This Row],[Precio Noche]]*reservas_hotel[[#This Row],[noches]]</f>
        <v>200</v>
      </c>
      <c r="N2481">
        <f>reservas_hotel[[#This Row],[noches]]*reservas_hotel[[#This Row],[Mantenimiento por noche]]</f>
        <v>40</v>
      </c>
      <c r="O2481">
        <f>reservas_hotel[[#This Row],[Gasto total por reserva]]-reservas_hotel[[#This Row],[Gasto mantenimiento total]]</f>
        <v>160</v>
      </c>
    </row>
    <row r="2482" spans="1:15" x14ac:dyDescent="0.3">
      <c r="A2482">
        <v>2481</v>
      </c>
      <c r="B2482">
        <v>74</v>
      </c>
      <c r="C2482" t="s">
        <v>13</v>
      </c>
      <c r="D2482" t="s">
        <v>20</v>
      </c>
      <c r="E2482" t="s">
        <v>4</v>
      </c>
      <c r="F2482">
        <v>70</v>
      </c>
      <c r="G2482" s="1">
        <f>IF(reservas_hotel[[#This Row],[precio noche 1]]="","100",reservas_hotel[[#This Row],[precio noche 1]])</f>
        <v>70</v>
      </c>
      <c r="H2482" t="s">
        <v>5</v>
      </c>
      <c r="I2482">
        <v>5</v>
      </c>
      <c r="J2482" t="s">
        <v>6</v>
      </c>
      <c r="K2482">
        <v>10</v>
      </c>
      <c r="L2482" s="1">
        <f>IF(reservas_hotel[[#This Row],[mantenimiento_por_noche]]="","20",reservas_hotel[[#This Row],[mantenimiento_por_noche]])</f>
        <v>10</v>
      </c>
      <c r="M2482">
        <f>reservas_hotel[[#This Row],[Precio Noche]]*reservas_hotel[[#This Row],[noches]]</f>
        <v>350</v>
      </c>
      <c r="N2482">
        <f>reservas_hotel[[#This Row],[noches]]*reservas_hotel[[#This Row],[Mantenimiento por noche]]</f>
        <v>50</v>
      </c>
      <c r="O2482">
        <f>reservas_hotel[[#This Row],[Gasto total por reserva]]-reservas_hotel[[#This Row],[Gasto mantenimiento total]]</f>
        <v>300</v>
      </c>
    </row>
    <row r="2483" spans="1:15" x14ac:dyDescent="0.3">
      <c r="A2483">
        <v>2482</v>
      </c>
      <c r="B2483">
        <v>75</v>
      </c>
      <c r="C2483" t="s">
        <v>13</v>
      </c>
      <c r="D2483" t="s">
        <v>14</v>
      </c>
      <c r="E2483" t="s">
        <v>15</v>
      </c>
      <c r="F2483">
        <v>120</v>
      </c>
      <c r="G2483" s="1">
        <f>IF(reservas_hotel[[#This Row],[precio noche 1]]="","100",reservas_hotel[[#This Row],[precio noche 1]])</f>
        <v>120</v>
      </c>
      <c r="H2483" t="s">
        <v>5</v>
      </c>
      <c r="I2483">
        <v>1</v>
      </c>
      <c r="J2483" t="s">
        <v>6</v>
      </c>
      <c r="K2483">
        <v>15</v>
      </c>
      <c r="L2483" s="1">
        <f>IF(reservas_hotel[[#This Row],[mantenimiento_por_noche]]="","20",reservas_hotel[[#This Row],[mantenimiento_por_noche]])</f>
        <v>15</v>
      </c>
      <c r="M2483">
        <f>reservas_hotel[[#This Row],[Precio Noche]]*reservas_hotel[[#This Row],[noches]]</f>
        <v>120</v>
      </c>
      <c r="N2483">
        <f>reservas_hotel[[#This Row],[noches]]*reservas_hotel[[#This Row],[Mantenimiento por noche]]</f>
        <v>15</v>
      </c>
      <c r="O2483">
        <f>reservas_hotel[[#This Row],[Gasto total por reserva]]-reservas_hotel[[#This Row],[Gasto mantenimiento total]]</f>
        <v>105</v>
      </c>
    </row>
    <row r="2484" spans="1:15" x14ac:dyDescent="0.3">
      <c r="A2484">
        <v>2483</v>
      </c>
      <c r="B2484">
        <v>47</v>
      </c>
      <c r="C2484" t="s">
        <v>13</v>
      </c>
      <c r="D2484" t="s">
        <v>7</v>
      </c>
      <c r="E2484" t="s">
        <v>15</v>
      </c>
      <c r="F2484">
        <v>90</v>
      </c>
      <c r="G2484" s="1">
        <f>IF(reservas_hotel[[#This Row],[precio noche 1]]="","100",reservas_hotel[[#This Row],[precio noche 1]])</f>
        <v>90</v>
      </c>
      <c r="H2484" t="s">
        <v>21</v>
      </c>
      <c r="I2484">
        <v>3</v>
      </c>
      <c r="J2484" t="s">
        <v>6</v>
      </c>
      <c r="K2484">
        <v>15</v>
      </c>
      <c r="L2484" s="1">
        <f>IF(reservas_hotel[[#This Row],[mantenimiento_por_noche]]="","20",reservas_hotel[[#This Row],[mantenimiento_por_noche]])</f>
        <v>15</v>
      </c>
      <c r="M2484">
        <f>reservas_hotel[[#This Row],[Precio Noche]]*reservas_hotel[[#This Row],[noches]]</f>
        <v>270</v>
      </c>
      <c r="N2484">
        <f>reservas_hotel[[#This Row],[noches]]*reservas_hotel[[#This Row],[Mantenimiento por noche]]</f>
        <v>45</v>
      </c>
      <c r="O2484">
        <f>reservas_hotel[[#This Row],[Gasto total por reserva]]-reservas_hotel[[#This Row],[Gasto mantenimiento total]]</f>
        <v>225</v>
      </c>
    </row>
    <row r="2485" spans="1:15" x14ac:dyDescent="0.3">
      <c r="A2485">
        <v>2484</v>
      </c>
      <c r="B2485">
        <v>59</v>
      </c>
      <c r="C2485" t="s">
        <v>2</v>
      </c>
      <c r="D2485" t="s">
        <v>3</v>
      </c>
      <c r="E2485" t="s">
        <v>11</v>
      </c>
      <c r="F2485">
        <v>50</v>
      </c>
      <c r="G2485" s="1">
        <f>IF(reservas_hotel[[#This Row],[precio noche 1]]="","100",reservas_hotel[[#This Row],[precio noche 1]])</f>
        <v>50</v>
      </c>
      <c r="H2485" t="s">
        <v>12</v>
      </c>
      <c r="I2485">
        <v>9</v>
      </c>
      <c r="J2485" t="s">
        <v>17</v>
      </c>
      <c r="K2485">
        <v>10</v>
      </c>
      <c r="L2485" s="1">
        <f>IF(reservas_hotel[[#This Row],[mantenimiento_por_noche]]="","20",reservas_hotel[[#This Row],[mantenimiento_por_noche]])</f>
        <v>10</v>
      </c>
      <c r="M2485">
        <f>reservas_hotel[[#This Row],[Precio Noche]]*reservas_hotel[[#This Row],[noches]]</f>
        <v>450</v>
      </c>
      <c r="N2485">
        <f>reservas_hotel[[#This Row],[noches]]*reservas_hotel[[#This Row],[Mantenimiento por noche]]</f>
        <v>90</v>
      </c>
      <c r="O2485">
        <f>reservas_hotel[[#This Row],[Gasto total por reserva]]-reservas_hotel[[#This Row],[Gasto mantenimiento total]]</f>
        <v>360</v>
      </c>
    </row>
    <row r="2486" spans="1:15" x14ac:dyDescent="0.3">
      <c r="A2486">
        <v>2485</v>
      </c>
      <c r="B2486">
        <v>56</v>
      </c>
      <c r="C2486" t="s">
        <v>13</v>
      </c>
      <c r="D2486" t="s">
        <v>22</v>
      </c>
      <c r="E2486" t="s">
        <v>11</v>
      </c>
      <c r="F2486">
        <v>150</v>
      </c>
      <c r="G2486" s="1">
        <f>IF(reservas_hotel[[#This Row],[precio noche 1]]="","100",reservas_hotel[[#This Row],[precio noche 1]])</f>
        <v>150</v>
      </c>
      <c r="H2486" t="s">
        <v>12</v>
      </c>
      <c r="I2486">
        <v>1</v>
      </c>
      <c r="J2486" t="s">
        <v>17</v>
      </c>
      <c r="K2486">
        <v>10</v>
      </c>
      <c r="L2486" s="1">
        <f>IF(reservas_hotel[[#This Row],[mantenimiento_por_noche]]="","20",reservas_hotel[[#This Row],[mantenimiento_por_noche]])</f>
        <v>10</v>
      </c>
      <c r="M2486">
        <f>reservas_hotel[[#This Row],[Precio Noche]]*reservas_hotel[[#This Row],[noches]]</f>
        <v>150</v>
      </c>
      <c r="N2486">
        <f>reservas_hotel[[#This Row],[noches]]*reservas_hotel[[#This Row],[Mantenimiento por noche]]</f>
        <v>10</v>
      </c>
      <c r="O2486">
        <f>reservas_hotel[[#This Row],[Gasto total por reserva]]-reservas_hotel[[#This Row],[Gasto mantenimiento total]]</f>
        <v>140</v>
      </c>
    </row>
    <row r="2487" spans="1:15" x14ac:dyDescent="0.3">
      <c r="A2487">
        <v>2486</v>
      </c>
      <c r="B2487">
        <v>28</v>
      </c>
      <c r="C2487" t="s">
        <v>13</v>
      </c>
      <c r="D2487" t="s">
        <v>18</v>
      </c>
      <c r="E2487" t="s">
        <v>15</v>
      </c>
      <c r="F2487">
        <v>120</v>
      </c>
      <c r="G2487" s="1">
        <f>IF(reservas_hotel[[#This Row],[precio noche 1]]="","100",reservas_hotel[[#This Row],[precio noche 1]])</f>
        <v>120</v>
      </c>
      <c r="H2487" t="s">
        <v>5</v>
      </c>
      <c r="I2487">
        <v>3</v>
      </c>
      <c r="J2487" t="s">
        <v>6</v>
      </c>
      <c r="K2487">
        <v>10</v>
      </c>
      <c r="L2487" s="1">
        <f>IF(reservas_hotel[[#This Row],[mantenimiento_por_noche]]="","20",reservas_hotel[[#This Row],[mantenimiento_por_noche]])</f>
        <v>10</v>
      </c>
      <c r="M2487">
        <f>reservas_hotel[[#This Row],[Precio Noche]]*reservas_hotel[[#This Row],[noches]]</f>
        <v>360</v>
      </c>
      <c r="N2487">
        <f>reservas_hotel[[#This Row],[noches]]*reservas_hotel[[#This Row],[Mantenimiento por noche]]</f>
        <v>30</v>
      </c>
      <c r="O2487">
        <f>reservas_hotel[[#This Row],[Gasto total por reserva]]-reservas_hotel[[#This Row],[Gasto mantenimiento total]]</f>
        <v>330</v>
      </c>
    </row>
    <row r="2488" spans="1:15" x14ac:dyDescent="0.3">
      <c r="A2488">
        <v>2487</v>
      </c>
      <c r="B2488">
        <v>83</v>
      </c>
      <c r="C2488" t="s">
        <v>2</v>
      </c>
      <c r="D2488" t="s">
        <v>7</v>
      </c>
      <c r="E2488" t="s">
        <v>11</v>
      </c>
      <c r="F2488">
        <v>120</v>
      </c>
      <c r="G2488" s="1">
        <f>IF(reservas_hotel[[#This Row],[precio noche 1]]="","100",reservas_hotel[[#This Row],[precio noche 1]])</f>
        <v>120</v>
      </c>
      <c r="H2488" t="s">
        <v>9</v>
      </c>
      <c r="I2488">
        <v>6</v>
      </c>
      <c r="J2488" t="s">
        <v>6</v>
      </c>
      <c r="K2488">
        <v>10</v>
      </c>
      <c r="L2488" s="1">
        <f>IF(reservas_hotel[[#This Row],[mantenimiento_por_noche]]="","20",reservas_hotel[[#This Row],[mantenimiento_por_noche]])</f>
        <v>10</v>
      </c>
      <c r="M2488">
        <f>reservas_hotel[[#This Row],[Precio Noche]]*reservas_hotel[[#This Row],[noches]]</f>
        <v>720</v>
      </c>
      <c r="N2488">
        <f>reservas_hotel[[#This Row],[noches]]*reservas_hotel[[#This Row],[Mantenimiento por noche]]</f>
        <v>60</v>
      </c>
      <c r="O2488">
        <f>reservas_hotel[[#This Row],[Gasto total por reserva]]-reservas_hotel[[#This Row],[Gasto mantenimiento total]]</f>
        <v>660</v>
      </c>
    </row>
    <row r="2489" spans="1:15" x14ac:dyDescent="0.3">
      <c r="A2489">
        <v>2488</v>
      </c>
      <c r="B2489">
        <v>58</v>
      </c>
      <c r="C2489" t="s">
        <v>2</v>
      </c>
      <c r="D2489" t="s">
        <v>3</v>
      </c>
      <c r="E2489" t="s">
        <v>11</v>
      </c>
      <c r="F2489">
        <v>120</v>
      </c>
      <c r="G2489" s="1">
        <f>IF(reservas_hotel[[#This Row],[precio noche 1]]="","100",reservas_hotel[[#This Row],[precio noche 1]])</f>
        <v>120</v>
      </c>
      <c r="H2489" t="s">
        <v>12</v>
      </c>
      <c r="I2489">
        <v>4</v>
      </c>
      <c r="J2489" t="s">
        <v>6</v>
      </c>
      <c r="L2489" s="1" t="str">
        <f>IF(reservas_hotel[[#This Row],[mantenimiento_por_noche]]="","20",reservas_hotel[[#This Row],[mantenimiento_por_noche]])</f>
        <v>20</v>
      </c>
      <c r="M2489">
        <f>reservas_hotel[[#This Row],[Precio Noche]]*reservas_hotel[[#This Row],[noches]]</f>
        <v>480</v>
      </c>
      <c r="N2489">
        <f>reservas_hotel[[#This Row],[noches]]*reservas_hotel[[#This Row],[Mantenimiento por noche]]</f>
        <v>80</v>
      </c>
      <c r="O2489">
        <f>reservas_hotel[[#This Row],[Gasto total por reserva]]-reservas_hotel[[#This Row],[Gasto mantenimiento total]]</f>
        <v>400</v>
      </c>
    </row>
    <row r="2490" spans="1:15" x14ac:dyDescent="0.3">
      <c r="A2490">
        <v>2489</v>
      </c>
      <c r="B2490">
        <v>85</v>
      </c>
      <c r="C2490" t="s">
        <v>2</v>
      </c>
      <c r="D2490" t="s">
        <v>7</v>
      </c>
      <c r="E2490" t="s">
        <v>4</v>
      </c>
      <c r="F2490">
        <v>70</v>
      </c>
      <c r="G2490" s="1">
        <f>IF(reservas_hotel[[#This Row],[precio noche 1]]="","100",reservas_hotel[[#This Row],[precio noche 1]])</f>
        <v>70</v>
      </c>
      <c r="H2490" t="s">
        <v>12</v>
      </c>
      <c r="I2490">
        <v>4</v>
      </c>
      <c r="J2490" t="s">
        <v>17</v>
      </c>
      <c r="K2490">
        <v>10</v>
      </c>
      <c r="L2490" s="1">
        <f>IF(reservas_hotel[[#This Row],[mantenimiento_por_noche]]="","20",reservas_hotel[[#This Row],[mantenimiento_por_noche]])</f>
        <v>10</v>
      </c>
      <c r="M2490">
        <f>reservas_hotel[[#This Row],[Precio Noche]]*reservas_hotel[[#This Row],[noches]]</f>
        <v>280</v>
      </c>
      <c r="N2490">
        <f>reservas_hotel[[#This Row],[noches]]*reservas_hotel[[#This Row],[Mantenimiento por noche]]</f>
        <v>40</v>
      </c>
      <c r="O2490">
        <f>reservas_hotel[[#This Row],[Gasto total por reserva]]-reservas_hotel[[#This Row],[Gasto mantenimiento total]]</f>
        <v>240</v>
      </c>
    </row>
    <row r="2491" spans="1:15" x14ac:dyDescent="0.3">
      <c r="A2491">
        <v>2490</v>
      </c>
      <c r="B2491">
        <v>83</v>
      </c>
      <c r="C2491" t="s">
        <v>13</v>
      </c>
      <c r="D2491" t="s">
        <v>20</v>
      </c>
      <c r="E2491" t="s">
        <v>11</v>
      </c>
      <c r="F2491">
        <v>50</v>
      </c>
      <c r="G2491" s="1">
        <f>IF(reservas_hotel[[#This Row],[precio noche 1]]="","100",reservas_hotel[[#This Row],[precio noche 1]])</f>
        <v>50</v>
      </c>
      <c r="H2491" t="s">
        <v>21</v>
      </c>
      <c r="I2491">
        <v>10</v>
      </c>
      <c r="J2491" t="s">
        <v>6</v>
      </c>
      <c r="K2491">
        <v>15</v>
      </c>
      <c r="L2491" s="1">
        <f>IF(reservas_hotel[[#This Row],[mantenimiento_por_noche]]="","20",reservas_hotel[[#This Row],[mantenimiento_por_noche]])</f>
        <v>15</v>
      </c>
      <c r="M2491">
        <f>reservas_hotel[[#This Row],[Precio Noche]]*reservas_hotel[[#This Row],[noches]]</f>
        <v>500</v>
      </c>
      <c r="N2491">
        <f>reservas_hotel[[#This Row],[noches]]*reservas_hotel[[#This Row],[Mantenimiento por noche]]</f>
        <v>150</v>
      </c>
      <c r="O2491">
        <f>reservas_hotel[[#This Row],[Gasto total por reserva]]-reservas_hotel[[#This Row],[Gasto mantenimiento total]]</f>
        <v>350</v>
      </c>
    </row>
    <row r="2492" spans="1:15" x14ac:dyDescent="0.3">
      <c r="A2492">
        <v>2491</v>
      </c>
      <c r="B2492">
        <v>61</v>
      </c>
      <c r="C2492" t="s">
        <v>2</v>
      </c>
      <c r="D2492" t="s">
        <v>14</v>
      </c>
      <c r="E2492" t="s">
        <v>15</v>
      </c>
      <c r="F2492">
        <v>90</v>
      </c>
      <c r="G2492" s="1">
        <f>IF(reservas_hotel[[#This Row],[precio noche 1]]="","100",reservas_hotel[[#This Row],[precio noche 1]])</f>
        <v>90</v>
      </c>
      <c r="H2492" t="s">
        <v>5</v>
      </c>
      <c r="I2492">
        <v>1</v>
      </c>
      <c r="J2492" t="s">
        <v>17</v>
      </c>
      <c r="K2492">
        <v>15</v>
      </c>
      <c r="L2492" s="1">
        <f>IF(reservas_hotel[[#This Row],[mantenimiento_por_noche]]="","20",reservas_hotel[[#This Row],[mantenimiento_por_noche]])</f>
        <v>15</v>
      </c>
      <c r="M2492">
        <f>reservas_hotel[[#This Row],[Precio Noche]]*reservas_hotel[[#This Row],[noches]]</f>
        <v>90</v>
      </c>
      <c r="N2492">
        <f>reservas_hotel[[#This Row],[noches]]*reservas_hotel[[#This Row],[Mantenimiento por noche]]</f>
        <v>15</v>
      </c>
      <c r="O2492">
        <f>reservas_hotel[[#This Row],[Gasto total por reserva]]-reservas_hotel[[#This Row],[Gasto mantenimiento total]]</f>
        <v>75</v>
      </c>
    </row>
    <row r="2493" spans="1:15" x14ac:dyDescent="0.3">
      <c r="A2493">
        <v>2492</v>
      </c>
      <c r="B2493">
        <v>49</v>
      </c>
      <c r="C2493" t="s">
        <v>2</v>
      </c>
      <c r="D2493" t="s">
        <v>16</v>
      </c>
      <c r="E2493" t="s">
        <v>8</v>
      </c>
      <c r="F2493">
        <v>70</v>
      </c>
      <c r="G2493" s="1">
        <f>IF(reservas_hotel[[#This Row],[precio noche 1]]="","100",reservas_hotel[[#This Row],[precio noche 1]])</f>
        <v>70</v>
      </c>
      <c r="H2493" t="s">
        <v>12</v>
      </c>
      <c r="I2493">
        <v>4</v>
      </c>
      <c r="J2493" t="s">
        <v>17</v>
      </c>
      <c r="K2493">
        <v>10</v>
      </c>
      <c r="L2493" s="1">
        <f>IF(reservas_hotel[[#This Row],[mantenimiento_por_noche]]="","20",reservas_hotel[[#This Row],[mantenimiento_por_noche]])</f>
        <v>10</v>
      </c>
      <c r="M2493">
        <f>reservas_hotel[[#This Row],[Precio Noche]]*reservas_hotel[[#This Row],[noches]]</f>
        <v>280</v>
      </c>
      <c r="N2493">
        <f>reservas_hotel[[#This Row],[noches]]*reservas_hotel[[#This Row],[Mantenimiento por noche]]</f>
        <v>40</v>
      </c>
      <c r="O2493">
        <f>reservas_hotel[[#This Row],[Gasto total por reserva]]-reservas_hotel[[#This Row],[Gasto mantenimiento total]]</f>
        <v>240</v>
      </c>
    </row>
    <row r="2494" spans="1:15" x14ac:dyDescent="0.3">
      <c r="A2494">
        <v>2493</v>
      </c>
      <c r="B2494">
        <v>45</v>
      </c>
      <c r="C2494" t="s">
        <v>2</v>
      </c>
      <c r="D2494" t="s">
        <v>10</v>
      </c>
      <c r="E2494" t="s">
        <v>4</v>
      </c>
      <c r="F2494">
        <v>90</v>
      </c>
      <c r="G2494" s="1">
        <f>IF(reservas_hotel[[#This Row],[precio noche 1]]="","100",reservas_hotel[[#This Row],[precio noche 1]])</f>
        <v>90</v>
      </c>
      <c r="H2494" t="s">
        <v>21</v>
      </c>
      <c r="I2494">
        <v>2</v>
      </c>
      <c r="J2494" t="s">
        <v>6</v>
      </c>
      <c r="K2494">
        <v>5</v>
      </c>
      <c r="L2494" s="1">
        <f>IF(reservas_hotel[[#This Row],[mantenimiento_por_noche]]="","20",reservas_hotel[[#This Row],[mantenimiento_por_noche]])</f>
        <v>5</v>
      </c>
      <c r="M2494">
        <f>reservas_hotel[[#This Row],[Precio Noche]]*reservas_hotel[[#This Row],[noches]]</f>
        <v>180</v>
      </c>
      <c r="N2494">
        <f>reservas_hotel[[#This Row],[noches]]*reservas_hotel[[#This Row],[Mantenimiento por noche]]</f>
        <v>10</v>
      </c>
      <c r="O2494">
        <f>reservas_hotel[[#This Row],[Gasto total por reserva]]-reservas_hotel[[#This Row],[Gasto mantenimiento total]]</f>
        <v>170</v>
      </c>
    </row>
    <row r="2495" spans="1:15" x14ac:dyDescent="0.3">
      <c r="A2495">
        <v>2494</v>
      </c>
      <c r="B2495">
        <v>89</v>
      </c>
      <c r="C2495" t="s">
        <v>13</v>
      </c>
      <c r="D2495" t="s">
        <v>14</v>
      </c>
      <c r="E2495" t="s">
        <v>8</v>
      </c>
      <c r="G2495" s="1" t="str">
        <f>IF(reservas_hotel[[#This Row],[precio noche 1]]="","100",reservas_hotel[[#This Row],[precio noche 1]])</f>
        <v>100</v>
      </c>
      <c r="H2495" t="s">
        <v>21</v>
      </c>
      <c r="I2495">
        <v>1</v>
      </c>
      <c r="J2495" t="s">
        <v>6</v>
      </c>
      <c r="K2495">
        <v>15</v>
      </c>
      <c r="L2495" s="1">
        <f>IF(reservas_hotel[[#This Row],[mantenimiento_por_noche]]="","20",reservas_hotel[[#This Row],[mantenimiento_por_noche]])</f>
        <v>15</v>
      </c>
      <c r="M2495">
        <f>reservas_hotel[[#This Row],[Precio Noche]]*reservas_hotel[[#This Row],[noches]]</f>
        <v>100</v>
      </c>
      <c r="N2495">
        <f>reservas_hotel[[#This Row],[noches]]*reservas_hotel[[#This Row],[Mantenimiento por noche]]</f>
        <v>15</v>
      </c>
      <c r="O2495">
        <f>reservas_hotel[[#This Row],[Gasto total por reserva]]-reservas_hotel[[#This Row],[Gasto mantenimiento total]]</f>
        <v>85</v>
      </c>
    </row>
    <row r="2496" spans="1:15" x14ac:dyDescent="0.3">
      <c r="A2496">
        <v>2495</v>
      </c>
      <c r="B2496">
        <v>88</v>
      </c>
      <c r="C2496" t="s">
        <v>2</v>
      </c>
      <c r="D2496" t="s">
        <v>3</v>
      </c>
      <c r="E2496" t="s">
        <v>15</v>
      </c>
      <c r="F2496">
        <v>200</v>
      </c>
      <c r="G2496" s="1">
        <f>IF(reservas_hotel[[#This Row],[precio noche 1]]="","100",reservas_hotel[[#This Row],[precio noche 1]])</f>
        <v>200</v>
      </c>
      <c r="H2496" t="s">
        <v>21</v>
      </c>
      <c r="I2496">
        <v>9</v>
      </c>
      <c r="J2496" t="s">
        <v>6</v>
      </c>
      <c r="K2496">
        <v>5</v>
      </c>
      <c r="L2496" s="1">
        <f>IF(reservas_hotel[[#This Row],[mantenimiento_por_noche]]="","20",reservas_hotel[[#This Row],[mantenimiento_por_noche]])</f>
        <v>5</v>
      </c>
      <c r="M2496">
        <f>reservas_hotel[[#This Row],[Precio Noche]]*reservas_hotel[[#This Row],[noches]]</f>
        <v>1800</v>
      </c>
      <c r="N2496">
        <f>reservas_hotel[[#This Row],[noches]]*reservas_hotel[[#This Row],[Mantenimiento por noche]]</f>
        <v>45</v>
      </c>
      <c r="O2496">
        <f>reservas_hotel[[#This Row],[Gasto total por reserva]]-reservas_hotel[[#This Row],[Gasto mantenimiento total]]</f>
        <v>1755</v>
      </c>
    </row>
    <row r="2497" spans="1:15" x14ac:dyDescent="0.3">
      <c r="A2497">
        <v>2496</v>
      </c>
      <c r="B2497">
        <v>51</v>
      </c>
      <c r="C2497" t="s">
        <v>13</v>
      </c>
      <c r="D2497" t="s">
        <v>3</v>
      </c>
      <c r="E2497" t="s">
        <v>4</v>
      </c>
      <c r="F2497">
        <v>50</v>
      </c>
      <c r="G2497" s="1">
        <f>IF(reservas_hotel[[#This Row],[precio noche 1]]="","100",reservas_hotel[[#This Row],[precio noche 1]])</f>
        <v>50</v>
      </c>
      <c r="H2497" t="s">
        <v>5</v>
      </c>
      <c r="I2497">
        <v>7</v>
      </c>
      <c r="J2497" t="s">
        <v>17</v>
      </c>
      <c r="L2497" s="1" t="str">
        <f>IF(reservas_hotel[[#This Row],[mantenimiento_por_noche]]="","20",reservas_hotel[[#This Row],[mantenimiento_por_noche]])</f>
        <v>20</v>
      </c>
      <c r="M2497">
        <f>reservas_hotel[[#This Row],[Precio Noche]]*reservas_hotel[[#This Row],[noches]]</f>
        <v>350</v>
      </c>
      <c r="N2497">
        <f>reservas_hotel[[#This Row],[noches]]*reservas_hotel[[#This Row],[Mantenimiento por noche]]</f>
        <v>140</v>
      </c>
      <c r="O2497">
        <f>reservas_hotel[[#This Row],[Gasto total por reserva]]-reservas_hotel[[#This Row],[Gasto mantenimiento total]]</f>
        <v>210</v>
      </c>
    </row>
    <row r="2498" spans="1:15" x14ac:dyDescent="0.3">
      <c r="A2498">
        <v>2497</v>
      </c>
      <c r="B2498">
        <v>66</v>
      </c>
      <c r="C2498" t="s">
        <v>13</v>
      </c>
      <c r="D2498" t="s">
        <v>10</v>
      </c>
      <c r="E2498" t="s">
        <v>4</v>
      </c>
      <c r="G2498" s="1" t="str">
        <f>IF(reservas_hotel[[#This Row],[precio noche 1]]="","100",reservas_hotel[[#This Row],[precio noche 1]])</f>
        <v>100</v>
      </c>
      <c r="H2498" t="s">
        <v>12</v>
      </c>
      <c r="I2498">
        <v>7</v>
      </c>
      <c r="J2498" t="s">
        <v>6</v>
      </c>
      <c r="L2498" s="1" t="str">
        <f>IF(reservas_hotel[[#This Row],[mantenimiento_por_noche]]="","20",reservas_hotel[[#This Row],[mantenimiento_por_noche]])</f>
        <v>20</v>
      </c>
      <c r="M2498">
        <f>reservas_hotel[[#This Row],[Precio Noche]]*reservas_hotel[[#This Row],[noches]]</f>
        <v>700</v>
      </c>
      <c r="N2498">
        <f>reservas_hotel[[#This Row],[noches]]*reservas_hotel[[#This Row],[Mantenimiento por noche]]</f>
        <v>140</v>
      </c>
      <c r="O2498">
        <f>reservas_hotel[[#This Row],[Gasto total por reserva]]-reservas_hotel[[#This Row],[Gasto mantenimiento total]]</f>
        <v>560</v>
      </c>
    </row>
    <row r="2499" spans="1:15" x14ac:dyDescent="0.3">
      <c r="A2499">
        <v>2498</v>
      </c>
      <c r="B2499">
        <v>80</v>
      </c>
      <c r="C2499" t="s">
        <v>2</v>
      </c>
      <c r="D2499" t="s">
        <v>10</v>
      </c>
      <c r="E2499" t="s">
        <v>4</v>
      </c>
      <c r="F2499">
        <v>200</v>
      </c>
      <c r="G2499" s="1">
        <f>IF(reservas_hotel[[#This Row],[precio noche 1]]="","100",reservas_hotel[[#This Row],[precio noche 1]])</f>
        <v>200</v>
      </c>
      <c r="H2499" t="s">
        <v>12</v>
      </c>
      <c r="I2499">
        <v>10</v>
      </c>
      <c r="J2499" t="s">
        <v>17</v>
      </c>
      <c r="K2499">
        <v>15</v>
      </c>
      <c r="L2499" s="1">
        <f>IF(reservas_hotel[[#This Row],[mantenimiento_por_noche]]="","20",reservas_hotel[[#This Row],[mantenimiento_por_noche]])</f>
        <v>15</v>
      </c>
      <c r="M2499">
        <f>reservas_hotel[[#This Row],[Precio Noche]]*reservas_hotel[[#This Row],[noches]]</f>
        <v>2000</v>
      </c>
      <c r="N2499">
        <f>reservas_hotel[[#This Row],[noches]]*reservas_hotel[[#This Row],[Mantenimiento por noche]]</f>
        <v>150</v>
      </c>
      <c r="O2499">
        <f>reservas_hotel[[#This Row],[Gasto total por reserva]]-reservas_hotel[[#This Row],[Gasto mantenimiento total]]</f>
        <v>1850</v>
      </c>
    </row>
    <row r="2500" spans="1:15" x14ac:dyDescent="0.3">
      <c r="A2500">
        <v>2499</v>
      </c>
      <c r="B2500">
        <v>85</v>
      </c>
      <c r="C2500" t="s">
        <v>2</v>
      </c>
      <c r="D2500" t="s">
        <v>3</v>
      </c>
      <c r="E2500" t="s">
        <v>11</v>
      </c>
      <c r="F2500">
        <v>150</v>
      </c>
      <c r="G2500" s="1">
        <f>IF(reservas_hotel[[#This Row],[precio noche 1]]="","100",reservas_hotel[[#This Row],[precio noche 1]])</f>
        <v>150</v>
      </c>
      <c r="H2500" t="s">
        <v>9</v>
      </c>
      <c r="I2500">
        <v>10</v>
      </c>
      <c r="J2500" t="s">
        <v>17</v>
      </c>
      <c r="L2500" s="1" t="str">
        <f>IF(reservas_hotel[[#This Row],[mantenimiento_por_noche]]="","20",reservas_hotel[[#This Row],[mantenimiento_por_noche]])</f>
        <v>20</v>
      </c>
      <c r="M2500">
        <f>reservas_hotel[[#This Row],[Precio Noche]]*reservas_hotel[[#This Row],[noches]]</f>
        <v>1500</v>
      </c>
      <c r="N2500">
        <f>reservas_hotel[[#This Row],[noches]]*reservas_hotel[[#This Row],[Mantenimiento por noche]]</f>
        <v>200</v>
      </c>
      <c r="O2500">
        <f>reservas_hotel[[#This Row],[Gasto total por reserva]]-reservas_hotel[[#This Row],[Gasto mantenimiento total]]</f>
        <v>1300</v>
      </c>
    </row>
    <row r="2501" spans="1:15" x14ac:dyDescent="0.3">
      <c r="A2501">
        <v>2500</v>
      </c>
      <c r="B2501">
        <v>57</v>
      </c>
      <c r="C2501" t="s">
        <v>2</v>
      </c>
      <c r="D2501" t="s">
        <v>7</v>
      </c>
      <c r="E2501" t="s">
        <v>8</v>
      </c>
      <c r="F2501">
        <v>150</v>
      </c>
      <c r="G2501" s="1">
        <f>IF(reservas_hotel[[#This Row],[precio noche 1]]="","100",reservas_hotel[[#This Row],[precio noche 1]])</f>
        <v>150</v>
      </c>
      <c r="H2501" t="s">
        <v>12</v>
      </c>
      <c r="I2501">
        <v>4</v>
      </c>
      <c r="J2501" t="s">
        <v>6</v>
      </c>
      <c r="K2501">
        <v>5</v>
      </c>
      <c r="L2501" s="1">
        <f>IF(reservas_hotel[[#This Row],[mantenimiento_por_noche]]="","20",reservas_hotel[[#This Row],[mantenimiento_por_noche]])</f>
        <v>5</v>
      </c>
      <c r="M2501">
        <f>reservas_hotel[[#This Row],[Precio Noche]]*reservas_hotel[[#This Row],[noches]]</f>
        <v>600</v>
      </c>
      <c r="N2501">
        <f>reservas_hotel[[#This Row],[noches]]*reservas_hotel[[#This Row],[Mantenimiento por noche]]</f>
        <v>20</v>
      </c>
      <c r="O2501">
        <f>reservas_hotel[[#This Row],[Gasto total por reserva]]-reservas_hotel[[#This Row],[Gasto mantenimiento total]]</f>
        <v>580</v>
      </c>
    </row>
  </sheetData>
  <conditionalFormatting sqref="N4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46EF-3CFC-4995-B037-D0AFF3B15C8E}">
  <dimension ref="B2:P7"/>
  <sheetViews>
    <sheetView workbookViewId="0">
      <selection activeCell="G6" sqref="G6"/>
    </sheetView>
  </sheetViews>
  <sheetFormatPr baseColWidth="10" defaultRowHeight="14.4" x14ac:dyDescent="0.3"/>
  <sheetData>
    <row r="2" spans="2:16" x14ac:dyDescent="0.3">
      <c r="C2" t="s">
        <v>23</v>
      </c>
    </row>
    <row r="3" spans="2:16" x14ac:dyDescent="0.3">
      <c r="C3">
        <f>COUNT(reservas_hotel[Reservas])</f>
        <v>2500</v>
      </c>
    </row>
    <row r="6" spans="2:16" x14ac:dyDescent="0.3">
      <c r="B6" t="str" cm="1">
        <f t="array" ref="B6:P6">reservas_hotel[#Headers]</f>
        <v>Reservas</v>
      </c>
      <c r="C6" t="str">
        <v>Edad</v>
      </c>
      <c r="D6" t="str">
        <v>Genero</v>
      </c>
      <c r="E6" t="str">
        <v>País</v>
      </c>
      <c r="F6" t="str">
        <v>Habitación</v>
      </c>
      <c r="G6" t="str">
        <v>precio noche 1</v>
      </c>
      <c r="H6" t="str">
        <v>Precio Noche</v>
      </c>
      <c r="I6" t="str">
        <v>Tarjeta</v>
      </c>
      <c r="J6" t="str">
        <v>noches</v>
      </c>
      <c r="K6" t="str">
        <v>todo incluido</v>
      </c>
      <c r="L6" t="str">
        <v>mantenimiento_por_noche</v>
      </c>
      <c r="M6" t="str">
        <v>Mantenimiento por noche</v>
      </c>
      <c r="N6" t="str">
        <v>Gasto total por reserva</v>
      </c>
      <c r="O6" t="str">
        <v>Gasto mantenimiento total</v>
      </c>
      <c r="P6" t="str">
        <v>Beneficio total</v>
      </c>
    </row>
    <row r="7" spans="2:16" x14ac:dyDescent="0.3">
      <c r="B7">
        <f>COUNTBLANK(reservas_hotel[Reservas])</f>
        <v>0</v>
      </c>
      <c r="C7">
        <f>COUNTBLANK(reservas_hotel[Edad])</f>
        <v>0</v>
      </c>
      <c r="D7">
        <f>COUNTBLANK(reservas_hotel[Genero])</f>
        <v>0</v>
      </c>
      <c r="E7">
        <f>COUNTBLANK(reservas_hotel[País])</f>
        <v>0</v>
      </c>
      <c r="F7">
        <f>COUNTBLANK(reservas_hotel[Habitación])</f>
        <v>0</v>
      </c>
      <c r="G7">
        <f>COUNTBLANK(reservas_hotel[precio noche 1])</f>
        <v>361</v>
      </c>
      <c r="H7">
        <f>COUNTBLANK(reservas_hotel[Tarjeta])</f>
        <v>0</v>
      </c>
      <c r="I7">
        <f>COUNTBLANK(reservas_hotel[noches])</f>
        <v>0</v>
      </c>
      <c r="J7">
        <f>COUNTBLANK(reservas_hotel[todo incluido])</f>
        <v>0</v>
      </c>
      <c r="K7">
        <f>COUNTBLANK(reservas_hotel[mantenimiento_por_noche])</f>
        <v>493</v>
      </c>
      <c r="L7">
        <f>COUNTBLANK(reservas_hotel[Reservas])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F45E-ECF0-4AE9-921A-AE139CDB87C3}">
  <dimension ref="B6:J161"/>
  <sheetViews>
    <sheetView topLeftCell="A160" workbookViewId="0">
      <selection activeCell="D11" sqref="D11"/>
    </sheetView>
  </sheetViews>
  <sheetFormatPr baseColWidth="10" defaultRowHeight="14.4" x14ac:dyDescent="0.3"/>
  <cols>
    <col min="2" max="2" width="12.88671875" bestFit="1" customWidth="1"/>
    <col min="3" max="3" width="8.44140625" bestFit="1" customWidth="1"/>
    <col min="4" max="4" width="20.6640625" bestFit="1" customWidth="1"/>
    <col min="5" max="5" width="16.5546875" bestFit="1" customWidth="1"/>
    <col min="6" max="6" width="11.5546875" bestFit="1" customWidth="1"/>
    <col min="7" max="7" width="17.21875" bestFit="1" customWidth="1"/>
    <col min="8" max="9" width="16.5546875" bestFit="1" customWidth="1"/>
    <col min="10" max="10" width="20.6640625" bestFit="1" customWidth="1"/>
  </cols>
  <sheetData>
    <row r="6" spans="2:9" x14ac:dyDescent="0.3">
      <c r="B6" t="s">
        <v>36</v>
      </c>
      <c r="C6" t="s">
        <v>37</v>
      </c>
      <c r="E6" t="s">
        <v>36</v>
      </c>
      <c r="F6" t="s">
        <v>39</v>
      </c>
      <c r="H6" t="s">
        <v>36</v>
      </c>
      <c r="I6" t="s">
        <v>40</v>
      </c>
    </row>
    <row r="7" spans="2:9" x14ac:dyDescent="0.3">
      <c r="B7" s="4">
        <v>2500</v>
      </c>
      <c r="C7" s="5">
        <v>1540620</v>
      </c>
      <c r="E7" s="4">
        <v>2500</v>
      </c>
      <c r="F7" s="5">
        <v>198420</v>
      </c>
      <c r="H7" s="4">
        <v>2500</v>
      </c>
      <c r="I7" s="5">
        <v>1342200</v>
      </c>
    </row>
    <row r="9" spans="2:9" x14ac:dyDescent="0.3">
      <c r="B9">
        <f>GETPIVOTDATA("Reservas",$B$6)</f>
        <v>2500</v>
      </c>
      <c r="C9" s="5">
        <f>GETPIVOTDATA("Suma de Gasto total por reserva",$B$6)</f>
        <v>1540620</v>
      </c>
      <c r="F9" s="5">
        <f>GETPIVOTDATA("Mantenimiento total",$E$6)</f>
        <v>198420</v>
      </c>
      <c r="I9" s="5">
        <f>GETPIVOTDATA("Beneficio ",$H$6)</f>
        <v>1342200</v>
      </c>
    </row>
    <row r="11" spans="2:9" x14ac:dyDescent="0.3">
      <c r="B11" s="6" t="s">
        <v>43</v>
      </c>
      <c r="C11" t="s">
        <v>36</v>
      </c>
      <c r="E11" s="6" t="s">
        <v>43</v>
      </c>
      <c r="F11" t="s">
        <v>45</v>
      </c>
      <c r="H11" s="6" t="s">
        <v>41</v>
      </c>
      <c r="I11" t="s">
        <v>44</v>
      </c>
    </row>
    <row r="12" spans="2:9" x14ac:dyDescent="0.3">
      <c r="B12" s="1" t="s">
        <v>9</v>
      </c>
      <c r="C12">
        <v>647</v>
      </c>
      <c r="E12" s="1" t="s">
        <v>9</v>
      </c>
      <c r="F12" s="5">
        <v>395780</v>
      </c>
      <c r="H12" s="1" t="s">
        <v>9</v>
      </c>
      <c r="I12" s="5">
        <v>344050</v>
      </c>
    </row>
    <row r="13" spans="2:9" x14ac:dyDescent="0.3">
      <c r="B13" s="1" t="s">
        <v>21</v>
      </c>
      <c r="C13">
        <v>580</v>
      </c>
      <c r="E13" s="1" t="s">
        <v>21</v>
      </c>
      <c r="F13" s="5">
        <v>358470</v>
      </c>
      <c r="H13" s="1" t="s">
        <v>21</v>
      </c>
      <c r="I13" s="5">
        <v>313165</v>
      </c>
    </row>
    <row r="14" spans="2:9" x14ac:dyDescent="0.3">
      <c r="B14" s="1" t="s">
        <v>5</v>
      </c>
      <c r="C14">
        <v>665</v>
      </c>
      <c r="E14" s="1" t="s">
        <v>5</v>
      </c>
      <c r="F14" s="5">
        <v>407280</v>
      </c>
      <c r="H14" s="1" t="s">
        <v>5</v>
      </c>
      <c r="I14" s="5">
        <v>352755</v>
      </c>
    </row>
    <row r="15" spans="2:9" x14ac:dyDescent="0.3">
      <c r="B15" s="1" t="s">
        <v>12</v>
      </c>
      <c r="C15">
        <v>608</v>
      </c>
      <c r="E15" s="1" t="s">
        <v>12</v>
      </c>
      <c r="F15" s="5">
        <v>379090</v>
      </c>
      <c r="H15" s="1" t="s">
        <v>12</v>
      </c>
      <c r="I15" s="5">
        <v>332230</v>
      </c>
    </row>
    <row r="16" spans="2:9" x14ac:dyDescent="0.3">
      <c r="B16" s="1" t="s">
        <v>42</v>
      </c>
      <c r="C16">
        <v>2500</v>
      </c>
      <c r="E16" s="1" t="s">
        <v>42</v>
      </c>
      <c r="F16" s="5">
        <v>1540620</v>
      </c>
      <c r="H16" s="1" t="s">
        <v>42</v>
      </c>
      <c r="I16" s="5">
        <v>1342200</v>
      </c>
    </row>
    <row r="33" spans="2:9" x14ac:dyDescent="0.3">
      <c r="B33" s="6" t="s">
        <v>46</v>
      </c>
      <c r="C33" t="s">
        <v>36</v>
      </c>
      <c r="E33" s="6" t="s">
        <v>46</v>
      </c>
      <c r="F33" t="s">
        <v>47</v>
      </c>
      <c r="H33" s="6" t="s">
        <v>41</v>
      </c>
      <c r="I33" t="s">
        <v>48</v>
      </c>
    </row>
    <row r="34" spans="2:9" x14ac:dyDescent="0.3">
      <c r="B34" s="1" t="s">
        <v>11</v>
      </c>
      <c r="C34">
        <v>593</v>
      </c>
      <c r="E34" s="1" t="s">
        <v>11</v>
      </c>
      <c r="F34" s="5">
        <v>373770</v>
      </c>
      <c r="H34" s="1" t="s">
        <v>11</v>
      </c>
      <c r="I34" s="5">
        <v>325510</v>
      </c>
    </row>
    <row r="35" spans="2:9" x14ac:dyDescent="0.3">
      <c r="B35" s="1" t="s">
        <v>8</v>
      </c>
      <c r="C35">
        <v>588</v>
      </c>
      <c r="E35" s="1" t="s">
        <v>8</v>
      </c>
      <c r="F35" s="5">
        <v>363490</v>
      </c>
      <c r="H35" s="1" t="s">
        <v>8</v>
      </c>
      <c r="I35" s="5">
        <v>316935</v>
      </c>
    </row>
    <row r="36" spans="2:9" x14ac:dyDescent="0.3">
      <c r="B36" s="1" t="s">
        <v>15</v>
      </c>
      <c r="C36">
        <v>668</v>
      </c>
      <c r="E36" s="1" t="s">
        <v>15</v>
      </c>
      <c r="F36" s="5">
        <v>408980</v>
      </c>
      <c r="H36" s="1" t="s">
        <v>15</v>
      </c>
      <c r="I36" s="5">
        <v>354505</v>
      </c>
    </row>
    <row r="37" spans="2:9" x14ac:dyDescent="0.3">
      <c r="B37" s="1" t="s">
        <v>4</v>
      </c>
      <c r="C37">
        <v>651</v>
      </c>
      <c r="E37" s="1" t="s">
        <v>4</v>
      </c>
      <c r="F37" s="5">
        <v>394380</v>
      </c>
      <c r="H37" s="1" t="s">
        <v>4</v>
      </c>
      <c r="I37" s="5">
        <v>345250</v>
      </c>
    </row>
    <row r="38" spans="2:9" x14ac:dyDescent="0.3">
      <c r="B38" s="1" t="s">
        <v>42</v>
      </c>
      <c r="C38">
        <v>2500</v>
      </c>
      <c r="E38" s="1" t="s">
        <v>42</v>
      </c>
      <c r="F38" s="5">
        <v>1540620</v>
      </c>
      <c r="H38" s="1" t="s">
        <v>42</v>
      </c>
      <c r="I38" s="5">
        <v>1342200</v>
      </c>
    </row>
    <row r="54" spans="2:9" x14ac:dyDescent="0.3">
      <c r="B54" t="s">
        <v>34</v>
      </c>
    </row>
    <row r="57" spans="2:9" x14ac:dyDescent="0.3">
      <c r="B57" s="6" t="s">
        <v>34</v>
      </c>
      <c r="C57" t="s">
        <v>36</v>
      </c>
      <c r="E57" s="6" t="s">
        <v>34</v>
      </c>
      <c r="F57" t="s">
        <v>57</v>
      </c>
      <c r="H57" s="6" t="s">
        <v>41</v>
      </c>
      <c r="I57" t="s">
        <v>38</v>
      </c>
    </row>
    <row r="58" spans="2:9" x14ac:dyDescent="0.3">
      <c r="B58" s="1" t="s">
        <v>49</v>
      </c>
      <c r="C58">
        <v>335</v>
      </c>
      <c r="E58" s="1" t="s">
        <v>49</v>
      </c>
      <c r="F58" s="5">
        <v>210910</v>
      </c>
      <c r="H58" s="1" t="s">
        <v>49</v>
      </c>
      <c r="I58" s="5">
        <v>184055</v>
      </c>
    </row>
    <row r="59" spans="2:9" x14ac:dyDescent="0.3">
      <c r="B59" s="1" t="s">
        <v>50</v>
      </c>
      <c r="C59">
        <v>354</v>
      </c>
      <c r="E59" s="1" t="s">
        <v>50</v>
      </c>
      <c r="F59" s="5">
        <v>215910</v>
      </c>
      <c r="H59" s="1" t="s">
        <v>50</v>
      </c>
      <c r="I59" s="5">
        <v>188390</v>
      </c>
    </row>
    <row r="60" spans="2:9" x14ac:dyDescent="0.3">
      <c r="B60" s="1" t="s">
        <v>51</v>
      </c>
      <c r="C60">
        <v>365</v>
      </c>
      <c r="E60" s="1" t="s">
        <v>51</v>
      </c>
      <c r="F60" s="5">
        <v>223210</v>
      </c>
      <c r="H60" s="1" t="s">
        <v>51</v>
      </c>
      <c r="I60" s="5">
        <v>194110</v>
      </c>
    </row>
    <row r="61" spans="2:9" x14ac:dyDescent="0.3">
      <c r="B61" s="1" t="s">
        <v>52</v>
      </c>
      <c r="C61">
        <v>323</v>
      </c>
      <c r="E61" s="1" t="s">
        <v>52</v>
      </c>
      <c r="F61" s="5">
        <v>208340</v>
      </c>
      <c r="H61" s="1" t="s">
        <v>52</v>
      </c>
      <c r="I61" s="5">
        <v>182360</v>
      </c>
    </row>
    <row r="62" spans="2:9" x14ac:dyDescent="0.3">
      <c r="B62" s="1" t="s">
        <v>53</v>
      </c>
      <c r="C62">
        <v>354</v>
      </c>
      <c r="E62" s="1" t="s">
        <v>53</v>
      </c>
      <c r="F62" s="5">
        <v>209230</v>
      </c>
      <c r="H62" s="1" t="s">
        <v>53</v>
      </c>
      <c r="I62" s="5">
        <v>181860</v>
      </c>
    </row>
    <row r="63" spans="2:9" x14ac:dyDescent="0.3">
      <c r="B63" s="1" t="s">
        <v>54</v>
      </c>
      <c r="C63">
        <v>316</v>
      </c>
      <c r="E63" s="1" t="s">
        <v>54</v>
      </c>
      <c r="F63" s="5">
        <v>195580</v>
      </c>
      <c r="H63" s="1" t="s">
        <v>54</v>
      </c>
      <c r="I63" s="5">
        <v>168915</v>
      </c>
    </row>
    <row r="64" spans="2:9" x14ac:dyDescent="0.3">
      <c r="B64" s="1" t="s">
        <v>55</v>
      </c>
      <c r="C64">
        <v>347</v>
      </c>
      <c r="E64" s="1" t="s">
        <v>55</v>
      </c>
      <c r="F64" s="5">
        <v>210750</v>
      </c>
      <c r="H64" s="1" t="s">
        <v>55</v>
      </c>
      <c r="I64" s="5">
        <v>184355</v>
      </c>
    </row>
    <row r="65" spans="2:9" x14ac:dyDescent="0.3">
      <c r="B65" s="1" t="s">
        <v>56</v>
      </c>
      <c r="C65">
        <v>106</v>
      </c>
      <c r="E65" s="1" t="s">
        <v>56</v>
      </c>
      <c r="F65" s="5">
        <v>66690</v>
      </c>
      <c r="H65" s="1" t="s">
        <v>56</v>
      </c>
      <c r="I65" s="5">
        <v>58155</v>
      </c>
    </row>
    <row r="66" spans="2:9" x14ac:dyDescent="0.3">
      <c r="B66" s="1" t="s">
        <v>42</v>
      </c>
      <c r="C66">
        <v>2500</v>
      </c>
      <c r="E66" s="1" t="s">
        <v>42</v>
      </c>
      <c r="F66" s="5">
        <v>1540620</v>
      </c>
      <c r="H66" s="1" t="s">
        <v>42</v>
      </c>
      <c r="I66" s="5">
        <v>1342200</v>
      </c>
    </row>
    <row r="84" spans="2:9" x14ac:dyDescent="0.3">
      <c r="B84" s="6" t="s">
        <v>58</v>
      </c>
      <c r="C84" t="s">
        <v>36</v>
      </c>
      <c r="E84" s="6" t="s">
        <v>58</v>
      </c>
      <c r="F84" t="s">
        <v>60</v>
      </c>
      <c r="H84" s="6" t="s">
        <v>58</v>
      </c>
      <c r="I84" t="s">
        <v>62</v>
      </c>
    </row>
    <row r="85" spans="2:9" x14ac:dyDescent="0.3">
      <c r="B85" s="1" t="s">
        <v>13</v>
      </c>
      <c r="C85">
        <v>1225</v>
      </c>
      <c r="E85" s="1" t="s">
        <v>13</v>
      </c>
      <c r="F85" s="5">
        <v>741350</v>
      </c>
      <c r="H85" s="1" t="s">
        <v>13</v>
      </c>
      <c r="I85" s="5">
        <v>643680</v>
      </c>
    </row>
    <row r="86" spans="2:9" x14ac:dyDescent="0.3">
      <c r="B86" s="1" t="s">
        <v>2</v>
      </c>
      <c r="C86">
        <v>1275</v>
      </c>
      <c r="E86" s="1" t="s">
        <v>2</v>
      </c>
      <c r="F86" s="5">
        <v>799270</v>
      </c>
      <c r="H86" s="1" t="s">
        <v>2</v>
      </c>
      <c r="I86" s="5">
        <v>698520</v>
      </c>
    </row>
    <row r="87" spans="2:9" x14ac:dyDescent="0.3">
      <c r="B87" s="1" t="s">
        <v>59</v>
      </c>
      <c r="C87">
        <v>2500</v>
      </c>
      <c r="E87" s="1" t="s">
        <v>61</v>
      </c>
      <c r="F87" s="5">
        <v>1540620</v>
      </c>
      <c r="H87" s="1" t="s">
        <v>61</v>
      </c>
      <c r="I87" s="5">
        <v>1342200</v>
      </c>
    </row>
    <row r="103" spans="2:9" x14ac:dyDescent="0.3">
      <c r="B103" s="6" t="s">
        <v>63</v>
      </c>
      <c r="C103" t="s">
        <v>36</v>
      </c>
      <c r="E103" s="6" t="s">
        <v>63</v>
      </c>
      <c r="F103" t="s">
        <v>64</v>
      </c>
      <c r="H103" s="6" t="s">
        <v>41</v>
      </c>
      <c r="I103" t="s">
        <v>38</v>
      </c>
    </row>
    <row r="104" spans="2:9" x14ac:dyDescent="0.3">
      <c r="B104" s="1" t="s">
        <v>6</v>
      </c>
      <c r="C104">
        <v>1230</v>
      </c>
      <c r="E104" s="1" t="s">
        <v>6</v>
      </c>
      <c r="F104" s="5">
        <v>773570</v>
      </c>
      <c r="H104" s="1" t="s">
        <v>6</v>
      </c>
      <c r="I104" s="5">
        <v>674120</v>
      </c>
    </row>
    <row r="105" spans="2:9" x14ac:dyDescent="0.3">
      <c r="B105" s="1" t="s">
        <v>17</v>
      </c>
      <c r="C105">
        <v>1270</v>
      </c>
      <c r="E105" s="1" t="s">
        <v>17</v>
      </c>
      <c r="F105" s="5">
        <v>767050</v>
      </c>
      <c r="H105" s="1" t="s">
        <v>17</v>
      </c>
      <c r="I105" s="5">
        <v>668080</v>
      </c>
    </row>
    <row r="106" spans="2:9" x14ac:dyDescent="0.3">
      <c r="B106" s="1" t="s">
        <v>42</v>
      </c>
      <c r="C106">
        <v>2500</v>
      </c>
      <c r="E106" s="1" t="s">
        <v>42</v>
      </c>
      <c r="F106" s="5">
        <v>1540620</v>
      </c>
      <c r="H106" s="1" t="s">
        <v>42</v>
      </c>
      <c r="I106" s="5">
        <v>1342200</v>
      </c>
    </row>
    <row r="122" spans="2:10" x14ac:dyDescent="0.3">
      <c r="B122" s="6" t="s">
        <v>65</v>
      </c>
      <c r="C122" t="s">
        <v>36</v>
      </c>
      <c r="F122" s="6" t="s">
        <v>65</v>
      </c>
      <c r="G122" t="s">
        <v>66</v>
      </c>
      <c r="I122" s="6" t="s">
        <v>41</v>
      </c>
      <c r="J122" t="s">
        <v>38</v>
      </c>
    </row>
    <row r="123" spans="2:10" x14ac:dyDescent="0.3">
      <c r="B123" s="1">
        <v>1</v>
      </c>
      <c r="C123">
        <v>225</v>
      </c>
      <c r="F123" s="1">
        <v>1</v>
      </c>
      <c r="G123" s="5">
        <v>24200</v>
      </c>
      <c r="I123" s="1">
        <v>1</v>
      </c>
      <c r="J123" s="5">
        <v>21030</v>
      </c>
    </row>
    <row r="124" spans="2:10" x14ac:dyDescent="0.3">
      <c r="B124" s="1">
        <v>2</v>
      </c>
      <c r="C124">
        <v>248</v>
      </c>
      <c r="F124" s="1">
        <v>2</v>
      </c>
      <c r="G124" s="5">
        <v>56240</v>
      </c>
      <c r="I124" s="1">
        <v>2</v>
      </c>
      <c r="J124" s="5">
        <v>49110</v>
      </c>
    </row>
    <row r="125" spans="2:10" x14ac:dyDescent="0.3">
      <c r="B125" s="1">
        <v>3</v>
      </c>
      <c r="C125">
        <v>230</v>
      </c>
      <c r="F125" s="1">
        <v>3</v>
      </c>
      <c r="G125" s="5">
        <v>77970</v>
      </c>
      <c r="I125" s="1">
        <v>3</v>
      </c>
      <c r="J125" s="5">
        <v>68070</v>
      </c>
    </row>
    <row r="126" spans="2:10" x14ac:dyDescent="0.3">
      <c r="B126" s="1">
        <v>4</v>
      </c>
      <c r="C126">
        <v>252</v>
      </c>
      <c r="F126" s="1">
        <v>4</v>
      </c>
      <c r="G126" s="5">
        <v>113720</v>
      </c>
      <c r="I126" s="1">
        <v>4</v>
      </c>
      <c r="J126" s="5">
        <v>100060</v>
      </c>
    </row>
    <row r="127" spans="2:10" x14ac:dyDescent="0.3">
      <c r="B127" s="1">
        <v>5</v>
      </c>
      <c r="C127">
        <v>247</v>
      </c>
      <c r="F127" s="1">
        <v>5</v>
      </c>
      <c r="G127" s="5">
        <v>133450</v>
      </c>
      <c r="I127" s="1">
        <v>5</v>
      </c>
      <c r="J127" s="5">
        <v>115825</v>
      </c>
    </row>
    <row r="128" spans="2:10" x14ac:dyDescent="0.3">
      <c r="B128" s="1">
        <v>6</v>
      </c>
      <c r="C128">
        <v>280</v>
      </c>
      <c r="F128" s="1">
        <v>6</v>
      </c>
      <c r="G128" s="5">
        <v>177480</v>
      </c>
      <c r="I128" s="1">
        <v>6</v>
      </c>
      <c r="J128" s="5">
        <v>153840</v>
      </c>
    </row>
    <row r="129" spans="2:10" x14ac:dyDescent="0.3">
      <c r="B129" s="1">
        <v>7</v>
      </c>
      <c r="C129">
        <v>255</v>
      </c>
      <c r="F129" s="1">
        <v>7</v>
      </c>
      <c r="G129" s="5">
        <v>202160</v>
      </c>
      <c r="I129" s="1">
        <v>7</v>
      </c>
      <c r="J129" s="5">
        <v>176470</v>
      </c>
    </row>
    <row r="130" spans="2:10" x14ac:dyDescent="0.3">
      <c r="B130" s="1">
        <v>8</v>
      </c>
      <c r="C130">
        <v>244</v>
      </c>
      <c r="F130" s="1">
        <v>8</v>
      </c>
      <c r="G130" s="5">
        <v>217520</v>
      </c>
      <c r="I130" s="1">
        <v>8</v>
      </c>
      <c r="J130" s="5">
        <v>189240</v>
      </c>
    </row>
    <row r="131" spans="2:10" x14ac:dyDescent="0.3">
      <c r="B131" s="1">
        <v>9</v>
      </c>
      <c r="C131">
        <v>257</v>
      </c>
      <c r="F131" s="1">
        <v>9</v>
      </c>
      <c r="G131" s="5">
        <v>257580</v>
      </c>
      <c r="I131" s="1">
        <v>9</v>
      </c>
      <c r="J131" s="5">
        <v>223605</v>
      </c>
    </row>
    <row r="132" spans="2:10" x14ac:dyDescent="0.3">
      <c r="B132" s="1">
        <v>10</v>
      </c>
      <c r="C132">
        <v>262</v>
      </c>
      <c r="F132" s="1">
        <v>10</v>
      </c>
      <c r="G132" s="5">
        <v>280300</v>
      </c>
      <c r="I132" s="1">
        <v>10</v>
      </c>
      <c r="J132" s="5">
        <v>244950</v>
      </c>
    </row>
    <row r="133" spans="2:10" x14ac:dyDescent="0.3">
      <c r="B133" s="1" t="s">
        <v>42</v>
      </c>
      <c r="C133">
        <v>2500</v>
      </c>
      <c r="F133" s="1" t="s">
        <v>42</v>
      </c>
      <c r="G133" s="5">
        <v>1540620</v>
      </c>
      <c r="I133" s="1" t="s">
        <v>42</v>
      </c>
      <c r="J133" s="5">
        <v>1342200</v>
      </c>
    </row>
    <row r="151" spans="2:10" x14ac:dyDescent="0.3">
      <c r="B151" s="6" t="s">
        <v>32</v>
      </c>
      <c r="C151" t="s">
        <v>36</v>
      </c>
      <c r="F151" s="6" t="s">
        <v>32</v>
      </c>
      <c r="G151" t="s">
        <v>68</v>
      </c>
      <c r="I151" s="6" t="s">
        <v>32</v>
      </c>
      <c r="J151" t="s">
        <v>69</v>
      </c>
    </row>
    <row r="152" spans="2:10" x14ac:dyDescent="0.3">
      <c r="B152" s="1" t="s">
        <v>22</v>
      </c>
      <c r="C152">
        <v>288</v>
      </c>
      <c r="F152" s="1" t="s">
        <v>22</v>
      </c>
      <c r="G152" s="5">
        <v>173840</v>
      </c>
      <c r="I152" s="1" t="s">
        <v>22</v>
      </c>
      <c r="J152" s="5">
        <v>151005</v>
      </c>
    </row>
    <row r="153" spans="2:10" x14ac:dyDescent="0.3">
      <c r="B153" s="1" t="s">
        <v>18</v>
      </c>
      <c r="C153">
        <v>282</v>
      </c>
      <c r="F153" s="1" t="s">
        <v>18</v>
      </c>
      <c r="G153" s="5">
        <v>188150</v>
      </c>
      <c r="I153" s="1" t="s">
        <v>18</v>
      </c>
      <c r="J153" s="5">
        <v>163750</v>
      </c>
    </row>
    <row r="154" spans="2:10" x14ac:dyDescent="0.3">
      <c r="B154" s="1" t="s">
        <v>19</v>
      </c>
      <c r="C154">
        <v>276</v>
      </c>
      <c r="F154" s="1" t="s">
        <v>19</v>
      </c>
      <c r="G154" s="5">
        <v>168680</v>
      </c>
      <c r="I154" s="1" t="s">
        <v>19</v>
      </c>
      <c r="J154" s="5">
        <v>146515</v>
      </c>
    </row>
    <row r="155" spans="2:10" x14ac:dyDescent="0.3">
      <c r="B155" s="1" t="s">
        <v>20</v>
      </c>
      <c r="C155">
        <v>259</v>
      </c>
      <c r="F155" s="1" t="s">
        <v>20</v>
      </c>
      <c r="G155" s="5">
        <v>157250</v>
      </c>
      <c r="I155" s="1" t="s">
        <v>20</v>
      </c>
      <c r="J155" s="5">
        <v>137605</v>
      </c>
    </row>
    <row r="156" spans="2:10" x14ac:dyDescent="0.3">
      <c r="B156" s="1" t="s">
        <v>3</v>
      </c>
      <c r="C156">
        <v>302</v>
      </c>
      <c r="F156" s="1" t="s">
        <v>3</v>
      </c>
      <c r="G156" s="5">
        <v>182130</v>
      </c>
      <c r="I156" s="1" t="s">
        <v>3</v>
      </c>
      <c r="J156" s="5">
        <v>157860</v>
      </c>
    </row>
    <row r="157" spans="2:10" x14ac:dyDescent="0.3">
      <c r="B157" s="1" t="s">
        <v>10</v>
      </c>
      <c r="C157">
        <v>253</v>
      </c>
      <c r="F157" s="1" t="s">
        <v>10</v>
      </c>
      <c r="G157" s="5">
        <v>155440</v>
      </c>
      <c r="I157" s="1" t="s">
        <v>10</v>
      </c>
      <c r="J157" s="5">
        <v>136430</v>
      </c>
    </row>
    <row r="158" spans="2:10" x14ac:dyDescent="0.3">
      <c r="B158" s="1" t="s">
        <v>16</v>
      </c>
      <c r="C158">
        <v>275</v>
      </c>
      <c r="F158" s="1" t="s">
        <v>16</v>
      </c>
      <c r="G158" s="5">
        <v>167450</v>
      </c>
      <c r="I158" s="1" t="s">
        <v>16</v>
      </c>
      <c r="J158" s="5">
        <v>145970</v>
      </c>
    </row>
    <row r="159" spans="2:10" x14ac:dyDescent="0.3">
      <c r="B159" s="1" t="s">
        <v>7</v>
      </c>
      <c r="C159">
        <v>290</v>
      </c>
      <c r="F159" s="1" t="s">
        <v>7</v>
      </c>
      <c r="G159" s="5">
        <v>178890</v>
      </c>
      <c r="I159" s="1" t="s">
        <v>7</v>
      </c>
      <c r="J159" s="5">
        <v>156005</v>
      </c>
    </row>
    <row r="160" spans="2:10" x14ac:dyDescent="0.3">
      <c r="B160" s="1" t="s">
        <v>14</v>
      </c>
      <c r="C160">
        <v>275</v>
      </c>
      <c r="F160" s="1" t="s">
        <v>14</v>
      </c>
      <c r="G160" s="5">
        <v>168790</v>
      </c>
      <c r="I160" s="1" t="s">
        <v>14</v>
      </c>
      <c r="J160" s="5">
        <v>147060</v>
      </c>
    </row>
    <row r="161" spans="2:10" x14ac:dyDescent="0.3">
      <c r="B161" s="1" t="s">
        <v>67</v>
      </c>
      <c r="C161">
        <v>2500</v>
      </c>
      <c r="F161" s="1" t="s">
        <v>42</v>
      </c>
      <c r="G161" s="5">
        <v>1540620</v>
      </c>
      <c r="I161" s="1" t="s">
        <v>42</v>
      </c>
      <c r="J161" s="5">
        <v>1342200</v>
      </c>
    </row>
  </sheetData>
  <pageMargins left="0.7" right="0.7" top="0.75" bottom="0.75" header="0.3" footer="0.3"/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DF3-A69E-4179-BD05-F513CCB4B164}">
  <dimension ref="B2:L161"/>
  <sheetViews>
    <sheetView topLeftCell="A101" zoomScale="55" zoomScaleNormal="55" workbookViewId="0">
      <selection activeCell="C154" sqref="C154"/>
    </sheetView>
  </sheetViews>
  <sheetFormatPr baseColWidth="10" defaultRowHeight="14.4" x14ac:dyDescent="0.3"/>
  <cols>
    <col min="2" max="2" width="19.109375" bestFit="1" customWidth="1"/>
    <col min="3" max="3" width="12" bestFit="1" customWidth="1"/>
    <col min="4" max="4" width="14" bestFit="1" customWidth="1"/>
    <col min="5" max="5" width="22.44140625" customWidth="1"/>
    <col min="6" max="6" width="29.6640625" customWidth="1"/>
    <col min="7" max="7" width="26.77734375" customWidth="1"/>
    <col min="8" max="8" width="24" bestFit="1" customWidth="1"/>
    <col min="9" max="9" width="40.88671875" bestFit="1" customWidth="1"/>
    <col min="10" max="10" width="28" bestFit="1" customWidth="1"/>
    <col min="11" max="11" width="27.88671875" customWidth="1"/>
  </cols>
  <sheetData>
    <row r="2" spans="2:12" x14ac:dyDescent="0.3">
      <c r="C2" t="s">
        <v>36</v>
      </c>
      <c r="E2" t="str">
        <f>_xlfn.CONCAT("Análisis"," ", C2," ", "Hotel")</f>
        <v>Análisis Reservas Hotel</v>
      </c>
      <c r="F2" t="str">
        <f>_xlfn.CONCAT(C2," ", "en función del genéro")</f>
        <v>Reservas en función del genéro</v>
      </c>
      <c r="G2" t="str">
        <f>_xlfn.CONCAT(C2," ", "en función de la edad")</f>
        <v>Reservas en función de la edad</v>
      </c>
      <c r="H2" t="str">
        <f>_xlfn.CONCAT(C2," ","en función del país de procedencia")</f>
        <v>Reservas en función del país de procedencia</v>
      </c>
      <c r="I2" t="str">
        <f>_xlfn.CONCAT(C2," ", "en función del régimen de alojamiento")</f>
        <v>Reservas en función del régimen de alojamiento</v>
      </c>
      <c r="J2" t="str">
        <f>_xlfn.CONCAT(C2," ","por tipo de tarjeta de crédito")</f>
        <v>Reservas por tipo de tarjeta de crédito</v>
      </c>
      <c r="K2" t="str">
        <f>_xlfn.CONCAT(C2," ","por tipo de habitación")</f>
        <v>Reservas por tipo de habitación</v>
      </c>
      <c r="L2" t="str">
        <f>_xlfn.CONCAT(C2," ","por número de noches")</f>
        <v>Reservas por número de noches</v>
      </c>
    </row>
    <row r="6" spans="2:12" x14ac:dyDescent="0.3">
      <c r="B6" t="s">
        <v>36</v>
      </c>
      <c r="C6" t="s">
        <v>37</v>
      </c>
      <c r="E6" t="s">
        <v>36</v>
      </c>
      <c r="F6" t="s">
        <v>39</v>
      </c>
      <c r="H6" t="s">
        <v>36</v>
      </c>
      <c r="I6" t="s">
        <v>40</v>
      </c>
    </row>
    <row r="7" spans="2:12" x14ac:dyDescent="0.3">
      <c r="B7" s="4">
        <v>2500</v>
      </c>
      <c r="C7" s="5">
        <v>1540620</v>
      </c>
      <c r="E7" s="4">
        <v>2500</v>
      </c>
      <c r="F7" s="5">
        <v>198420</v>
      </c>
      <c r="H7" s="4">
        <v>2500</v>
      </c>
      <c r="I7" s="5">
        <v>1342200</v>
      </c>
    </row>
    <row r="9" spans="2:12" x14ac:dyDescent="0.3">
      <c r="B9">
        <f>GETPIVOTDATA("Reservas",$B$6)</f>
        <v>2500</v>
      </c>
      <c r="C9" s="5">
        <f>GETPIVOTDATA("Suma de Gasto total por reserva",$B$6)</f>
        <v>1540620</v>
      </c>
      <c r="E9">
        <f>GETPIVOTDATA("Reservas",$E$6)</f>
        <v>2500</v>
      </c>
      <c r="F9" s="5">
        <f>GETPIVOTDATA("Mantenimiento total",$E$6)</f>
        <v>198420</v>
      </c>
      <c r="H9">
        <f>GETPIVOTDATA("Reservas",$H$6)</f>
        <v>2500</v>
      </c>
      <c r="I9" s="5">
        <f>GETPIVOTDATA("Beneficio ",$H$6)</f>
        <v>1342200</v>
      </c>
    </row>
    <row r="11" spans="2:12" x14ac:dyDescent="0.3">
      <c r="B11" s="6" t="s">
        <v>43</v>
      </c>
      <c r="C11" t="s">
        <v>36</v>
      </c>
      <c r="E11" t="s">
        <v>43</v>
      </c>
      <c r="F11" t="s">
        <v>45</v>
      </c>
      <c r="H11" s="6" t="s">
        <v>41</v>
      </c>
      <c r="I11" t="s">
        <v>44</v>
      </c>
    </row>
    <row r="12" spans="2:12" x14ac:dyDescent="0.3">
      <c r="B12" s="1" t="s">
        <v>9</v>
      </c>
      <c r="C12">
        <v>647</v>
      </c>
      <c r="E12" s="1" t="s">
        <v>9</v>
      </c>
      <c r="F12" s="5">
        <v>395780</v>
      </c>
      <c r="H12" s="1" t="s">
        <v>9</v>
      </c>
      <c r="I12" s="5">
        <v>344050</v>
      </c>
    </row>
    <row r="13" spans="2:12" x14ac:dyDescent="0.3">
      <c r="B13" s="1" t="s">
        <v>21</v>
      </c>
      <c r="C13">
        <v>580</v>
      </c>
      <c r="E13" s="1" t="s">
        <v>21</v>
      </c>
      <c r="F13" s="5">
        <v>358470</v>
      </c>
      <c r="H13" s="1" t="s">
        <v>21</v>
      </c>
      <c r="I13" s="5">
        <v>313165</v>
      </c>
    </row>
    <row r="14" spans="2:12" x14ac:dyDescent="0.3">
      <c r="B14" s="1" t="s">
        <v>5</v>
      </c>
      <c r="C14">
        <v>665</v>
      </c>
      <c r="E14" s="1" t="s">
        <v>5</v>
      </c>
      <c r="F14" s="5">
        <v>407280</v>
      </c>
      <c r="H14" s="1" t="s">
        <v>5</v>
      </c>
      <c r="I14" s="5">
        <v>352755</v>
      </c>
    </row>
    <row r="15" spans="2:12" x14ac:dyDescent="0.3">
      <c r="B15" s="1" t="s">
        <v>12</v>
      </c>
      <c r="C15">
        <v>608</v>
      </c>
      <c r="E15" s="1" t="s">
        <v>12</v>
      </c>
      <c r="F15" s="5">
        <v>379090</v>
      </c>
      <c r="H15" s="1" t="s">
        <v>12</v>
      </c>
      <c r="I15" s="5">
        <v>332230</v>
      </c>
    </row>
    <row r="16" spans="2:12" x14ac:dyDescent="0.3">
      <c r="B16" s="1" t="s">
        <v>42</v>
      </c>
      <c r="C16">
        <v>2500</v>
      </c>
      <c r="E16" s="1" t="s">
        <v>42</v>
      </c>
      <c r="F16" s="5">
        <v>1540620</v>
      </c>
      <c r="H16" s="1" t="s">
        <v>42</v>
      </c>
      <c r="I16" s="5">
        <v>1342200</v>
      </c>
    </row>
    <row r="33" spans="2:9" x14ac:dyDescent="0.3">
      <c r="B33" s="6" t="s">
        <v>46</v>
      </c>
      <c r="C33" t="s">
        <v>79</v>
      </c>
      <c r="E33" t="s">
        <v>46</v>
      </c>
      <c r="F33" t="s">
        <v>47</v>
      </c>
      <c r="H33" s="6" t="s">
        <v>41</v>
      </c>
      <c r="I33" t="s">
        <v>48</v>
      </c>
    </row>
    <row r="34" spans="2:9" x14ac:dyDescent="0.3">
      <c r="B34" s="1" t="s">
        <v>11</v>
      </c>
      <c r="C34">
        <v>593</v>
      </c>
      <c r="E34" s="1" t="s">
        <v>11</v>
      </c>
      <c r="F34" s="5">
        <v>373770</v>
      </c>
      <c r="H34" s="1" t="s">
        <v>11</v>
      </c>
      <c r="I34" s="5">
        <v>325510</v>
      </c>
    </row>
    <row r="35" spans="2:9" x14ac:dyDescent="0.3">
      <c r="B35" s="1" t="s">
        <v>8</v>
      </c>
      <c r="C35">
        <v>588</v>
      </c>
      <c r="E35" s="1" t="s">
        <v>8</v>
      </c>
      <c r="F35" s="5">
        <v>363490</v>
      </c>
      <c r="H35" s="1" t="s">
        <v>8</v>
      </c>
      <c r="I35" s="5">
        <v>316935</v>
      </c>
    </row>
    <row r="36" spans="2:9" x14ac:dyDescent="0.3">
      <c r="B36" s="1" t="s">
        <v>15</v>
      </c>
      <c r="C36">
        <v>668</v>
      </c>
      <c r="E36" s="1" t="s">
        <v>15</v>
      </c>
      <c r="F36" s="5">
        <v>408980</v>
      </c>
      <c r="H36" s="1" t="s">
        <v>15</v>
      </c>
      <c r="I36" s="5">
        <v>354505</v>
      </c>
    </row>
    <row r="37" spans="2:9" x14ac:dyDescent="0.3">
      <c r="B37" s="1" t="s">
        <v>4</v>
      </c>
      <c r="C37">
        <v>651</v>
      </c>
      <c r="E37" s="1" t="s">
        <v>4</v>
      </c>
      <c r="F37" s="5">
        <v>394380</v>
      </c>
      <c r="H37" s="1" t="s">
        <v>4</v>
      </c>
      <c r="I37" s="5">
        <v>345250</v>
      </c>
    </row>
    <row r="38" spans="2:9" x14ac:dyDescent="0.3">
      <c r="B38" s="1" t="s">
        <v>42</v>
      </c>
      <c r="C38">
        <v>2500</v>
      </c>
      <c r="E38" s="1" t="s">
        <v>42</v>
      </c>
      <c r="F38" s="5">
        <v>1540620</v>
      </c>
      <c r="H38" s="1" t="s">
        <v>42</v>
      </c>
      <c r="I38" s="5">
        <v>1342200</v>
      </c>
    </row>
    <row r="54" spans="2:9" x14ac:dyDescent="0.3">
      <c r="B54" t="s">
        <v>34</v>
      </c>
    </row>
    <row r="57" spans="2:9" x14ac:dyDescent="0.3">
      <c r="B57" s="6" t="s">
        <v>34</v>
      </c>
      <c r="C57" t="s">
        <v>36</v>
      </c>
      <c r="E57" t="s">
        <v>34</v>
      </c>
      <c r="F57" t="s">
        <v>57</v>
      </c>
      <c r="H57" s="6" t="s">
        <v>41</v>
      </c>
      <c r="I57" t="s">
        <v>76</v>
      </c>
    </row>
    <row r="58" spans="2:9" x14ac:dyDescent="0.3">
      <c r="B58" s="1" t="s">
        <v>49</v>
      </c>
      <c r="C58">
        <v>335</v>
      </c>
      <c r="E58" s="1" t="s">
        <v>49</v>
      </c>
      <c r="F58" s="5">
        <v>210910</v>
      </c>
      <c r="H58" s="1" t="s">
        <v>49</v>
      </c>
      <c r="I58" s="5">
        <v>184055</v>
      </c>
    </row>
    <row r="59" spans="2:9" x14ac:dyDescent="0.3">
      <c r="B59" s="1" t="s">
        <v>50</v>
      </c>
      <c r="C59">
        <v>354</v>
      </c>
      <c r="E59" s="1" t="s">
        <v>50</v>
      </c>
      <c r="F59" s="5">
        <v>215910</v>
      </c>
      <c r="H59" s="1" t="s">
        <v>50</v>
      </c>
      <c r="I59" s="5">
        <v>188390</v>
      </c>
    </row>
    <row r="60" spans="2:9" x14ac:dyDescent="0.3">
      <c r="B60" s="1" t="s">
        <v>51</v>
      </c>
      <c r="C60">
        <v>365</v>
      </c>
      <c r="E60" s="1" t="s">
        <v>51</v>
      </c>
      <c r="F60" s="5">
        <v>223210</v>
      </c>
      <c r="H60" s="1" t="s">
        <v>51</v>
      </c>
      <c r="I60" s="5">
        <v>194110</v>
      </c>
    </row>
    <row r="61" spans="2:9" x14ac:dyDescent="0.3">
      <c r="B61" s="1" t="s">
        <v>52</v>
      </c>
      <c r="C61">
        <v>323</v>
      </c>
      <c r="E61" s="1" t="s">
        <v>52</v>
      </c>
      <c r="F61" s="5">
        <v>208340</v>
      </c>
      <c r="H61" s="1" t="s">
        <v>52</v>
      </c>
      <c r="I61" s="5">
        <v>182360</v>
      </c>
    </row>
    <row r="62" spans="2:9" x14ac:dyDescent="0.3">
      <c r="B62" s="1" t="s">
        <v>53</v>
      </c>
      <c r="C62">
        <v>354</v>
      </c>
      <c r="E62" s="1" t="s">
        <v>53</v>
      </c>
      <c r="F62" s="5">
        <v>209230</v>
      </c>
      <c r="H62" s="1" t="s">
        <v>53</v>
      </c>
      <c r="I62" s="5">
        <v>181860</v>
      </c>
    </row>
    <row r="63" spans="2:9" x14ac:dyDescent="0.3">
      <c r="B63" s="1" t="s">
        <v>54</v>
      </c>
      <c r="C63">
        <v>316</v>
      </c>
      <c r="E63" s="1" t="s">
        <v>54</v>
      </c>
      <c r="F63" s="5">
        <v>195580</v>
      </c>
      <c r="H63" s="1" t="s">
        <v>54</v>
      </c>
      <c r="I63" s="5">
        <v>168915</v>
      </c>
    </row>
    <row r="64" spans="2:9" x14ac:dyDescent="0.3">
      <c r="B64" s="1" t="s">
        <v>55</v>
      </c>
      <c r="C64">
        <v>347</v>
      </c>
      <c r="E64" s="1" t="s">
        <v>55</v>
      </c>
      <c r="F64" s="5">
        <v>210750</v>
      </c>
      <c r="H64" s="1" t="s">
        <v>55</v>
      </c>
      <c r="I64" s="5">
        <v>184355</v>
      </c>
    </row>
    <row r="65" spans="2:9" x14ac:dyDescent="0.3">
      <c r="B65" s="1" t="s">
        <v>56</v>
      </c>
      <c r="C65">
        <v>106</v>
      </c>
      <c r="E65" s="1" t="s">
        <v>56</v>
      </c>
      <c r="F65" s="5">
        <v>66690</v>
      </c>
      <c r="H65" s="1" t="s">
        <v>56</v>
      </c>
      <c r="I65" s="5">
        <v>58155</v>
      </c>
    </row>
    <row r="66" spans="2:9" x14ac:dyDescent="0.3">
      <c r="B66" s="1" t="s">
        <v>42</v>
      </c>
      <c r="C66">
        <v>2500</v>
      </c>
      <c r="E66" s="1" t="s">
        <v>42</v>
      </c>
      <c r="F66" s="5">
        <v>1540620</v>
      </c>
      <c r="H66" s="1" t="s">
        <v>42</v>
      </c>
      <c r="I66" s="5">
        <v>1342200</v>
      </c>
    </row>
    <row r="84" spans="2:9" x14ac:dyDescent="0.3">
      <c r="B84" t="s">
        <v>58</v>
      </c>
      <c r="C84" t="s">
        <v>36</v>
      </c>
      <c r="E84" t="s">
        <v>58</v>
      </c>
      <c r="F84" t="s">
        <v>60</v>
      </c>
      <c r="H84" s="6" t="s">
        <v>58</v>
      </c>
      <c r="I84" t="s">
        <v>62</v>
      </c>
    </row>
    <row r="85" spans="2:9" x14ac:dyDescent="0.3">
      <c r="B85" s="1" t="s">
        <v>13</v>
      </c>
      <c r="C85">
        <v>1225</v>
      </c>
      <c r="E85" s="1" t="s">
        <v>13</v>
      </c>
      <c r="F85" s="5">
        <v>741350</v>
      </c>
      <c r="H85" s="1" t="s">
        <v>13</v>
      </c>
      <c r="I85" s="5">
        <v>643680</v>
      </c>
    </row>
    <row r="86" spans="2:9" x14ac:dyDescent="0.3">
      <c r="B86" s="1" t="s">
        <v>2</v>
      </c>
      <c r="C86">
        <v>1275</v>
      </c>
      <c r="E86" s="1" t="s">
        <v>2</v>
      </c>
      <c r="F86" s="5">
        <v>799270</v>
      </c>
      <c r="H86" s="1" t="s">
        <v>2</v>
      </c>
      <c r="I86" s="5">
        <v>698520</v>
      </c>
    </row>
    <row r="87" spans="2:9" x14ac:dyDescent="0.3">
      <c r="B87" s="1" t="s">
        <v>59</v>
      </c>
      <c r="C87">
        <v>2500</v>
      </c>
      <c r="E87" s="1" t="s">
        <v>61</v>
      </c>
      <c r="F87" s="5">
        <v>1540620</v>
      </c>
      <c r="H87" s="1" t="s">
        <v>61</v>
      </c>
      <c r="I87" s="5">
        <v>1342200</v>
      </c>
    </row>
    <row r="103" spans="2:9" x14ac:dyDescent="0.3">
      <c r="B103" s="6" t="s">
        <v>63</v>
      </c>
      <c r="C103" t="s">
        <v>36</v>
      </c>
      <c r="E103" t="s">
        <v>63</v>
      </c>
      <c r="F103" t="s">
        <v>64</v>
      </c>
      <c r="H103" s="6" t="s">
        <v>41</v>
      </c>
      <c r="I103" t="s">
        <v>77</v>
      </c>
    </row>
    <row r="104" spans="2:9" x14ac:dyDescent="0.3">
      <c r="B104" s="1" t="s">
        <v>6</v>
      </c>
      <c r="C104">
        <v>1230</v>
      </c>
      <c r="E104" s="1" t="s">
        <v>6</v>
      </c>
      <c r="F104" s="5">
        <v>773570</v>
      </c>
      <c r="H104" s="1" t="s">
        <v>6</v>
      </c>
      <c r="I104" s="5">
        <v>674120</v>
      </c>
    </row>
    <row r="105" spans="2:9" x14ac:dyDescent="0.3">
      <c r="B105" s="1" t="s">
        <v>17</v>
      </c>
      <c r="C105">
        <v>1270</v>
      </c>
      <c r="E105" s="1" t="s">
        <v>17</v>
      </c>
      <c r="F105" s="5">
        <v>767050</v>
      </c>
      <c r="H105" s="1" t="s">
        <v>17</v>
      </c>
      <c r="I105" s="5">
        <v>668080</v>
      </c>
    </row>
    <row r="106" spans="2:9" x14ac:dyDescent="0.3">
      <c r="B106" s="1" t="s">
        <v>42</v>
      </c>
      <c r="C106">
        <v>2500</v>
      </c>
      <c r="E106" s="1" t="s">
        <v>42</v>
      </c>
      <c r="F106" s="5">
        <v>1540620</v>
      </c>
      <c r="H106" s="1" t="s">
        <v>42</v>
      </c>
      <c r="I106" s="5">
        <v>1342200</v>
      </c>
    </row>
    <row r="122" spans="2:10" x14ac:dyDescent="0.3">
      <c r="B122" s="6" t="s">
        <v>65</v>
      </c>
      <c r="C122" t="s">
        <v>36</v>
      </c>
      <c r="F122" t="s">
        <v>65</v>
      </c>
      <c r="G122" t="s">
        <v>66</v>
      </c>
      <c r="I122" s="6" t="s">
        <v>65</v>
      </c>
      <c r="J122" t="s">
        <v>78</v>
      </c>
    </row>
    <row r="123" spans="2:10" x14ac:dyDescent="0.3">
      <c r="B123" s="1">
        <v>1</v>
      </c>
      <c r="C123">
        <v>225</v>
      </c>
      <c r="F123" s="1">
        <v>1</v>
      </c>
      <c r="G123" s="5">
        <v>24200</v>
      </c>
      <c r="I123" s="1">
        <v>1</v>
      </c>
      <c r="J123" s="5">
        <v>21030</v>
      </c>
    </row>
    <row r="124" spans="2:10" x14ac:dyDescent="0.3">
      <c r="B124" s="1">
        <v>2</v>
      </c>
      <c r="C124">
        <v>248</v>
      </c>
      <c r="F124" s="1">
        <v>2</v>
      </c>
      <c r="G124" s="5">
        <v>56240</v>
      </c>
      <c r="I124" s="1">
        <v>2</v>
      </c>
      <c r="J124" s="5">
        <v>49110</v>
      </c>
    </row>
    <row r="125" spans="2:10" x14ac:dyDescent="0.3">
      <c r="B125" s="1">
        <v>3</v>
      </c>
      <c r="C125">
        <v>230</v>
      </c>
      <c r="F125" s="1">
        <v>3</v>
      </c>
      <c r="G125" s="5">
        <v>77970</v>
      </c>
      <c r="I125" s="1">
        <v>3</v>
      </c>
      <c r="J125" s="5">
        <v>68070</v>
      </c>
    </row>
    <row r="126" spans="2:10" x14ac:dyDescent="0.3">
      <c r="B126" s="1">
        <v>4</v>
      </c>
      <c r="C126">
        <v>252</v>
      </c>
      <c r="F126" s="1">
        <v>4</v>
      </c>
      <c r="G126" s="5">
        <v>113720</v>
      </c>
      <c r="I126" s="1">
        <v>4</v>
      </c>
      <c r="J126" s="5">
        <v>100060</v>
      </c>
    </row>
    <row r="127" spans="2:10" x14ac:dyDescent="0.3">
      <c r="B127" s="1">
        <v>5</v>
      </c>
      <c r="C127">
        <v>247</v>
      </c>
      <c r="F127" s="1">
        <v>5</v>
      </c>
      <c r="G127" s="5">
        <v>133450</v>
      </c>
      <c r="I127" s="1">
        <v>5</v>
      </c>
      <c r="J127" s="5">
        <v>115825</v>
      </c>
    </row>
    <row r="128" spans="2:10" x14ac:dyDescent="0.3">
      <c r="B128" s="1">
        <v>6</v>
      </c>
      <c r="C128">
        <v>280</v>
      </c>
      <c r="F128" s="1">
        <v>6</v>
      </c>
      <c r="G128" s="5">
        <v>177480</v>
      </c>
      <c r="I128" s="1">
        <v>6</v>
      </c>
      <c r="J128" s="5">
        <v>153840</v>
      </c>
    </row>
    <row r="129" spans="2:10" x14ac:dyDescent="0.3">
      <c r="B129" s="1">
        <v>7</v>
      </c>
      <c r="C129">
        <v>255</v>
      </c>
      <c r="F129" s="1">
        <v>7</v>
      </c>
      <c r="G129" s="5">
        <v>202160</v>
      </c>
      <c r="I129" s="1">
        <v>7</v>
      </c>
      <c r="J129" s="5">
        <v>176470</v>
      </c>
    </row>
    <row r="130" spans="2:10" x14ac:dyDescent="0.3">
      <c r="B130" s="1">
        <v>8</v>
      </c>
      <c r="C130">
        <v>244</v>
      </c>
      <c r="F130" s="1">
        <v>8</v>
      </c>
      <c r="G130" s="5">
        <v>217520</v>
      </c>
      <c r="I130" s="1">
        <v>8</v>
      </c>
      <c r="J130" s="5">
        <v>189240</v>
      </c>
    </row>
    <row r="131" spans="2:10" x14ac:dyDescent="0.3">
      <c r="B131" s="1">
        <v>9</v>
      </c>
      <c r="C131">
        <v>257</v>
      </c>
      <c r="F131" s="1">
        <v>9</v>
      </c>
      <c r="G131" s="5">
        <v>257580</v>
      </c>
      <c r="I131" s="1">
        <v>9</v>
      </c>
      <c r="J131" s="5">
        <v>223605</v>
      </c>
    </row>
    <row r="132" spans="2:10" x14ac:dyDescent="0.3">
      <c r="B132" s="1">
        <v>10</v>
      </c>
      <c r="C132">
        <v>262</v>
      </c>
      <c r="F132" s="1">
        <v>10</v>
      </c>
      <c r="G132" s="5">
        <v>280300</v>
      </c>
      <c r="I132" s="1">
        <v>10</v>
      </c>
      <c r="J132" s="5">
        <v>244950</v>
      </c>
    </row>
    <row r="133" spans="2:10" x14ac:dyDescent="0.3">
      <c r="B133" s="1" t="s">
        <v>42</v>
      </c>
      <c r="C133">
        <v>2500</v>
      </c>
      <c r="F133" s="1" t="s">
        <v>42</v>
      </c>
      <c r="G133" s="5">
        <v>1540620</v>
      </c>
      <c r="I133" s="1" t="s">
        <v>42</v>
      </c>
      <c r="J133" s="5">
        <v>1342200</v>
      </c>
    </row>
    <row r="151" spans="2:10" x14ac:dyDescent="0.3">
      <c r="B151" s="6" t="s">
        <v>32</v>
      </c>
      <c r="C151" t="s">
        <v>36</v>
      </c>
      <c r="F151" t="s">
        <v>32</v>
      </c>
      <c r="G151" t="s">
        <v>68</v>
      </c>
      <c r="I151" s="6" t="s">
        <v>32</v>
      </c>
      <c r="J151" t="s">
        <v>69</v>
      </c>
    </row>
    <row r="152" spans="2:10" x14ac:dyDescent="0.3">
      <c r="B152" s="1" t="s">
        <v>22</v>
      </c>
      <c r="C152">
        <v>288</v>
      </c>
      <c r="F152" s="1" t="s">
        <v>22</v>
      </c>
      <c r="G152" s="5">
        <v>173840</v>
      </c>
      <c r="I152" s="1" t="s">
        <v>22</v>
      </c>
      <c r="J152" s="5">
        <v>151005</v>
      </c>
    </row>
    <row r="153" spans="2:10" x14ac:dyDescent="0.3">
      <c r="B153" s="1" t="s">
        <v>18</v>
      </c>
      <c r="C153">
        <v>282</v>
      </c>
      <c r="F153" s="1" t="s">
        <v>18</v>
      </c>
      <c r="G153" s="5">
        <v>188150</v>
      </c>
      <c r="I153" s="1" t="s">
        <v>18</v>
      </c>
      <c r="J153" s="5">
        <v>163750</v>
      </c>
    </row>
    <row r="154" spans="2:10" x14ac:dyDescent="0.3">
      <c r="B154" s="1" t="s">
        <v>19</v>
      </c>
      <c r="C154">
        <v>276</v>
      </c>
      <c r="F154" s="1" t="s">
        <v>19</v>
      </c>
      <c r="G154" s="5">
        <v>168680</v>
      </c>
      <c r="I154" s="1" t="s">
        <v>19</v>
      </c>
      <c r="J154" s="5">
        <v>146515</v>
      </c>
    </row>
    <row r="155" spans="2:10" x14ac:dyDescent="0.3">
      <c r="B155" s="1" t="s">
        <v>20</v>
      </c>
      <c r="C155">
        <v>259</v>
      </c>
      <c r="F155" s="1" t="s">
        <v>20</v>
      </c>
      <c r="G155" s="5">
        <v>157250</v>
      </c>
      <c r="I155" s="1" t="s">
        <v>20</v>
      </c>
      <c r="J155" s="5">
        <v>137605</v>
      </c>
    </row>
    <row r="156" spans="2:10" x14ac:dyDescent="0.3">
      <c r="B156" s="1" t="s">
        <v>3</v>
      </c>
      <c r="C156">
        <v>302</v>
      </c>
      <c r="F156" s="1" t="s">
        <v>3</v>
      </c>
      <c r="G156" s="5">
        <v>182130</v>
      </c>
      <c r="I156" s="1" t="s">
        <v>3</v>
      </c>
      <c r="J156" s="5">
        <v>157860</v>
      </c>
    </row>
    <row r="157" spans="2:10" x14ac:dyDescent="0.3">
      <c r="B157" s="1" t="s">
        <v>10</v>
      </c>
      <c r="C157">
        <v>253</v>
      </c>
      <c r="F157" s="1" t="s">
        <v>10</v>
      </c>
      <c r="G157" s="5">
        <v>155440</v>
      </c>
      <c r="I157" s="1" t="s">
        <v>10</v>
      </c>
      <c r="J157" s="5">
        <v>136430</v>
      </c>
    </row>
    <row r="158" spans="2:10" x14ac:dyDescent="0.3">
      <c r="B158" s="1" t="s">
        <v>16</v>
      </c>
      <c r="C158">
        <v>275</v>
      </c>
      <c r="F158" s="1" t="s">
        <v>16</v>
      </c>
      <c r="G158" s="5">
        <v>167450</v>
      </c>
      <c r="I158" s="1" t="s">
        <v>16</v>
      </c>
      <c r="J158" s="5">
        <v>145970</v>
      </c>
    </row>
    <row r="159" spans="2:10" x14ac:dyDescent="0.3">
      <c r="B159" s="1" t="s">
        <v>7</v>
      </c>
      <c r="C159">
        <v>290</v>
      </c>
      <c r="F159" s="1" t="s">
        <v>7</v>
      </c>
      <c r="G159" s="5">
        <v>178890</v>
      </c>
      <c r="I159" s="1" t="s">
        <v>7</v>
      </c>
      <c r="J159" s="5">
        <v>156005</v>
      </c>
    </row>
    <row r="160" spans="2:10" x14ac:dyDescent="0.3">
      <c r="B160" s="1" t="s">
        <v>14</v>
      </c>
      <c r="C160">
        <v>275</v>
      </c>
      <c r="F160" s="1" t="s">
        <v>14</v>
      </c>
      <c r="G160" s="5">
        <v>168790</v>
      </c>
      <c r="I160" s="1" t="s">
        <v>14</v>
      </c>
      <c r="J160" s="5">
        <v>147060</v>
      </c>
    </row>
    <row r="161" spans="2:10" x14ac:dyDescent="0.3">
      <c r="B161" s="1" t="s">
        <v>67</v>
      </c>
      <c r="C161">
        <v>2500</v>
      </c>
      <c r="F161" s="1" t="s">
        <v>42</v>
      </c>
      <c r="G161" s="5">
        <v>1540620</v>
      </c>
      <c r="I161" s="1" t="s">
        <v>42</v>
      </c>
      <c r="J161" s="5">
        <v>1342200</v>
      </c>
    </row>
  </sheetData>
  <pageMargins left="0.7" right="0.7" top="0.75" bottom="0.75" header="0.3" footer="0.3"/>
  <drawing r:id="rId25"/>
  <extLst>
    <ext xmlns:x14="http://schemas.microsoft.com/office/spreadsheetml/2009/9/main" uri="{A8765BA9-456A-4dab-B4F3-ACF838C121DE}">
      <x14:slicerList>
        <x14:slicer r:id="rId2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04C7-C7EE-4C50-AE93-2DE9BA59C5AE}">
  <dimension ref="B2:C7"/>
  <sheetViews>
    <sheetView workbookViewId="0">
      <selection activeCell="E5" sqref="E5"/>
    </sheetView>
  </sheetViews>
  <sheetFormatPr baseColWidth="10" defaultRowHeight="14.4" x14ac:dyDescent="0.3"/>
  <cols>
    <col min="2" max="2" width="15.44140625" bestFit="1" customWidth="1"/>
    <col min="3" max="3" width="12" bestFit="1" customWidth="1"/>
  </cols>
  <sheetData>
    <row r="2" spans="2:3" x14ac:dyDescent="0.3">
      <c r="B2" s="6" t="s">
        <v>71</v>
      </c>
    </row>
    <row r="3" spans="2:3" x14ac:dyDescent="0.3">
      <c r="B3" s="1" t="s">
        <v>70</v>
      </c>
      <c r="C3" s="3">
        <v>53.772799999999997</v>
      </c>
    </row>
    <row r="4" spans="2:3" x14ac:dyDescent="0.3">
      <c r="B4" s="1" t="s">
        <v>72</v>
      </c>
      <c r="C4">
        <v>18</v>
      </c>
    </row>
    <row r="5" spans="2:3" x14ac:dyDescent="0.3">
      <c r="B5" s="1" t="s">
        <v>73</v>
      </c>
      <c r="C5">
        <v>90</v>
      </c>
    </row>
    <row r="6" spans="2:3" x14ac:dyDescent="0.3">
      <c r="B6" s="1" t="s">
        <v>74</v>
      </c>
      <c r="C6" s="2">
        <v>21.150019136724055</v>
      </c>
    </row>
    <row r="7" spans="2:3" x14ac:dyDescent="0.3">
      <c r="B7" s="1" t="s">
        <v>75</v>
      </c>
      <c r="C7" s="2">
        <v>447.32330948379371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406F-13E6-45C5-AB22-DB3E2C23FD01}">
  <dimension ref="A1:AA69"/>
  <sheetViews>
    <sheetView tabSelected="1" zoomScale="59" workbookViewId="0">
      <selection activeCell="K7" sqref="K7"/>
    </sheetView>
  </sheetViews>
  <sheetFormatPr baseColWidth="10" defaultRowHeight="14.4" x14ac:dyDescent="0.3"/>
  <sheetData>
    <row r="1" spans="1:27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9"/>
      <c r="B17" s="9"/>
      <c r="C17" s="9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E8F9-CE9B-4D7A-A430-88A1080D14F8}">
  <dimension ref="A1:BA50"/>
  <sheetViews>
    <sheetView zoomScale="56" zoomScaleNormal="56" workbookViewId="0">
      <selection activeCell="AT23" sqref="AT23"/>
    </sheetView>
  </sheetViews>
  <sheetFormatPr baseColWidth="10" defaultRowHeight="14.4" x14ac:dyDescent="0.3"/>
  <sheetData>
    <row r="1" spans="1:53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3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3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3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3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1:53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1:53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1:53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1:53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1:53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1:53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1:53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1:53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1:53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1:53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1:53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1:53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1:53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1:53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1:53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  <row r="47" spans="1:53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</row>
    <row r="48" spans="1:53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</row>
    <row r="49" spans="1:53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</row>
    <row r="50" spans="1:53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CAFE7-4015-414F-B94A-B102D01CD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reservas_hotel</vt:lpstr>
      <vt:lpstr>Hoja1</vt:lpstr>
      <vt:lpstr>Tablas dinámicas</vt:lpstr>
      <vt:lpstr>Tablas dinamicas dashboard</vt:lpstr>
      <vt:lpstr>Estadisticos principales</vt:lpstr>
      <vt:lpstr>DB Reservas</vt:lpstr>
      <vt:lpstr>DB Beneficios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Gonzalez Esteban</dc:creator>
  <cp:lastModifiedBy>Sergio Gonzalez Esteban</cp:lastModifiedBy>
  <dcterms:created xsi:type="dcterms:W3CDTF">2025-09-01T17:17:01Z</dcterms:created>
  <dcterms:modified xsi:type="dcterms:W3CDTF">2025-09-15T18:13:44Z</dcterms:modified>
</cp:coreProperties>
</file>