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codeName="BuÇalışmaKitabı" defaultThemeVersion="124226"/>
  <mc:AlternateContent xmlns:mc="http://schemas.openxmlformats.org/markup-compatibility/2006">
    <mc:Choice Requires="x15">
      <x15ac:absPath xmlns:x15ac="http://schemas.microsoft.com/office/spreadsheetml/2010/11/ac" url="C:\Users\nbasabas\Documents\YÜP\"/>
    </mc:Choice>
  </mc:AlternateContent>
  <xr:revisionPtr revIDLastSave="0" documentId="8_{09BD07E0-B3D4-4022-97CD-EA522901B5AF}" xr6:coauthVersionLast="36" xr6:coauthVersionMax="36" xr10:uidLastSave="{00000000-0000-0000-0000-000000000000}"/>
  <bookViews>
    <workbookView xWindow="0" yWindow="0" windowWidth="21600" windowHeight="9750" activeTab="1" xr2:uid="{00000000-000D-0000-FFFF-FFFF00000000}"/>
  </bookViews>
  <sheets>
    <sheet name="Planlı Duruşlar Saat" sheetId="20" r:id="rId1"/>
    <sheet name="Üretim Hedefi (Tonaj)" sheetId="8" r:id="rId2"/>
  </sheets>
  <definedNames>
    <definedName name="_Fill" localSheetId="1" hidden="1">#REF!</definedName>
    <definedName name="_Fill" hidden="1">#REF!</definedName>
    <definedName name="ağustos">#REF!</definedName>
    <definedName name="aralık">#REF!</definedName>
    <definedName name="ekim">#REF!</definedName>
    <definedName name="eylül">#REF!</definedName>
    <definedName name="haziran">#REF!</definedName>
    <definedName name="kasım">#REF!</definedName>
    <definedName name="mart">#REF!</definedName>
    <definedName name="mayıs">#REF!</definedName>
    <definedName name="nisan">#REF!</definedName>
    <definedName name="ocak">#REF!</definedName>
    <definedName name="şubat">#REF!</definedName>
    <definedName name="temmuz">#REF!</definedName>
    <definedName name="YF1_verimi">'Üretim Hedefi (Tonaj)'!#REF!</definedName>
    <definedName name="YF1_verimi_Ekim15_Aralık">'Üretim Hedefi (Tonaj)'!#REF!</definedName>
    <definedName name="YF2_verimi_Eski1707m3">'Üretim Hedefi (Tonaj)'!#REF!</definedName>
    <definedName name="YF2_verimi_Eylül28_yeni1850m3">'Üretim Hedefi (Tonaj)'!#REF!</definedName>
    <definedName name="yf2ağustos">#REF!</definedName>
    <definedName name="yf2aralık">#REF!</definedName>
    <definedName name="yf2ekim">#REF!</definedName>
    <definedName name="yf2eylül">#REF!</definedName>
    <definedName name="yf2haziran">#REF!</definedName>
    <definedName name="yf2kasım">#REF!</definedName>
    <definedName name="yf2mart">#REF!</definedName>
    <definedName name="yf2mayıs">#REF!</definedName>
    <definedName name="yf2nisan">#REF!</definedName>
    <definedName name="yf2ocak">#REF!</definedName>
    <definedName name="yf2şubat">#REF!</definedName>
    <definedName name="yf2temmuz">#REF!</definedName>
  </definedNames>
  <calcPr calcId="191029"/>
</workbook>
</file>

<file path=xl/calcChain.xml><?xml version="1.0" encoding="utf-8"?>
<calcChain xmlns="http://schemas.openxmlformats.org/spreadsheetml/2006/main">
  <c r="O9" i="8" l="1"/>
  <c r="O25" i="8"/>
  <c r="O24" i="20"/>
  <c r="O20" i="8" l="1"/>
  <c r="O19" i="8"/>
  <c r="O18" i="8"/>
  <c r="O19" i="20"/>
  <c r="O18" i="20"/>
  <c r="O17" i="20"/>
  <c r="O33" i="20" l="1"/>
  <c r="O32" i="20"/>
  <c r="O31" i="20"/>
  <c r="O30" i="20"/>
  <c r="O29" i="20"/>
  <c r="O28" i="20"/>
  <c r="O27" i="20"/>
  <c r="O26" i="20"/>
  <c r="O25" i="20"/>
  <c r="O23" i="20"/>
  <c r="O22" i="20"/>
  <c r="O21" i="20"/>
  <c r="O20" i="20"/>
  <c r="O34" i="8"/>
  <c r="O33" i="8"/>
  <c r="O32" i="8"/>
  <c r="O31" i="8"/>
  <c r="O30" i="8"/>
  <c r="O29" i="8"/>
  <c r="O28" i="8"/>
  <c r="O27" i="8"/>
  <c r="O26" i="8"/>
  <c r="O24" i="8"/>
  <c r="O23" i="8"/>
  <c r="O22" i="8"/>
  <c r="O21" i="8"/>
  <c r="O17" i="8" l="1"/>
  <c r="O16" i="8"/>
  <c r="O15" i="8"/>
  <c r="O14" i="8"/>
  <c r="O13" i="8"/>
  <c r="O12" i="8"/>
  <c r="O16" i="20"/>
  <c r="O15" i="20"/>
  <c r="O14" i="20"/>
  <c r="O13" i="20"/>
  <c r="O12" i="20"/>
  <c r="O11" i="20"/>
  <c r="O11" i="8" l="1"/>
  <c r="O10" i="8"/>
  <c r="O5" i="8"/>
  <c r="O4" i="8"/>
  <c r="O8" i="20"/>
  <c r="O10" i="20" l="1"/>
  <c r="O5" i="20"/>
  <c r="N9" i="20" l="1"/>
  <c r="M9" i="20"/>
  <c r="L9" i="20"/>
  <c r="K9" i="20"/>
  <c r="J9" i="20"/>
  <c r="I9" i="20"/>
  <c r="H9" i="20"/>
  <c r="G9" i="20"/>
  <c r="F9" i="20"/>
  <c r="E9" i="20"/>
  <c r="D9" i="20"/>
  <c r="C9" i="20"/>
  <c r="O7" i="20"/>
  <c r="O6" i="20"/>
  <c r="O9" i="20" l="1"/>
  <c r="O7" i="8" l="1"/>
  <c r="O6" i="8"/>
  <c r="O8" i="8" l="1"/>
</calcChain>
</file>

<file path=xl/sharedStrings.xml><?xml version="1.0" encoding="utf-8"?>
<sst xmlns="http://schemas.openxmlformats.org/spreadsheetml/2006/main" count="192" uniqueCount="104">
  <si>
    <t>AYLAR</t>
  </si>
  <si>
    <t>Hat Adı</t>
  </si>
  <si>
    <t>TOPLAM</t>
  </si>
  <si>
    <t>Kombine Hadde</t>
  </si>
  <si>
    <t>Tandem</t>
  </si>
  <si>
    <t>Temizleme</t>
  </si>
  <si>
    <t>Sürekli Tavlama Temper (CAL)</t>
  </si>
  <si>
    <t>Temmuz</t>
  </si>
  <si>
    <t>Ağustos</t>
  </si>
  <si>
    <t>Eylül</t>
  </si>
  <si>
    <t>Ekim</t>
  </si>
  <si>
    <t>Kasım</t>
  </si>
  <si>
    <t>Aralık</t>
  </si>
  <si>
    <t>Çelikhane</t>
  </si>
  <si>
    <t>Sürekli Dökümler</t>
  </si>
  <si>
    <t>Levha Haddehanesi</t>
  </si>
  <si>
    <t>Ocak</t>
  </si>
  <si>
    <t>Şubat</t>
  </si>
  <si>
    <t>Mart</t>
  </si>
  <si>
    <t>Nisan</t>
  </si>
  <si>
    <t>Mayıs</t>
  </si>
  <si>
    <t>Haziran</t>
  </si>
  <si>
    <t>Kok Fabrikası</t>
  </si>
  <si>
    <r>
      <t xml:space="preserve">2022 YILI PLANLI DURUŞLAR </t>
    </r>
    <r>
      <rPr>
        <b/>
        <sz val="12"/>
        <rFont val="Tahoma"/>
        <family val="2"/>
        <charset val="162"/>
      </rPr>
      <t>(saat)</t>
    </r>
  </si>
  <si>
    <r>
      <t xml:space="preserve">2022 YILI ÜRETİM HEDEFLERİ </t>
    </r>
    <r>
      <rPr>
        <b/>
        <sz val="12"/>
        <rFont val="Tahoma"/>
        <family val="2"/>
        <charset val="162"/>
      </rPr>
      <t>(ton)</t>
    </r>
  </si>
  <si>
    <t>Bakım Faaliyeti Konusu- Tarih ve Açıklamalar</t>
  </si>
  <si>
    <t>(24 saat  )Planlı Bakım duruşu</t>
  </si>
  <si>
    <t>(36 saat)Tek dökümhane nedeniyle kanal bakımı ve rutin bakımlar)
(36 saat)Tek dökümhane nedeniyle kanal bakımı ve rutin bakımlar)</t>
  </si>
  <si>
    <t>(60 Saat)
6. Buhar Kazanı 2 Yüksek Fırın Duruşu</t>
  </si>
  <si>
    <t>Yeni toz toplama şarj holü  davlumbazı montajı  (Konv2 kampanya tarihine bağlı 2021 aralıkta da olabilir.)
3 nolu konvertör ara kampanya
1 nolu konvertör ara kampanya
Fırın altı temizliği, fırın ağzı temizliği, döküm deliği blok değişimi, astar yaması, Cüruf sıyırma temizliği vb. duruşlardır (yıllık 1800 saattir her aya eşit bölünerek duruş saatine eklenmiştir)</t>
  </si>
  <si>
    <t>3 no.lu konvertör kampanyası : 8 gün ; 
Yeni toz toplama şarj holü  davlumbazı montajı
2 nolu konvertör ara kampanya</t>
  </si>
  <si>
    <t>1 no.lu konvertör kampanyası 9 gün: Skirt değişimi  , Yeni toz toplama şarj holü  davlumbazı montajı</t>
  </si>
  <si>
    <t>3 Nolu konvertör ara kampanya</t>
  </si>
  <si>
    <t>2 no.lu konvertör kampanyası 10 gün:Skirt değişimi ve serbest taraf rulman çevirme, 
1 nolu konvertör ara kampanya</t>
  </si>
  <si>
    <t>2 nolu konvertör ara kampanya</t>
  </si>
  <si>
    <t>3 numara konvertör modernizasyonu 30 gün</t>
  </si>
  <si>
    <t>3 numara konvertör modernizasyonu 15 gün Döküm holü  kiriş değişimi ; 
1numara konvertör modernizasyonu 13 gün</t>
  </si>
  <si>
    <t>1numara konvertör modernizasyonu 27 gün</t>
  </si>
  <si>
    <t>3 nolu konvertör ara kampanya</t>
  </si>
  <si>
    <t>1 nolu konvertör ara kampanya</t>
  </si>
  <si>
    <t>SD12 (36 saat) ve SD34 (36 saat) planlı back up duruşları</t>
  </si>
  <si>
    <t>SD3 Tesisi kalıp seviye kontrol sistemi modernizasyonu (96 saat)
SD12 (36 saat) ve SD34 (36 saat) planlı back up duruşları</t>
  </si>
  <si>
    <t>SD1 tesisi emniyet su kulesinin yenilenmesi (480 saat) 
SD12 Pota Vinci Modernizasyonu (240 saat)
SD34 (36 saat) planlı back up</t>
  </si>
  <si>
    <t>3.Kireç Fabrikası Büyük bakımı 36 saat  (4kireç reline öncesi genel bakım)</t>
  </si>
  <si>
    <t>c yüzey</t>
  </si>
  <si>
    <t>gfr</t>
  </si>
  <si>
    <t>cyüzey</t>
  </si>
  <si>
    <t>cyüzey+gfr</t>
  </si>
  <si>
    <t>SD4 Tesisi kalıp seviye kontrol sistemi modernizasyonu (96 saat)
SD34 tesisinde 336+336=672 saatlik ortak duruşta 4 adet MCC modernizasyonu yapılacak
SD34 hidrolik borulama hatlarının değişimi 168+168=336 saatlik ortak duruş
SD12 planlı back up (36 saat)</t>
  </si>
  <si>
    <r>
      <rPr>
        <sz val="11"/>
        <color rgb="FFFF0000"/>
        <rFont val="Tahoma"/>
        <family val="2"/>
        <charset val="162"/>
      </rPr>
      <t xml:space="preserve">Ekim - 15 gün </t>
    </r>
    <r>
      <rPr>
        <sz val="11"/>
        <rFont val="Tahoma"/>
        <family val="2"/>
        <charset val="162"/>
      </rPr>
      <t xml:space="preserve">
Levha haddehanesi Housing, Seviye 1-2 modernizasyonu Faz 2 kısmı devreye alınması ve 1.Slab fırını modernizasyonu </t>
    </r>
  </si>
  <si>
    <r>
      <rPr>
        <sz val="11"/>
        <color rgb="FFFF0000"/>
        <rFont val="Tahoma"/>
        <family val="2"/>
        <charset val="162"/>
      </rPr>
      <t xml:space="preserve">Kasım - 15 gün </t>
    </r>
    <r>
      <rPr>
        <sz val="11"/>
        <rFont val="Tahoma"/>
        <family val="2"/>
        <charset val="162"/>
      </rPr>
      <t xml:space="preserve">
Levha haddehanesi Housing, Seviye 1-2 modernizasyonu Faz 2 kısmı devreye alınması ve 1.Slab fırını modernizasyonu </t>
    </r>
  </si>
  <si>
    <r>
      <rPr>
        <sz val="11"/>
        <color rgb="FFFF0000"/>
        <rFont val="Tahoma"/>
        <family val="2"/>
        <charset val="162"/>
      </rPr>
      <t xml:space="preserve"> Ekim - 8 gün</t>
    </r>
    <r>
      <rPr>
        <sz val="11"/>
        <rFont val="Tahoma"/>
        <family val="2"/>
        <charset val="162"/>
      </rPr>
      <t xml:space="preserve">
Şerit haddehanesi ve 4.fırın yıllık bakımı</t>
    </r>
  </si>
  <si>
    <r>
      <rPr>
        <sz val="11"/>
        <color rgb="FFFF0000"/>
        <rFont val="Tahoma"/>
        <family val="2"/>
        <charset val="162"/>
      </rPr>
      <t>Kasım - 6 gün</t>
    </r>
    <r>
      <rPr>
        <sz val="11"/>
        <rFont val="Tahoma"/>
        <family val="2"/>
        <charset val="162"/>
      </rPr>
      <t xml:space="preserve">
Şerit haddehanesi ve 4.fırın yıllık bakımı</t>
    </r>
  </si>
  <si>
    <r>
      <rPr>
        <sz val="11"/>
        <color rgb="FFFF0000"/>
        <rFont val="Tahoma"/>
        <family val="2"/>
        <charset val="162"/>
      </rPr>
      <t>Ekim - 14 gün</t>
    </r>
    <r>
      <rPr>
        <sz val="11"/>
        <rFont val="Tahoma"/>
        <family val="2"/>
        <charset val="162"/>
      </rPr>
      <t xml:space="preserve">
Levha haddehanesi Housing, Seviye 1-2 modernizasyonu Faz 1 kısmı devreye alınması ve 1.Slab fırını modernizasyonu</t>
    </r>
  </si>
  <si>
    <r>
      <rPr>
        <sz val="11"/>
        <color rgb="FFFF0000"/>
        <rFont val="Tahoma"/>
        <family val="2"/>
        <charset val="162"/>
      </rPr>
      <t>Kasım - 15 gün</t>
    </r>
    <r>
      <rPr>
        <sz val="11"/>
        <rFont val="Tahoma"/>
        <family val="2"/>
        <charset val="162"/>
      </rPr>
      <t xml:space="preserve">
Levha haddehanesi Housing,  Seviye 1-2 modernizasyonu Faz 1 kısmı devreye alınması ve 1.Slab fırını modernizasyonu</t>
    </r>
  </si>
  <si>
    <r>
      <rPr>
        <sz val="11"/>
        <color rgb="FFFF0000"/>
        <rFont val="Tahoma"/>
        <family val="2"/>
        <charset val="162"/>
      </rPr>
      <t>Ocak - 6 gün</t>
    </r>
    <r>
      <rPr>
        <sz val="11"/>
        <rFont val="Tahoma"/>
        <family val="2"/>
        <charset val="162"/>
      </rPr>
      <t xml:space="preserve">
Normalize Fırını yıllık bakımı</t>
    </r>
  </si>
  <si>
    <r>
      <rPr>
        <sz val="11"/>
        <color rgb="FFFF0000"/>
        <rFont val="Tahoma"/>
        <family val="2"/>
        <charset val="162"/>
      </rPr>
      <t>Şubat - 3 gün</t>
    </r>
    <r>
      <rPr>
        <sz val="11"/>
        <rFont val="Tahoma"/>
        <family val="2"/>
        <charset val="162"/>
      </rPr>
      <t xml:space="preserve">
Normalize Fırını yıllık bakımı</t>
    </r>
  </si>
  <si>
    <r>
      <rPr>
        <sz val="11"/>
        <color rgb="FFFF0000"/>
        <rFont val="Tahoma"/>
        <family val="2"/>
        <charset val="162"/>
      </rPr>
      <t>Ekim - 4 gün</t>
    </r>
    <r>
      <rPr>
        <sz val="11"/>
        <rFont val="Tahoma"/>
        <family val="2"/>
        <charset val="162"/>
      </rPr>
      <t xml:space="preserve">
Normalize Fırını yıllık bakımı</t>
    </r>
  </si>
  <si>
    <r>
      <rPr>
        <sz val="11"/>
        <color rgb="FFFF0000"/>
        <rFont val="Tahoma"/>
        <family val="2"/>
        <charset val="162"/>
      </rPr>
      <t>Kasım - 5 gün</t>
    </r>
    <r>
      <rPr>
        <sz val="11"/>
        <rFont val="Tahoma"/>
        <family val="2"/>
        <charset val="162"/>
      </rPr>
      <t xml:space="preserve">
Normalize Fırını yıllık bakımı</t>
    </r>
  </si>
  <si>
    <r>
      <rPr>
        <sz val="11"/>
        <color rgb="FFFF0000"/>
        <rFont val="Tahoma"/>
        <family val="2"/>
        <charset val="162"/>
      </rPr>
      <t>Kasım - 15 gün</t>
    </r>
    <r>
      <rPr>
        <sz val="11"/>
        <rFont val="Tahoma"/>
        <family val="2"/>
        <charset val="162"/>
      </rPr>
      <t xml:space="preserve">
Kasım ayında 2.Slab Fırını bakımı kapsamında fırın içi taşıyıcı boru değişimleri, rider değişimleri ve genel bakım faaliyetleri gerçekleştirilecektir</t>
    </r>
  </si>
  <si>
    <r>
      <rPr>
        <sz val="11"/>
        <color rgb="FFFF0000"/>
        <rFont val="Tahoma"/>
        <family val="2"/>
        <charset val="162"/>
      </rPr>
      <t>11-13 Mayıs - 3 gün</t>
    </r>
    <r>
      <rPr>
        <sz val="11"/>
        <rFont val="Tahoma"/>
        <family val="2"/>
        <charset val="162"/>
      </rPr>
      <t xml:space="preserve">
18 saat olarak planlanan destek değişimi duruşu süreleri içinde tamamlanamayan ve kalitesizlik maliyetlerini 
artıran bazı bakım faaliyetlerinin  gerçekleştirilebilmesi için yıl içerisindeki 2 adet destek değişimi duruşu süresi 72 saat olarak planlanmıştır. </t>
    </r>
  </si>
  <si>
    <r>
      <rPr>
        <sz val="11"/>
        <color rgb="FFFF0000"/>
        <rFont val="Tahoma"/>
        <family val="2"/>
        <charset val="162"/>
      </rPr>
      <t>12-14 Ekim - 3 gün</t>
    </r>
    <r>
      <rPr>
        <sz val="11"/>
        <rFont val="Tahoma"/>
        <family val="2"/>
        <charset val="162"/>
      </rPr>
      <t xml:space="preserve">
18 saat olarak planlanan destek değişimi duruşu süreleri içinde tamamlanamayan ve kalitesizlik maliyetlerini 
artıran bazı bakım faaliyetlerinin  gerçekleştirilebilmesi için yıl içerisindeki 2 adet destek değişimi duruşu süresi 72 saat olarak planlanmıştır. </t>
    </r>
  </si>
  <si>
    <r>
      <t xml:space="preserve"> </t>
    </r>
    <r>
      <rPr>
        <sz val="11"/>
        <color rgb="FFFF0000"/>
        <rFont val="Tahoma"/>
        <family val="2"/>
        <charset val="162"/>
      </rPr>
      <t xml:space="preserve"> 4-8 Nisan 2022 - 5 gün </t>
    </r>
    <r>
      <rPr>
        <sz val="11"/>
        <rFont val="Tahoma"/>
        <family val="2"/>
        <charset val="162"/>
      </rPr>
      <t xml:space="preserve">  YOKOGAWA DCS otomasyon modernizasyonu (DCS, I/O ve operatör ekranlarının değişimi) için 120 saat öngörülmüştür.  </t>
    </r>
  </si>
  <si>
    <r>
      <rPr>
        <sz val="11"/>
        <color rgb="FFFF0000"/>
        <rFont val="Tahoma"/>
        <family val="2"/>
        <charset val="162"/>
      </rPr>
      <t xml:space="preserve"> 10-14  Ekim  2022 - 5 gün   </t>
    </r>
    <r>
      <rPr>
        <sz val="11"/>
        <rFont val="Tahoma"/>
        <family val="2"/>
        <charset val="162"/>
      </rPr>
      <t xml:space="preserve">   Yıllık  Fırın bakımı faaliyetleri için 120 saat duruş öngörülmüştür.</t>
    </r>
  </si>
  <si>
    <r>
      <rPr>
        <sz val="11"/>
        <color rgb="FFFF0000"/>
        <rFont val="Tahoma"/>
        <family val="2"/>
        <charset val="162"/>
      </rPr>
      <t xml:space="preserve">7-10 Kasım 2022 4 gün     </t>
    </r>
    <r>
      <rPr>
        <sz val="11"/>
        <rFont val="Tahoma"/>
        <family val="2"/>
        <charset val="162"/>
      </rPr>
      <t xml:space="preserve">
CGL-1 çemberleme makinesi modernizasyon için 4 günluk duruş yapılacaktır. Radyan tüp değişimi ve genel hat bakımı yapılacak. C yüzey</t>
    </r>
  </si>
  <si>
    <r>
      <rPr>
        <sz val="11"/>
        <color rgb="FFFF0000"/>
        <rFont val="Tahoma"/>
        <family val="2"/>
        <charset val="162"/>
      </rPr>
      <t xml:space="preserve">6-9 Haziran 2022 4 gün </t>
    </r>
    <r>
      <rPr>
        <sz val="11"/>
        <rFont val="Tahoma"/>
        <family val="2"/>
        <charset val="162"/>
      </rPr>
      <t xml:space="preserve">                                                Fırın ve hat genel bakımı için  4 günlük bakım duruşu programlanmıştır.</t>
    </r>
  </si>
  <si>
    <r>
      <rPr>
        <sz val="11"/>
        <color rgb="FFFF0000"/>
        <rFont val="Tahoma"/>
        <family val="2"/>
        <charset val="162"/>
      </rPr>
      <t>01-14 Haziran 2022-14 Gün</t>
    </r>
    <r>
      <rPr>
        <sz val="11"/>
        <rFont val="Tahoma"/>
        <family val="2"/>
        <charset val="162"/>
      </rPr>
      <t xml:space="preserve">
Kaynak makinası yenilenmesi</t>
    </r>
  </si>
  <si>
    <r>
      <rPr>
        <sz val="11"/>
        <color rgb="FFFF0000"/>
        <rFont val="Tahoma"/>
        <family val="2"/>
        <charset val="162"/>
      </rPr>
      <t>28-31 Mayıs 2022-4 Gün</t>
    </r>
    <r>
      <rPr>
        <sz val="11"/>
        <rFont val="Tahoma"/>
        <family val="2"/>
        <charset val="162"/>
      </rPr>
      <t xml:space="preserve">
Kaynak makinası yenilenmesi</t>
    </r>
  </si>
  <si>
    <r>
      <rPr>
        <sz val="11"/>
        <color rgb="FFFF0000"/>
        <rFont val="Tahoma"/>
        <family val="2"/>
        <charset val="162"/>
      </rPr>
      <t xml:space="preserve">16-20 Mayıs  2022 - 5 gün </t>
    </r>
    <r>
      <rPr>
        <sz val="11"/>
        <rFont val="Tahoma"/>
        <family val="2"/>
        <charset val="162"/>
      </rPr>
      <t xml:space="preserve">  
DCS Otomasyon modernizasyonu için 120 saat duruş öngörülmüştür. Aynı duruşta fırın merdane ve radyan tüp değişimide planlanmaktadır. </t>
    </r>
  </si>
  <si>
    <r>
      <rPr>
        <sz val="11"/>
        <color rgb="FFFF0000"/>
        <rFont val="Tahoma"/>
        <family val="2"/>
        <charset val="162"/>
      </rPr>
      <t xml:space="preserve"> 4-6 Ekim  2022 - 3 gün   </t>
    </r>
    <r>
      <rPr>
        <sz val="11"/>
        <rFont val="Tahoma"/>
        <family val="2"/>
        <charset val="162"/>
      </rPr>
      <t xml:space="preserve">   
Yıllık bakım faaliyetleri için 72 saat duruş öngörülmüştür.</t>
    </r>
  </si>
  <si>
    <r>
      <rPr>
        <sz val="11"/>
        <color rgb="FFFF0000"/>
        <rFont val="Tahoma"/>
        <family val="2"/>
        <charset val="162"/>
      </rPr>
      <t>7-21 Kasım 2022 - 15 gün</t>
    </r>
    <r>
      <rPr>
        <sz val="11"/>
        <rFont val="Tahoma"/>
        <family val="2"/>
        <charset val="162"/>
      </rPr>
      <t xml:space="preserve">
15 günlük Yıllık Büyük Planlı Bakım Duruşu ve EP bakımı gerçekleştirilecektir.</t>
    </r>
  </si>
  <si>
    <r>
      <rPr>
        <sz val="11"/>
        <color rgb="FFFF0000"/>
        <rFont val="Tahoma"/>
        <family val="2"/>
        <charset val="162"/>
      </rPr>
      <t xml:space="preserve">Ağustos 2022 - 744 saat </t>
    </r>
    <r>
      <rPr>
        <sz val="11"/>
        <rFont val="Tahoma"/>
        <family val="2"/>
        <charset val="162"/>
      </rPr>
      <t xml:space="preserve">
Eski fırın duruş -Yeni fırın devreye giriş
</t>
    </r>
  </si>
  <si>
    <r>
      <rPr>
        <sz val="11"/>
        <color rgb="FFFF0000"/>
        <rFont val="Tahoma"/>
        <family val="2"/>
        <charset val="162"/>
      </rPr>
      <t>Temmuz 2022 96 saat</t>
    </r>
    <r>
      <rPr>
        <sz val="11"/>
        <rFont val="Tahoma"/>
        <family val="2"/>
        <charset val="162"/>
      </rPr>
      <t xml:space="preserve">
Eski fırın duruş -Yeni fırın devreye giriş
(36 saat)Tek dökümhane nedeniyle kanal bakımı ve rutin bakımlar)</t>
    </r>
  </si>
  <si>
    <r>
      <rPr>
        <sz val="11"/>
        <color rgb="FFFF0000"/>
        <rFont val="Tahoma"/>
        <family val="2"/>
        <charset val="162"/>
      </rPr>
      <t xml:space="preserve">Ağustos 2022 - 648 saat </t>
    </r>
    <r>
      <rPr>
        <sz val="11"/>
        <rFont val="Tahoma"/>
        <family val="2"/>
        <charset val="162"/>
      </rPr>
      <t xml:space="preserve">
Eski fırın duruş -Yeni fırın devreye giriş
</t>
    </r>
  </si>
  <si>
    <r>
      <rPr>
        <sz val="11"/>
        <color rgb="FFFF0000"/>
        <rFont val="Tahoma"/>
        <family val="2"/>
        <charset val="162"/>
      </rPr>
      <t>Kasım 2022-3 Gün</t>
    </r>
    <r>
      <rPr>
        <sz val="11"/>
        <rFont val="Tahoma"/>
        <family val="2"/>
        <charset val="162"/>
      </rPr>
      <t xml:space="preserve">
3 nolu asit sirkülasyon tank değişimi 72 saat için öngörülmüştür.</t>
    </r>
  </si>
  <si>
    <r>
      <rPr>
        <sz val="11"/>
        <color rgb="FFFF0000"/>
        <rFont val="Tahoma"/>
        <family val="2"/>
        <charset val="162"/>
      </rPr>
      <t>Mayıs 2022-3 Gün</t>
    </r>
    <r>
      <rPr>
        <sz val="11"/>
        <rFont val="Tahoma"/>
        <family val="2"/>
        <charset val="162"/>
      </rPr>
      <t xml:space="preserve">
1 nolu asit sirkülasyon tank değişimi için 72 saat öngörülmüştür.</t>
    </r>
  </si>
  <si>
    <r>
      <rPr>
        <sz val="11"/>
        <color rgb="FFFF0000"/>
        <rFont val="Tahoma"/>
        <family val="2"/>
        <charset val="162"/>
      </rPr>
      <t>Kasım 2022-3 Gün</t>
    </r>
    <r>
      <rPr>
        <sz val="11"/>
        <rFont val="Tahoma"/>
        <family val="2"/>
        <charset val="162"/>
      </rPr>
      <t xml:space="preserve">
Asitleme-temizleme-kalaylama bölümü redresör değişim için 72 saat öngörülmüştür.</t>
    </r>
  </si>
  <si>
    <r>
      <rPr>
        <sz val="11"/>
        <color rgb="FFFF0000"/>
        <rFont val="Tahoma"/>
        <family val="2"/>
        <charset val="162"/>
      </rPr>
      <t>Eylül 2022-3 Gün</t>
    </r>
    <r>
      <rPr>
        <sz val="11"/>
        <rFont val="Tahoma"/>
        <family val="2"/>
        <charset val="162"/>
      </rPr>
      <t xml:space="preserve">
Asitleme-temizleme-kalaylama bölümü redresör değişimiçin 72 saat öngörülmüştür.</t>
    </r>
  </si>
  <si>
    <r>
      <rPr>
        <sz val="11"/>
        <color rgb="FFFF0000"/>
        <rFont val="Tahoma"/>
        <family val="2"/>
        <charset val="162"/>
      </rPr>
      <t>Aralık 2022-3 Gün</t>
    </r>
    <r>
      <rPr>
        <sz val="11"/>
        <rFont val="Tahoma"/>
        <family val="2"/>
        <charset val="162"/>
      </rPr>
      <t xml:space="preserve">
Kalınlık ölçer değişimi için 72 saat öngörülmüştür.</t>
    </r>
  </si>
  <si>
    <r>
      <rPr>
        <sz val="11"/>
        <color rgb="FFFF0000"/>
        <rFont val="Tahoma"/>
        <family val="2"/>
        <charset val="162"/>
      </rPr>
      <t>Kasım 2022-8 Gün</t>
    </r>
    <r>
      <rPr>
        <sz val="11"/>
        <rFont val="Tahoma"/>
        <family val="2"/>
        <charset val="162"/>
      </rPr>
      <t xml:space="preserve">
Trafo merkezi modernizasyonu için 192 saat öngörülmüştür.</t>
    </r>
  </si>
  <si>
    <r>
      <rPr>
        <sz val="11"/>
        <color rgb="FFFF0000"/>
        <rFont val="Tahoma"/>
        <family val="2"/>
        <charset val="162"/>
      </rPr>
      <t>Aralık 2022-12 Gün</t>
    </r>
    <r>
      <rPr>
        <sz val="11"/>
        <rFont val="Tahoma"/>
        <family val="2"/>
        <charset val="162"/>
      </rPr>
      <t xml:space="preserve">
Trafo merkezi modernizasyonu için 288 saat öngörülmüştür.</t>
    </r>
  </si>
  <si>
    <t>Tavlama</t>
  </si>
  <si>
    <t>Kireç Fabrikaları</t>
  </si>
  <si>
    <t>Sinter Fabrikası</t>
  </si>
  <si>
    <t>Yüksek Fırın 1</t>
  </si>
  <si>
    <t>Yüksek Fırın 2</t>
  </si>
  <si>
    <t>Asitleme 2 (CPL)</t>
  </si>
  <si>
    <t>Asitleme 3 (PPPL)</t>
  </si>
  <si>
    <t>1. Slab Fırını</t>
  </si>
  <si>
    <t>4. Slab Fırını</t>
  </si>
  <si>
    <t>1. Sıcak Haddehane</t>
  </si>
  <si>
    <t>2. Sıcak Haddehane</t>
  </si>
  <si>
    <t>Normalize</t>
  </si>
  <si>
    <t>2. Slab Fırını</t>
  </si>
  <si>
    <t>3. Slab Fırını</t>
  </si>
  <si>
    <t>Temper 1</t>
  </si>
  <si>
    <t>Temper 2</t>
  </si>
  <si>
    <t>Tincal</t>
  </si>
  <si>
    <t>Teneke</t>
  </si>
  <si>
    <t>Sıcak Bobin Hazırlama</t>
  </si>
  <si>
    <t xml:space="preserve">Sürekli Asitleme Tandem (CPT) </t>
  </si>
  <si>
    <t>Galvanizleme 1 (CGL1)</t>
  </si>
  <si>
    <t>Galvanizleme 2 (CGL2)</t>
  </si>
  <si>
    <t>Toplam Sıcak Maden (YF1+YF2)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</si>
</sst>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0"/>
    <numFmt numFmtId="165" formatCode="_-* #,##0\ _T_L_-;\-* #,##0\ _T_L_-;_-* &quot;-&quot;\ _T_L_-;_-@_-"/>
    <numFmt numFmtId="166" formatCode="_-* #,##0.00\ _T_L_-;\-* #,##0.00\ _T_L_-;_-* &quot;-&quot;??\ _T_L_-;_-@_-"/>
    <numFmt numFmtId="167" formatCode="\$#,#00"/>
    <numFmt numFmtId="168" formatCode="_-* #,##0\ &quot;TL&quot;_-;\-* #,##0\ &quot;TL&quot;_-;_-* &quot;-&quot;\ &quot;TL&quot;_-;_-@_-"/>
    <numFmt numFmtId="169" formatCode="_-* #,##0.00\ &quot;TL&quot;_-;\-* #,##0.00\ &quot;TL&quot;_-;_-* &quot;-&quot;??\ &quot;TL&quot;_-;_-@_-"/>
    <numFmt numFmtId="170" formatCode="\M\os\t\h\ m\,\ yyyy"/>
    <numFmt numFmtId="171" formatCode="#,#00"/>
    <numFmt numFmtId="172" formatCode="#,"/>
    <numFmt numFmtId="173" formatCode="%#,#00"/>
    <numFmt numFmtId="174" formatCode="#,##0.00000"/>
  </numFmts>
  <fonts count="57" x14ac:knownFonts="1">
    <font>
      <sz val="10"/>
      <name val="Arial"/>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0"/>
      <name val="Arial Tur"/>
      <charset val="162"/>
    </font>
    <font>
      <b/>
      <sz val="11"/>
      <name val="Tahoma"/>
      <family val="2"/>
      <charset val="162"/>
    </font>
    <font>
      <sz val="10"/>
      <name val="Arial"/>
      <family val="2"/>
      <charset val="162"/>
    </font>
    <font>
      <sz val="1"/>
      <color indexed="8"/>
      <name val="Courier"/>
      <family val="3"/>
    </font>
    <font>
      <u/>
      <sz val="10"/>
      <color indexed="36"/>
      <name val="Arial Tur"/>
      <charset val="162"/>
    </font>
    <font>
      <b/>
      <sz val="1"/>
      <color indexed="8"/>
      <name val="Courier"/>
      <family val="3"/>
    </font>
    <font>
      <u/>
      <sz val="10"/>
      <color indexed="12"/>
      <name val="Arial Tur"/>
      <charset val="162"/>
    </font>
    <font>
      <sz val="10"/>
      <name val="MS Sans Serif"/>
      <family val="2"/>
      <charset val="162"/>
    </font>
    <font>
      <sz val="8"/>
      <name val="Arial"/>
      <family val="2"/>
      <charset val="162"/>
    </font>
    <font>
      <sz val="8"/>
      <name val="Arial"/>
      <family val="2"/>
    </font>
    <font>
      <b/>
      <sz val="8"/>
      <name val="Arial"/>
      <family val="2"/>
    </font>
    <font>
      <sz val="8"/>
      <color indexed="8"/>
      <name val="Arial"/>
      <family val="2"/>
    </font>
    <font>
      <sz val="10"/>
      <name val="Arial"/>
      <family val="2"/>
    </font>
    <font>
      <b/>
      <sz val="8"/>
      <color indexed="8"/>
      <name val="Arial"/>
      <family val="2"/>
    </font>
    <font>
      <sz val="19"/>
      <name val="Arial"/>
      <family val="2"/>
    </font>
    <font>
      <sz val="8"/>
      <color indexed="14"/>
      <name val="Arial"/>
      <family val="2"/>
    </font>
    <font>
      <sz val="11"/>
      <color indexed="9"/>
      <name val="Calibri"/>
      <family val="2"/>
    </font>
    <font>
      <sz val="11"/>
      <color indexed="8"/>
      <name val="Calibri"/>
      <family val="2"/>
    </font>
    <font>
      <sz val="11"/>
      <color indexed="37"/>
      <name val="Calibri"/>
      <family val="2"/>
    </font>
    <font>
      <b/>
      <sz val="11"/>
      <color indexed="17"/>
      <name val="Calibri"/>
      <family val="2"/>
    </font>
    <font>
      <b/>
      <sz val="11"/>
      <color indexed="9"/>
      <name val="Calibri"/>
      <family val="2"/>
    </font>
    <font>
      <b/>
      <sz val="11"/>
      <color indexed="8"/>
      <name val="Calibri"/>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sz val="11"/>
      <color indexed="17"/>
      <name val="Calibri"/>
      <family val="2"/>
    </font>
    <font>
      <b/>
      <sz val="11"/>
      <color indexed="63"/>
      <name val="Calibri"/>
      <family val="2"/>
    </font>
    <font>
      <b/>
      <sz val="18"/>
      <color indexed="62"/>
      <name val="Cambria"/>
      <family val="2"/>
    </font>
    <font>
      <sz val="11"/>
      <color indexed="14"/>
      <name val="Calibri"/>
      <family val="2"/>
    </font>
    <font>
      <sz val="8"/>
      <color indexed="62"/>
      <name val="Arial"/>
      <family val="2"/>
    </font>
    <font>
      <sz val="11"/>
      <color theme="1"/>
      <name val="Calibri"/>
      <family val="2"/>
      <scheme val="minor"/>
    </font>
    <font>
      <sz val="6"/>
      <name val="Tahoma"/>
      <family val="2"/>
    </font>
    <font>
      <b/>
      <sz val="6"/>
      <name val="Tahoma"/>
      <family val="2"/>
    </font>
    <font>
      <sz val="10"/>
      <name val="Tahoma"/>
      <family val="2"/>
    </font>
    <font>
      <sz val="11"/>
      <name val="Tahoma"/>
      <family val="2"/>
    </font>
    <font>
      <sz val="10"/>
      <color rgb="FFFF0000"/>
      <name val="Tahoma"/>
      <family val="2"/>
    </font>
    <font>
      <sz val="8"/>
      <name val="Tahoma"/>
      <family val="2"/>
    </font>
    <font>
      <sz val="6"/>
      <color rgb="FFFF0000"/>
      <name val="Tahoma"/>
      <family val="2"/>
    </font>
    <font>
      <b/>
      <sz val="12"/>
      <name val="Tahoma"/>
      <family val="2"/>
      <charset val="162"/>
    </font>
    <font>
      <b/>
      <sz val="12"/>
      <color theme="0"/>
      <name val="Tahoma"/>
      <family val="2"/>
      <charset val="162"/>
    </font>
    <font>
      <b/>
      <sz val="16"/>
      <name val="Tahoma"/>
      <family val="2"/>
    </font>
    <font>
      <b/>
      <sz val="10"/>
      <color theme="0"/>
      <name val="Tahoma"/>
      <family val="2"/>
      <charset val="162"/>
    </font>
    <font>
      <b/>
      <sz val="11"/>
      <color theme="0"/>
      <name val="Tahoma"/>
      <family val="2"/>
      <charset val="162"/>
    </font>
    <font>
      <sz val="11"/>
      <name val="Tahoma"/>
      <family val="2"/>
      <charset val="162"/>
    </font>
    <font>
      <b/>
      <sz val="10"/>
      <color theme="0"/>
      <name val="Tahoma"/>
      <family val="2"/>
    </font>
    <font>
      <b/>
      <sz val="11"/>
      <color rgb="FFC00000"/>
      <name val="Tahoma"/>
      <family val="2"/>
      <charset val="162"/>
    </font>
    <font>
      <sz val="10"/>
      <name val="Tahoma"/>
      <family val="2"/>
      <charset val="162"/>
    </font>
    <font>
      <b/>
      <sz val="10"/>
      <name val="Tahoma"/>
      <family val="2"/>
      <charset val="162"/>
    </font>
    <font>
      <sz val="10"/>
      <color theme="1"/>
      <name val="Tahoma"/>
      <family val="2"/>
    </font>
    <font>
      <sz val="11"/>
      <color rgb="FFFF0000"/>
      <name val="Tahoma"/>
      <family val="2"/>
      <charset val="162"/>
    </font>
  </fonts>
  <fills count="54">
    <fill>
      <patternFill patternType="none"/>
    </fill>
    <fill>
      <patternFill patternType="gray125"/>
    </fill>
    <fill>
      <patternFill patternType="solid">
        <fgColor indexed="44"/>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43"/>
        <bgColor indexed="64"/>
      </patternFill>
    </fill>
    <fill>
      <patternFill patternType="solid">
        <fgColor indexed="60"/>
      </patternFill>
    </fill>
    <fill>
      <patternFill patternType="solid">
        <fgColor indexed="48"/>
        <bgColor indexed="48"/>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25"/>
        <bgColor indexed="25"/>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57"/>
        <bgColor indexed="57"/>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18"/>
        <bgColor indexed="18"/>
      </patternFill>
    </fill>
    <fill>
      <patternFill patternType="solid">
        <fgColor indexed="55"/>
        <bgColor indexed="55"/>
      </patternFill>
    </fill>
    <fill>
      <patternFill patternType="solid">
        <fgColor indexed="41"/>
        <bgColor indexed="41"/>
      </patternFill>
    </fill>
    <fill>
      <patternFill patternType="solid">
        <fgColor indexed="54"/>
        <bgColor indexed="54"/>
      </patternFill>
    </fill>
    <fill>
      <patternFill patternType="solid">
        <fgColor indexed="53"/>
        <bgColor indexed="53"/>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49"/>
      </patternFill>
    </fill>
    <fill>
      <patternFill patternType="solid">
        <fgColor indexed="45"/>
      </patternFill>
    </fill>
    <fill>
      <patternFill patternType="solid">
        <fgColor indexed="12"/>
      </patternFill>
    </fill>
    <fill>
      <patternFill patternType="solid">
        <fgColor indexed="10"/>
      </patternFill>
    </fill>
    <fill>
      <patternFill patternType="solid">
        <fgColor indexed="51"/>
      </patternFill>
    </fill>
    <fill>
      <patternFill patternType="solid">
        <fgColor indexed="52"/>
      </patternFill>
    </fill>
    <fill>
      <patternFill patternType="solid">
        <fgColor indexed="53"/>
      </patternFill>
    </fill>
    <fill>
      <patternFill patternType="solid">
        <fgColor indexed="57"/>
      </patternFill>
    </fill>
    <fill>
      <patternFill patternType="solid">
        <fgColor indexed="50"/>
      </patternFill>
    </fill>
    <fill>
      <patternFill patternType="solid">
        <fgColor indexed="11"/>
      </patternFill>
    </fill>
    <fill>
      <patternFill patternType="lightUp">
        <fgColor indexed="48"/>
        <bgColor indexed="41"/>
      </patternFill>
    </fill>
    <fill>
      <patternFill patternType="solid">
        <fgColor indexed="54"/>
      </patternFill>
    </fill>
    <fill>
      <patternFill patternType="solid">
        <fgColor indexed="40"/>
      </patternFill>
    </fill>
    <fill>
      <patternFill patternType="solid">
        <fgColor indexed="41"/>
      </patternFill>
    </fill>
    <fill>
      <patternFill patternType="solid">
        <fgColor indexed="23"/>
      </patternFill>
    </fill>
    <fill>
      <patternFill patternType="solid">
        <fgColor indexed="9"/>
      </patternFill>
    </fill>
    <fill>
      <patternFill patternType="solid">
        <fgColor indexed="26"/>
      </patternFill>
    </fill>
    <fill>
      <patternFill patternType="solid">
        <fgColor indexed="26"/>
        <bgColor indexed="64"/>
      </patternFill>
    </fill>
    <fill>
      <patternFill patternType="solid">
        <fgColor indexed="15"/>
      </patternFill>
    </fill>
    <fill>
      <patternFill patternType="solid">
        <fgColor indexed="20"/>
      </patternFill>
    </fill>
    <fill>
      <patternFill patternType="solid">
        <fgColor theme="0" tint="-0.14999847407452621"/>
        <bgColor indexed="64"/>
      </patternFill>
    </fill>
    <fill>
      <patternFill patternType="solid">
        <fgColor theme="3" tint="0.39997558519241921"/>
        <bgColor indexed="64"/>
      </patternFill>
    </fill>
  </fills>
  <borders count="21">
    <border>
      <left/>
      <right/>
      <top/>
      <bottom/>
      <diagonal/>
    </border>
    <border>
      <left/>
      <right/>
      <top style="thin">
        <color indexed="64"/>
      </top>
      <bottom style="double">
        <color indexed="64"/>
      </bottom>
      <diagonal/>
    </border>
    <border>
      <left style="thin">
        <color indexed="18"/>
      </left>
      <right style="thin">
        <color indexed="18"/>
      </right>
      <top style="thin">
        <color indexed="18"/>
      </top>
      <bottom style="thin">
        <color indexed="18"/>
      </bottom>
      <diagonal/>
    </border>
    <border>
      <left style="double">
        <color indexed="63"/>
      </left>
      <right style="double">
        <color indexed="63"/>
      </right>
      <top style="double">
        <color indexed="63"/>
      </top>
      <bottom style="double">
        <color indexed="63"/>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style="thin">
        <color indexed="64"/>
      </left>
      <right style="thin">
        <color indexed="64"/>
      </right>
      <top style="thin">
        <color indexed="64"/>
      </top>
      <bottom style="thin">
        <color indexed="64"/>
      </bottom>
      <diagonal/>
    </border>
    <border>
      <left/>
      <right/>
      <top style="thin">
        <color indexed="48"/>
      </top>
      <bottom style="double">
        <color indexed="4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09">
    <xf numFmtId="0" fontId="0" fillId="0" borderId="0"/>
    <xf numFmtId="0" fontId="8" fillId="0" borderId="0"/>
    <xf numFmtId="0" fontId="5" fillId="0" borderId="0"/>
    <xf numFmtId="164" fontId="9" fillId="0" borderId="0">
      <protection locked="0"/>
    </xf>
    <xf numFmtId="165" fontId="6" fillId="0" borderId="0" applyFont="0" applyFill="0" applyBorder="0" applyAlignment="0" applyProtection="0"/>
    <xf numFmtId="166" fontId="6" fillId="0" borderId="0" applyFont="0" applyFill="0" applyBorder="0" applyAlignment="0" applyProtection="0"/>
    <xf numFmtId="167" fontId="9" fillId="0" borderId="0">
      <protection locked="0"/>
    </xf>
    <xf numFmtId="168" fontId="6" fillId="0" borderId="0" applyFont="0" applyFill="0" applyBorder="0" applyAlignment="0" applyProtection="0"/>
    <xf numFmtId="169" fontId="6" fillId="0" borderId="0" applyFont="0" applyFill="0" applyBorder="0" applyAlignment="0" applyProtection="0"/>
    <xf numFmtId="170" fontId="9" fillId="0" borderId="0">
      <protection locked="0"/>
    </xf>
    <xf numFmtId="171" fontId="9" fillId="0" borderId="0">
      <protection locked="0"/>
    </xf>
    <xf numFmtId="0" fontId="10" fillId="0" borderId="0" applyNumberFormat="0" applyFill="0" applyBorder="0" applyAlignment="0" applyProtection="0">
      <alignment vertical="top"/>
      <protection locked="0"/>
    </xf>
    <xf numFmtId="172" fontId="11" fillId="0" borderId="0">
      <protection locked="0"/>
    </xf>
    <xf numFmtId="172" fontId="11" fillId="0" borderId="0">
      <protection locked="0"/>
    </xf>
    <xf numFmtId="0" fontId="12" fillId="0" borderId="0" applyNumberFormat="0" applyFill="0" applyBorder="0" applyAlignment="0" applyProtection="0">
      <alignment vertical="top"/>
      <protection locked="0"/>
    </xf>
    <xf numFmtId="173" fontId="9" fillId="0" borderId="0">
      <protection locked="0"/>
    </xf>
    <xf numFmtId="172" fontId="9" fillId="0" borderId="1">
      <protection locked="0"/>
    </xf>
    <xf numFmtId="38" fontId="13" fillId="0" borderId="0" applyFont="0" applyFill="0" applyBorder="0" applyAlignment="0" applyProtection="0"/>
    <xf numFmtId="0" fontId="4" fillId="0" borderId="0"/>
    <xf numFmtId="0" fontId="3" fillId="0" borderId="0"/>
    <xf numFmtId="0" fontId="14" fillId="7" borderId="0"/>
    <xf numFmtId="0" fontId="22"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3" fillId="13" borderId="0" applyNumberFormat="0" applyBorder="0" applyAlignment="0" applyProtection="0"/>
    <xf numFmtId="0" fontId="23" fillId="21" borderId="0" applyNumberFormat="0" applyBorder="0" applyAlignment="0" applyProtection="0"/>
    <xf numFmtId="0" fontId="22" fillId="14" borderId="0" applyNumberFormat="0" applyBorder="0" applyAlignment="0" applyProtection="0"/>
    <xf numFmtId="0" fontId="22" fillId="1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2" fillId="11" borderId="0" applyNumberFormat="0" applyBorder="0" applyAlignment="0" applyProtection="0"/>
    <xf numFmtId="0" fontId="22"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22" fillId="27" borderId="0" applyNumberFormat="0" applyBorder="0" applyAlignment="0" applyProtection="0"/>
    <xf numFmtId="0" fontId="24" fillId="25" borderId="0" applyNumberFormat="0" applyBorder="0" applyAlignment="0" applyProtection="0"/>
    <xf numFmtId="0" fontId="25" fillId="28" borderId="2" applyNumberFormat="0" applyAlignment="0" applyProtection="0"/>
    <xf numFmtId="0" fontId="26" fillId="20" borderId="3" applyNumberFormat="0" applyAlignment="0" applyProtection="0"/>
    <xf numFmtId="0" fontId="27" fillId="29" borderId="0" applyNumberFormat="0" applyBorder="0" applyAlignment="0" applyProtection="0"/>
    <xf numFmtId="0" fontId="27" fillId="30" borderId="0" applyNumberFormat="0" applyBorder="0" applyAlignment="0" applyProtection="0"/>
    <xf numFmtId="0" fontId="27" fillId="31" borderId="0" applyNumberFormat="0" applyBorder="0" applyAlignment="0" applyProtection="0"/>
    <xf numFmtId="0" fontId="23" fillId="18" borderId="0" applyNumberFormat="0" applyBorder="0" applyAlignment="0" applyProtection="0"/>
    <xf numFmtId="0" fontId="28" fillId="0" borderId="4" applyNumberFormat="0" applyFill="0" applyAlignment="0" applyProtection="0"/>
    <xf numFmtId="0" fontId="29" fillId="0" borderId="5" applyNumberFormat="0" applyFill="0" applyAlignment="0" applyProtection="0"/>
    <xf numFmtId="0" fontId="30" fillId="0" borderId="6" applyNumberFormat="0" applyFill="0" applyAlignment="0" applyProtection="0"/>
    <xf numFmtId="0" fontId="30" fillId="0" borderId="0" applyNumberFormat="0" applyFill="0" applyBorder="0" applyAlignment="0" applyProtection="0"/>
    <xf numFmtId="0" fontId="31" fillId="26" borderId="2" applyNumberFormat="0" applyAlignment="0" applyProtection="0"/>
    <xf numFmtId="0" fontId="32" fillId="0" borderId="7" applyNumberFormat="0" applyFill="0" applyAlignment="0" applyProtection="0"/>
    <xf numFmtId="0" fontId="32" fillId="26" borderId="0" applyNumberFormat="0" applyBorder="0" applyAlignment="0" applyProtection="0"/>
    <xf numFmtId="0" fontId="14" fillId="25" borderId="2" applyNumberFormat="0" applyFont="0" applyAlignment="0" applyProtection="0"/>
    <xf numFmtId="0" fontId="33" fillId="28" borderId="8" applyNumberFormat="0" applyAlignment="0" applyProtection="0"/>
    <xf numFmtId="4" fontId="15" fillId="3" borderId="2" applyNumberFormat="0" applyProtection="0">
      <alignment vertical="center"/>
    </xf>
    <xf numFmtId="4" fontId="36" fillId="6" borderId="2" applyNumberFormat="0" applyProtection="0">
      <alignment vertical="center"/>
    </xf>
    <xf numFmtId="4" fontId="15" fillId="6" borderId="2" applyNumberFormat="0" applyProtection="0">
      <alignment horizontal="left" vertical="center" indent="1"/>
    </xf>
    <xf numFmtId="0" fontId="19" fillId="3" borderId="9" applyNumberFormat="0" applyProtection="0">
      <alignment horizontal="left" vertical="top" indent="1"/>
    </xf>
    <xf numFmtId="4" fontId="15" fillId="32" borderId="2" applyNumberFormat="0" applyProtection="0">
      <alignment horizontal="left" vertical="center" indent="1"/>
    </xf>
    <xf numFmtId="4" fontId="15" fillId="33" borderId="2" applyNumberFormat="0" applyProtection="0">
      <alignment horizontal="right" vertical="center"/>
    </xf>
    <xf numFmtId="4" fontId="15" fillId="34" borderId="2" applyNumberFormat="0" applyProtection="0">
      <alignment horizontal="right" vertical="center"/>
    </xf>
    <xf numFmtId="4" fontId="15" fillId="35" borderId="10" applyNumberFormat="0" applyProtection="0">
      <alignment horizontal="right" vertical="center"/>
    </xf>
    <xf numFmtId="4" fontId="15" fillId="36" borderId="2" applyNumberFormat="0" applyProtection="0">
      <alignment horizontal="right" vertical="center"/>
    </xf>
    <xf numFmtId="4" fontId="15" fillId="37" borderId="2" applyNumberFormat="0" applyProtection="0">
      <alignment horizontal="right" vertical="center"/>
    </xf>
    <xf numFmtId="4" fontId="15" fillId="38" borderId="2" applyNumberFormat="0" applyProtection="0">
      <alignment horizontal="right" vertical="center"/>
    </xf>
    <xf numFmtId="4" fontId="15" fillId="39" borderId="2" applyNumberFormat="0" applyProtection="0">
      <alignment horizontal="right" vertical="center"/>
    </xf>
    <xf numFmtId="4" fontId="15" fillId="40" borderId="2" applyNumberFormat="0" applyProtection="0">
      <alignment horizontal="right" vertical="center"/>
    </xf>
    <xf numFmtId="4" fontId="15" fillId="41" borderId="2" applyNumberFormat="0" applyProtection="0">
      <alignment horizontal="right" vertical="center"/>
    </xf>
    <xf numFmtId="4" fontId="15" fillId="42" borderId="10" applyNumberFormat="0" applyProtection="0">
      <alignment horizontal="left" vertical="center" indent="1"/>
    </xf>
    <xf numFmtId="4" fontId="18" fillId="43" borderId="10" applyNumberFormat="0" applyProtection="0">
      <alignment horizontal="left" vertical="center" indent="1"/>
    </xf>
    <xf numFmtId="4" fontId="18" fillId="43" borderId="10" applyNumberFormat="0" applyProtection="0">
      <alignment horizontal="left" vertical="center" indent="1"/>
    </xf>
    <xf numFmtId="4" fontId="15" fillId="44" borderId="2" applyNumberFormat="0" applyProtection="0">
      <alignment horizontal="right" vertical="center"/>
    </xf>
    <xf numFmtId="4" fontId="15" fillId="45" borderId="10" applyNumberFormat="0" applyProtection="0">
      <alignment horizontal="left" vertical="center" indent="1"/>
    </xf>
    <xf numFmtId="4" fontId="15" fillId="44" borderId="10" applyNumberFormat="0" applyProtection="0">
      <alignment horizontal="left" vertical="center" indent="1"/>
    </xf>
    <xf numFmtId="0" fontId="15" fillId="4" borderId="2" applyNumberFormat="0" applyProtection="0">
      <alignment horizontal="left" vertical="center" indent="1"/>
    </xf>
    <xf numFmtId="0" fontId="14" fillId="43" borderId="9" applyNumberFormat="0" applyProtection="0">
      <alignment horizontal="left" vertical="top" indent="1"/>
    </xf>
    <xf numFmtId="0" fontId="15" fillId="46" borderId="2" applyNumberFormat="0" applyProtection="0">
      <alignment horizontal="left" vertical="center" indent="1"/>
    </xf>
    <xf numFmtId="0" fontId="14" fillId="44" borderId="9" applyNumberFormat="0" applyProtection="0">
      <alignment horizontal="left" vertical="top" indent="1"/>
    </xf>
    <xf numFmtId="0" fontId="15" fillId="2" borderId="2" applyNumberFormat="0" applyProtection="0">
      <alignment horizontal="left" vertical="center" indent="1"/>
    </xf>
    <xf numFmtId="0" fontId="14" fillId="2" borderId="9" applyNumberFormat="0" applyProtection="0">
      <alignment horizontal="left" vertical="top" indent="1"/>
    </xf>
    <xf numFmtId="0" fontId="15" fillId="45" borderId="2" applyNumberFormat="0" applyProtection="0">
      <alignment horizontal="left" vertical="center" indent="1"/>
    </xf>
    <xf numFmtId="0" fontId="14" fillId="45" borderId="9" applyNumberFormat="0" applyProtection="0">
      <alignment horizontal="left" vertical="top" indent="1"/>
    </xf>
    <xf numFmtId="0" fontId="14" fillId="47" borderId="11" applyNumberFormat="0">
      <protection locked="0"/>
    </xf>
    <xf numFmtId="0" fontId="16" fillId="43" borderId="12" applyBorder="0"/>
    <xf numFmtId="4" fontId="17" fillId="48" borderId="9" applyNumberFormat="0" applyProtection="0">
      <alignment vertical="center"/>
    </xf>
    <xf numFmtId="4" fontId="36" fillId="49" borderId="13" applyNumberFormat="0" applyProtection="0">
      <alignment vertical="center"/>
    </xf>
    <xf numFmtId="4" fontId="17" fillId="4" borderId="9" applyNumberFormat="0" applyProtection="0">
      <alignment horizontal="left" vertical="center" indent="1"/>
    </xf>
    <xf numFmtId="0" fontId="17" fillId="48" borderId="9" applyNumberFormat="0" applyProtection="0">
      <alignment horizontal="left" vertical="top" indent="1"/>
    </xf>
    <xf numFmtId="4" fontId="15" fillId="0" borderId="2" applyNumberFormat="0" applyProtection="0">
      <alignment horizontal="right" vertical="center"/>
    </xf>
    <xf numFmtId="4" fontId="36" fillId="5" borderId="2" applyNumberFormat="0" applyProtection="0">
      <alignment horizontal="right" vertical="center"/>
    </xf>
    <xf numFmtId="4" fontId="15" fillId="32" borderId="2" applyNumberFormat="0" applyProtection="0">
      <alignment horizontal="left" vertical="center" indent="1"/>
    </xf>
    <xf numFmtId="0" fontId="17" fillId="44" borderId="9" applyNumberFormat="0" applyProtection="0">
      <alignment horizontal="left" vertical="top" indent="1"/>
    </xf>
    <xf numFmtId="4" fontId="20" fillId="50" borderId="10" applyNumberFormat="0" applyProtection="0">
      <alignment horizontal="left" vertical="center" indent="1"/>
    </xf>
    <xf numFmtId="0" fontId="15" fillId="51" borderId="13"/>
    <xf numFmtId="4" fontId="21" fillId="47" borderId="2" applyNumberFormat="0" applyProtection="0">
      <alignment horizontal="right" vertical="center"/>
    </xf>
    <xf numFmtId="0" fontId="34" fillId="0" borderId="0" applyNumberFormat="0" applyFill="0" applyBorder="0" applyAlignment="0" applyProtection="0"/>
    <xf numFmtId="0" fontId="27" fillId="0" borderId="14" applyNumberFormat="0" applyFill="0" applyAlignment="0" applyProtection="0"/>
    <xf numFmtId="0" fontId="35" fillId="0" borderId="0" applyNumberFormat="0" applyFill="0" applyBorder="0" applyAlignment="0" applyProtection="0"/>
    <xf numFmtId="0" fontId="2" fillId="0" borderId="0"/>
    <xf numFmtId="0" fontId="37" fillId="0" borderId="0"/>
    <xf numFmtId="0" fontId="1" fillId="0" borderId="0"/>
    <xf numFmtId="0" fontId="8" fillId="0" borderId="0"/>
  </cellStyleXfs>
  <cellXfs count="68">
    <xf numFmtId="0" fontId="0" fillId="0" borderId="0" xfId="0"/>
    <xf numFmtId="0" fontId="38" fillId="0" borderId="0" xfId="108" applyFont="1" applyFill="1" applyBorder="1"/>
    <xf numFmtId="0" fontId="39" fillId="0" borderId="0" xfId="108" applyFont="1" applyFill="1" applyBorder="1"/>
    <xf numFmtId="0" fontId="7" fillId="0" borderId="0" xfId="108" applyFont="1"/>
    <xf numFmtId="0" fontId="43" fillId="0" borderId="0" xfId="108" applyFont="1" applyAlignment="1">
      <alignment vertical="center"/>
    </xf>
    <xf numFmtId="0" fontId="38" fillId="0" borderId="0" xfId="108" applyFont="1" applyFill="1"/>
    <xf numFmtId="0" fontId="38" fillId="0" borderId="0" xfId="108" applyFont="1"/>
    <xf numFmtId="0" fontId="38" fillId="0" borderId="0" xfId="108" applyFont="1" applyFill="1" applyAlignment="1">
      <alignment horizontal="center"/>
    </xf>
    <xf numFmtId="0" fontId="40" fillId="0" borderId="0" xfId="108" applyFont="1"/>
    <xf numFmtId="0" fontId="42" fillId="0" borderId="0" xfId="108" applyFont="1" applyBorder="1"/>
    <xf numFmtId="0" fontId="38" fillId="0" borderId="0" xfId="108" applyFont="1" applyFill="1" applyBorder="1" applyAlignment="1">
      <alignment horizontal="center"/>
    </xf>
    <xf numFmtId="0" fontId="42" fillId="0" borderId="0" xfId="108" applyFont="1"/>
    <xf numFmtId="0" fontId="42" fillId="0" borderId="0" xfId="108" applyFont="1" applyFill="1" applyAlignment="1">
      <alignment horizontal="center"/>
    </xf>
    <xf numFmtId="0" fontId="42" fillId="0" borderId="0" xfId="108" applyFont="1" applyAlignment="1">
      <alignment vertical="center"/>
    </xf>
    <xf numFmtId="0" fontId="44" fillId="0" borderId="0" xfId="108" applyFont="1" applyFill="1" applyBorder="1"/>
    <xf numFmtId="174" fontId="40" fillId="52" borderId="13" xfId="108" applyNumberFormat="1" applyFont="1" applyFill="1" applyBorder="1" applyAlignment="1" applyProtection="1">
      <alignment horizontal="left" vertical="center" wrapText="1"/>
    </xf>
    <xf numFmtId="3" fontId="40" fillId="52" borderId="13" xfId="108" applyNumberFormat="1" applyFont="1" applyFill="1" applyBorder="1" applyAlignment="1" applyProtection="1">
      <alignment horizontal="center" vertical="center"/>
    </xf>
    <xf numFmtId="174" fontId="40" fillId="0" borderId="13" xfId="108" applyNumberFormat="1" applyFont="1" applyFill="1" applyBorder="1" applyAlignment="1" applyProtection="1">
      <alignment horizontal="left" vertical="center"/>
    </xf>
    <xf numFmtId="3" fontId="40" fillId="0" borderId="13" xfId="108" applyNumberFormat="1" applyFont="1" applyFill="1" applyBorder="1" applyAlignment="1" applyProtection="1">
      <alignment horizontal="center" vertical="center"/>
    </xf>
    <xf numFmtId="3" fontId="42" fillId="0" borderId="13" xfId="108" applyNumberFormat="1" applyFont="1" applyFill="1" applyBorder="1" applyAlignment="1" applyProtection="1">
      <alignment horizontal="center" vertical="center"/>
    </xf>
    <xf numFmtId="174" fontId="40" fillId="52" borderId="13" xfId="108" applyNumberFormat="1" applyFont="1" applyFill="1" applyBorder="1" applyAlignment="1" applyProtection="1">
      <alignment horizontal="left" vertical="center"/>
    </xf>
    <xf numFmtId="174" fontId="40" fillId="0" borderId="13" xfId="108" applyNumberFormat="1" applyFont="1" applyFill="1" applyBorder="1" applyAlignment="1" applyProtection="1">
      <alignment horizontal="left" vertical="center" wrapText="1"/>
    </xf>
    <xf numFmtId="3" fontId="42" fillId="52" borderId="13" xfId="108" applyNumberFormat="1" applyFont="1" applyFill="1" applyBorder="1" applyAlignment="1" applyProtection="1">
      <alignment horizontal="center" vertical="center"/>
    </xf>
    <xf numFmtId="0" fontId="48" fillId="53" borderId="13" xfId="108" applyFont="1" applyFill="1" applyBorder="1" applyAlignment="1">
      <alignment horizontal="center" vertical="center"/>
    </xf>
    <xf numFmtId="3" fontId="7" fillId="52" borderId="13" xfId="108" applyNumberFormat="1" applyFont="1" applyFill="1" applyBorder="1" applyAlignment="1" applyProtection="1">
      <alignment horizontal="center" vertical="center"/>
    </xf>
    <xf numFmtId="3" fontId="7" fillId="5" borderId="13" xfId="108" applyNumberFormat="1" applyFont="1" applyFill="1" applyBorder="1" applyAlignment="1" applyProtection="1">
      <alignment horizontal="center" vertical="center"/>
    </xf>
    <xf numFmtId="3" fontId="7" fillId="0" borderId="13" xfId="108" applyNumberFormat="1" applyFont="1" applyFill="1" applyBorder="1" applyAlignment="1" applyProtection="1">
      <alignment horizontal="center" vertical="center"/>
    </xf>
    <xf numFmtId="0" fontId="46" fillId="53" borderId="18" xfId="108" applyFont="1" applyFill="1" applyBorder="1" applyAlignment="1">
      <alignment horizontal="center" vertical="center"/>
    </xf>
    <xf numFmtId="3" fontId="7" fillId="52" borderId="16" xfId="108" applyNumberFormat="1" applyFont="1" applyFill="1" applyBorder="1" applyAlignment="1" applyProtection="1">
      <alignment horizontal="center" vertical="center"/>
    </xf>
    <xf numFmtId="0" fontId="46" fillId="53" borderId="13" xfId="108" applyFont="1" applyFill="1" applyBorder="1" applyAlignment="1">
      <alignment horizontal="center" vertical="center"/>
    </xf>
    <xf numFmtId="0" fontId="46" fillId="53" borderId="19" xfId="108" applyFont="1" applyFill="1" applyBorder="1" applyAlignment="1">
      <alignment horizontal="center" vertical="center"/>
    </xf>
    <xf numFmtId="3" fontId="52" fillId="52" borderId="13" xfId="108" applyNumberFormat="1" applyFont="1" applyFill="1" applyBorder="1" applyAlignment="1" applyProtection="1">
      <alignment horizontal="center" vertical="center"/>
    </xf>
    <xf numFmtId="3" fontId="50" fillId="52" borderId="13" xfId="108" applyNumberFormat="1" applyFont="1" applyFill="1" applyBorder="1" applyAlignment="1" applyProtection="1">
      <alignment horizontal="center" vertical="center"/>
    </xf>
    <xf numFmtId="3" fontId="50" fillId="52" borderId="13" xfId="108" applyNumberFormat="1" applyFont="1" applyFill="1" applyBorder="1" applyAlignment="1" applyProtection="1">
      <alignment horizontal="center" vertical="center" wrapText="1"/>
    </xf>
    <xf numFmtId="3" fontId="50" fillId="52" borderId="13" xfId="108" applyNumberFormat="1" applyFont="1" applyFill="1" applyBorder="1" applyAlignment="1" applyProtection="1">
      <alignment horizontal="left" vertical="center" wrapText="1"/>
    </xf>
    <xf numFmtId="174" fontId="40" fillId="0" borderId="15" xfId="108" applyNumberFormat="1" applyFont="1" applyFill="1" applyBorder="1" applyAlignment="1" applyProtection="1">
      <alignment horizontal="left" vertical="center"/>
    </xf>
    <xf numFmtId="3" fontId="40" fillId="0" borderId="15" xfId="108" applyNumberFormat="1" applyFont="1" applyFill="1" applyBorder="1" applyAlignment="1" applyProtection="1">
      <alignment horizontal="center" vertical="center"/>
    </xf>
    <xf numFmtId="3" fontId="52" fillId="0" borderId="13" xfId="108" applyNumberFormat="1" applyFont="1" applyFill="1" applyBorder="1" applyAlignment="1" applyProtection="1">
      <alignment horizontal="center" vertical="center"/>
    </xf>
    <xf numFmtId="3" fontId="53" fillId="52" borderId="13" xfId="108" applyNumberFormat="1" applyFont="1" applyFill="1" applyBorder="1" applyAlignment="1" applyProtection="1">
      <alignment horizontal="center" vertical="center"/>
    </xf>
    <xf numFmtId="0" fontId="49" fillId="53" borderId="13" xfId="108" applyFont="1" applyFill="1" applyBorder="1" applyAlignment="1">
      <alignment horizontal="center" vertical="center"/>
    </xf>
    <xf numFmtId="174" fontId="54" fillId="52" borderId="13" xfId="108" applyNumberFormat="1" applyFont="1" applyFill="1" applyBorder="1" applyAlignment="1" applyProtection="1">
      <alignment horizontal="left" vertical="center" wrapText="1"/>
    </xf>
    <xf numFmtId="3" fontId="41" fillId="0" borderId="13" xfId="108" applyNumberFormat="1" applyFont="1" applyFill="1" applyBorder="1" applyAlignment="1" applyProtection="1">
      <alignment horizontal="center" vertical="center"/>
    </xf>
    <xf numFmtId="3" fontId="55" fillId="52" borderId="13" xfId="108" applyNumberFormat="1" applyFont="1" applyFill="1" applyBorder="1" applyAlignment="1" applyProtection="1">
      <alignment horizontal="center" vertical="center"/>
    </xf>
    <xf numFmtId="3" fontId="55" fillId="0" borderId="13" xfId="108" applyNumberFormat="1" applyFont="1" applyFill="1" applyBorder="1" applyAlignment="1" applyProtection="1">
      <alignment horizontal="center" vertical="center"/>
    </xf>
    <xf numFmtId="3" fontId="50" fillId="52" borderId="13" xfId="108" applyNumberFormat="1" applyFont="1" applyFill="1" applyBorder="1" applyAlignment="1" applyProtection="1">
      <alignment vertical="center" wrapText="1"/>
    </xf>
    <xf numFmtId="3" fontId="50" fillId="52" borderId="13" xfId="108" applyNumberFormat="1" applyFont="1" applyFill="1" applyBorder="1" applyAlignment="1" applyProtection="1">
      <alignment horizontal="left" vertical="top" wrapText="1"/>
    </xf>
    <xf numFmtId="3" fontId="50" fillId="52" borderId="17" xfId="108" applyNumberFormat="1" applyFont="1" applyFill="1" applyBorder="1" applyAlignment="1" applyProtection="1">
      <alignment vertical="top" wrapText="1"/>
    </xf>
    <xf numFmtId="3" fontId="50" fillId="0" borderId="13" xfId="108" applyNumberFormat="1" applyFont="1" applyFill="1" applyBorder="1" applyAlignment="1" applyProtection="1">
      <alignment horizontal="left" vertical="top" wrapText="1"/>
    </xf>
    <xf numFmtId="3" fontId="50" fillId="0" borderId="13" xfId="108" applyNumberFormat="1" applyFont="1" applyFill="1" applyBorder="1" applyAlignment="1" applyProtection="1">
      <alignment horizontal="left" vertical="center" wrapText="1"/>
    </xf>
    <xf numFmtId="3" fontId="50" fillId="0" borderId="13" xfId="108" applyNumberFormat="1" applyFont="1" applyFill="1" applyBorder="1" applyAlignment="1" applyProtection="1">
      <alignment horizontal="center" vertical="center" wrapText="1"/>
    </xf>
    <xf numFmtId="3" fontId="50" fillId="0" borderId="13" xfId="108" applyNumberFormat="1" applyFont="1" applyFill="1" applyBorder="1" applyAlignment="1" applyProtection="1">
      <alignment horizontal="center" vertical="center"/>
    </xf>
    <xf numFmtId="3" fontId="50" fillId="52" borderId="15" xfId="108" applyNumberFormat="1" applyFont="1" applyFill="1" applyBorder="1" applyAlignment="1" applyProtection="1">
      <alignment horizontal="left" vertical="center" wrapText="1"/>
    </xf>
    <xf numFmtId="3" fontId="50" fillId="52" borderId="15" xfId="108" applyNumberFormat="1" applyFont="1" applyFill="1" applyBorder="1" applyAlignment="1" applyProtection="1">
      <alignment horizontal="left" vertical="top" wrapText="1"/>
    </xf>
    <xf numFmtId="3" fontId="50" fillId="0" borderId="15" xfId="108" applyNumberFormat="1" applyFont="1" applyFill="1" applyBorder="1" applyAlignment="1" applyProtection="1">
      <alignment horizontal="left" vertical="top" wrapText="1"/>
    </xf>
    <xf numFmtId="3" fontId="50" fillId="5" borderId="13" xfId="108" applyNumberFormat="1" applyFont="1" applyFill="1" applyBorder="1" applyAlignment="1" applyProtection="1">
      <alignment horizontal="center" vertical="center"/>
    </xf>
    <xf numFmtId="0" fontId="47" fillId="0" borderId="0" xfId="108" applyFont="1" applyFill="1" applyBorder="1" applyAlignment="1">
      <alignment horizontal="center" vertical="center" wrapText="1"/>
    </xf>
    <xf numFmtId="0" fontId="49" fillId="53" borderId="15" xfId="108" applyFont="1" applyFill="1" applyBorder="1" applyAlignment="1">
      <alignment horizontal="center" vertical="center"/>
    </xf>
    <xf numFmtId="0" fontId="49" fillId="53" borderId="16" xfId="108" applyFont="1" applyFill="1" applyBorder="1" applyAlignment="1">
      <alignment horizontal="center" vertical="center"/>
    </xf>
    <xf numFmtId="0" fontId="49" fillId="53" borderId="13" xfId="108" applyFont="1" applyFill="1" applyBorder="1" applyAlignment="1">
      <alignment horizontal="center" vertical="center"/>
    </xf>
    <xf numFmtId="0" fontId="49" fillId="53" borderId="17" xfId="108" applyFont="1" applyFill="1" applyBorder="1" applyAlignment="1">
      <alignment horizontal="center" vertical="center"/>
    </xf>
    <xf numFmtId="0" fontId="51" fillId="53" borderId="17" xfId="108" applyFont="1" applyFill="1" applyBorder="1" applyAlignment="1">
      <alignment horizontal="center" vertical="center" wrapText="1"/>
    </xf>
    <xf numFmtId="0" fontId="51" fillId="53" borderId="20" xfId="108" applyFont="1" applyFill="1" applyBorder="1" applyAlignment="1">
      <alignment horizontal="center" vertical="center" wrapText="1"/>
    </xf>
    <xf numFmtId="0" fontId="51" fillId="53" borderId="19" xfId="108" applyFont="1" applyFill="1" applyBorder="1" applyAlignment="1">
      <alignment horizontal="center" vertical="center" wrapText="1"/>
    </xf>
    <xf numFmtId="0" fontId="40" fillId="0" borderId="0" xfId="108" applyFont="1" applyAlignment="1">
      <alignment horizontal="left" vertical="center" wrapText="1"/>
    </xf>
    <xf numFmtId="0" fontId="40" fillId="0" borderId="0" xfId="108" applyFont="1" applyAlignment="1">
      <alignment horizontal="left" vertical="top" wrapText="1"/>
    </xf>
    <xf numFmtId="0" fontId="40" fillId="0" borderId="0" xfId="108" applyFont="1" applyFill="1" applyAlignment="1">
      <alignment horizontal="left" vertical="center" wrapText="1"/>
    </xf>
    <xf numFmtId="0" fontId="42" fillId="0" borderId="0" xfId="108" applyFont="1" applyFill="1" applyAlignment="1">
      <alignment horizontal="left" vertical="center" wrapText="1"/>
    </xf>
    <xf numFmtId="0" fontId="42" fillId="0" borderId="0" xfId="108" applyFont="1" applyAlignment="1">
      <alignment horizontal="left" vertical="center" wrapText="1"/>
    </xf>
  </cellXfs>
  <cellStyles count="109">
    <cellStyle name="Accent1 - 20%" xfId="22" xr:uid="{00000000-0005-0000-0000-000000000000}"/>
    <cellStyle name="Accent1 - 40%" xfId="23" xr:uid="{00000000-0005-0000-0000-000001000000}"/>
    <cellStyle name="Accent1 - 60%" xfId="24" xr:uid="{00000000-0005-0000-0000-000002000000}"/>
    <cellStyle name="Accent2 - 20%" xfId="26" xr:uid="{00000000-0005-0000-0000-000003000000}"/>
    <cellStyle name="Accent2 - 40%" xfId="27" xr:uid="{00000000-0005-0000-0000-000004000000}"/>
    <cellStyle name="Accent2 - 60%" xfId="28" xr:uid="{00000000-0005-0000-0000-000005000000}"/>
    <cellStyle name="Accent3 - 20%" xfId="30" xr:uid="{00000000-0005-0000-0000-000006000000}"/>
    <cellStyle name="Accent3 - 40%" xfId="31" xr:uid="{00000000-0005-0000-0000-000007000000}"/>
    <cellStyle name="Accent3 - 60%" xfId="32" xr:uid="{00000000-0005-0000-0000-000008000000}"/>
    <cellStyle name="Accent4 - 20%" xfId="34" xr:uid="{00000000-0005-0000-0000-000009000000}"/>
    <cellStyle name="Accent4 - 40%" xfId="35" xr:uid="{00000000-0005-0000-0000-00000A000000}"/>
    <cellStyle name="Accent4 - 60%" xfId="36" xr:uid="{00000000-0005-0000-0000-00000B000000}"/>
    <cellStyle name="Accent5 - 20%" xfId="38" xr:uid="{00000000-0005-0000-0000-00000C000000}"/>
    <cellStyle name="Accent5 - 40%" xfId="39" xr:uid="{00000000-0005-0000-0000-00000D000000}"/>
    <cellStyle name="Accent5 - 60%" xfId="40" xr:uid="{00000000-0005-0000-0000-00000E000000}"/>
    <cellStyle name="Accent6 - 20%" xfId="42" xr:uid="{00000000-0005-0000-0000-00000F000000}"/>
    <cellStyle name="Accent6 - 40%" xfId="43" xr:uid="{00000000-0005-0000-0000-000010000000}"/>
    <cellStyle name="Accent6 - 60%" xfId="44" xr:uid="{00000000-0005-0000-0000-000011000000}"/>
    <cellStyle name="Bağlı Hücre 2" xfId="57" xr:uid="{00000000-0005-0000-0000-000012000000}"/>
    <cellStyle name="Başlık 1 2" xfId="52" xr:uid="{00000000-0005-0000-0000-000013000000}"/>
    <cellStyle name="Başlık 2 2" xfId="53" xr:uid="{00000000-0005-0000-0000-000014000000}"/>
    <cellStyle name="Başlık 3 2" xfId="54" xr:uid="{00000000-0005-0000-0000-000015000000}"/>
    <cellStyle name="Başlık 4 2" xfId="55" xr:uid="{00000000-0005-0000-0000-000016000000}"/>
    <cellStyle name="Comma" xfId="3" xr:uid="{00000000-0005-0000-0000-000017000000}"/>
    <cellStyle name="Comma [0]_Satış Projeksiyonu (2004-2014)-1" xfId="4" xr:uid="{00000000-0005-0000-0000-000018000000}"/>
    <cellStyle name="Comma_Satış Projeksiyonu (2004-2014)-1" xfId="5" xr:uid="{00000000-0005-0000-0000-000019000000}"/>
    <cellStyle name="Currency" xfId="6" xr:uid="{00000000-0005-0000-0000-00001A000000}"/>
    <cellStyle name="Currency [0]_Satış Projeksiyonu (2004-2014)-1" xfId="7" xr:uid="{00000000-0005-0000-0000-00001B000000}"/>
    <cellStyle name="Currency_Satış Projeksiyonu (2004-2014)-1" xfId="8" xr:uid="{00000000-0005-0000-0000-00001C000000}"/>
    <cellStyle name="Çıkış 2" xfId="60" xr:uid="{00000000-0005-0000-0000-00001D000000}"/>
    <cellStyle name="Date" xfId="9" xr:uid="{00000000-0005-0000-0000-00001E000000}"/>
    <cellStyle name="Emphasis 1" xfId="48" xr:uid="{00000000-0005-0000-0000-00001F000000}"/>
    <cellStyle name="Emphasis 2" xfId="49" xr:uid="{00000000-0005-0000-0000-000020000000}"/>
    <cellStyle name="Emphasis 3" xfId="50" xr:uid="{00000000-0005-0000-0000-000021000000}"/>
    <cellStyle name="Fıxed" xfId="10" xr:uid="{00000000-0005-0000-0000-000022000000}"/>
    <cellStyle name="Followed Hyperlink_Satış Projeksiyonu (2004-2014)-1" xfId="11" xr:uid="{00000000-0005-0000-0000-000023000000}"/>
    <cellStyle name="Giriş 2" xfId="56" xr:uid="{00000000-0005-0000-0000-000024000000}"/>
    <cellStyle name="Headıng1" xfId="12" xr:uid="{00000000-0005-0000-0000-000025000000}"/>
    <cellStyle name="Headıng2" xfId="13" xr:uid="{00000000-0005-0000-0000-000026000000}"/>
    <cellStyle name="Hesaplama 2" xfId="46" xr:uid="{00000000-0005-0000-0000-000027000000}"/>
    <cellStyle name="Hyperlink_Satış Projeksiyonu (2004-2014)-1" xfId="14" xr:uid="{00000000-0005-0000-0000-000028000000}"/>
    <cellStyle name="İşaretli Hücre 2" xfId="47" xr:uid="{00000000-0005-0000-0000-000029000000}"/>
    <cellStyle name="İyi 2" xfId="51" xr:uid="{00000000-0005-0000-0000-00002A000000}"/>
    <cellStyle name="Kötü 2" xfId="45" xr:uid="{00000000-0005-0000-0000-00002B000000}"/>
    <cellStyle name="Normal" xfId="0" builtinId="0"/>
    <cellStyle name="Normal 2" xfId="1" xr:uid="{00000000-0005-0000-0000-00002D000000}"/>
    <cellStyle name="Normal 2 2" xfId="20" xr:uid="{00000000-0005-0000-0000-00002E000000}"/>
    <cellStyle name="Normal 2 3" xfId="107" xr:uid="{00000000-0005-0000-0000-00002F000000}"/>
    <cellStyle name="Normal 3" xfId="2" xr:uid="{00000000-0005-0000-0000-000030000000}"/>
    <cellStyle name="Normal 4" xfId="18" xr:uid="{00000000-0005-0000-0000-000031000000}"/>
    <cellStyle name="Normal 5" xfId="19" xr:uid="{00000000-0005-0000-0000-000032000000}"/>
    <cellStyle name="Normal 6" xfId="105" xr:uid="{00000000-0005-0000-0000-000033000000}"/>
    <cellStyle name="Normal 7" xfId="106" xr:uid="{00000000-0005-0000-0000-000034000000}"/>
    <cellStyle name="Normal_Enerji Sarfları - Bütçe-29052004" xfId="108" xr:uid="{00000000-0005-0000-0000-000035000000}"/>
    <cellStyle name="Not 2" xfId="59" xr:uid="{00000000-0005-0000-0000-000036000000}"/>
    <cellStyle name="Nötr 2" xfId="58" xr:uid="{00000000-0005-0000-0000-000037000000}"/>
    <cellStyle name="Percent" xfId="15" xr:uid="{00000000-0005-0000-0000-000038000000}"/>
    <cellStyle name="SAPBEXaggData" xfId="61" xr:uid="{00000000-0005-0000-0000-000039000000}"/>
    <cellStyle name="SAPBEXaggDataEmph" xfId="62" xr:uid="{00000000-0005-0000-0000-00003A000000}"/>
    <cellStyle name="SAPBEXaggItem" xfId="63" xr:uid="{00000000-0005-0000-0000-00003B000000}"/>
    <cellStyle name="SAPBEXaggItemX" xfId="64" xr:uid="{00000000-0005-0000-0000-00003C000000}"/>
    <cellStyle name="SAPBEXchaText" xfId="65" xr:uid="{00000000-0005-0000-0000-00003D000000}"/>
    <cellStyle name="SAPBEXexcBad7" xfId="66" xr:uid="{00000000-0005-0000-0000-00003E000000}"/>
    <cellStyle name="SAPBEXexcBad8" xfId="67" xr:uid="{00000000-0005-0000-0000-00003F000000}"/>
    <cellStyle name="SAPBEXexcBad9" xfId="68" xr:uid="{00000000-0005-0000-0000-000040000000}"/>
    <cellStyle name="SAPBEXexcCritical4" xfId="69" xr:uid="{00000000-0005-0000-0000-000041000000}"/>
    <cellStyle name="SAPBEXexcCritical5" xfId="70" xr:uid="{00000000-0005-0000-0000-000042000000}"/>
    <cellStyle name="SAPBEXexcCritical6" xfId="71" xr:uid="{00000000-0005-0000-0000-000043000000}"/>
    <cellStyle name="SAPBEXexcGood1" xfId="72" xr:uid="{00000000-0005-0000-0000-000044000000}"/>
    <cellStyle name="SAPBEXexcGood2" xfId="73" xr:uid="{00000000-0005-0000-0000-000045000000}"/>
    <cellStyle name="SAPBEXexcGood3" xfId="74" xr:uid="{00000000-0005-0000-0000-000046000000}"/>
    <cellStyle name="SAPBEXfilterDrill" xfId="75" xr:uid="{00000000-0005-0000-0000-000047000000}"/>
    <cellStyle name="SAPBEXfilterItem" xfId="76" xr:uid="{00000000-0005-0000-0000-000048000000}"/>
    <cellStyle name="SAPBEXfilterText" xfId="77" xr:uid="{00000000-0005-0000-0000-000049000000}"/>
    <cellStyle name="SAPBEXformats" xfId="78" xr:uid="{00000000-0005-0000-0000-00004A000000}"/>
    <cellStyle name="SAPBEXheaderItem" xfId="79" xr:uid="{00000000-0005-0000-0000-00004B000000}"/>
    <cellStyle name="SAPBEXheaderText" xfId="80" xr:uid="{00000000-0005-0000-0000-00004C000000}"/>
    <cellStyle name="SAPBEXHLevel0" xfId="81" xr:uid="{00000000-0005-0000-0000-00004D000000}"/>
    <cellStyle name="SAPBEXHLevel0X" xfId="82" xr:uid="{00000000-0005-0000-0000-00004E000000}"/>
    <cellStyle name="SAPBEXHLevel1" xfId="83" xr:uid="{00000000-0005-0000-0000-00004F000000}"/>
    <cellStyle name="SAPBEXHLevel1X" xfId="84" xr:uid="{00000000-0005-0000-0000-000050000000}"/>
    <cellStyle name="SAPBEXHLevel2" xfId="85" xr:uid="{00000000-0005-0000-0000-000051000000}"/>
    <cellStyle name="SAPBEXHLevel2X" xfId="86" xr:uid="{00000000-0005-0000-0000-000052000000}"/>
    <cellStyle name="SAPBEXHLevel3" xfId="87" xr:uid="{00000000-0005-0000-0000-000053000000}"/>
    <cellStyle name="SAPBEXHLevel3X" xfId="88" xr:uid="{00000000-0005-0000-0000-000054000000}"/>
    <cellStyle name="SAPBEXItemHeader" xfId="90" xr:uid="{00000000-0005-0000-0000-000055000000}"/>
    <cellStyle name="SAPBEXinputData" xfId="89" xr:uid="{00000000-0005-0000-0000-000056000000}"/>
    <cellStyle name="SAPBEXresData" xfId="91" xr:uid="{00000000-0005-0000-0000-000057000000}"/>
    <cellStyle name="SAPBEXresDataEmph" xfId="92" xr:uid="{00000000-0005-0000-0000-000058000000}"/>
    <cellStyle name="SAPBEXresItem" xfId="93" xr:uid="{00000000-0005-0000-0000-000059000000}"/>
    <cellStyle name="SAPBEXresItemX" xfId="94" xr:uid="{00000000-0005-0000-0000-00005A000000}"/>
    <cellStyle name="SAPBEXstdData" xfId="95" xr:uid="{00000000-0005-0000-0000-00005B000000}"/>
    <cellStyle name="SAPBEXstdDataEmph" xfId="96" xr:uid="{00000000-0005-0000-0000-00005C000000}"/>
    <cellStyle name="SAPBEXstdItem" xfId="97" xr:uid="{00000000-0005-0000-0000-00005D000000}"/>
    <cellStyle name="SAPBEXstdItemX" xfId="98" xr:uid="{00000000-0005-0000-0000-00005E000000}"/>
    <cellStyle name="SAPBEXtitle" xfId="99" xr:uid="{00000000-0005-0000-0000-00005F000000}"/>
    <cellStyle name="SAPBEXunassignedItem" xfId="100" xr:uid="{00000000-0005-0000-0000-000060000000}"/>
    <cellStyle name="SAPBEXundefined" xfId="101" xr:uid="{00000000-0005-0000-0000-000061000000}"/>
    <cellStyle name="Sheet Title" xfId="102" xr:uid="{00000000-0005-0000-0000-000062000000}"/>
    <cellStyle name="Toplam 2" xfId="103" xr:uid="{00000000-0005-0000-0000-000063000000}"/>
    <cellStyle name="Total" xfId="16" xr:uid="{00000000-0005-0000-0000-000064000000}"/>
    <cellStyle name="Uyarı Metni 2" xfId="104" xr:uid="{00000000-0005-0000-0000-000065000000}"/>
    <cellStyle name="Virgül [0]_ALT11MALIYET MODELI" xfId="17" xr:uid="{00000000-0005-0000-0000-000066000000}"/>
    <cellStyle name="Vurgu1 2" xfId="21" xr:uid="{00000000-0005-0000-0000-000067000000}"/>
    <cellStyle name="Vurgu2 2" xfId="25" xr:uid="{00000000-0005-0000-0000-000068000000}"/>
    <cellStyle name="Vurgu3 2" xfId="29" xr:uid="{00000000-0005-0000-0000-000069000000}"/>
    <cellStyle name="Vurgu4 2" xfId="33" xr:uid="{00000000-0005-0000-0000-00006A000000}"/>
    <cellStyle name="Vurgu5 2" xfId="37" xr:uid="{00000000-0005-0000-0000-00006B000000}"/>
    <cellStyle name="Vurgu6 2" xfId="41" xr:uid="{00000000-0005-0000-0000-00006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A106"/>
  <sheetViews>
    <sheetView zoomScale="90" zoomScaleNormal="90" workbookViewId="0">
      <pane xSplit="2" ySplit="3" topLeftCell="C4" activePane="bottomRight" state="frozen"/>
      <selection pane="topRight" activeCell="C1" sqref="C1"/>
      <selection pane="bottomLeft" activeCell="A4" sqref="A4"/>
      <selection pane="bottomRight" activeCell="E31" sqref="E31"/>
    </sheetView>
  </sheetViews>
  <sheetFormatPr defaultColWidth="9.140625" defaultRowHeight="8.25" zeroHeight="1" x14ac:dyDescent="0.15"/>
  <cols>
    <col min="1" max="1" width="2.28515625" style="1" customWidth="1"/>
    <col min="2" max="2" width="22" style="6" customWidth="1"/>
    <col min="3" max="14" width="8.7109375" style="7" customWidth="1"/>
    <col min="15" max="15" width="12.7109375" style="7" customWidth="1"/>
    <col min="16" max="16" width="36.5703125" style="1" customWidth="1"/>
    <col min="17" max="17" width="33.42578125" style="1" customWidth="1"/>
    <col min="18" max="19" width="28" style="1" customWidth="1"/>
    <col min="20" max="20" width="30.7109375" style="1" customWidth="1"/>
    <col min="21" max="22" width="28" style="1" customWidth="1"/>
    <col min="23" max="23" width="29.28515625" style="1" customWidth="1"/>
    <col min="24" max="24" width="28" style="1" customWidth="1"/>
    <col min="25" max="25" width="30.85546875" style="1" customWidth="1"/>
    <col min="26" max="27" width="28" style="1" customWidth="1"/>
    <col min="28" max="16384" width="9.140625" style="1"/>
  </cols>
  <sheetData>
    <row r="1" spans="2:27" ht="22.5" customHeight="1" x14ac:dyDescent="0.15">
      <c r="B1" s="55" t="s">
        <v>23</v>
      </c>
      <c r="C1" s="55"/>
      <c r="D1" s="55"/>
      <c r="E1" s="55"/>
      <c r="F1" s="55"/>
      <c r="G1" s="55"/>
      <c r="H1" s="55"/>
      <c r="I1" s="55"/>
      <c r="J1" s="55"/>
      <c r="K1" s="55"/>
      <c r="L1" s="55"/>
      <c r="M1" s="55"/>
      <c r="N1" s="55"/>
      <c r="O1" s="55"/>
    </row>
    <row r="2" spans="2:27" s="2" customFormat="1" ht="25.5" customHeight="1" x14ac:dyDescent="0.15">
      <c r="B2" s="56" t="s">
        <v>1</v>
      </c>
      <c r="C2" s="58" t="s">
        <v>0</v>
      </c>
      <c r="D2" s="58"/>
      <c r="E2" s="58"/>
      <c r="F2" s="58"/>
      <c r="G2" s="58"/>
      <c r="H2" s="58"/>
      <c r="I2" s="58"/>
      <c r="J2" s="58"/>
      <c r="K2" s="58"/>
      <c r="L2" s="58"/>
      <c r="M2" s="58"/>
      <c r="N2" s="59"/>
      <c r="O2" s="30"/>
      <c r="P2" s="60" t="s">
        <v>25</v>
      </c>
      <c r="Q2" s="61"/>
      <c r="R2" s="61"/>
      <c r="S2" s="61"/>
      <c r="T2" s="61"/>
      <c r="U2" s="61"/>
      <c r="V2" s="61"/>
      <c r="W2" s="61"/>
      <c r="X2" s="61"/>
      <c r="Y2" s="61"/>
      <c r="Z2" s="61"/>
      <c r="AA2" s="62"/>
    </row>
    <row r="3" spans="2:27" ht="15" customHeight="1" x14ac:dyDescent="0.15">
      <c r="B3" s="57"/>
      <c r="C3" s="23" t="s">
        <v>16</v>
      </c>
      <c r="D3" s="23" t="s">
        <v>17</v>
      </c>
      <c r="E3" s="23" t="s">
        <v>18</v>
      </c>
      <c r="F3" s="23" t="s">
        <v>19</v>
      </c>
      <c r="G3" s="23" t="s">
        <v>20</v>
      </c>
      <c r="H3" s="23" t="s">
        <v>21</v>
      </c>
      <c r="I3" s="23" t="s">
        <v>7</v>
      </c>
      <c r="J3" s="23" t="s">
        <v>8</v>
      </c>
      <c r="K3" s="23" t="s">
        <v>9</v>
      </c>
      <c r="L3" s="23" t="s">
        <v>10</v>
      </c>
      <c r="M3" s="23" t="s">
        <v>11</v>
      </c>
      <c r="N3" s="23" t="s">
        <v>12</v>
      </c>
      <c r="O3" s="39" t="s">
        <v>2</v>
      </c>
      <c r="P3" s="23" t="s">
        <v>16</v>
      </c>
      <c r="Q3" s="23" t="s">
        <v>17</v>
      </c>
      <c r="R3" s="23" t="s">
        <v>18</v>
      </c>
      <c r="S3" s="23" t="s">
        <v>19</v>
      </c>
      <c r="T3" s="23" t="s">
        <v>20</v>
      </c>
      <c r="U3" s="23" t="s">
        <v>21</v>
      </c>
      <c r="V3" s="23" t="s">
        <v>7</v>
      </c>
      <c r="W3" s="23" t="s">
        <v>8</v>
      </c>
      <c r="X3" s="23" t="s">
        <v>9</v>
      </c>
      <c r="Y3" s="23" t="s">
        <v>10</v>
      </c>
      <c r="Z3" s="23" t="s">
        <v>11</v>
      </c>
      <c r="AA3" s="23" t="s">
        <v>12</v>
      </c>
    </row>
    <row r="4" spans="2:27" ht="29.25" customHeight="1" x14ac:dyDescent="0.15">
      <c r="B4" s="15" t="s">
        <v>22</v>
      </c>
      <c r="C4" s="16"/>
      <c r="D4" s="16"/>
      <c r="E4" s="16"/>
      <c r="F4" s="16"/>
      <c r="G4" s="16"/>
      <c r="H4" s="16"/>
      <c r="I4" s="16"/>
      <c r="J4" s="16"/>
      <c r="K4" s="16"/>
      <c r="L4" s="16"/>
      <c r="M4" s="16"/>
      <c r="N4" s="16"/>
      <c r="O4" s="24"/>
      <c r="P4" s="32"/>
      <c r="Q4" s="32"/>
      <c r="R4" s="32"/>
      <c r="S4" s="32"/>
      <c r="T4" s="32"/>
      <c r="U4" s="32"/>
      <c r="V4" s="32"/>
      <c r="W4" s="32"/>
      <c r="X4" s="32"/>
      <c r="Y4" s="32"/>
      <c r="Z4" s="32"/>
      <c r="AA4" s="32"/>
    </row>
    <row r="5" spans="2:27" ht="71.25" x14ac:dyDescent="0.15">
      <c r="B5" s="15" t="s">
        <v>83</v>
      </c>
      <c r="C5" s="16">
        <v>29</v>
      </c>
      <c r="D5" s="16">
        <v>14.5</v>
      </c>
      <c r="E5" s="16">
        <v>29</v>
      </c>
      <c r="F5" s="16">
        <v>29</v>
      </c>
      <c r="G5" s="16">
        <v>31</v>
      </c>
      <c r="H5" s="16">
        <v>15.5</v>
      </c>
      <c r="I5" s="16">
        <v>31</v>
      </c>
      <c r="J5" s="16">
        <v>15.5</v>
      </c>
      <c r="K5" s="16">
        <v>31</v>
      </c>
      <c r="L5" s="16">
        <v>29</v>
      </c>
      <c r="M5" s="31">
        <v>360</v>
      </c>
      <c r="N5" s="16">
        <v>29</v>
      </c>
      <c r="O5" s="24">
        <f t="shared" ref="O5" si="0">SUM(C5:N5)</f>
        <v>643.5</v>
      </c>
      <c r="P5" s="32"/>
      <c r="Q5" s="32"/>
      <c r="R5" s="32"/>
      <c r="S5" s="32"/>
      <c r="T5" s="32"/>
      <c r="U5" s="32"/>
      <c r="V5" s="32"/>
      <c r="W5" s="32"/>
      <c r="X5" s="32"/>
      <c r="Y5" s="32"/>
      <c r="Z5" s="44" t="s">
        <v>70</v>
      </c>
      <c r="AA5" s="32"/>
    </row>
    <row r="6" spans="2:27" ht="42.75" x14ac:dyDescent="0.15">
      <c r="B6" s="15" t="s">
        <v>84</v>
      </c>
      <c r="C6" s="38"/>
      <c r="D6" s="38">
        <v>24</v>
      </c>
      <c r="E6" s="38"/>
      <c r="F6" s="38">
        <v>24</v>
      </c>
      <c r="G6" s="38"/>
      <c r="H6" s="38">
        <v>24</v>
      </c>
      <c r="I6" s="38"/>
      <c r="J6" s="31">
        <v>60</v>
      </c>
      <c r="K6" s="38"/>
      <c r="L6" s="38"/>
      <c r="M6" s="38">
        <v>24</v>
      </c>
      <c r="N6" s="38"/>
      <c r="O6" s="24">
        <f>SUM(C6:N6)</f>
        <v>156</v>
      </c>
      <c r="P6" s="45"/>
      <c r="Q6" s="45" t="s">
        <v>26</v>
      </c>
      <c r="R6" s="45"/>
      <c r="S6" s="45" t="s">
        <v>26</v>
      </c>
      <c r="T6" s="45"/>
      <c r="U6" s="45" t="s">
        <v>26</v>
      </c>
      <c r="V6" s="45"/>
      <c r="W6" s="45" t="s">
        <v>28</v>
      </c>
      <c r="X6" s="46"/>
      <c r="Y6" s="45"/>
      <c r="Z6" s="45" t="s">
        <v>26</v>
      </c>
      <c r="AA6" s="32"/>
    </row>
    <row r="7" spans="2:27" ht="99.75" x14ac:dyDescent="0.15">
      <c r="B7" s="15" t="s">
        <v>85</v>
      </c>
      <c r="C7" s="16">
        <v>24</v>
      </c>
      <c r="D7" s="16">
        <v>72</v>
      </c>
      <c r="E7" s="16">
        <v>72</v>
      </c>
      <c r="F7" s="16">
        <v>72</v>
      </c>
      <c r="G7" s="16">
        <v>72</v>
      </c>
      <c r="H7" s="16">
        <v>72</v>
      </c>
      <c r="I7" s="31">
        <v>132</v>
      </c>
      <c r="J7" s="31">
        <v>744</v>
      </c>
      <c r="K7" s="31">
        <v>648</v>
      </c>
      <c r="L7" s="16">
        <v>24</v>
      </c>
      <c r="M7" s="16"/>
      <c r="N7" s="16">
        <v>24</v>
      </c>
      <c r="O7" s="24">
        <f>SUM(C7:N7)</f>
        <v>1956</v>
      </c>
      <c r="P7" s="45" t="s">
        <v>26</v>
      </c>
      <c r="Q7" s="45" t="s">
        <v>27</v>
      </c>
      <c r="R7" s="45" t="s">
        <v>27</v>
      </c>
      <c r="S7" s="45" t="s">
        <v>27</v>
      </c>
      <c r="T7" s="46" t="s">
        <v>27</v>
      </c>
      <c r="U7" s="46" t="s">
        <v>27</v>
      </c>
      <c r="V7" s="46" t="s">
        <v>72</v>
      </c>
      <c r="W7" s="46" t="s">
        <v>71</v>
      </c>
      <c r="X7" s="46" t="s">
        <v>73</v>
      </c>
      <c r="Y7" s="45" t="s">
        <v>26</v>
      </c>
      <c r="Z7" s="32"/>
      <c r="AA7" s="45" t="s">
        <v>26</v>
      </c>
    </row>
    <row r="8" spans="2:27" ht="42.75" x14ac:dyDescent="0.15">
      <c r="B8" s="35" t="s">
        <v>82</v>
      </c>
      <c r="C8" s="36">
        <v>24</v>
      </c>
      <c r="D8" s="36">
        <v>24</v>
      </c>
      <c r="E8" s="36">
        <v>24</v>
      </c>
      <c r="F8" s="36">
        <v>24</v>
      </c>
      <c r="G8" s="36">
        <v>24</v>
      </c>
      <c r="H8" s="36">
        <v>36</v>
      </c>
      <c r="I8" s="36">
        <v>24</v>
      </c>
      <c r="J8" s="36">
        <v>24</v>
      </c>
      <c r="K8" s="36">
        <v>24</v>
      </c>
      <c r="L8" s="36">
        <v>24</v>
      </c>
      <c r="M8" s="36">
        <v>24</v>
      </c>
      <c r="N8" s="36">
        <v>24</v>
      </c>
      <c r="O8" s="36">
        <f t="shared" ref="O8" si="1">SUM(C8:N8)</f>
        <v>300</v>
      </c>
      <c r="P8" s="47"/>
      <c r="Q8" s="47"/>
      <c r="R8" s="47"/>
      <c r="S8" s="47"/>
      <c r="T8" s="47"/>
      <c r="U8" s="47" t="s">
        <v>43</v>
      </c>
      <c r="V8" s="47"/>
      <c r="W8" s="47"/>
      <c r="X8" s="47"/>
      <c r="Y8" s="47"/>
      <c r="Z8" s="47"/>
      <c r="AA8" s="47"/>
    </row>
    <row r="9" spans="2:27" ht="171" x14ac:dyDescent="0.15">
      <c r="B9" s="35" t="s">
        <v>13</v>
      </c>
      <c r="C9" s="36">
        <f>150+36+36</f>
        <v>222</v>
      </c>
      <c r="D9" s="36">
        <f>192+36+150</f>
        <v>378</v>
      </c>
      <c r="E9" s="36">
        <f>216+150</f>
        <v>366</v>
      </c>
      <c r="F9" s="36">
        <f>150+36</f>
        <v>186</v>
      </c>
      <c r="G9" s="36">
        <f>(240)+(150+36)</f>
        <v>426</v>
      </c>
      <c r="H9" s="36">
        <f>150+36</f>
        <v>186</v>
      </c>
      <c r="I9" s="36">
        <f>720+150</f>
        <v>870</v>
      </c>
      <c r="J9" s="36">
        <f>672+150</f>
        <v>822</v>
      </c>
      <c r="K9" s="36">
        <f>648+150</f>
        <v>798</v>
      </c>
      <c r="L9" s="36">
        <f>150+36</f>
        <v>186</v>
      </c>
      <c r="M9" s="36">
        <f>150+36</f>
        <v>186</v>
      </c>
      <c r="N9" s="36">
        <f>150+36</f>
        <v>186</v>
      </c>
      <c r="O9" s="26">
        <f>SUM(C9:N9)</f>
        <v>4812</v>
      </c>
      <c r="P9" s="47" t="s">
        <v>29</v>
      </c>
      <c r="Q9" s="47" t="s">
        <v>30</v>
      </c>
      <c r="R9" s="47" t="s">
        <v>31</v>
      </c>
      <c r="S9" s="47" t="s">
        <v>32</v>
      </c>
      <c r="T9" s="47" t="s">
        <v>33</v>
      </c>
      <c r="U9" s="47" t="s">
        <v>34</v>
      </c>
      <c r="V9" s="47" t="s">
        <v>35</v>
      </c>
      <c r="W9" s="47" t="s">
        <v>36</v>
      </c>
      <c r="X9" s="47" t="s">
        <v>37</v>
      </c>
      <c r="Y9" s="47" t="s">
        <v>34</v>
      </c>
      <c r="Z9" s="47" t="s">
        <v>38</v>
      </c>
      <c r="AA9" s="47" t="s">
        <v>39</v>
      </c>
    </row>
    <row r="10" spans="2:27" ht="213.75" x14ac:dyDescent="0.15">
      <c r="B10" s="17" t="s">
        <v>14</v>
      </c>
      <c r="C10" s="18">
        <v>72</v>
      </c>
      <c r="D10" s="18">
        <v>72</v>
      </c>
      <c r="E10" s="18">
        <v>72</v>
      </c>
      <c r="F10" s="18">
        <v>72</v>
      </c>
      <c r="G10" s="18">
        <v>168</v>
      </c>
      <c r="H10" s="18">
        <v>72</v>
      </c>
      <c r="I10" s="18">
        <v>72</v>
      </c>
      <c r="J10" s="18">
        <v>756</v>
      </c>
      <c r="K10" s="37">
        <v>1140</v>
      </c>
      <c r="L10" s="18">
        <v>72</v>
      </c>
      <c r="M10" s="18">
        <v>72</v>
      </c>
      <c r="N10" s="18">
        <v>72</v>
      </c>
      <c r="O10" s="26">
        <f>SUM(C10:N10)</f>
        <v>2712</v>
      </c>
      <c r="P10" s="48" t="s">
        <v>40</v>
      </c>
      <c r="Q10" s="48" t="s">
        <v>40</v>
      </c>
      <c r="R10" s="48" t="s">
        <v>40</v>
      </c>
      <c r="S10" s="48" t="s">
        <v>40</v>
      </c>
      <c r="T10" s="48" t="s">
        <v>41</v>
      </c>
      <c r="U10" s="48" t="s">
        <v>40</v>
      </c>
      <c r="V10" s="48" t="s">
        <v>40</v>
      </c>
      <c r="W10" s="48" t="s">
        <v>42</v>
      </c>
      <c r="X10" s="48" t="s">
        <v>48</v>
      </c>
      <c r="Y10" s="48" t="s">
        <v>40</v>
      </c>
      <c r="Z10" s="48" t="s">
        <v>40</v>
      </c>
      <c r="AA10" s="48" t="s">
        <v>40</v>
      </c>
    </row>
    <row r="11" spans="2:27" ht="29.25" customHeight="1" x14ac:dyDescent="0.15">
      <c r="B11" s="15" t="s">
        <v>88</v>
      </c>
      <c r="C11" s="16">
        <v>32</v>
      </c>
      <c r="D11" s="16">
        <v>24</v>
      </c>
      <c r="E11" s="38">
        <v>32</v>
      </c>
      <c r="F11" s="16">
        <v>30</v>
      </c>
      <c r="G11" s="16">
        <v>32</v>
      </c>
      <c r="H11" s="16">
        <v>28</v>
      </c>
      <c r="I11" s="16">
        <v>32</v>
      </c>
      <c r="J11" s="16">
        <v>28</v>
      </c>
      <c r="K11" s="16">
        <v>30</v>
      </c>
      <c r="L11" s="31">
        <v>352</v>
      </c>
      <c r="M11" s="31">
        <v>368</v>
      </c>
      <c r="N11" s="16">
        <v>32</v>
      </c>
      <c r="O11" s="24">
        <f>SUM(C11:N11)</f>
        <v>1020</v>
      </c>
      <c r="P11" s="24"/>
      <c r="Q11" s="24"/>
      <c r="R11" s="24"/>
      <c r="S11" s="24"/>
      <c r="T11" s="24"/>
      <c r="U11" s="24"/>
      <c r="V11" s="24"/>
      <c r="W11" s="24"/>
      <c r="X11" s="24"/>
      <c r="Y11" s="33" t="s">
        <v>49</v>
      </c>
      <c r="Z11" s="33" t="s">
        <v>50</v>
      </c>
      <c r="AA11" s="24"/>
    </row>
    <row r="12" spans="2:27" ht="42.75" x14ac:dyDescent="0.15">
      <c r="B12" s="20" t="s">
        <v>89</v>
      </c>
      <c r="C12" s="16">
        <v>24</v>
      </c>
      <c r="D12" s="16">
        <v>24</v>
      </c>
      <c r="E12" s="16">
        <v>24</v>
      </c>
      <c r="F12" s="16">
        <v>24</v>
      </c>
      <c r="G12" s="16">
        <v>24</v>
      </c>
      <c r="H12" s="16">
        <v>24</v>
      </c>
      <c r="I12" s="16">
        <v>24</v>
      </c>
      <c r="J12" s="16">
        <v>24</v>
      </c>
      <c r="K12" s="16">
        <v>24</v>
      </c>
      <c r="L12" s="31">
        <v>200</v>
      </c>
      <c r="M12" s="31">
        <v>160</v>
      </c>
      <c r="N12" s="16">
        <v>24</v>
      </c>
      <c r="O12" s="24">
        <f t="shared" ref="O12:O16" si="2">SUM(C12:N12)</f>
        <v>600</v>
      </c>
      <c r="P12" s="24"/>
      <c r="Q12" s="24"/>
      <c r="R12" s="24"/>
      <c r="S12" s="24"/>
      <c r="T12" s="24"/>
      <c r="U12" s="24"/>
      <c r="V12" s="24"/>
      <c r="W12" s="24"/>
      <c r="X12" s="24"/>
      <c r="Y12" s="33" t="s">
        <v>51</v>
      </c>
      <c r="Z12" s="33" t="s">
        <v>52</v>
      </c>
      <c r="AA12" s="24"/>
    </row>
    <row r="13" spans="2:27" ht="42.75" x14ac:dyDescent="0.15">
      <c r="B13" s="20" t="s">
        <v>3</v>
      </c>
      <c r="C13" s="16">
        <v>24</v>
      </c>
      <c r="D13" s="16">
        <v>24</v>
      </c>
      <c r="E13" s="16">
        <v>24</v>
      </c>
      <c r="F13" s="16">
        <v>24</v>
      </c>
      <c r="G13" s="16">
        <v>24</v>
      </c>
      <c r="H13" s="16">
        <v>24</v>
      </c>
      <c r="I13" s="16">
        <v>24</v>
      </c>
      <c r="J13" s="16">
        <v>24</v>
      </c>
      <c r="K13" s="16">
        <v>24</v>
      </c>
      <c r="L13" s="31">
        <v>200</v>
      </c>
      <c r="M13" s="31">
        <v>160</v>
      </c>
      <c r="N13" s="16">
        <v>24</v>
      </c>
      <c r="O13" s="24">
        <f t="shared" si="2"/>
        <v>600</v>
      </c>
      <c r="P13" s="24"/>
      <c r="Q13" s="24"/>
      <c r="R13" s="24"/>
      <c r="S13" s="24"/>
      <c r="T13" s="24"/>
      <c r="U13" s="24"/>
      <c r="V13" s="24"/>
      <c r="W13" s="24"/>
      <c r="X13" s="24"/>
      <c r="Y13" s="33" t="s">
        <v>51</v>
      </c>
      <c r="Z13" s="33" t="s">
        <v>52</v>
      </c>
      <c r="AA13" s="24"/>
    </row>
    <row r="14" spans="2:27" ht="42.75" x14ac:dyDescent="0.15">
      <c r="B14" s="15" t="s">
        <v>90</v>
      </c>
      <c r="C14" s="16">
        <v>77</v>
      </c>
      <c r="D14" s="16">
        <v>76</v>
      </c>
      <c r="E14" s="16">
        <v>74</v>
      </c>
      <c r="F14" s="16">
        <v>76</v>
      </c>
      <c r="G14" s="16">
        <v>78</v>
      </c>
      <c r="H14" s="16">
        <v>76</v>
      </c>
      <c r="I14" s="16">
        <v>76</v>
      </c>
      <c r="J14" s="16">
        <v>76</v>
      </c>
      <c r="K14" s="16">
        <v>76</v>
      </c>
      <c r="L14" s="31">
        <v>232</v>
      </c>
      <c r="M14" s="31">
        <v>192</v>
      </c>
      <c r="N14" s="16">
        <v>78</v>
      </c>
      <c r="O14" s="24">
        <f t="shared" si="2"/>
        <v>1187</v>
      </c>
      <c r="P14" s="24"/>
      <c r="Q14" s="24"/>
      <c r="R14" s="24"/>
      <c r="S14" s="24"/>
      <c r="T14" s="24"/>
      <c r="U14" s="24"/>
      <c r="V14" s="24"/>
      <c r="W14" s="24"/>
      <c r="X14" s="24"/>
      <c r="Y14" s="33" t="s">
        <v>51</v>
      </c>
      <c r="Z14" s="33" t="s">
        <v>52</v>
      </c>
      <c r="AA14" s="24"/>
    </row>
    <row r="15" spans="2:27" ht="85.5" x14ac:dyDescent="0.15">
      <c r="B15" s="15" t="s">
        <v>15</v>
      </c>
      <c r="C15" s="16">
        <v>32</v>
      </c>
      <c r="D15" s="16">
        <v>24</v>
      </c>
      <c r="E15" s="16">
        <v>32</v>
      </c>
      <c r="F15" s="16">
        <v>30</v>
      </c>
      <c r="G15" s="16">
        <v>32</v>
      </c>
      <c r="H15" s="16">
        <v>28</v>
      </c>
      <c r="I15" s="16">
        <v>32</v>
      </c>
      <c r="J15" s="16">
        <v>28</v>
      </c>
      <c r="K15" s="16">
        <v>30</v>
      </c>
      <c r="L15" s="31">
        <v>352</v>
      </c>
      <c r="M15" s="31">
        <v>368</v>
      </c>
      <c r="N15" s="16">
        <v>32</v>
      </c>
      <c r="O15" s="24">
        <f t="shared" si="2"/>
        <v>1020</v>
      </c>
      <c r="P15" s="24"/>
      <c r="Q15" s="24"/>
      <c r="R15" s="24"/>
      <c r="S15" s="24"/>
      <c r="T15" s="24"/>
      <c r="U15" s="24"/>
      <c r="V15" s="24"/>
      <c r="W15" s="24"/>
      <c r="X15" s="24"/>
      <c r="Y15" s="33" t="s">
        <v>53</v>
      </c>
      <c r="Z15" s="33" t="s">
        <v>54</v>
      </c>
      <c r="AA15" s="24"/>
    </row>
    <row r="16" spans="2:27" ht="28.5" x14ac:dyDescent="0.15">
      <c r="B16" s="15" t="s">
        <v>92</v>
      </c>
      <c r="C16" s="31">
        <v>144</v>
      </c>
      <c r="D16" s="31">
        <v>72</v>
      </c>
      <c r="E16" s="31"/>
      <c r="F16" s="31"/>
      <c r="G16" s="16">
        <v>0</v>
      </c>
      <c r="H16" s="16">
        <v>0</v>
      </c>
      <c r="I16" s="16">
        <v>0</v>
      </c>
      <c r="J16" s="16">
        <v>0</v>
      </c>
      <c r="K16" s="31"/>
      <c r="L16" s="31">
        <v>96</v>
      </c>
      <c r="M16" s="31">
        <v>120</v>
      </c>
      <c r="N16" s="32">
        <v>0</v>
      </c>
      <c r="O16" s="24">
        <f t="shared" si="2"/>
        <v>432</v>
      </c>
      <c r="P16" s="33" t="s">
        <v>55</v>
      </c>
      <c r="Q16" s="33" t="s">
        <v>56</v>
      </c>
      <c r="R16" s="33"/>
      <c r="S16" s="33"/>
      <c r="T16" s="33"/>
      <c r="U16" s="33"/>
      <c r="V16" s="33"/>
      <c r="W16" s="33"/>
      <c r="X16" s="33"/>
      <c r="Y16" s="33" t="s">
        <v>57</v>
      </c>
      <c r="Z16" s="33" t="s">
        <v>58</v>
      </c>
      <c r="AA16" s="34"/>
    </row>
    <row r="17" spans="2:27" ht="99.75" x14ac:dyDescent="0.15">
      <c r="B17" s="21" t="s">
        <v>93</v>
      </c>
      <c r="C17" s="18">
        <v>38</v>
      </c>
      <c r="D17" s="18">
        <v>38</v>
      </c>
      <c r="E17" s="18">
        <v>56</v>
      </c>
      <c r="F17" s="18">
        <v>38</v>
      </c>
      <c r="G17" s="37">
        <v>110</v>
      </c>
      <c r="H17" s="18">
        <v>38</v>
      </c>
      <c r="I17" s="18">
        <v>38</v>
      </c>
      <c r="J17" s="18">
        <v>56</v>
      </c>
      <c r="K17" s="18">
        <v>38</v>
      </c>
      <c r="L17" s="37">
        <v>110</v>
      </c>
      <c r="M17" s="37">
        <v>398</v>
      </c>
      <c r="N17" s="18">
        <v>38</v>
      </c>
      <c r="O17" s="25">
        <f>SUM(C17:N17)</f>
        <v>996</v>
      </c>
      <c r="P17" s="25"/>
      <c r="Q17" s="25"/>
      <c r="R17" s="25"/>
      <c r="S17" s="25"/>
      <c r="T17" s="25"/>
      <c r="U17" s="25"/>
      <c r="V17" s="25"/>
      <c r="W17" s="25"/>
      <c r="X17" s="25"/>
      <c r="Y17" s="25"/>
      <c r="Z17" s="49" t="s">
        <v>59</v>
      </c>
      <c r="AA17" s="25"/>
    </row>
    <row r="18" spans="2:27" ht="29.25" customHeight="1" x14ac:dyDescent="0.15">
      <c r="B18" s="21" t="s">
        <v>94</v>
      </c>
      <c r="C18" s="18">
        <v>38</v>
      </c>
      <c r="D18" s="18">
        <v>38</v>
      </c>
      <c r="E18" s="18">
        <v>56</v>
      </c>
      <c r="F18" s="18">
        <v>38</v>
      </c>
      <c r="G18" s="37">
        <v>110</v>
      </c>
      <c r="H18" s="18">
        <v>38</v>
      </c>
      <c r="I18" s="18">
        <v>38</v>
      </c>
      <c r="J18" s="18">
        <v>56</v>
      </c>
      <c r="K18" s="18">
        <v>38</v>
      </c>
      <c r="L18" s="37">
        <v>110</v>
      </c>
      <c r="M18" s="18">
        <v>38</v>
      </c>
      <c r="N18" s="18">
        <v>38</v>
      </c>
      <c r="O18" s="25">
        <f t="shared" ref="O18:O19" si="3">SUM(C18:N18)</f>
        <v>636</v>
      </c>
      <c r="P18" s="25"/>
      <c r="Q18" s="25"/>
      <c r="R18" s="25"/>
      <c r="S18" s="25"/>
      <c r="T18" s="25"/>
      <c r="U18" s="25"/>
      <c r="V18" s="25"/>
      <c r="W18" s="25"/>
      <c r="X18" s="25"/>
      <c r="Y18" s="25"/>
      <c r="Z18" s="25"/>
      <c r="AA18" s="25"/>
    </row>
    <row r="19" spans="2:27" ht="142.5" x14ac:dyDescent="0.15">
      <c r="B19" s="21" t="s">
        <v>91</v>
      </c>
      <c r="C19" s="18">
        <v>38</v>
      </c>
      <c r="D19" s="18">
        <v>38</v>
      </c>
      <c r="E19" s="18">
        <v>56</v>
      </c>
      <c r="F19" s="18">
        <v>38</v>
      </c>
      <c r="G19" s="37">
        <v>110</v>
      </c>
      <c r="H19" s="18">
        <v>38</v>
      </c>
      <c r="I19" s="18">
        <v>38</v>
      </c>
      <c r="J19" s="18">
        <v>56</v>
      </c>
      <c r="K19" s="18">
        <v>38</v>
      </c>
      <c r="L19" s="37">
        <v>110</v>
      </c>
      <c r="M19" s="37">
        <v>182</v>
      </c>
      <c r="N19" s="18">
        <v>38</v>
      </c>
      <c r="O19" s="25">
        <f t="shared" si="3"/>
        <v>780</v>
      </c>
      <c r="P19" s="25"/>
      <c r="Q19" s="25"/>
      <c r="R19" s="25"/>
      <c r="S19" s="25"/>
      <c r="T19" s="49" t="s">
        <v>60</v>
      </c>
      <c r="U19" s="50"/>
      <c r="V19" s="50"/>
      <c r="W19" s="50"/>
      <c r="X19" s="50"/>
      <c r="Y19" s="49" t="s">
        <v>61</v>
      </c>
      <c r="Z19" s="49" t="s">
        <v>59</v>
      </c>
      <c r="AA19" s="25"/>
    </row>
    <row r="20" spans="2:27" ht="29.25" customHeight="1" x14ac:dyDescent="0.15">
      <c r="B20" s="20" t="s">
        <v>86</v>
      </c>
      <c r="C20" s="16">
        <v>36</v>
      </c>
      <c r="D20" s="16">
        <v>36</v>
      </c>
      <c r="E20" s="16">
        <v>36</v>
      </c>
      <c r="F20" s="16">
        <v>36</v>
      </c>
      <c r="G20" s="16">
        <v>36</v>
      </c>
      <c r="H20" s="16">
        <v>36</v>
      </c>
      <c r="I20" s="16">
        <v>36</v>
      </c>
      <c r="J20" s="16">
        <v>36</v>
      </c>
      <c r="K20" s="16">
        <v>36</v>
      </c>
      <c r="L20" s="16">
        <v>36</v>
      </c>
      <c r="M20" s="16">
        <v>36</v>
      </c>
      <c r="N20" s="16">
        <v>36</v>
      </c>
      <c r="O20" s="24">
        <f>SUM(C20:N20)</f>
        <v>432</v>
      </c>
      <c r="P20" s="24"/>
      <c r="Q20" s="24"/>
      <c r="R20" s="24"/>
      <c r="S20" s="24"/>
      <c r="T20" s="24"/>
      <c r="U20" s="24"/>
      <c r="V20" s="24"/>
      <c r="W20" s="24"/>
      <c r="X20" s="24"/>
      <c r="Y20" s="24"/>
      <c r="Z20" s="24"/>
      <c r="AA20" s="24"/>
    </row>
    <row r="21" spans="2:27" ht="57" x14ac:dyDescent="0.15">
      <c r="B21" s="20" t="s">
        <v>87</v>
      </c>
      <c r="C21" s="16">
        <v>48</v>
      </c>
      <c r="D21" s="16">
        <v>48</v>
      </c>
      <c r="E21" s="31">
        <v>72</v>
      </c>
      <c r="F21" s="16">
        <v>48</v>
      </c>
      <c r="G21" s="16">
        <v>48</v>
      </c>
      <c r="H21" s="16">
        <v>48</v>
      </c>
      <c r="I21" s="16">
        <v>48</v>
      </c>
      <c r="J21" s="16">
        <v>48</v>
      </c>
      <c r="K21" s="16">
        <v>48</v>
      </c>
      <c r="L21" s="16">
        <v>48</v>
      </c>
      <c r="M21" s="31">
        <v>72</v>
      </c>
      <c r="N21" s="16">
        <v>48</v>
      </c>
      <c r="O21" s="24">
        <f t="shared" ref="O21:O33" si="4">SUM(C21:N21)</f>
        <v>624</v>
      </c>
      <c r="P21" s="24"/>
      <c r="Q21" s="24"/>
      <c r="R21" s="51" t="s">
        <v>75</v>
      </c>
      <c r="S21" s="24"/>
      <c r="T21" s="24"/>
      <c r="U21" s="24"/>
      <c r="V21" s="24"/>
      <c r="W21" s="24"/>
      <c r="X21" s="24"/>
      <c r="Y21" s="24"/>
      <c r="Z21" s="51" t="s">
        <v>74</v>
      </c>
      <c r="AA21" s="24"/>
    </row>
    <row r="22" spans="2:27" ht="42.75" x14ac:dyDescent="0.15">
      <c r="B22" s="20" t="s">
        <v>4</v>
      </c>
      <c r="C22" s="16">
        <v>48</v>
      </c>
      <c r="D22" s="16">
        <v>48</v>
      </c>
      <c r="E22" s="16">
        <v>48</v>
      </c>
      <c r="F22" s="16">
        <v>48</v>
      </c>
      <c r="G22" s="16">
        <v>48</v>
      </c>
      <c r="H22" s="16">
        <v>48</v>
      </c>
      <c r="I22" s="16">
        <v>48</v>
      </c>
      <c r="J22" s="16">
        <v>48</v>
      </c>
      <c r="K22" s="16">
        <v>48</v>
      </c>
      <c r="L22" s="16">
        <v>48</v>
      </c>
      <c r="M22" s="16">
        <v>48</v>
      </c>
      <c r="N22" s="31">
        <v>72</v>
      </c>
      <c r="O22" s="24">
        <f t="shared" si="4"/>
        <v>600</v>
      </c>
      <c r="P22" s="24"/>
      <c r="Q22" s="24"/>
      <c r="R22" s="24"/>
      <c r="S22" s="24"/>
      <c r="T22" s="24"/>
      <c r="U22" s="24"/>
      <c r="V22" s="24"/>
      <c r="W22" s="24"/>
      <c r="X22" s="24"/>
      <c r="Y22" s="24"/>
      <c r="Z22" s="24"/>
      <c r="AA22" s="51" t="s">
        <v>78</v>
      </c>
    </row>
    <row r="23" spans="2:27" ht="29.25" customHeight="1" x14ac:dyDescent="0.15">
      <c r="B23" s="20" t="s">
        <v>5</v>
      </c>
      <c r="C23" s="16">
        <v>60</v>
      </c>
      <c r="D23" s="16">
        <v>60</v>
      </c>
      <c r="E23" s="16">
        <v>60</v>
      </c>
      <c r="F23" s="16">
        <v>60</v>
      </c>
      <c r="G23" s="16">
        <v>60</v>
      </c>
      <c r="H23" s="16">
        <v>60</v>
      </c>
      <c r="I23" s="16">
        <v>60</v>
      </c>
      <c r="J23" s="16">
        <v>60</v>
      </c>
      <c r="K23" s="16">
        <v>60</v>
      </c>
      <c r="L23" s="16">
        <v>60</v>
      </c>
      <c r="M23" s="16">
        <v>60</v>
      </c>
      <c r="N23" s="16">
        <v>60</v>
      </c>
      <c r="O23" s="24">
        <f t="shared" si="4"/>
        <v>720</v>
      </c>
      <c r="P23" s="24"/>
      <c r="Q23" s="24"/>
      <c r="R23" s="24"/>
      <c r="S23" s="24"/>
      <c r="T23" s="24"/>
      <c r="U23" s="24"/>
      <c r="V23" s="24"/>
      <c r="W23" s="24"/>
      <c r="X23" s="24"/>
      <c r="Y23" s="24"/>
      <c r="Z23" s="24"/>
      <c r="AA23" s="24"/>
    </row>
    <row r="24" spans="2:27" ht="29.25" customHeight="1" x14ac:dyDescent="0.15">
      <c r="B24" s="20" t="s">
        <v>81</v>
      </c>
      <c r="C24" s="16"/>
      <c r="D24" s="16"/>
      <c r="E24" s="16"/>
      <c r="F24" s="16"/>
      <c r="G24" s="16"/>
      <c r="H24" s="16"/>
      <c r="I24" s="16"/>
      <c r="J24" s="16"/>
      <c r="K24" s="16"/>
      <c r="L24" s="16"/>
      <c r="M24" s="16"/>
      <c r="N24" s="16"/>
      <c r="O24" s="24">
        <f t="shared" ref="O24" si="5">SUM(C24:N24)</f>
        <v>0</v>
      </c>
      <c r="P24" s="24"/>
      <c r="Q24" s="24"/>
      <c r="R24" s="24"/>
      <c r="S24" s="24"/>
      <c r="T24" s="24"/>
      <c r="U24" s="24"/>
      <c r="V24" s="24"/>
      <c r="W24" s="24"/>
      <c r="X24" s="24"/>
      <c r="Y24" s="24"/>
      <c r="Z24" s="24"/>
      <c r="AA24" s="24"/>
    </row>
    <row r="25" spans="2:27" ht="57" x14ac:dyDescent="0.15">
      <c r="B25" s="20" t="s">
        <v>95</v>
      </c>
      <c r="C25" s="16">
        <v>12</v>
      </c>
      <c r="D25" s="16">
        <v>12</v>
      </c>
      <c r="E25" s="16">
        <v>12</v>
      </c>
      <c r="F25" s="16">
        <v>12</v>
      </c>
      <c r="G25" s="16">
        <v>12</v>
      </c>
      <c r="H25" s="16">
        <v>12</v>
      </c>
      <c r="I25" s="16">
        <v>12</v>
      </c>
      <c r="J25" s="16">
        <v>12</v>
      </c>
      <c r="K25" s="16">
        <v>12</v>
      </c>
      <c r="L25" s="16">
        <v>12</v>
      </c>
      <c r="M25" s="31">
        <v>192</v>
      </c>
      <c r="N25" s="16">
        <v>12</v>
      </c>
      <c r="O25" s="24">
        <f t="shared" si="4"/>
        <v>324</v>
      </c>
      <c r="P25" s="24"/>
      <c r="Q25" s="24"/>
      <c r="R25" s="24"/>
      <c r="S25" s="24"/>
      <c r="T25" s="24"/>
      <c r="U25" s="24"/>
      <c r="V25" s="24"/>
      <c r="W25" s="24"/>
      <c r="X25" s="24"/>
      <c r="Y25" s="24"/>
      <c r="Z25" s="51" t="s">
        <v>79</v>
      </c>
      <c r="AA25" s="24"/>
    </row>
    <row r="26" spans="2:27" ht="57" x14ac:dyDescent="0.15">
      <c r="B26" s="20" t="s">
        <v>96</v>
      </c>
      <c r="C26" s="16">
        <v>48</v>
      </c>
      <c r="D26" s="16">
        <v>48</v>
      </c>
      <c r="E26" s="16">
        <v>48</v>
      </c>
      <c r="F26" s="16">
        <v>48</v>
      </c>
      <c r="G26" s="16">
        <v>48</v>
      </c>
      <c r="H26" s="16">
        <v>48</v>
      </c>
      <c r="I26" s="16">
        <v>48</v>
      </c>
      <c r="J26" s="16">
        <v>48</v>
      </c>
      <c r="K26" s="16">
        <v>48</v>
      </c>
      <c r="L26" s="16">
        <v>48</v>
      </c>
      <c r="M26" s="16">
        <v>48</v>
      </c>
      <c r="N26" s="31">
        <v>288</v>
      </c>
      <c r="O26" s="24">
        <f t="shared" si="4"/>
        <v>816</v>
      </c>
      <c r="P26" s="24"/>
      <c r="Q26" s="24"/>
      <c r="R26" s="24"/>
      <c r="S26" s="24"/>
      <c r="T26" s="24"/>
      <c r="U26" s="24"/>
      <c r="V26" s="24"/>
      <c r="W26" s="24"/>
      <c r="X26" s="24"/>
      <c r="Y26" s="24"/>
      <c r="Z26" s="24"/>
      <c r="AA26" s="51" t="s">
        <v>80</v>
      </c>
    </row>
    <row r="27" spans="2:27" ht="42.75" x14ac:dyDescent="0.15">
      <c r="B27" s="20" t="s">
        <v>97</v>
      </c>
      <c r="C27" s="16">
        <v>36</v>
      </c>
      <c r="D27" s="16">
        <v>36</v>
      </c>
      <c r="E27" s="16">
        <v>36</v>
      </c>
      <c r="F27" s="16">
        <v>36</v>
      </c>
      <c r="G27" s="31">
        <v>94</v>
      </c>
      <c r="H27" s="31">
        <v>336</v>
      </c>
      <c r="I27" s="16">
        <v>36</v>
      </c>
      <c r="J27" s="16">
        <v>36</v>
      </c>
      <c r="K27" s="16">
        <v>36</v>
      </c>
      <c r="L27" s="16">
        <v>36</v>
      </c>
      <c r="M27" s="16">
        <v>36</v>
      </c>
      <c r="N27" s="16">
        <v>36</v>
      </c>
      <c r="O27" s="24">
        <f t="shared" si="4"/>
        <v>790</v>
      </c>
      <c r="P27" s="24"/>
      <c r="Q27" s="24"/>
      <c r="R27" s="24"/>
      <c r="S27" s="24"/>
      <c r="T27" s="52" t="s">
        <v>67</v>
      </c>
      <c r="U27" s="52" t="s">
        <v>66</v>
      </c>
      <c r="V27" s="24"/>
      <c r="W27" s="24"/>
      <c r="X27" s="24"/>
      <c r="Y27" s="24"/>
      <c r="Z27" s="24"/>
      <c r="AA27" s="24"/>
    </row>
    <row r="28" spans="2:27" ht="71.25" x14ac:dyDescent="0.15">
      <c r="B28" s="20" t="s">
        <v>98</v>
      </c>
      <c r="C28" s="16">
        <v>32</v>
      </c>
      <c r="D28" s="16">
        <v>32</v>
      </c>
      <c r="E28" s="16">
        <v>32</v>
      </c>
      <c r="F28" s="16">
        <v>32</v>
      </c>
      <c r="G28" s="16">
        <v>32</v>
      </c>
      <c r="H28" s="16">
        <v>32</v>
      </c>
      <c r="I28" s="16">
        <v>32</v>
      </c>
      <c r="J28" s="16">
        <v>32</v>
      </c>
      <c r="K28" s="31">
        <v>72</v>
      </c>
      <c r="L28" s="16">
        <v>32</v>
      </c>
      <c r="M28" s="31">
        <v>72</v>
      </c>
      <c r="N28" s="16">
        <v>32</v>
      </c>
      <c r="O28" s="24">
        <f t="shared" si="4"/>
        <v>464</v>
      </c>
      <c r="P28" s="24"/>
      <c r="Q28" s="24"/>
      <c r="R28" s="24"/>
      <c r="S28" s="24"/>
      <c r="T28" s="24"/>
      <c r="U28" s="24"/>
      <c r="V28" s="24"/>
      <c r="W28" s="52"/>
      <c r="X28" s="52" t="s">
        <v>77</v>
      </c>
      <c r="Y28" s="24"/>
      <c r="Z28" s="52" t="s">
        <v>76</v>
      </c>
      <c r="AA28" s="24"/>
    </row>
    <row r="29" spans="2:27" ht="29.25" customHeight="1" x14ac:dyDescent="0.15">
      <c r="B29" s="20" t="s">
        <v>99</v>
      </c>
      <c r="C29" s="16">
        <v>12</v>
      </c>
      <c r="D29" s="16">
        <v>12</v>
      </c>
      <c r="E29" s="16">
        <v>12</v>
      </c>
      <c r="F29" s="16">
        <v>12</v>
      </c>
      <c r="G29" s="16">
        <v>12</v>
      </c>
      <c r="H29" s="16">
        <v>12</v>
      </c>
      <c r="I29" s="16">
        <v>12</v>
      </c>
      <c r="J29" s="16">
        <v>12</v>
      </c>
      <c r="K29" s="16">
        <v>12</v>
      </c>
      <c r="L29" s="16">
        <v>12</v>
      </c>
      <c r="M29" s="16">
        <v>12</v>
      </c>
      <c r="N29" s="16">
        <v>12</v>
      </c>
      <c r="O29" s="24">
        <f t="shared" si="4"/>
        <v>144</v>
      </c>
      <c r="P29" s="24"/>
      <c r="Q29" s="24"/>
      <c r="R29" s="24"/>
      <c r="S29" s="24"/>
      <c r="T29" s="24"/>
      <c r="U29" s="24"/>
      <c r="V29" s="24"/>
      <c r="W29" s="24"/>
      <c r="X29" s="24"/>
      <c r="Y29" s="24"/>
      <c r="Z29" s="24"/>
      <c r="AA29" s="24"/>
    </row>
    <row r="30" spans="2:27" ht="85.5" x14ac:dyDescent="0.15">
      <c r="B30" s="21" t="s">
        <v>100</v>
      </c>
      <c r="C30" s="18">
        <v>32</v>
      </c>
      <c r="D30" s="18">
        <v>24</v>
      </c>
      <c r="E30" s="18">
        <v>24</v>
      </c>
      <c r="F30" s="37">
        <v>120</v>
      </c>
      <c r="G30" s="18">
        <v>32</v>
      </c>
      <c r="H30" s="18">
        <v>24</v>
      </c>
      <c r="I30" s="18">
        <v>32</v>
      </c>
      <c r="J30" s="18">
        <v>32</v>
      </c>
      <c r="K30" s="18">
        <v>24</v>
      </c>
      <c r="L30" s="37">
        <v>72</v>
      </c>
      <c r="M30" s="18">
        <v>24</v>
      </c>
      <c r="N30" s="18">
        <v>32</v>
      </c>
      <c r="O30" s="25">
        <f t="shared" si="4"/>
        <v>472</v>
      </c>
      <c r="P30" s="25"/>
      <c r="Q30" s="25"/>
      <c r="R30" s="53"/>
      <c r="S30" s="53" t="s">
        <v>62</v>
      </c>
      <c r="T30" s="25"/>
      <c r="U30" s="25"/>
      <c r="V30" s="25"/>
      <c r="W30" s="25"/>
      <c r="X30" s="25"/>
      <c r="Y30" s="53" t="s">
        <v>69</v>
      </c>
      <c r="Z30" s="25"/>
      <c r="AA30" s="25"/>
    </row>
    <row r="31" spans="2:27" ht="99.75" x14ac:dyDescent="0.15">
      <c r="B31" s="21" t="s">
        <v>6</v>
      </c>
      <c r="C31" s="18">
        <v>24</v>
      </c>
      <c r="D31" s="18">
        <v>24</v>
      </c>
      <c r="E31" s="18">
        <v>24</v>
      </c>
      <c r="F31" s="18">
        <v>24</v>
      </c>
      <c r="G31" s="37">
        <v>120</v>
      </c>
      <c r="H31" s="18">
        <v>24</v>
      </c>
      <c r="I31" s="18">
        <v>24</v>
      </c>
      <c r="J31" s="18">
        <v>24</v>
      </c>
      <c r="K31" s="18">
        <v>24</v>
      </c>
      <c r="L31" s="37">
        <v>120</v>
      </c>
      <c r="M31" s="18">
        <v>24</v>
      </c>
      <c r="N31" s="18">
        <v>24</v>
      </c>
      <c r="O31" s="25">
        <f t="shared" si="4"/>
        <v>480</v>
      </c>
      <c r="P31" s="25"/>
      <c r="Q31" s="25"/>
      <c r="R31" s="53"/>
      <c r="S31" s="25"/>
      <c r="T31" s="53" t="s">
        <v>68</v>
      </c>
      <c r="U31" s="25"/>
      <c r="V31" s="25"/>
      <c r="W31" s="25"/>
      <c r="X31" s="25"/>
      <c r="Y31" s="53" t="s">
        <v>63</v>
      </c>
      <c r="Z31" s="53"/>
      <c r="AA31" s="25"/>
    </row>
    <row r="32" spans="2:27" ht="85.5" x14ac:dyDescent="0.15">
      <c r="B32" s="21" t="s">
        <v>101</v>
      </c>
      <c r="C32" s="18">
        <v>48</v>
      </c>
      <c r="D32" s="18">
        <v>8</v>
      </c>
      <c r="E32" s="18">
        <v>48</v>
      </c>
      <c r="F32" s="18">
        <v>48</v>
      </c>
      <c r="G32" s="18">
        <v>48</v>
      </c>
      <c r="H32" s="18">
        <v>8</v>
      </c>
      <c r="I32" s="18">
        <v>48</v>
      </c>
      <c r="J32" s="18">
        <v>8</v>
      </c>
      <c r="K32" s="50">
        <v>48</v>
      </c>
      <c r="L32" s="18">
        <v>8</v>
      </c>
      <c r="M32" s="37">
        <v>120</v>
      </c>
      <c r="N32" s="18">
        <v>48</v>
      </c>
      <c r="O32" s="25">
        <f t="shared" si="4"/>
        <v>488</v>
      </c>
      <c r="P32" s="54" t="s">
        <v>44</v>
      </c>
      <c r="Q32" s="54" t="s">
        <v>45</v>
      </c>
      <c r="R32" s="54" t="s">
        <v>46</v>
      </c>
      <c r="S32" s="54" t="s">
        <v>47</v>
      </c>
      <c r="T32" s="54" t="s">
        <v>44</v>
      </c>
      <c r="U32" s="54" t="s">
        <v>45</v>
      </c>
      <c r="V32" s="54" t="s">
        <v>44</v>
      </c>
      <c r="W32" s="54" t="s">
        <v>44</v>
      </c>
      <c r="X32" s="54" t="s">
        <v>44</v>
      </c>
      <c r="Y32" s="54" t="s">
        <v>45</v>
      </c>
      <c r="Z32" s="53" t="s">
        <v>64</v>
      </c>
      <c r="AA32" s="54" t="s">
        <v>45</v>
      </c>
    </row>
    <row r="33" spans="2:39" ht="57" x14ac:dyDescent="0.15">
      <c r="B33" s="21" t="s">
        <v>102</v>
      </c>
      <c r="C33" s="18">
        <v>8</v>
      </c>
      <c r="D33" s="18">
        <v>52</v>
      </c>
      <c r="E33" s="18">
        <v>8</v>
      </c>
      <c r="F33" s="18">
        <v>52</v>
      </c>
      <c r="G33" s="18">
        <v>8</v>
      </c>
      <c r="H33" s="37">
        <v>96</v>
      </c>
      <c r="I33" s="18">
        <v>8</v>
      </c>
      <c r="J33" s="18">
        <v>52</v>
      </c>
      <c r="K33" s="18">
        <v>8</v>
      </c>
      <c r="L33" s="18">
        <v>52</v>
      </c>
      <c r="M33" s="18">
        <v>8</v>
      </c>
      <c r="N33" s="18">
        <v>52</v>
      </c>
      <c r="O33" s="25">
        <f t="shared" si="4"/>
        <v>404</v>
      </c>
      <c r="P33" s="25"/>
      <c r="Q33" s="25"/>
      <c r="R33" s="25"/>
      <c r="S33" s="25"/>
      <c r="T33" s="47"/>
      <c r="U33" s="47" t="s">
        <v>65</v>
      </c>
      <c r="V33" s="25"/>
      <c r="W33" s="25"/>
      <c r="X33" s="25"/>
      <c r="Y33" s="25"/>
      <c r="Z33" s="25"/>
      <c r="AA33" s="25"/>
    </row>
    <row r="34" spans="2:39" ht="14.25" customHeight="1" x14ac:dyDescent="0.15">
      <c r="B34" s="63"/>
      <c r="C34" s="63"/>
      <c r="D34" s="63"/>
      <c r="E34" s="63"/>
      <c r="F34" s="63"/>
      <c r="G34" s="63"/>
      <c r="H34" s="63"/>
      <c r="I34" s="63"/>
      <c r="J34" s="63"/>
      <c r="K34" s="63"/>
      <c r="L34" s="63"/>
      <c r="M34" s="63"/>
      <c r="N34" s="63"/>
      <c r="O34" s="63"/>
      <c r="P34" s="63"/>
      <c r="Q34" s="63"/>
      <c r="R34" s="63"/>
      <c r="S34" s="63"/>
      <c r="T34" s="63"/>
      <c r="U34" s="63"/>
      <c r="V34" s="63"/>
      <c r="W34" s="63"/>
      <c r="X34" s="63"/>
      <c r="Y34" s="63"/>
      <c r="Z34" s="64"/>
      <c r="AA34" s="64"/>
      <c r="AB34" s="64"/>
      <c r="AC34" s="64"/>
      <c r="AD34" s="64"/>
      <c r="AE34" s="64"/>
      <c r="AF34" s="64"/>
      <c r="AG34" s="64"/>
      <c r="AH34" s="64"/>
      <c r="AI34" s="64"/>
      <c r="AJ34" s="64"/>
      <c r="AK34" s="64"/>
      <c r="AL34" s="64"/>
      <c r="AM34" s="64"/>
    </row>
    <row r="35" spans="2:39" ht="30.75" customHeight="1" x14ac:dyDescent="0.2">
      <c r="B35" s="67"/>
      <c r="C35" s="67"/>
      <c r="D35" s="67"/>
      <c r="E35" s="67"/>
      <c r="F35" s="67"/>
      <c r="G35" s="67"/>
      <c r="H35" s="67"/>
      <c r="I35" s="67"/>
      <c r="J35" s="67"/>
      <c r="K35" s="67"/>
      <c r="L35" s="67"/>
      <c r="M35" s="67"/>
      <c r="N35" s="67"/>
      <c r="O35" s="67"/>
      <c r="P35" s="67"/>
      <c r="Q35" s="67"/>
      <c r="R35" s="67"/>
      <c r="S35" s="67"/>
      <c r="T35" s="67"/>
      <c r="U35" s="67"/>
      <c r="V35" s="67"/>
      <c r="W35" s="67"/>
      <c r="X35" s="67"/>
      <c r="Y35" s="67"/>
      <c r="Z35" s="8"/>
      <c r="AA35" s="7"/>
      <c r="AB35" s="7"/>
      <c r="AC35" s="7"/>
      <c r="AD35" s="7"/>
      <c r="AE35" s="7"/>
      <c r="AF35" s="7"/>
      <c r="AG35" s="7"/>
      <c r="AH35" s="7"/>
      <c r="AI35" s="7"/>
      <c r="AJ35" s="7"/>
      <c r="AK35" s="7"/>
      <c r="AL35" s="7"/>
      <c r="AM35" s="7"/>
    </row>
    <row r="36" spans="2:39" ht="12" customHeight="1" x14ac:dyDescent="0.2">
      <c r="B36" s="67"/>
      <c r="C36" s="67"/>
      <c r="D36" s="67"/>
      <c r="E36" s="67"/>
      <c r="F36" s="67"/>
      <c r="G36" s="67"/>
      <c r="H36" s="67"/>
      <c r="I36" s="67"/>
      <c r="J36" s="67"/>
      <c r="K36" s="67"/>
      <c r="L36" s="67"/>
      <c r="M36" s="67"/>
      <c r="N36" s="67"/>
      <c r="O36" s="67"/>
      <c r="P36" s="67"/>
      <c r="Q36" s="67"/>
      <c r="R36" s="67"/>
      <c r="S36" s="67"/>
      <c r="T36" s="67"/>
      <c r="U36" s="67"/>
      <c r="V36" s="67"/>
      <c r="W36" s="67"/>
      <c r="X36" s="67"/>
      <c r="Y36" s="67"/>
      <c r="Z36" s="8"/>
      <c r="AA36" s="7"/>
      <c r="AB36" s="7"/>
      <c r="AC36" s="7"/>
      <c r="AD36" s="7"/>
      <c r="AE36" s="7"/>
      <c r="AF36" s="7"/>
      <c r="AG36" s="7"/>
      <c r="AH36" s="7"/>
      <c r="AI36" s="7"/>
      <c r="AJ36" s="7"/>
      <c r="AK36" s="7"/>
      <c r="AL36" s="7"/>
      <c r="AM36" s="7"/>
    </row>
    <row r="37" spans="2:39" ht="12" customHeight="1" x14ac:dyDescent="0.2">
      <c r="B37" s="66"/>
      <c r="C37" s="66"/>
      <c r="D37" s="66"/>
      <c r="E37" s="66"/>
      <c r="F37" s="66"/>
      <c r="G37" s="66"/>
      <c r="H37" s="66"/>
      <c r="I37" s="66"/>
      <c r="J37" s="66"/>
      <c r="K37" s="66"/>
      <c r="L37" s="66"/>
      <c r="M37" s="66"/>
      <c r="N37" s="66"/>
      <c r="O37" s="66"/>
      <c r="P37" s="66"/>
      <c r="Q37" s="66"/>
      <c r="R37" s="66"/>
      <c r="S37" s="66"/>
      <c r="T37" s="66"/>
      <c r="U37" s="66"/>
      <c r="V37" s="66"/>
      <c r="W37" s="66"/>
      <c r="X37" s="66"/>
      <c r="Y37" s="66"/>
      <c r="Z37" s="8"/>
      <c r="AA37" s="7"/>
      <c r="AB37" s="7"/>
      <c r="AC37" s="7"/>
      <c r="AD37" s="7"/>
      <c r="AE37" s="7"/>
      <c r="AF37" s="7"/>
      <c r="AG37" s="7"/>
      <c r="AH37" s="7"/>
      <c r="AI37" s="7"/>
      <c r="AJ37" s="7"/>
      <c r="AK37" s="7"/>
      <c r="AL37" s="7"/>
      <c r="AM37" s="7"/>
    </row>
    <row r="38" spans="2:39" ht="12" customHeight="1" x14ac:dyDescent="0.2">
      <c r="B38" s="66"/>
      <c r="C38" s="66"/>
      <c r="D38" s="66"/>
      <c r="E38" s="66"/>
      <c r="F38" s="66"/>
      <c r="G38" s="66"/>
      <c r="H38" s="66"/>
      <c r="I38" s="66"/>
      <c r="J38" s="66"/>
      <c r="K38" s="66"/>
      <c r="L38" s="66"/>
      <c r="M38" s="66"/>
      <c r="N38" s="66"/>
      <c r="O38" s="66"/>
      <c r="P38" s="66"/>
      <c r="Q38" s="66"/>
      <c r="R38" s="66"/>
      <c r="S38" s="66"/>
      <c r="T38" s="66"/>
      <c r="U38" s="66"/>
      <c r="V38" s="66"/>
      <c r="W38" s="66"/>
      <c r="X38" s="66"/>
      <c r="Y38" s="66"/>
      <c r="Z38" s="8"/>
      <c r="AA38" s="7"/>
      <c r="AB38" s="7"/>
      <c r="AC38" s="7"/>
      <c r="AD38" s="7"/>
      <c r="AE38" s="7"/>
      <c r="AF38" s="7"/>
      <c r="AG38" s="7"/>
      <c r="AH38" s="7"/>
      <c r="AI38" s="7"/>
      <c r="AJ38" s="7"/>
      <c r="AK38" s="7"/>
      <c r="AL38" s="7"/>
      <c r="AM38" s="7"/>
    </row>
    <row r="39" spans="2:39" ht="12" customHeight="1" x14ac:dyDescent="0.2">
      <c r="B39" s="66"/>
      <c r="C39" s="66"/>
      <c r="D39" s="66"/>
      <c r="E39" s="66"/>
      <c r="F39" s="66"/>
      <c r="G39" s="66"/>
      <c r="H39" s="66"/>
      <c r="I39" s="66"/>
      <c r="J39" s="66"/>
      <c r="K39" s="66"/>
      <c r="L39" s="66"/>
      <c r="M39" s="66"/>
      <c r="N39" s="66"/>
      <c r="O39" s="66"/>
      <c r="P39" s="66"/>
      <c r="Q39" s="66"/>
      <c r="R39" s="66"/>
      <c r="S39" s="66"/>
      <c r="T39" s="66"/>
      <c r="U39" s="66"/>
      <c r="V39" s="66"/>
      <c r="W39" s="66"/>
      <c r="X39" s="66"/>
      <c r="Y39" s="66"/>
      <c r="Z39" s="8"/>
      <c r="AA39" s="7"/>
      <c r="AB39" s="7"/>
      <c r="AC39" s="7"/>
      <c r="AD39" s="7"/>
      <c r="AE39" s="7"/>
      <c r="AF39" s="7"/>
      <c r="AG39" s="7"/>
      <c r="AH39" s="7"/>
      <c r="AI39" s="7"/>
      <c r="AJ39" s="7"/>
      <c r="AK39" s="7"/>
      <c r="AL39" s="7"/>
      <c r="AM39" s="7"/>
    </row>
    <row r="40" spans="2:39" ht="12" customHeight="1" x14ac:dyDescent="0.2">
      <c r="B40" s="66"/>
      <c r="C40" s="66"/>
      <c r="D40" s="66"/>
      <c r="E40" s="66"/>
      <c r="F40" s="66"/>
      <c r="G40" s="66"/>
      <c r="H40" s="66"/>
      <c r="I40" s="66"/>
      <c r="J40" s="66"/>
      <c r="K40" s="66"/>
      <c r="L40" s="66"/>
      <c r="M40" s="66"/>
      <c r="N40" s="66"/>
      <c r="O40" s="66"/>
      <c r="P40" s="66"/>
      <c r="Q40" s="66"/>
      <c r="R40" s="66"/>
      <c r="S40" s="66"/>
      <c r="T40" s="66"/>
      <c r="U40" s="66"/>
      <c r="V40" s="66"/>
      <c r="W40" s="66"/>
      <c r="X40" s="66"/>
      <c r="Y40" s="66"/>
      <c r="Z40" s="8"/>
      <c r="AA40" s="7"/>
      <c r="AB40" s="7"/>
      <c r="AC40" s="7"/>
      <c r="AD40" s="7"/>
      <c r="AE40" s="7"/>
      <c r="AF40" s="7"/>
      <c r="AG40" s="7"/>
      <c r="AH40" s="7"/>
      <c r="AI40" s="7"/>
      <c r="AJ40" s="7"/>
      <c r="AK40" s="7"/>
      <c r="AL40" s="7"/>
      <c r="AM40" s="7"/>
    </row>
    <row r="41" spans="2:39" ht="12" customHeight="1" x14ac:dyDescent="0.2">
      <c r="B41" s="66"/>
      <c r="C41" s="66"/>
      <c r="D41" s="66"/>
      <c r="E41" s="66"/>
      <c r="F41" s="66"/>
      <c r="G41" s="66"/>
      <c r="H41" s="66"/>
      <c r="I41" s="66"/>
      <c r="J41" s="66"/>
      <c r="K41" s="66"/>
      <c r="L41" s="66"/>
      <c r="M41" s="66"/>
      <c r="N41" s="66"/>
      <c r="O41" s="66"/>
      <c r="P41" s="66"/>
      <c r="Q41" s="66"/>
      <c r="R41" s="66"/>
      <c r="S41" s="66"/>
      <c r="T41" s="66"/>
      <c r="U41" s="66"/>
      <c r="V41" s="66"/>
      <c r="W41" s="66"/>
      <c r="X41" s="66"/>
      <c r="Y41" s="66"/>
      <c r="Z41" s="8"/>
      <c r="AA41" s="7"/>
      <c r="AB41" s="7"/>
      <c r="AC41" s="7"/>
      <c r="AD41" s="7"/>
      <c r="AE41" s="7"/>
      <c r="AF41" s="7"/>
      <c r="AG41" s="7"/>
      <c r="AH41" s="7"/>
      <c r="AI41" s="7"/>
      <c r="AJ41" s="7"/>
      <c r="AK41" s="7"/>
      <c r="AL41" s="7"/>
      <c r="AM41" s="7"/>
    </row>
    <row r="42" spans="2:39" ht="12" customHeight="1" x14ac:dyDescent="0.2">
      <c r="B42" s="65"/>
      <c r="C42" s="65"/>
      <c r="D42" s="65"/>
      <c r="E42" s="65"/>
      <c r="F42" s="65"/>
      <c r="G42" s="65"/>
      <c r="H42" s="65"/>
      <c r="I42" s="65"/>
      <c r="J42" s="65"/>
      <c r="K42" s="65"/>
      <c r="L42" s="65"/>
      <c r="M42" s="65"/>
      <c r="N42" s="65"/>
      <c r="O42" s="65"/>
      <c r="P42" s="65"/>
      <c r="Q42" s="65"/>
      <c r="R42" s="65"/>
      <c r="S42" s="65"/>
      <c r="T42" s="65"/>
      <c r="U42" s="65"/>
      <c r="V42" s="65"/>
      <c r="W42" s="65"/>
      <c r="X42" s="65"/>
      <c r="Y42" s="65"/>
      <c r="Z42" s="8"/>
      <c r="AA42" s="7"/>
      <c r="AB42" s="7"/>
      <c r="AC42" s="7"/>
      <c r="AD42" s="7"/>
      <c r="AE42" s="7"/>
      <c r="AF42" s="7"/>
      <c r="AG42" s="7"/>
      <c r="AH42" s="7"/>
      <c r="AI42" s="7"/>
      <c r="AJ42" s="7"/>
      <c r="AK42" s="7"/>
      <c r="AL42" s="7"/>
      <c r="AM42" s="7"/>
    </row>
    <row r="43" spans="2:39" ht="12" customHeight="1" x14ac:dyDescent="0.2">
      <c r="B43" s="66"/>
      <c r="C43" s="66"/>
      <c r="D43" s="66"/>
      <c r="E43" s="66"/>
      <c r="F43" s="66"/>
      <c r="G43" s="66"/>
      <c r="H43" s="66"/>
      <c r="I43" s="66"/>
      <c r="J43" s="66"/>
      <c r="K43" s="66"/>
      <c r="L43" s="66"/>
      <c r="M43" s="66"/>
      <c r="N43" s="66"/>
      <c r="O43" s="66"/>
      <c r="P43" s="66"/>
      <c r="Q43" s="66"/>
      <c r="R43" s="66"/>
      <c r="S43" s="66"/>
      <c r="T43" s="66"/>
      <c r="U43" s="66"/>
      <c r="V43" s="66"/>
      <c r="W43" s="66"/>
      <c r="X43" s="66"/>
      <c r="Y43" s="66"/>
      <c r="Z43" s="8"/>
      <c r="AA43" s="7"/>
      <c r="AB43" s="7"/>
      <c r="AC43" s="7"/>
      <c r="AD43" s="7"/>
      <c r="AE43" s="7"/>
      <c r="AF43" s="7"/>
      <c r="AG43" s="7"/>
      <c r="AH43" s="7"/>
      <c r="AI43" s="7"/>
      <c r="AJ43" s="7"/>
      <c r="AK43" s="7"/>
      <c r="AL43" s="7"/>
      <c r="AM43" s="7"/>
    </row>
    <row r="44" spans="2:39" ht="14.25" customHeight="1" x14ac:dyDescent="0.2">
      <c r="B44" s="66"/>
      <c r="C44" s="66"/>
      <c r="D44" s="66"/>
      <c r="E44" s="66"/>
      <c r="F44" s="66"/>
      <c r="G44" s="66"/>
      <c r="H44" s="66"/>
      <c r="I44" s="66"/>
      <c r="J44" s="66"/>
      <c r="K44" s="66"/>
      <c r="L44" s="66"/>
      <c r="M44" s="66"/>
      <c r="N44" s="66"/>
      <c r="O44" s="66"/>
      <c r="P44" s="66"/>
      <c r="Q44" s="66"/>
      <c r="R44" s="66"/>
      <c r="S44" s="66"/>
      <c r="T44" s="66"/>
      <c r="U44" s="66"/>
      <c r="V44" s="66"/>
      <c r="W44" s="66"/>
      <c r="X44" s="66"/>
      <c r="Y44" s="66"/>
      <c r="Z44" s="8"/>
      <c r="AA44" s="7"/>
      <c r="AB44" s="7"/>
      <c r="AC44" s="7"/>
      <c r="AD44" s="7"/>
      <c r="AE44" s="7"/>
      <c r="AF44" s="7"/>
      <c r="AG44" s="7"/>
      <c r="AH44" s="7"/>
      <c r="AI44" s="7"/>
      <c r="AJ44" s="7"/>
      <c r="AK44" s="7"/>
      <c r="AL44" s="7"/>
      <c r="AM44" s="7"/>
    </row>
    <row r="45" spans="2:39" ht="14.25" customHeight="1" x14ac:dyDescent="0.2">
      <c r="B45" s="63"/>
      <c r="C45" s="63"/>
      <c r="D45" s="63"/>
      <c r="E45" s="63"/>
      <c r="F45" s="63"/>
      <c r="G45" s="63"/>
      <c r="H45" s="63"/>
      <c r="I45" s="63"/>
      <c r="J45" s="63"/>
      <c r="K45" s="63"/>
      <c r="L45" s="63"/>
      <c r="M45" s="63"/>
      <c r="N45" s="63"/>
      <c r="O45" s="63"/>
      <c r="P45" s="63"/>
      <c r="Q45" s="63"/>
      <c r="R45" s="63"/>
      <c r="S45" s="63"/>
      <c r="T45" s="63"/>
      <c r="U45" s="63"/>
      <c r="V45" s="63"/>
      <c r="W45" s="63"/>
      <c r="X45" s="63"/>
      <c r="Y45" s="63"/>
      <c r="Z45" s="9"/>
      <c r="AA45" s="10"/>
      <c r="AB45" s="10"/>
      <c r="AC45" s="10"/>
      <c r="AD45" s="10"/>
      <c r="AE45" s="10"/>
      <c r="AF45" s="10"/>
      <c r="AG45" s="10"/>
      <c r="AH45" s="10"/>
      <c r="AI45" s="10"/>
      <c r="AJ45" s="10"/>
      <c r="AK45" s="10"/>
      <c r="AL45" s="10"/>
      <c r="AM45" s="10"/>
    </row>
    <row r="46" spans="2:39" s="14" customFormat="1" ht="12" customHeight="1" x14ac:dyDescent="0.2">
      <c r="B46" s="3"/>
      <c r="C46" s="4"/>
      <c r="D46" s="5"/>
      <c r="E46" s="6"/>
      <c r="F46" s="7"/>
      <c r="G46" s="7"/>
      <c r="H46" s="7"/>
      <c r="I46" s="7"/>
      <c r="J46" s="7"/>
      <c r="K46" s="7"/>
      <c r="L46" s="7"/>
      <c r="M46" s="7"/>
      <c r="N46" s="7"/>
      <c r="O46" s="7"/>
      <c r="P46" s="7"/>
      <c r="Q46" s="7"/>
      <c r="R46" s="7"/>
      <c r="S46" s="7"/>
      <c r="T46" s="7"/>
      <c r="U46" s="7"/>
      <c r="V46" s="7"/>
      <c r="W46" s="7"/>
      <c r="X46" s="7"/>
      <c r="Y46" s="7"/>
      <c r="Z46" s="11"/>
      <c r="AA46" s="12"/>
      <c r="AB46" s="12"/>
      <c r="AC46" s="12"/>
      <c r="AD46" s="12"/>
      <c r="AE46" s="12"/>
      <c r="AF46" s="13"/>
      <c r="AG46" s="13"/>
      <c r="AH46" s="13"/>
      <c r="AI46" s="13"/>
      <c r="AJ46" s="13"/>
      <c r="AK46" s="13"/>
      <c r="AL46" s="13"/>
      <c r="AM46" s="13"/>
    </row>
    <row r="47" spans="2:39" ht="14.25" customHeight="1" x14ac:dyDescent="0.2">
      <c r="Z47" s="9"/>
      <c r="AA47" s="10"/>
      <c r="AB47" s="10"/>
      <c r="AC47" s="10"/>
      <c r="AD47" s="10"/>
      <c r="AE47" s="10"/>
      <c r="AF47" s="10"/>
      <c r="AG47" s="10"/>
      <c r="AH47" s="10"/>
      <c r="AI47" s="10"/>
      <c r="AJ47" s="10"/>
      <c r="AK47" s="10"/>
      <c r="AL47" s="10"/>
      <c r="AM47" s="10"/>
    </row>
    <row r="48" spans="2:39" ht="14.25" customHeight="1" x14ac:dyDescent="0.2">
      <c r="Z48" s="9"/>
      <c r="AA48" s="10"/>
      <c r="AB48" s="10"/>
      <c r="AC48" s="10"/>
      <c r="AD48" s="10"/>
      <c r="AE48" s="10"/>
      <c r="AF48" s="10"/>
      <c r="AG48" s="10"/>
      <c r="AH48" s="10"/>
      <c r="AI48" s="10"/>
      <c r="AJ48" s="10"/>
      <c r="AK48" s="10"/>
      <c r="AL48" s="10"/>
      <c r="AM48" s="10"/>
    </row>
    <row r="49" spans="26:53" ht="10.5" customHeight="1" x14ac:dyDescent="0.2">
      <c r="Z49" s="11"/>
      <c r="AA49" s="4"/>
      <c r="AB49" s="5"/>
      <c r="AC49" s="6"/>
      <c r="AD49" s="7"/>
      <c r="AE49" s="7"/>
      <c r="AF49" s="7"/>
      <c r="AG49" s="7"/>
      <c r="AH49" s="7"/>
      <c r="AI49" s="7"/>
      <c r="AJ49" s="7"/>
      <c r="AK49" s="7"/>
      <c r="AL49" s="7"/>
      <c r="AM49" s="7"/>
      <c r="AN49" s="7"/>
      <c r="AO49" s="7"/>
      <c r="AP49" s="7"/>
      <c r="AQ49" s="7"/>
      <c r="AR49" s="7"/>
      <c r="AS49" s="7"/>
      <c r="AT49" s="7"/>
      <c r="AU49" s="7"/>
      <c r="AV49" s="7"/>
      <c r="AW49" s="7"/>
      <c r="AX49" s="7"/>
      <c r="AY49" s="7"/>
      <c r="AZ49" s="7"/>
      <c r="BA49" s="7"/>
    </row>
    <row r="50" spans="26:53" ht="10.5" customHeight="1" x14ac:dyDescent="0.15">
      <c r="Z50" s="7"/>
      <c r="AA50" s="7"/>
      <c r="AB50" s="7"/>
      <c r="AC50" s="7"/>
      <c r="AD50" s="7"/>
      <c r="AE50" s="7"/>
      <c r="AF50" s="7"/>
      <c r="AG50" s="7"/>
      <c r="AH50" s="7"/>
      <c r="AI50" s="7"/>
      <c r="AJ50" s="7"/>
    </row>
    <row r="51" spans="26:53" ht="10.5" customHeight="1" x14ac:dyDescent="0.15"/>
    <row r="52" spans="26:53" ht="0" hidden="1" customHeight="1" x14ac:dyDescent="0.15"/>
    <row r="53" spans="26:53" ht="0" hidden="1" customHeight="1" x14ac:dyDescent="0.15"/>
    <row r="54" spans="26:53" x14ac:dyDescent="0.15"/>
    <row r="55" spans="26:53" x14ac:dyDescent="0.15"/>
    <row r="56" spans="26:53" x14ac:dyDescent="0.15"/>
    <row r="57" spans="26:53" x14ac:dyDescent="0.15"/>
    <row r="58" spans="26:53" x14ac:dyDescent="0.15"/>
    <row r="59" spans="26:53" x14ac:dyDescent="0.15"/>
    <row r="60" spans="26:53" x14ac:dyDescent="0.15"/>
    <row r="61" spans="26:53" x14ac:dyDescent="0.15"/>
    <row r="62" spans="26:53" x14ac:dyDescent="0.15"/>
    <row r="63" spans="26:53" x14ac:dyDescent="0.15"/>
    <row r="64" spans="26:53" x14ac:dyDescent="0.15"/>
    <row r="65" x14ac:dyDescent="0.15"/>
    <row r="66" x14ac:dyDescent="0.15"/>
    <row r="67" x14ac:dyDescent="0.15"/>
    <row r="68" x14ac:dyDescent="0.15"/>
    <row r="69" x14ac:dyDescent="0.15"/>
    <row r="70" x14ac:dyDescent="0.15"/>
    <row r="71" x14ac:dyDescent="0.15"/>
    <row r="72" x14ac:dyDescent="0.15"/>
    <row r="73" x14ac:dyDescent="0.15"/>
    <row r="74" x14ac:dyDescent="0.15"/>
    <row r="75" x14ac:dyDescent="0.15"/>
    <row r="76" x14ac:dyDescent="0.15"/>
    <row r="77" x14ac:dyDescent="0.15"/>
    <row r="78" x14ac:dyDescent="0.15"/>
    <row r="79" x14ac:dyDescent="0.15"/>
    <row r="80" x14ac:dyDescent="0.15"/>
    <row r="81" x14ac:dyDescent="0.15"/>
    <row r="82" x14ac:dyDescent="0.15"/>
    <row r="83" x14ac:dyDescent="0.15"/>
    <row r="84" x14ac:dyDescent="0.15"/>
    <row r="85" x14ac:dyDescent="0.15"/>
    <row r="86" x14ac:dyDescent="0.15"/>
    <row r="87" x14ac:dyDescent="0.15"/>
    <row r="88" x14ac:dyDescent="0.15"/>
    <row r="89" x14ac:dyDescent="0.15"/>
    <row r="90" x14ac:dyDescent="0.15"/>
    <row r="91" x14ac:dyDescent="0.15"/>
    <row r="92" x14ac:dyDescent="0.15"/>
    <row r="93" x14ac:dyDescent="0.15"/>
    <row r="94" x14ac:dyDescent="0.15"/>
    <row r="95" x14ac:dyDescent="0.15"/>
    <row r="96" x14ac:dyDescent="0.15"/>
    <row r="97" x14ac:dyDescent="0.15"/>
    <row r="98" x14ac:dyDescent="0.15"/>
    <row r="99" x14ac:dyDescent="0.15"/>
    <row r="100" x14ac:dyDescent="0.15"/>
    <row r="101" x14ac:dyDescent="0.15"/>
    <row r="102" x14ac:dyDescent="0.15"/>
    <row r="103" x14ac:dyDescent="0.15"/>
    <row r="104" x14ac:dyDescent="0.15"/>
    <row r="105" x14ac:dyDescent="0.15"/>
    <row r="106" x14ac:dyDescent="0.15"/>
  </sheetData>
  <mergeCells count="16">
    <mergeCell ref="B42:Y42"/>
    <mergeCell ref="B43:Y43"/>
    <mergeCell ref="B44:Y44"/>
    <mergeCell ref="B45:Y45"/>
    <mergeCell ref="B35:Y36"/>
    <mergeCell ref="B37:Y37"/>
    <mergeCell ref="B38:Y38"/>
    <mergeCell ref="B39:Y39"/>
    <mergeCell ref="B40:Y40"/>
    <mergeCell ref="B41:Y41"/>
    <mergeCell ref="B1:O1"/>
    <mergeCell ref="B2:B3"/>
    <mergeCell ref="C2:N2"/>
    <mergeCell ref="P2:AA2"/>
    <mergeCell ref="B34:Y34"/>
    <mergeCell ref="Z34:AM3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Y96"/>
  <sheetViews>
    <sheetView showGridLines="0" tabSelected="1" zoomScale="90" zoomScaleNormal="90" workbookViewId="0">
      <selection activeCell="B9" sqref="B9"/>
    </sheetView>
  </sheetViews>
  <sheetFormatPr defaultColWidth="9.140625" defaultRowHeight="8.25" zeroHeight="1" x14ac:dyDescent="0.15"/>
  <cols>
    <col min="1" max="1" width="2.28515625" style="1" customWidth="1"/>
    <col min="2" max="2" width="39" style="6" customWidth="1"/>
    <col min="3" max="14" width="9.7109375" style="7" customWidth="1"/>
    <col min="15" max="15" width="15.7109375" style="7" customWidth="1"/>
    <col min="16" max="16384" width="9.140625" style="1"/>
  </cols>
  <sheetData>
    <row r="1" spans="2:15" ht="19.5" x14ac:dyDescent="0.15">
      <c r="B1" s="55" t="s">
        <v>24</v>
      </c>
      <c r="C1" s="55"/>
      <c r="D1" s="55"/>
      <c r="E1" s="55"/>
      <c r="F1" s="55"/>
      <c r="G1" s="55"/>
      <c r="H1" s="55"/>
      <c r="I1" s="55"/>
      <c r="J1" s="55"/>
      <c r="K1" s="55"/>
      <c r="L1" s="55"/>
      <c r="M1" s="55"/>
      <c r="N1" s="55"/>
      <c r="O1" s="55"/>
    </row>
    <row r="2" spans="2:15" s="2" customFormat="1" ht="15" x14ac:dyDescent="0.15">
      <c r="B2" s="56" t="s">
        <v>1</v>
      </c>
      <c r="C2" s="58" t="s">
        <v>0</v>
      </c>
      <c r="D2" s="58"/>
      <c r="E2" s="58"/>
      <c r="F2" s="58"/>
      <c r="G2" s="58"/>
      <c r="H2" s="58"/>
      <c r="I2" s="58"/>
      <c r="J2" s="58"/>
      <c r="K2" s="58"/>
      <c r="L2" s="58"/>
      <c r="M2" s="58"/>
      <c r="N2" s="59"/>
      <c r="O2" s="27"/>
    </row>
    <row r="3" spans="2:15" ht="15" x14ac:dyDescent="0.15">
      <c r="B3" s="57"/>
      <c r="C3" s="23" t="s">
        <v>16</v>
      </c>
      <c r="D3" s="23" t="s">
        <v>17</v>
      </c>
      <c r="E3" s="23" t="s">
        <v>18</v>
      </c>
      <c r="F3" s="23" t="s">
        <v>19</v>
      </c>
      <c r="G3" s="23" t="s">
        <v>20</v>
      </c>
      <c r="H3" s="23" t="s">
        <v>21</v>
      </c>
      <c r="I3" s="23" t="s">
        <v>7</v>
      </c>
      <c r="J3" s="23" t="s">
        <v>8</v>
      </c>
      <c r="K3" s="23" t="s">
        <v>9</v>
      </c>
      <c r="L3" s="23" t="s">
        <v>10</v>
      </c>
      <c r="M3" s="23" t="s">
        <v>11</v>
      </c>
      <c r="N3" s="23" t="s">
        <v>12</v>
      </c>
      <c r="O3" s="29" t="s">
        <v>2</v>
      </c>
    </row>
    <row r="4" spans="2:15" ht="14.25" x14ac:dyDescent="0.15">
      <c r="B4" s="15" t="s">
        <v>22</v>
      </c>
      <c r="C4" s="16">
        <v>64983.75</v>
      </c>
      <c r="D4" s="16">
        <v>58132</v>
      </c>
      <c r="E4" s="16">
        <v>64983.75</v>
      </c>
      <c r="F4" s="16">
        <v>62887.5</v>
      </c>
      <c r="G4" s="16">
        <v>64983.75</v>
      </c>
      <c r="H4" s="16">
        <v>62887.5</v>
      </c>
      <c r="I4" s="16">
        <v>72098.25</v>
      </c>
      <c r="J4" s="16">
        <v>72098.25</v>
      </c>
      <c r="K4" s="16">
        <v>69772.5</v>
      </c>
      <c r="L4" s="16">
        <v>72098.25</v>
      </c>
      <c r="M4" s="16">
        <v>69772.5</v>
      </c>
      <c r="N4" s="16">
        <v>72098.25</v>
      </c>
      <c r="O4" s="28">
        <f t="shared" ref="O4:O11" si="0">SUM(C4:N4)</f>
        <v>806796.25</v>
      </c>
    </row>
    <row r="5" spans="2:15" ht="14.25" x14ac:dyDescent="0.15">
      <c r="B5" s="15" t="s">
        <v>83</v>
      </c>
      <c r="C5" s="16">
        <v>158440.57056686046</v>
      </c>
      <c r="D5" s="16">
        <v>145618.1457848837</v>
      </c>
      <c r="E5" s="16">
        <v>158440.57056686046</v>
      </c>
      <c r="F5" s="16">
        <v>153088.6019622093</v>
      </c>
      <c r="G5" s="16">
        <v>157994.57318313952</v>
      </c>
      <c r="H5" s="16">
        <v>156099.08430232559</v>
      </c>
      <c r="I5" s="16">
        <v>157994.57318313952</v>
      </c>
      <c r="J5" s="16">
        <v>161451.05290697672</v>
      </c>
      <c r="K5" s="16">
        <v>152642.60457848839</v>
      </c>
      <c r="L5" s="16">
        <v>158440.57056686046</v>
      </c>
      <c r="M5" s="16">
        <v>79276.034956395335</v>
      </c>
      <c r="N5" s="16">
        <v>158440.57056686046</v>
      </c>
      <c r="O5" s="28">
        <f t="shared" si="0"/>
        <v>1797926.9531250002</v>
      </c>
    </row>
    <row r="6" spans="2:15" ht="14.25" x14ac:dyDescent="0.15">
      <c r="B6" s="15" t="s">
        <v>84</v>
      </c>
      <c r="C6" s="16">
        <v>154845</v>
      </c>
      <c r="D6" s="16">
        <v>134865</v>
      </c>
      <c r="E6" s="16">
        <v>154845</v>
      </c>
      <c r="F6" s="16">
        <v>144855</v>
      </c>
      <c r="G6" s="16">
        <v>154845</v>
      </c>
      <c r="H6" s="16">
        <v>144855</v>
      </c>
      <c r="I6" s="16">
        <v>154845</v>
      </c>
      <c r="J6" s="16">
        <v>139860</v>
      </c>
      <c r="K6" s="16">
        <v>149850</v>
      </c>
      <c r="L6" s="16">
        <v>151700</v>
      </c>
      <c r="M6" s="16">
        <v>139490</v>
      </c>
      <c r="N6" s="16">
        <v>149110</v>
      </c>
      <c r="O6" s="28">
        <f t="shared" si="0"/>
        <v>1773965</v>
      </c>
    </row>
    <row r="7" spans="2:15" ht="14.25" x14ac:dyDescent="0.15">
      <c r="B7" s="15" t="s">
        <v>85</v>
      </c>
      <c r="C7" s="16">
        <v>112661.99999999994</v>
      </c>
      <c r="D7" s="16">
        <v>93884.999999999971</v>
      </c>
      <c r="E7" s="16">
        <v>105151.19999999995</v>
      </c>
      <c r="F7" s="16">
        <v>101395.79999999996</v>
      </c>
      <c r="G7" s="16">
        <v>105151.19999999995</v>
      </c>
      <c r="H7" s="16">
        <v>101395.79999999996</v>
      </c>
      <c r="I7" s="22">
        <v>95762.699999999968</v>
      </c>
      <c r="J7" s="22">
        <v>0</v>
      </c>
      <c r="K7" s="22">
        <v>8000</v>
      </c>
      <c r="L7" s="16">
        <v>127000</v>
      </c>
      <c r="M7" s="16">
        <v>140700</v>
      </c>
      <c r="N7" s="16">
        <v>144000</v>
      </c>
      <c r="O7" s="24">
        <f t="shared" si="0"/>
        <v>1135103.6999999997</v>
      </c>
    </row>
    <row r="8" spans="2:15" ht="14.25" x14ac:dyDescent="0.15">
      <c r="B8" s="40" t="s">
        <v>103</v>
      </c>
      <c r="C8" s="16">
        <v>267506.99999999994</v>
      </c>
      <c r="D8" s="16">
        <v>228749.99999999997</v>
      </c>
      <c r="E8" s="16">
        <v>259996.19999999995</v>
      </c>
      <c r="F8" s="16">
        <v>246250.79999999996</v>
      </c>
      <c r="G8" s="16">
        <v>259996.19999999995</v>
      </c>
      <c r="H8" s="16">
        <v>246250.79999999996</v>
      </c>
      <c r="I8" s="16">
        <v>250607.69999999995</v>
      </c>
      <c r="J8" s="16">
        <v>139860</v>
      </c>
      <c r="K8" s="16">
        <v>157850</v>
      </c>
      <c r="L8" s="16">
        <v>278700</v>
      </c>
      <c r="M8" s="16">
        <v>280190</v>
      </c>
      <c r="N8" s="16">
        <v>293110</v>
      </c>
      <c r="O8" s="24">
        <f t="shared" si="0"/>
        <v>2909068.6999999997</v>
      </c>
    </row>
    <row r="9" spans="2:15" ht="14.25" x14ac:dyDescent="0.15">
      <c r="B9" s="17" t="s">
        <v>82</v>
      </c>
      <c r="C9" s="41"/>
      <c r="D9" s="41"/>
      <c r="E9" s="41"/>
      <c r="F9" s="41"/>
      <c r="G9" s="41"/>
      <c r="H9" s="41"/>
      <c r="I9" s="41"/>
      <c r="J9" s="41"/>
      <c r="K9" s="41"/>
      <c r="L9" s="41"/>
      <c r="M9" s="41"/>
      <c r="N9" s="41"/>
      <c r="O9" s="24">
        <f t="shared" ref="O9" si="1">SUM(C9:N9)</f>
        <v>0</v>
      </c>
    </row>
    <row r="10" spans="2:15" ht="14.25" x14ac:dyDescent="0.15">
      <c r="B10" s="17" t="s">
        <v>13</v>
      </c>
      <c r="C10" s="41">
        <v>305500.69587621011</v>
      </c>
      <c r="D10" s="41">
        <v>261239.08601151773</v>
      </c>
      <c r="E10" s="41">
        <v>296923.14603046019</v>
      </c>
      <c r="F10" s="41">
        <v>281225.50348242646</v>
      </c>
      <c r="G10" s="41">
        <v>296923.14603046019</v>
      </c>
      <c r="H10" s="41">
        <v>281225.50348242646</v>
      </c>
      <c r="I10" s="41">
        <v>286201.20872327272</v>
      </c>
      <c r="J10" s="41">
        <v>159724.14675222241</v>
      </c>
      <c r="K10" s="41">
        <v>180269.2447078386</v>
      </c>
      <c r="L10" s="41">
        <v>318283.42413731152</v>
      </c>
      <c r="M10" s="41">
        <v>319985.04703635914</v>
      </c>
      <c r="N10" s="41">
        <v>334740.05902004801</v>
      </c>
      <c r="O10" s="24">
        <f t="shared" si="0"/>
        <v>3322240.2112905537</v>
      </c>
    </row>
    <row r="11" spans="2:15" ht="14.25" x14ac:dyDescent="0.15">
      <c r="B11" s="17" t="s">
        <v>14</v>
      </c>
      <c r="C11" s="41">
        <v>297068.87667002669</v>
      </c>
      <c r="D11" s="41">
        <v>254028.88723759982</v>
      </c>
      <c r="E11" s="41">
        <v>288728.06720001949</v>
      </c>
      <c r="F11" s="41">
        <v>273463.67958631145</v>
      </c>
      <c r="G11" s="41">
        <v>288728.06720001949</v>
      </c>
      <c r="H11" s="41">
        <v>273463.67958631145</v>
      </c>
      <c r="I11" s="41">
        <v>278302.05536251038</v>
      </c>
      <c r="J11" s="41">
        <v>155315.76030186107</v>
      </c>
      <c r="K11" s="41">
        <v>175293.81355390223</v>
      </c>
      <c r="L11" s="41">
        <v>309498.80163112172</v>
      </c>
      <c r="M11" s="41">
        <v>311153.45973815559</v>
      </c>
      <c r="N11" s="41">
        <v>325501.23339109466</v>
      </c>
      <c r="O11" s="24">
        <f t="shared" si="0"/>
        <v>3230546.3814589339</v>
      </c>
    </row>
    <row r="12" spans="2:15" ht="14.25" x14ac:dyDescent="0.15">
      <c r="B12" s="15" t="s">
        <v>88</v>
      </c>
      <c r="C12" s="16">
        <v>37373.399999999994</v>
      </c>
      <c r="D12" s="16">
        <v>34334.759999999995</v>
      </c>
      <c r="E12" s="16">
        <v>37373.399999999994</v>
      </c>
      <c r="F12" s="16">
        <v>36122.32</v>
      </c>
      <c r="G12" s="16">
        <v>37191.799999999996</v>
      </c>
      <c r="H12" s="16">
        <v>36217.4</v>
      </c>
      <c r="I12" s="16">
        <v>37272.6</v>
      </c>
      <c r="J12" s="16">
        <v>37471.799999999996</v>
      </c>
      <c r="K12" s="16">
        <v>36113.919999999998</v>
      </c>
      <c r="L12" s="16">
        <v>21613.899999999998</v>
      </c>
      <c r="M12" s="16">
        <v>22442.48</v>
      </c>
      <c r="N12" s="16">
        <v>37255.799999999996</v>
      </c>
      <c r="O12" s="24">
        <f>SUM(C12:N12)</f>
        <v>410783.57999999996</v>
      </c>
    </row>
    <row r="13" spans="2:15" ht="14.25" x14ac:dyDescent="0.15">
      <c r="B13" s="15" t="s">
        <v>89</v>
      </c>
      <c r="C13" s="16">
        <v>76487.7</v>
      </c>
      <c r="D13" s="16">
        <v>68729.579999999987</v>
      </c>
      <c r="E13" s="16">
        <v>75782.52</v>
      </c>
      <c r="F13" s="16">
        <v>72745.56</v>
      </c>
      <c r="G13" s="16">
        <v>75327.899999999994</v>
      </c>
      <c r="H13" s="16">
        <v>72852.7</v>
      </c>
      <c r="I13" s="16">
        <v>75261.3</v>
      </c>
      <c r="J13" s="16">
        <v>75607.900000000009</v>
      </c>
      <c r="K13" s="16">
        <v>72643.360000000001</v>
      </c>
      <c r="L13" s="16">
        <v>53709.950000000004</v>
      </c>
      <c r="M13" s="16">
        <v>59625.840000000004</v>
      </c>
      <c r="N13" s="16">
        <v>75056.899999999994</v>
      </c>
      <c r="O13" s="24">
        <f t="shared" ref="O13:O17" si="2">SUM(C13:N13)</f>
        <v>853831.21</v>
      </c>
    </row>
    <row r="14" spans="2:15" ht="14.25" x14ac:dyDescent="0.15">
      <c r="B14" s="20" t="s">
        <v>3</v>
      </c>
      <c r="C14" s="16">
        <v>94486</v>
      </c>
      <c r="D14" s="16">
        <v>84826</v>
      </c>
      <c r="E14" s="16">
        <v>93520</v>
      </c>
      <c r="F14" s="16">
        <v>89740</v>
      </c>
      <c r="G14" s="16">
        <v>92932</v>
      </c>
      <c r="H14" s="16">
        <v>89852</v>
      </c>
      <c r="I14" s="16">
        <v>92806</v>
      </c>
      <c r="J14" s="16">
        <v>93212</v>
      </c>
      <c r="K14" s="16">
        <v>89600</v>
      </c>
      <c r="L14" s="16">
        <v>68880</v>
      </c>
      <c r="M14" s="16">
        <v>76846</v>
      </c>
      <c r="N14" s="16">
        <v>92526</v>
      </c>
      <c r="O14" s="24">
        <f t="shared" si="2"/>
        <v>1059226</v>
      </c>
    </row>
    <row r="15" spans="2:15" ht="14.25" x14ac:dyDescent="0.15">
      <c r="B15" s="15" t="s">
        <v>90</v>
      </c>
      <c r="C15" s="16">
        <v>87486</v>
      </c>
      <c r="D15" s="16">
        <v>77826</v>
      </c>
      <c r="E15" s="16">
        <v>86520</v>
      </c>
      <c r="F15" s="16">
        <v>82740</v>
      </c>
      <c r="G15" s="16">
        <v>85932</v>
      </c>
      <c r="H15" s="16">
        <v>82852</v>
      </c>
      <c r="I15" s="16">
        <v>85806</v>
      </c>
      <c r="J15" s="16">
        <v>86212</v>
      </c>
      <c r="K15" s="16">
        <v>82600</v>
      </c>
      <c r="L15" s="16">
        <v>61880</v>
      </c>
      <c r="M15" s="16">
        <v>69846</v>
      </c>
      <c r="N15" s="16">
        <v>85526</v>
      </c>
      <c r="O15" s="24">
        <f t="shared" si="2"/>
        <v>975226</v>
      </c>
    </row>
    <row r="16" spans="2:15" ht="14.25" x14ac:dyDescent="0.15">
      <c r="B16" s="15" t="s">
        <v>15</v>
      </c>
      <c r="C16" s="16">
        <v>31196</v>
      </c>
      <c r="D16" s="16">
        <v>28580</v>
      </c>
      <c r="E16" s="16">
        <v>31196</v>
      </c>
      <c r="F16" s="16">
        <v>30168</v>
      </c>
      <c r="G16" s="16">
        <v>31102</v>
      </c>
      <c r="H16" s="16">
        <v>30262</v>
      </c>
      <c r="I16" s="16">
        <v>31196</v>
      </c>
      <c r="J16" s="16">
        <v>31382</v>
      </c>
      <c r="K16" s="16">
        <v>30168</v>
      </c>
      <c r="L16" s="16">
        <v>16065</v>
      </c>
      <c r="M16" s="16">
        <v>16438</v>
      </c>
      <c r="N16" s="16">
        <v>31196</v>
      </c>
      <c r="O16" s="24">
        <f t="shared" si="2"/>
        <v>338949</v>
      </c>
    </row>
    <row r="17" spans="2:15" ht="14.25" x14ac:dyDescent="0.15">
      <c r="B17" s="15" t="s">
        <v>92</v>
      </c>
      <c r="C17" s="16">
        <v>6888</v>
      </c>
      <c r="D17" s="16">
        <v>6384</v>
      </c>
      <c r="E17" s="16">
        <v>7644</v>
      </c>
      <c r="F17" s="16">
        <v>6384</v>
      </c>
      <c r="G17" s="16">
        <v>7644</v>
      </c>
      <c r="H17" s="16">
        <v>7392</v>
      </c>
      <c r="I17" s="16">
        <v>7644</v>
      </c>
      <c r="J17" s="16">
        <v>7644</v>
      </c>
      <c r="K17" s="16">
        <v>6384</v>
      </c>
      <c r="L17" s="16">
        <v>6384</v>
      </c>
      <c r="M17" s="16">
        <v>7392</v>
      </c>
      <c r="N17" s="16">
        <v>7644</v>
      </c>
      <c r="O17" s="24">
        <f t="shared" si="2"/>
        <v>85428</v>
      </c>
    </row>
    <row r="18" spans="2:15" ht="14.25" x14ac:dyDescent="0.15">
      <c r="B18" s="21" t="s">
        <v>93</v>
      </c>
      <c r="C18" s="18">
        <v>152818.41432225064</v>
      </c>
      <c r="D18" s="18">
        <v>134956.52173913043</v>
      </c>
      <c r="E18" s="18">
        <v>147112.53196930946</v>
      </c>
      <c r="F18" s="18">
        <v>146864.45012787724</v>
      </c>
      <c r="G18" s="18">
        <v>134956.52173913043</v>
      </c>
      <c r="H18" s="18">
        <v>145624.0409207161</v>
      </c>
      <c r="I18" s="18">
        <v>151578.0051150895</v>
      </c>
      <c r="J18" s="18">
        <v>147112.53196930946</v>
      </c>
      <c r="K18" s="18">
        <v>146864.45012787724</v>
      </c>
      <c r="L18" s="18">
        <v>134956.52173913043</v>
      </c>
      <c r="M18" s="18">
        <v>116102.30179028133</v>
      </c>
      <c r="N18" s="18">
        <v>152818.41432225064</v>
      </c>
      <c r="O18" s="25">
        <f>SUM(C18:N18)</f>
        <v>1711764.7058823528</v>
      </c>
    </row>
    <row r="19" spans="2:15" ht="14.25" x14ac:dyDescent="0.15">
      <c r="B19" s="21" t="s">
        <v>94</v>
      </c>
      <c r="C19" s="18">
        <v>152818.41432225064</v>
      </c>
      <c r="D19" s="18">
        <v>134956.52173913043</v>
      </c>
      <c r="E19" s="18">
        <v>147112.53196930946</v>
      </c>
      <c r="F19" s="18">
        <v>146864.45012787724</v>
      </c>
      <c r="G19" s="18">
        <v>134956.52173913043</v>
      </c>
      <c r="H19" s="18">
        <v>145624.0409207161</v>
      </c>
      <c r="I19" s="18">
        <v>151578.0051150895</v>
      </c>
      <c r="J19" s="18">
        <v>147112.53196930946</v>
      </c>
      <c r="K19" s="18">
        <v>146864.45012787724</v>
      </c>
      <c r="L19" s="18">
        <v>134956.52173913043</v>
      </c>
      <c r="M19" s="18">
        <v>116102.30179028133</v>
      </c>
      <c r="N19" s="18">
        <v>152818.41432225064</v>
      </c>
      <c r="O19" s="25">
        <f t="shared" ref="O19:O20" si="3">SUM(C19:N19)</f>
        <v>1711764.7058823528</v>
      </c>
    </row>
    <row r="20" spans="2:15" ht="14.25" x14ac:dyDescent="0.15">
      <c r="B20" s="21" t="s">
        <v>91</v>
      </c>
      <c r="C20" s="18">
        <v>298760</v>
      </c>
      <c r="D20" s="18">
        <v>263840</v>
      </c>
      <c r="E20" s="18">
        <v>287605</v>
      </c>
      <c r="F20" s="18">
        <v>287120</v>
      </c>
      <c r="G20" s="19">
        <v>263840</v>
      </c>
      <c r="H20" s="18">
        <v>284695</v>
      </c>
      <c r="I20" s="18">
        <v>296335</v>
      </c>
      <c r="J20" s="18">
        <v>287605</v>
      </c>
      <c r="K20" s="18">
        <v>287120</v>
      </c>
      <c r="L20" s="19">
        <v>263840</v>
      </c>
      <c r="M20" s="19">
        <v>226980</v>
      </c>
      <c r="N20" s="18">
        <v>298760</v>
      </c>
      <c r="O20" s="25">
        <f t="shared" si="3"/>
        <v>3346500</v>
      </c>
    </row>
    <row r="21" spans="2:15" ht="14.25" x14ac:dyDescent="0.15">
      <c r="B21" s="20" t="s">
        <v>86</v>
      </c>
      <c r="C21" s="16">
        <v>50000</v>
      </c>
      <c r="D21" s="16">
        <v>48000</v>
      </c>
      <c r="E21" s="16">
        <v>50000</v>
      </c>
      <c r="F21" s="16">
        <v>49000</v>
      </c>
      <c r="G21" s="16">
        <v>50000</v>
      </c>
      <c r="H21" s="16">
        <v>49000</v>
      </c>
      <c r="I21" s="16">
        <v>50000</v>
      </c>
      <c r="J21" s="16">
        <v>50000</v>
      </c>
      <c r="K21" s="42">
        <v>49000</v>
      </c>
      <c r="L21" s="42">
        <v>50000</v>
      </c>
      <c r="M21" s="16">
        <v>49000</v>
      </c>
      <c r="N21" s="16">
        <v>50000</v>
      </c>
      <c r="O21" s="24">
        <f>SUM(C21:N21)</f>
        <v>594000</v>
      </c>
    </row>
    <row r="22" spans="2:15" ht="14.25" x14ac:dyDescent="0.15">
      <c r="B22" s="20" t="s">
        <v>87</v>
      </c>
      <c r="C22" s="16">
        <v>29500</v>
      </c>
      <c r="D22" s="16">
        <v>27500</v>
      </c>
      <c r="E22" s="22">
        <v>28500</v>
      </c>
      <c r="F22" s="16">
        <v>28500</v>
      </c>
      <c r="G22" s="16">
        <v>29500</v>
      </c>
      <c r="H22" s="16">
        <v>28500</v>
      </c>
      <c r="I22" s="16">
        <v>29500</v>
      </c>
      <c r="J22" s="16">
        <v>29500</v>
      </c>
      <c r="K22" s="42">
        <v>28500</v>
      </c>
      <c r="L22" s="42">
        <v>28500</v>
      </c>
      <c r="M22" s="22">
        <v>28500</v>
      </c>
      <c r="N22" s="16">
        <v>29500</v>
      </c>
      <c r="O22" s="24">
        <f t="shared" ref="O22:O34" si="4">SUM(C22:N22)</f>
        <v>346000</v>
      </c>
    </row>
    <row r="23" spans="2:15" ht="14.25" x14ac:dyDescent="0.15">
      <c r="B23" s="20" t="s">
        <v>4</v>
      </c>
      <c r="C23" s="16">
        <v>38100</v>
      </c>
      <c r="D23" s="16">
        <v>35050</v>
      </c>
      <c r="E23" s="16">
        <v>38100</v>
      </c>
      <c r="F23" s="16">
        <v>37050</v>
      </c>
      <c r="G23" s="16">
        <v>38100</v>
      </c>
      <c r="H23" s="16">
        <v>37050</v>
      </c>
      <c r="I23" s="16">
        <v>38100</v>
      </c>
      <c r="J23" s="16">
        <v>38100</v>
      </c>
      <c r="K23" s="42">
        <v>37050</v>
      </c>
      <c r="L23" s="42">
        <v>38100</v>
      </c>
      <c r="M23" s="16">
        <v>37100</v>
      </c>
      <c r="N23" s="22">
        <v>37100</v>
      </c>
      <c r="O23" s="24">
        <f t="shared" si="4"/>
        <v>449000</v>
      </c>
    </row>
    <row r="24" spans="2:15" ht="14.25" x14ac:dyDescent="0.15">
      <c r="B24" s="20" t="s">
        <v>5</v>
      </c>
      <c r="C24" s="16">
        <v>17500</v>
      </c>
      <c r="D24" s="16">
        <v>15000</v>
      </c>
      <c r="E24" s="16">
        <v>17500</v>
      </c>
      <c r="F24" s="16">
        <v>16500</v>
      </c>
      <c r="G24" s="16">
        <v>18000</v>
      </c>
      <c r="H24" s="16">
        <v>16500</v>
      </c>
      <c r="I24" s="16">
        <v>18000</v>
      </c>
      <c r="J24" s="16">
        <v>18000</v>
      </c>
      <c r="K24" s="42">
        <v>16500</v>
      </c>
      <c r="L24" s="42">
        <v>17500</v>
      </c>
      <c r="M24" s="16">
        <v>16500</v>
      </c>
      <c r="N24" s="16">
        <v>17500</v>
      </c>
      <c r="O24" s="24">
        <f t="shared" si="4"/>
        <v>205000</v>
      </c>
    </row>
    <row r="25" spans="2:15" ht="14.25" x14ac:dyDescent="0.15">
      <c r="B25" s="20" t="s">
        <v>81</v>
      </c>
      <c r="C25" s="16"/>
      <c r="D25" s="16"/>
      <c r="E25" s="16"/>
      <c r="F25" s="16"/>
      <c r="G25" s="16"/>
      <c r="H25" s="16"/>
      <c r="I25" s="16"/>
      <c r="J25" s="16"/>
      <c r="K25" s="42"/>
      <c r="L25" s="42"/>
      <c r="M25" s="16"/>
      <c r="N25" s="16"/>
      <c r="O25" s="24">
        <f t="shared" ref="O25" si="5">SUM(C25:N25)</f>
        <v>0</v>
      </c>
    </row>
    <row r="26" spans="2:15" ht="14.25" x14ac:dyDescent="0.15">
      <c r="B26" s="20" t="s">
        <v>95</v>
      </c>
      <c r="C26" s="16">
        <v>7000</v>
      </c>
      <c r="D26" s="16">
        <v>5500</v>
      </c>
      <c r="E26" s="16">
        <v>7000</v>
      </c>
      <c r="F26" s="16">
        <v>6500</v>
      </c>
      <c r="G26" s="16">
        <v>7000</v>
      </c>
      <c r="H26" s="16">
        <v>6500</v>
      </c>
      <c r="I26" s="16">
        <v>7000</v>
      </c>
      <c r="J26" s="16">
        <v>7000</v>
      </c>
      <c r="K26" s="16">
        <v>6500</v>
      </c>
      <c r="L26" s="16">
        <v>7000</v>
      </c>
      <c r="M26" s="22">
        <v>4000</v>
      </c>
      <c r="N26" s="16">
        <v>7000</v>
      </c>
      <c r="O26" s="24">
        <f t="shared" si="4"/>
        <v>78000</v>
      </c>
    </row>
    <row r="27" spans="2:15" ht="14.25" x14ac:dyDescent="0.15">
      <c r="B27" s="20" t="s">
        <v>96</v>
      </c>
      <c r="C27" s="16">
        <v>14000</v>
      </c>
      <c r="D27" s="16">
        <v>12500</v>
      </c>
      <c r="E27" s="16">
        <v>14000</v>
      </c>
      <c r="F27" s="16">
        <v>13000</v>
      </c>
      <c r="G27" s="16">
        <v>14000</v>
      </c>
      <c r="H27" s="16">
        <v>13000</v>
      </c>
      <c r="I27" s="16">
        <v>14000</v>
      </c>
      <c r="J27" s="16">
        <v>14000</v>
      </c>
      <c r="K27" s="16">
        <v>13000</v>
      </c>
      <c r="L27" s="16">
        <v>14000</v>
      </c>
      <c r="M27" s="16">
        <v>13000</v>
      </c>
      <c r="N27" s="22">
        <v>8000</v>
      </c>
      <c r="O27" s="24">
        <f t="shared" si="4"/>
        <v>156500</v>
      </c>
    </row>
    <row r="28" spans="2:15" ht="14.25" x14ac:dyDescent="0.15">
      <c r="B28" s="20" t="s">
        <v>97</v>
      </c>
      <c r="C28" s="16">
        <v>22000</v>
      </c>
      <c r="D28" s="16">
        <v>20000</v>
      </c>
      <c r="E28" s="16">
        <v>22000</v>
      </c>
      <c r="F28" s="16">
        <v>21000</v>
      </c>
      <c r="G28" s="22">
        <v>19500</v>
      </c>
      <c r="H28" s="22">
        <v>10500</v>
      </c>
      <c r="I28" s="16">
        <v>22000</v>
      </c>
      <c r="J28" s="16">
        <v>22000</v>
      </c>
      <c r="K28" s="16">
        <v>21000</v>
      </c>
      <c r="L28" s="16">
        <v>22000</v>
      </c>
      <c r="M28" s="16">
        <v>21000</v>
      </c>
      <c r="N28" s="16">
        <v>22000</v>
      </c>
      <c r="O28" s="24">
        <f t="shared" si="4"/>
        <v>245000</v>
      </c>
    </row>
    <row r="29" spans="2:15" ht="14.25" x14ac:dyDescent="0.15">
      <c r="B29" s="20" t="s">
        <v>98</v>
      </c>
      <c r="C29" s="16">
        <v>23975</v>
      </c>
      <c r="D29" s="16">
        <v>21525</v>
      </c>
      <c r="E29" s="16">
        <v>23975</v>
      </c>
      <c r="F29" s="16">
        <v>23170</v>
      </c>
      <c r="G29" s="16">
        <v>23975</v>
      </c>
      <c r="H29" s="16">
        <v>23170</v>
      </c>
      <c r="I29" s="16">
        <v>23975</v>
      </c>
      <c r="J29" s="16">
        <v>23975</v>
      </c>
      <c r="K29" s="22">
        <v>21170</v>
      </c>
      <c r="L29" s="16">
        <v>23975</v>
      </c>
      <c r="M29" s="22">
        <v>21770</v>
      </c>
      <c r="N29" s="16">
        <v>23975</v>
      </c>
      <c r="O29" s="24">
        <f t="shared" si="4"/>
        <v>278630</v>
      </c>
    </row>
    <row r="30" spans="2:15" ht="14.25" x14ac:dyDescent="0.15">
      <c r="B30" s="20" t="s">
        <v>99</v>
      </c>
      <c r="C30" s="16">
        <v>43344</v>
      </c>
      <c r="D30" s="16">
        <v>39984</v>
      </c>
      <c r="E30" s="16">
        <v>45192</v>
      </c>
      <c r="F30" s="16">
        <v>43512</v>
      </c>
      <c r="G30" s="16">
        <v>43344</v>
      </c>
      <c r="H30" s="16">
        <v>43512</v>
      </c>
      <c r="I30" s="16">
        <v>43176</v>
      </c>
      <c r="J30" s="16">
        <v>45360</v>
      </c>
      <c r="K30" s="16">
        <v>43512</v>
      </c>
      <c r="L30" s="16">
        <v>43334</v>
      </c>
      <c r="M30" s="16">
        <v>43512</v>
      </c>
      <c r="N30" s="16">
        <v>45192</v>
      </c>
      <c r="O30" s="24">
        <f t="shared" si="4"/>
        <v>522974</v>
      </c>
    </row>
    <row r="31" spans="2:15" ht="14.25" x14ac:dyDescent="0.15">
      <c r="B31" s="21" t="s">
        <v>100</v>
      </c>
      <c r="C31" s="18">
        <v>133400</v>
      </c>
      <c r="D31" s="18">
        <v>119600</v>
      </c>
      <c r="E31" s="18">
        <v>138000</v>
      </c>
      <c r="F31" s="19">
        <v>111320</v>
      </c>
      <c r="G31" s="18">
        <v>133400</v>
      </c>
      <c r="H31" s="18">
        <v>131100</v>
      </c>
      <c r="I31" s="18">
        <v>133400</v>
      </c>
      <c r="J31" s="18">
        <v>133400</v>
      </c>
      <c r="K31" s="18">
        <v>131100</v>
      </c>
      <c r="L31" s="19">
        <v>124200</v>
      </c>
      <c r="M31" s="18">
        <v>131100</v>
      </c>
      <c r="N31" s="18">
        <v>133400</v>
      </c>
      <c r="O31" s="25">
        <f t="shared" si="4"/>
        <v>1553420</v>
      </c>
    </row>
    <row r="32" spans="2:15" ht="14.25" x14ac:dyDescent="0.15">
      <c r="B32" s="21" t="s">
        <v>6</v>
      </c>
      <c r="C32" s="18">
        <v>77000</v>
      </c>
      <c r="D32" s="43">
        <v>70000</v>
      </c>
      <c r="E32" s="18">
        <v>77000</v>
      </c>
      <c r="F32" s="18">
        <v>72000</v>
      </c>
      <c r="G32" s="19">
        <v>62000</v>
      </c>
      <c r="H32" s="18">
        <v>72000</v>
      </c>
      <c r="I32" s="18">
        <v>72000</v>
      </c>
      <c r="J32" s="18">
        <v>77000</v>
      </c>
      <c r="K32" s="18">
        <v>77000</v>
      </c>
      <c r="L32" s="19">
        <v>62000</v>
      </c>
      <c r="M32" s="18">
        <v>72000</v>
      </c>
      <c r="N32" s="18">
        <v>72000</v>
      </c>
      <c r="O32" s="25">
        <f t="shared" si="4"/>
        <v>862000</v>
      </c>
    </row>
    <row r="33" spans="2:15" ht="14.25" x14ac:dyDescent="0.15">
      <c r="B33" s="21" t="s">
        <v>101</v>
      </c>
      <c r="C33" s="18">
        <v>22000</v>
      </c>
      <c r="D33" s="18">
        <v>21000</v>
      </c>
      <c r="E33" s="18">
        <v>22000</v>
      </c>
      <c r="F33" s="18">
        <v>21000</v>
      </c>
      <c r="G33" s="18">
        <v>22000</v>
      </c>
      <c r="H33" s="18">
        <v>23000</v>
      </c>
      <c r="I33" s="18">
        <v>22000</v>
      </c>
      <c r="J33" s="18">
        <v>24000</v>
      </c>
      <c r="K33" s="18">
        <v>23000</v>
      </c>
      <c r="L33" s="18">
        <v>24000</v>
      </c>
      <c r="M33" s="19">
        <v>19000</v>
      </c>
      <c r="N33" s="18">
        <v>22000</v>
      </c>
      <c r="O33" s="25">
        <f t="shared" si="4"/>
        <v>265000</v>
      </c>
    </row>
    <row r="34" spans="2:15" ht="14.25" x14ac:dyDescent="0.15">
      <c r="B34" s="21" t="s">
        <v>102</v>
      </c>
      <c r="C34" s="18">
        <v>29000</v>
      </c>
      <c r="D34" s="18">
        <v>23000</v>
      </c>
      <c r="E34" s="18">
        <v>29000</v>
      </c>
      <c r="F34" s="18">
        <v>25000</v>
      </c>
      <c r="G34" s="18">
        <v>29000</v>
      </c>
      <c r="H34" s="19">
        <v>22000</v>
      </c>
      <c r="I34" s="18">
        <v>29000</v>
      </c>
      <c r="J34" s="18">
        <v>25000</v>
      </c>
      <c r="K34" s="18">
        <v>28000</v>
      </c>
      <c r="L34" s="18">
        <v>25000</v>
      </c>
      <c r="M34" s="18">
        <v>28000</v>
      </c>
      <c r="N34" s="18">
        <v>25000</v>
      </c>
      <c r="O34" s="25">
        <f t="shared" si="4"/>
        <v>317000</v>
      </c>
    </row>
    <row r="35" spans="2:15" ht="12.75" x14ac:dyDescent="0.15">
      <c r="B35" s="63"/>
      <c r="C35" s="63"/>
      <c r="D35" s="63"/>
      <c r="E35" s="63"/>
      <c r="F35" s="63"/>
      <c r="G35" s="63"/>
      <c r="H35" s="63"/>
      <c r="I35" s="63"/>
      <c r="J35" s="63"/>
      <c r="K35" s="63"/>
      <c r="L35" s="63"/>
      <c r="M35" s="63"/>
      <c r="N35" s="63"/>
      <c r="O35" s="63"/>
    </row>
    <row r="36" spans="2:15" ht="30.75" customHeight="1" x14ac:dyDescent="0.15">
      <c r="B36" s="67"/>
      <c r="C36" s="67"/>
      <c r="D36" s="67"/>
      <c r="E36" s="67"/>
      <c r="F36" s="67"/>
      <c r="G36" s="67"/>
      <c r="H36" s="67"/>
      <c r="I36" s="67"/>
      <c r="J36" s="67"/>
      <c r="K36" s="67"/>
      <c r="L36" s="67"/>
      <c r="M36" s="67"/>
      <c r="N36" s="67"/>
      <c r="O36" s="67"/>
    </row>
    <row r="37" spans="2:15" ht="12" customHeight="1" x14ac:dyDescent="0.15">
      <c r="B37" s="67"/>
      <c r="C37" s="67"/>
      <c r="D37" s="67"/>
      <c r="E37" s="67"/>
      <c r="F37" s="67"/>
      <c r="G37" s="67"/>
      <c r="H37" s="67"/>
      <c r="I37" s="67"/>
      <c r="J37" s="67"/>
      <c r="K37" s="67"/>
      <c r="L37" s="67"/>
      <c r="M37" s="67"/>
      <c r="N37" s="67"/>
      <c r="O37" s="67"/>
    </row>
    <row r="38" spans="2:15" ht="12" customHeight="1" x14ac:dyDescent="0.15">
      <c r="B38" s="66"/>
      <c r="C38" s="66"/>
      <c r="D38" s="66"/>
      <c r="E38" s="66"/>
      <c r="F38" s="66"/>
      <c r="G38" s="66"/>
      <c r="H38" s="66"/>
      <c r="I38" s="66"/>
      <c r="J38" s="66"/>
      <c r="K38" s="66"/>
      <c r="L38" s="66"/>
      <c r="M38" s="66"/>
      <c r="N38" s="66"/>
      <c r="O38" s="66"/>
    </row>
    <row r="39" spans="2:15" ht="12" customHeight="1" x14ac:dyDescent="0.15">
      <c r="B39" s="66"/>
      <c r="C39" s="66"/>
      <c r="D39" s="66"/>
      <c r="E39" s="66"/>
      <c r="F39" s="66"/>
      <c r="G39" s="66"/>
      <c r="H39" s="66"/>
      <c r="I39" s="66"/>
      <c r="J39" s="66"/>
      <c r="K39" s="66"/>
      <c r="L39" s="66"/>
      <c r="M39" s="66"/>
      <c r="N39" s="66"/>
      <c r="O39" s="66"/>
    </row>
    <row r="40" spans="2:15" ht="12" customHeight="1" x14ac:dyDescent="0.15">
      <c r="B40" s="66"/>
      <c r="C40" s="66"/>
      <c r="D40" s="66"/>
      <c r="E40" s="66"/>
      <c r="F40" s="66"/>
      <c r="G40" s="66"/>
      <c r="H40" s="66"/>
      <c r="I40" s="66"/>
      <c r="J40" s="66"/>
      <c r="K40" s="66"/>
      <c r="L40" s="66"/>
      <c r="M40" s="66"/>
      <c r="N40" s="66"/>
      <c r="O40" s="66"/>
    </row>
    <row r="41" spans="2:15" ht="12" customHeight="1" x14ac:dyDescent="0.15">
      <c r="B41" s="66"/>
      <c r="C41" s="66"/>
      <c r="D41" s="66"/>
      <c r="E41" s="66"/>
      <c r="F41" s="66"/>
      <c r="G41" s="66"/>
      <c r="H41" s="66"/>
      <c r="I41" s="66"/>
      <c r="J41" s="66"/>
      <c r="K41" s="66"/>
      <c r="L41" s="66"/>
      <c r="M41" s="66"/>
      <c r="N41" s="66"/>
      <c r="O41" s="66"/>
    </row>
    <row r="42" spans="2:15" ht="12" customHeight="1" x14ac:dyDescent="0.15">
      <c r="B42" s="66"/>
      <c r="C42" s="66"/>
      <c r="D42" s="66"/>
      <c r="E42" s="66"/>
      <c r="F42" s="66"/>
      <c r="G42" s="66"/>
      <c r="H42" s="66"/>
      <c r="I42" s="66"/>
      <c r="J42" s="66"/>
      <c r="K42" s="66"/>
      <c r="L42" s="66"/>
      <c r="M42" s="66"/>
      <c r="N42" s="66"/>
      <c r="O42" s="66"/>
    </row>
    <row r="43" spans="2:15" ht="12" customHeight="1" x14ac:dyDescent="0.15">
      <c r="B43" s="65"/>
      <c r="C43" s="65"/>
      <c r="D43" s="65"/>
      <c r="E43" s="65"/>
      <c r="F43" s="65"/>
      <c r="G43" s="65"/>
      <c r="H43" s="65"/>
      <c r="I43" s="65"/>
      <c r="J43" s="65"/>
      <c r="K43" s="65"/>
      <c r="L43" s="65"/>
      <c r="M43" s="65"/>
      <c r="N43" s="65"/>
      <c r="O43" s="65"/>
    </row>
    <row r="44" spans="2:15" ht="12" customHeight="1" x14ac:dyDescent="0.15">
      <c r="B44" s="66"/>
      <c r="C44" s="66"/>
      <c r="D44" s="66"/>
      <c r="E44" s="66"/>
      <c r="F44" s="66"/>
      <c r="G44" s="66"/>
      <c r="H44" s="66"/>
      <c r="I44" s="66"/>
      <c r="J44" s="66"/>
      <c r="K44" s="66"/>
      <c r="L44" s="66"/>
      <c r="M44" s="66"/>
      <c r="N44" s="66"/>
      <c r="O44" s="66"/>
    </row>
    <row r="45" spans="2:15" ht="14.25" customHeight="1" x14ac:dyDescent="0.15">
      <c r="B45" s="66"/>
      <c r="C45" s="66"/>
      <c r="D45" s="66"/>
      <c r="E45" s="66"/>
      <c r="F45" s="66"/>
      <c r="G45" s="66"/>
      <c r="H45" s="66"/>
      <c r="I45" s="66"/>
      <c r="J45" s="66"/>
      <c r="K45" s="66"/>
      <c r="L45" s="66"/>
      <c r="M45" s="66"/>
      <c r="N45" s="66"/>
      <c r="O45" s="66"/>
    </row>
    <row r="46" spans="2:15" ht="14.25" customHeight="1" x14ac:dyDescent="0.15">
      <c r="B46" s="63"/>
      <c r="C46" s="63"/>
      <c r="D46" s="63"/>
      <c r="E46" s="63"/>
      <c r="F46" s="63"/>
      <c r="G46" s="63"/>
      <c r="H46" s="63"/>
      <c r="I46" s="63"/>
      <c r="J46" s="63"/>
      <c r="K46" s="63"/>
      <c r="L46" s="63"/>
      <c r="M46" s="63"/>
      <c r="N46" s="63"/>
      <c r="O46" s="63"/>
    </row>
    <row r="47" spans="2:15" s="14" customFormat="1" ht="12" customHeight="1" x14ac:dyDescent="0.2">
      <c r="B47" s="3"/>
      <c r="C47" s="4"/>
      <c r="D47" s="5"/>
      <c r="E47" s="6"/>
      <c r="F47" s="7"/>
      <c r="G47" s="7"/>
      <c r="H47" s="7"/>
      <c r="I47" s="7"/>
      <c r="J47" s="7"/>
      <c r="K47" s="7"/>
      <c r="L47" s="7"/>
      <c r="M47" s="7"/>
      <c r="N47" s="7"/>
      <c r="O47" s="7"/>
    </row>
    <row r="48" spans="2:15" ht="14.25" customHeight="1" x14ac:dyDescent="0.15"/>
    <row r="49" spans="16:25" ht="14.25" customHeight="1" x14ac:dyDescent="0.15"/>
    <row r="50" spans="16:25" ht="10.5" customHeight="1" x14ac:dyDescent="0.15">
      <c r="P50" s="7"/>
      <c r="Q50" s="7"/>
      <c r="R50" s="7"/>
      <c r="S50" s="7"/>
      <c r="T50" s="7"/>
      <c r="U50" s="7"/>
      <c r="V50" s="7"/>
      <c r="W50" s="7"/>
      <c r="X50" s="7"/>
      <c r="Y50" s="7"/>
    </row>
    <row r="51" spans="16:25" ht="10.5" customHeight="1" x14ac:dyDescent="0.15"/>
    <row r="52" spans="16:25" ht="10.5" customHeight="1" x14ac:dyDescent="0.15"/>
    <row r="53" spans="16:25" ht="0" hidden="1" customHeight="1" x14ac:dyDescent="0.15"/>
    <row r="54" spans="16:25" ht="0" hidden="1" customHeight="1" x14ac:dyDescent="0.15"/>
    <row r="55" spans="16:25" x14ac:dyDescent="0.15"/>
    <row r="56" spans="16:25" x14ac:dyDescent="0.15"/>
    <row r="57" spans="16:25" x14ac:dyDescent="0.15"/>
    <row r="58" spans="16:25" x14ac:dyDescent="0.15"/>
    <row r="59" spans="16:25" x14ac:dyDescent="0.15"/>
    <row r="60" spans="16:25" x14ac:dyDescent="0.15"/>
    <row r="61" spans="16:25" x14ac:dyDescent="0.15"/>
    <row r="62" spans="16:25" x14ac:dyDescent="0.15"/>
    <row r="63" spans="16:25" x14ac:dyDescent="0.15"/>
    <row r="64" spans="16:25" x14ac:dyDescent="0.15"/>
    <row r="65" x14ac:dyDescent="0.15"/>
    <row r="66" x14ac:dyDescent="0.15"/>
    <row r="67" x14ac:dyDescent="0.15"/>
    <row r="68" x14ac:dyDescent="0.15"/>
    <row r="69" x14ac:dyDescent="0.15"/>
    <row r="70" x14ac:dyDescent="0.15"/>
    <row r="71" x14ac:dyDescent="0.15"/>
    <row r="72" x14ac:dyDescent="0.15"/>
    <row r="73" x14ac:dyDescent="0.15"/>
    <row r="74" x14ac:dyDescent="0.15"/>
    <row r="75" x14ac:dyDescent="0.15"/>
    <row r="76" x14ac:dyDescent="0.15"/>
    <row r="77" x14ac:dyDescent="0.15"/>
    <row r="78" x14ac:dyDescent="0.15"/>
    <row r="79" x14ac:dyDescent="0.15"/>
    <row r="80" x14ac:dyDescent="0.15"/>
    <row r="81" x14ac:dyDescent="0.15"/>
    <row r="82" x14ac:dyDescent="0.15"/>
    <row r="83" x14ac:dyDescent="0.15"/>
    <row r="84" x14ac:dyDescent="0.15"/>
    <row r="85" x14ac:dyDescent="0.15"/>
    <row r="86" x14ac:dyDescent="0.15"/>
    <row r="87" x14ac:dyDescent="0.15"/>
    <row r="88" x14ac:dyDescent="0.15"/>
    <row r="89" x14ac:dyDescent="0.15"/>
    <row r="90" x14ac:dyDescent="0.15"/>
    <row r="91" x14ac:dyDescent="0.15"/>
    <row r="92" x14ac:dyDescent="0.15"/>
    <row r="93" x14ac:dyDescent="0.15"/>
    <row r="94" x14ac:dyDescent="0.15"/>
    <row r="95" x14ac:dyDescent="0.15"/>
    <row r="96" x14ac:dyDescent="0.15"/>
  </sheetData>
  <mergeCells count="14">
    <mergeCell ref="B44:O44"/>
    <mergeCell ref="B45:O45"/>
    <mergeCell ref="B46:O46"/>
    <mergeCell ref="B36:O37"/>
    <mergeCell ref="B38:O38"/>
    <mergeCell ref="B39:O39"/>
    <mergeCell ref="B40:O40"/>
    <mergeCell ref="B41:O41"/>
    <mergeCell ref="B42:O42"/>
    <mergeCell ref="B1:O1"/>
    <mergeCell ref="B2:B3"/>
    <mergeCell ref="C2:N2"/>
    <mergeCell ref="B35:O35"/>
    <mergeCell ref="B43:O43"/>
  </mergeCells>
  <pageMargins left="0.27559055118110237" right="0.15748031496062992" top="0.31496062992125984" bottom="0.15748031496062992" header="0.19685039370078741" footer="0.19685039370078741"/>
  <pageSetup paperSize="9" scale="48" orientation="landscape" r:id="rId1"/>
  <customProperties>
    <customPr name="EpmWorksheetKeyString_GUID"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Planlı Duruşlar Saat</vt:lpstr>
      <vt:lpstr>Üretim Hedefi (Tonaj)</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Koray Oktay [Erdemir]</dc:creator>
  <cp:lastModifiedBy>Nejat Başabaş [Erdemir]</cp:lastModifiedBy>
  <cp:lastPrinted>2017-08-04T06:06:04Z</cp:lastPrinted>
  <dcterms:created xsi:type="dcterms:W3CDTF">2013-10-03T05:38:07Z</dcterms:created>
  <dcterms:modified xsi:type="dcterms:W3CDTF">2021-10-20T11:20:36Z</dcterms:modified>
</cp:coreProperties>
</file>