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umberto\Desktop\"/>
    </mc:Choice>
  </mc:AlternateContent>
  <xr:revisionPtr revIDLastSave="0" documentId="13_ncr:1_{05917B16-AD80-4976-979E-AA81F2DCFF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E3" i="1"/>
  <c r="E2" i="1"/>
  <c r="C8" i="1"/>
  <c r="C6" i="1"/>
  <c r="C5" i="1"/>
  <c r="C7" i="1" s="1"/>
  <c r="H2" i="1"/>
  <c r="I2" i="1" s="1"/>
  <c r="G2" i="1" l="1"/>
  <c r="F2" i="1"/>
  <c r="I3" i="1" l="1"/>
  <c r="G3" i="1"/>
  <c r="H4" i="1" l="1"/>
  <c r="I4" i="1" l="1"/>
  <c r="G4" i="1"/>
  <c r="F4" i="1" l="1"/>
  <c r="E4" i="1"/>
  <c r="H5" i="1" l="1"/>
  <c r="I5" i="1" l="1"/>
  <c r="G5" i="1" s="1"/>
  <c r="F5" i="1" l="1"/>
  <c r="E5" i="1"/>
  <c r="H6" i="1" l="1"/>
  <c r="I6" i="1" l="1"/>
  <c r="G6" i="1"/>
  <c r="F6" i="1" l="1"/>
  <c r="E6" i="1"/>
  <c r="H7" i="1" l="1"/>
  <c r="I7" i="1" l="1"/>
  <c r="G7" i="1"/>
  <c r="F7" i="1" l="1"/>
  <c r="E7" i="1"/>
  <c r="H8" i="1" l="1"/>
  <c r="I8" i="1" l="1"/>
  <c r="G8" i="1"/>
  <c r="F8" i="1" l="1"/>
  <c r="E8" i="1"/>
  <c r="H9" i="1" l="1"/>
  <c r="I9" i="1" l="1"/>
  <c r="G9" i="1" s="1"/>
  <c r="F9" i="1" l="1"/>
  <c r="E9" i="1"/>
  <c r="H10" i="1" l="1"/>
  <c r="I10" i="1" l="1"/>
  <c r="G10" i="1"/>
  <c r="F10" i="1" l="1"/>
  <c r="E10" i="1"/>
  <c r="H11" i="1" l="1"/>
  <c r="I11" i="1" l="1"/>
  <c r="G11" i="1"/>
  <c r="F11" i="1" l="1"/>
  <c r="E11" i="1"/>
  <c r="H12" i="1" l="1"/>
  <c r="I12" i="1" l="1"/>
  <c r="G12" i="1" s="1"/>
  <c r="F12" i="1" l="1"/>
  <c r="E12" i="1"/>
  <c r="H13" i="1" l="1"/>
  <c r="I13" i="1" l="1"/>
  <c r="G13" i="1" s="1"/>
  <c r="F13" i="1" l="1"/>
  <c r="E13" i="1"/>
  <c r="H14" i="1" l="1"/>
  <c r="I14" i="1" l="1"/>
  <c r="G14" i="1"/>
  <c r="F14" i="1" l="1"/>
  <c r="E14" i="1"/>
  <c r="H15" i="1" l="1"/>
  <c r="I15" i="1" l="1"/>
  <c r="G15" i="1"/>
  <c r="F15" i="1" l="1"/>
  <c r="E15" i="1"/>
  <c r="H16" i="1" l="1"/>
  <c r="I16" i="1" l="1"/>
  <c r="G16" i="1" s="1"/>
  <c r="F16" i="1" l="1"/>
  <c r="E16" i="1"/>
  <c r="H17" i="1" l="1"/>
  <c r="I17" i="1" l="1"/>
  <c r="G17" i="1" s="1"/>
  <c r="F17" i="1" l="1"/>
  <c r="E17" i="1"/>
  <c r="H18" i="1" l="1"/>
  <c r="I18" i="1" l="1"/>
  <c r="G18" i="1" s="1"/>
  <c r="F18" i="1" l="1"/>
  <c r="E18" i="1"/>
  <c r="H19" i="1" l="1"/>
  <c r="I19" i="1" l="1"/>
  <c r="G19" i="1"/>
  <c r="F19" i="1" l="1"/>
  <c r="E19" i="1"/>
  <c r="H20" i="1" l="1"/>
  <c r="I20" i="1" l="1"/>
  <c r="G20" i="1" s="1"/>
  <c r="F20" i="1" l="1"/>
  <c r="E20" i="1"/>
  <c r="H21" i="1" l="1"/>
  <c r="I21" i="1" l="1"/>
  <c r="G21" i="1" s="1"/>
  <c r="F21" i="1" l="1"/>
  <c r="E21" i="1"/>
  <c r="H22" i="1" l="1"/>
  <c r="I22" i="1" l="1"/>
  <c r="G22" i="1"/>
  <c r="F22" i="1" l="1"/>
  <c r="E22" i="1"/>
  <c r="H23" i="1" l="1"/>
  <c r="I23" i="1" l="1"/>
  <c r="G23" i="1"/>
  <c r="F23" i="1" l="1"/>
  <c r="E23" i="1"/>
  <c r="H24" i="1" l="1"/>
  <c r="I24" i="1" l="1"/>
  <c r="G24" i="1" s="1"/>
  <c r="F24" i="1" l="1"/>
  <c r="E24" i="1"/>
  <c r="H25" i="1" l="1"/>
  <c r="I25" i="1" l="1"/>
  <c r="G25" i="1" s="1"/>
  <c r="F25" i="1" l="1"/>
  <c r="E25" i="1"/>
  <c r="H26" i="1" l="1"/>
  <c r="I26" i="1" l="1"/>
  <c r="G26" i="1"/>
  <c r="F26" i="1" l="1"/>
  <c r="E26" i="1"/>
  <c r="H27" i="1" l="1"/>
  <c r="I27" i="1" l="1"/>
  <c r="G27" i="1"/>
  <c r="F27" i="1" l="1"/>
  <c r="E27" i="1"/>
  <c r="H28" i="1" l="1"/>
  <c r="I28" i="1" l="1"/>
  <c r="G28" i="1" s="1"/>
  <c r="F28" i="1" l="1"/>
  <c r="E28" i="1"/>
  <c r="H29" i="1" l="1"/>
  <c r="I29" i="1" l="1"/>
  <c r="G29" i="1" s="1"/>
  <c r="F29" i="1" l="1"/>
  <c r="E29" i="1"/>
  <c r="H30" i="1" l="1"/>
  <c r="I30" i="1" l="1"/>
  <c r="G30" i="1" s="1"/>
  <c r="F30" i="1" l="1"/>
  <c r="E30" i="1"/>
  <c r="H31" i="1" l="1"/>
  <c r="I31" i="1" l="1"/>
  <c r="G31" i="1" s="1"/>
  <c r="F31" i="1" l="1"/>
  <c r="E31" i="1"/>
  <c r="H32" i="1" l="1"/>
  <c r="I32" i="1" l="1"/>
  <c r="G32" i="1"/>
  <c r="F32" i="1" l="1"/>
  <c r="E32" i="1"/>
  <c r="H33" i="1" l="1"/>
  <c r="I33" i="1" l="1"/>
  <c r="G33" i="1" s="1"/>
  <c r="F33" i="1" l="1"/>
  <c r="E33" i="1"/>
  <c r="H34" i="1" l="1"/>
  <c r="I34" i="1" l="1"/>
  <c r="G34" i="1" s="1"/>
  <c r="F34" i="1" l="1"/>
  <c r="E34" i="1"/>
  <c r="H35" i="1" l="1"/>
  <c r="I35" i="1" l="1"/>
  <c r="G35" i="1"/>
  <c r="F35" i="1" l="1"/>
  <c r="E35" i="1"/>
  <c r="H36" i="1" l="1"/>
  <c r="I36" i="1" l="1"/>
  <c r="G36" i="1"/>
  <c r="F36" i="1" l="1"/>
  <c r="E36" i="1"/>
  <c r="H37" i="1" l="1"/>
  <c r="I37" i="1" l="1"/>
  <c r="G37" i="1"/>
  <c r="F37" i="1" l="1"/>
  <c r="E37" i="1"/>
</calcChain>
</file>

<file path=xl/sharedStrings.xml><?xml version="1.0" encoding="utf-8"?>
<sst xmlns="http://schemas.openxmlformats.org/spreadsheetml/2006/main" count="14" uniqueCount="14">
  <si>
    <t>Saldo insoluto</t>
  </si>
  <si>
    <t>Pago mensual total</t>
  </si>
  <si>
    <t>Capital</t>
  </si>
  <si>
    <t>Intereses</t>
  </si>
  <si>
    <t>IVA</t>
  </si>
  <si>
    <t>Plazo</t>
  </si>
  <si>
    <t>Monto</t>
  </si>
  <si>
    <t>Tasa anual</t>
  </si>
  <si>
    <t>Tasa anual C/ IVA</t>
  </si>
  <si>
    <t>Tasa mensual S/ IVA</t>
  </si>
  <si>
    <t>Tasa mensual C/ IVA</t>
  </si>
  <si>
    <t>Pago mensual</t>
  </si>
  <si>
    <t>Plazo (Meses, semanas, días)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</si>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</sst>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0.0000%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6AA84F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/>
    <xf numFmtId="8" fontId="0" fillId="0" borderId="0" xfId="0" applyNumberFormat="1" applyFont="1"/>
    <xf numFmtId="4" fontId="0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10" fontId="0" fillId="0" borderId="0" xfId="0" applyNumberFormat="1" applyFont="1" applyAlignment="1"/>
    <xf numFmtId="164" fontId="0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4" fontId="0" fillId="2" borderId="0" xfId="0" applyNumberFormat="1" applyFont="1" applyFill="1"/>
    <xf numFmtId="8" fontId="0" fillId="2" borderId="0" xfId="0" applyNumberFormat="1" applyFont="1" applyFill="1"/>
    <xf numFmtId="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H3" sqref="H3"/>
    </sheetView>
  </sheetViews>
  <sheetFormatPr baseColWidth="10" defaultColWidth="15.140625" defaultRowHeight="15" customHeight="1" x14ac:dyDescent="0.25"/>
  <cols>
    <col min="1" max="1" width="9.42578125" customWidth="1"/>
    <col min="2" max="2" width="22.42578125" bestFit="1" customWidth="1"/>
    <col min="3" max="3" width="9.42578125" customWidth="1"/>
    <col min="4" max="4" width="27.140625" bestFit="1" customWidth="1"/>
    <col min="5" max="5" width="13.5703125" bestFit="1" customWidth="1"/>
    <col min="6" max="6" width="15.42578125" customWidth="1"/>
    <col min="7" max="26" width="9.42578125" customWidth="1"/>
  </cols>
  <sheetData>
    <row r="1" spans="1:12" x14ac:dyDescent="0.25">
      <c r="B1" s="13"/>
      <c r="D1" s="1" t="s">
        <v>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3"/>
    </row>
    <row r="2" spans="1:12" x14ac:dyDescent="0.25">
      <c r="B2" s="2" t="s">
        <v>5</v>
      </c>
      <c r="C2" s="3">
        <v>36</v>
      </c>
      <c r="D2" s="4">
        <v>1</v>
      </c>
      <c r="E2" s="16">
        <f>(C3-G2)</f>
        <v>245210.56320936765</v>
      </c>
      <c r="F2" s="16">
        <f t="shared" ref="F2:F37" si="0">(G2+H2+I2)</f>
        <v>9840.2701239656762</v>
      </c>
      <c r="G2" s="16">
        <f>($C$8-H2-I2)</f>
        <v>4789.4367906323441</v>
      </c>
      <c r="H2" s="15">
        <f>(C3*C6)</f>
        <v>4354.166666666667</v>
      </c>
      <c r="I2" s="15">
        <f t="shared" ref="I2:I37" si="1">(H2*0.16)</f>
        <v>696.66666666666674</v>
      </c>
    </row>
    <row r="3" spans="1:12" x14ac:dyDescent="0.25">
      <c r="B3" s="2" t="s">
        <v>6</v>
      </c>
      <c r="C3" s="7">
        <v>250000</v>
      </c>
      <c r="D3" s="4">
        <v>2</v>
      </c>
      <c r="E3" s="16">
        <f>(E2-G3)</f>
        <v>240324.36383077523</v>
      </c>
      <c r="F3" s="16">
        <f>(G3+H3+I3)</f>
        <v>9840.2701239656781</v>
      </c>
      <c r="G3" s="5">
        <f t="shared" ref="G3:G37" si="2">($C$8-H3-I3)</f>
        <v>4886.1993785924196</v>
      </c>
      <c r="H3" s="15">
        <f>(E2*$C$6)</f>
        <v>4270.7506425631536</v>
      </c>
      <c r="I3" s="6">
        <f t="shared" si="1"/>
        <v>683.32010281010457</v>
      </c>
      <c r="J3" s="17"/>
    </row>
    <row r="4" spans="1:12" x14ac:dyDescent="0.25">
      <c r="B4" s="2" t="s">
        <v>7</v>
      </c>
      <c r="C4" s="8">
        <v>0.20899999999999999</v>
      </c>
      <c r="D4" s="4">
        <v>3</v>
      </c>
      <c r="E4" s="5">
        <f t="shared" ref="E4:E37" si="3">(E3-G4)</f>
        <v>235339.44693740399</v>
      </c>
      <c r="F4" s="16">
        <f t="shared" si="0"/>
        <v>9840.2701239656781</v>
      </c>
      <c r="G4" s="5">
        <f t="shared" si="2"/>
        <v>4984.916893371249</v>
      </c>
      <c r="H4" s="6">
        <f t="shared" ref="H4:H37" si="4">(E3*$C$6)</f>
        <v>4185.6493367193352</v>
      </c>
      <c r="I4" s="6">
        <f t="shared" si="1"/>
        <v>669.70389387509363</v>
      </c>
    </row>
    <row r="5" spans="1:12" x14ac:dyDescent="0.25">
      <c r="B5" s="2" t="s">
        <v>8</v>
      </c>
      <c r="C5" s="9">
        <f>(C4*1.16)</f>
        <v>0.24243999999999996</v>
      </c>
      <c r="D5" s="4">
        <v>4</v>
      </c>
      <c r="E5" s="5">
        <f t="shared" si="3"/>
        <v>230253.818106397</v>
      </c>
      <c r="F5" s="16">
        <f t="shared" si="0"/>
        <v>9840.2701239656781</v>
      </c>
      <c r="G5" s="5">
        <f t="shared" si="2"/>
        <v>5085.6288310069922</v>
      </c>
      <c r="H5" s="6">
        <f t="shared" si="4"/>
        <v>4098.8287008264533</v>
      </c>
      <c r="I5" s="6">
        <f t="shared" si="1"/>
        <v>655.81259213223257</v>
      </c>
      <c r="J5" s="17"/>
    </row>
    <row r="6" spans="1:12" x14ac:dyDescent="0.25">
      <c r="B6" s="2" t="s">
        <v>9</v>
      </c>
      <c r="C6" s="9">
        <f t="shared" ref="C6:C7" si="5">(C4/12)</f>
        <v>1.7416666666666667E-2</v>
      </c>
      <c r="D6" s="4">
        <v>5</v>
      </c>
      <c r="E6" s="5">
        <f t="shared" si="3"/>
        <v>225065.44262090756</v>
      </c>
      <c r="F6" s="16">
        <f t="shared" si="0"/>
        <v>9840.2701239656781</v>
      </c>
      <c r="G6" s="5">
        <f t="shared" si="2"/>
        <v>5188.3754854894378</v>
      </c>
      <c r="H6" s="6">
        <f t="shared" si="4"/>
        <v>4010.2539986864144</v>
      </c>
      <c r="I6" s="6">
        <f t="shared" si="1"/>
        <v>641.64063978982631</v>
      </c>
    </row>
    <row r="7" spans="1:12" x14ac:dyDescent="0.25">
      <c r="B7" s="2" t="s">
        <v>10</v>
      </c>
      <c r="C7" s="9">
        <f t="shared" si="5"/>
        <v>2.020333333333333E-2</v>
      </c>
      <c r="D7" s="4">
        <v>6</v>
      </c>
      <c r="E7" s="5">
        <f t="shared" si="3"/>
        <v>219772.24465602628</v>
      </c>
      <c r="F7" s="16">
        <f t="shared" si="0"/>
        <v>9840.2701239656781</v>
      </c>
      <c r="G7" s="5">
        <f t="shared" si="2"/>
        <v>5293.1979648812758</v>
      </c>
      <c r="H7" s="6">
        <f t="shared" si="4"/>
        <v>3919.8897923141403</v>
      </c>
      <c r="I7" s="6">
        <f t="shared" si="1"/>
        <v>627.18236677026243</v>
      </c>
    </row>
    <row r="8" spans="1:12" x14ac:dyDescent="0.25">
      <c r="A8" s="14" t="s">
        <v>13</v>
      </c>
      <c r="B8" s="2" t="s">
        <v>11</v>
      </c>
      <c r="C8" s="16">
        <f>PMT(C7,C2,-C3)</f>
        <v>9840.2701239656781</v>
      </c>
      <c r="D8" s="4">
        <v>7</v>
      </c>
      <c r="E8" s="5">
        <f t="shared" si="3"/>
        <v>214372.10644826118</v>
      </c>
      <c r="F8" s="16">
        <f t="shared" si="0"/>
        <v>9840.2701239656781</v>
      </c>
      <c r="G8" s="5">
        <f t="shared" si="2"/>
        <v>5400.1382077650942</v>
      </c>
      <c r="H8" s="6">
        <f t="shared" si="4"/>
        <v>3827.6999277591244</v>
      </c>
      <c r="I8" s="6">
        <f t="shared" si="1"/>
        <v>612.43198844145991</v>
      </c>
      <c r="L8" s="13"/>
    </row>
    <row r="9" spans="1:12" x14ac:dyDescent="0.25">
      <c r="D9" s="4">
        <v>8</v>
      </c>
      <c r="E9" s="5">
        <f t="shared" si="3"/>
        <v>208862.86744823854</v>
      </c>
      <c r="F9" s="16">
        <f t="shared" si="0"/>
        <v>9840.2701239656781</v>
      </c>
      <c r="G9" s="5">
        <f t="shared" si="2"/>
        <v>5509.2390000226414</v>
      </c>
      <c r="H9" s="6">
        <f t="shared" si="4"/>
        <v>3733.6475206405489</v>
      </c>
      <c r="I9" s="6">
        <f t="shared" si="1"/>
        <v>597.38360330248781</v>
      </c>
    </row>
    <row r="10" spans="1:12" x14ac:dyDescent="0.25">
      <c r="D10" s="4">
        <v>9</v>
      </c>
      <c r="E10" s="5">
        <f t="shared" si="3"/>
        <v>203242.32345628543</v>
      </c>
      <c r="F10" s="16">
        <f t="shared" si="0"/>
        <v>9840.2701239656781</v>
      </c>
      <c r="G10" s="5">
        <f t="shared" si="2"/>
        <v>5620.5439919530982</v>
      </c>
      <c r="H10" s="6">
        <f t="shared" si="4"/>
        <v>3637.6949413901548</v>
      </c>
      <c r="I10" s="6">
        <f t="shared" si="1"/>
        <v>582.03119062242479</v>
      </c>
    </row>
    <row r="11" spans="1:12" x14ac:dyDescent="0.25">
      <c r="D11" s="4">
        <v>10</v>
      </c>
      <c r="E11" s="5">
        <f t="shared" si="3"/>
        <v>197508.22574054825</v>
      </c>
      <c r="F11" s="16">
        <f t="shared" si="0"/>
        <v>9840.2701239656781</v>
      </c>
      <c r="G11" s="5">
        <f t="shared" si="2"/>
        <v>5734.0977157371917</v>
      </c>
      <c r="H11" s="6">
        <f t="shared" si="4"/>
        <v>3539.8038001969712</v>
      </c>
      <c r="I11" s="6">
        <f t="shared" si="1"/>
        <v>566.36860803151546</v>
      </c>
    </row>
    <row r="12" spans="1:12" x14ac:dyDescent="0.25">
      <c r="D12" s="4">
        <v>11</v>
      </c>
      <c r="E12" s="5">
        <f t="shared" si="3"/>
        <v>191658.28013729412</v>
      </c>
      <c r="F12" s="16">
        <f t="shared" si="0"/>
        <v>9840.2701239656781</v>
      </c>
      <c r="G12" s="5">
        <f t="shared" si="2"/>
        <v>5849.9456032541348</v>
      </c>
      <c r="H12" s="6">
        <f t="shared" si="4"/>
        <v>3439.934931647882</v>
      </c>
      <c r="I12" s="6">
        <f t="shared" si="1"/>
        <v>550.38958906366111</v>
      </c>
    </row>
    <row r="13" spans="1:12" x14ac:dyDescent="0.25">
      <c r="D13" s="4">
        <v>12</v>
      </c>
      <c r="E13" s="5">
        <f t="shared" si="3"/>
        <v>185690.14613303557</v>
      </c>
      <c r="F13" s="16">
        <f t="shared" si="0"/>
        <v>9840.2701239656781</v>
      </c>
      <c r="G13" s="5">
        <f t="shared" si="2"/>
        <v>5968.1340042585452</v>
      </c>
      <c r="H13" s="6">
        <f t="shared" si="4"/>
        <v>3338.0483790578728</v>
      </c>
      <c r="I13" s="6">
        <f t="shared" si="1"/>
        <v>534.08774064925967</v>
      </c>
    </row>
    <row r="14" spans="1:12" x14ac:dyDescent="0.25">
      <c r="C14" s="11"/>
      <c r="D14" s="4">
        <v>13</v>
      </c>
      <c r="E14" s="5">
        <f t="shared" si="3"/>
        <v>179601.43592811099</v>
      </c>
      <c r="F14" s="16">
        <f t="shared" si="0"/>
        <v>9840.2701239656781</v>
      </c>
      <c r="G14" s="5">
        <f t="shared" si="2"/>
        <v>6088.7102049245832</v>
      </c>
      <c r="H14" s="6">
        <f t="shared" si="4"/>
        <v>3234.1033784837027</v>
      </c>
      <c r="I14" s="6">
        <f t="shared" si="1"/>
        <v>517.45654055739249</v>
      </c>
    </row>
    <row r="15" spans="1:12" x14ac:dyDescent="0.25">
      <c r="D15" s="4">
        <v>14</v>
      </c>
      <c r="E15" s="5">
        <f t="shared" si="3"/>
        <v>173389.71348134626</v>
      </c>
      <c r="F15" s="16">
        <f t="shared" si="0"/>
        <v>9840.2701239656781</v>
      </c>
      <c r="G15" s="5">
        <f t="shared" si="2"/>
        <v>6211.722446764742</v>
      </c>
      <c r="H15" s="6">
        <f t="shared" si="4"/>
        <v>3128.0583424145998</v>
      </c>
      <c r="I15" s="6">
        <f t="shared" si="1"/>
        <v>500.48933478633597</v>
      </c>
    </row>
    <row r="16" spans="1:12" x14ac:dyDescent="0.25">
      <c r="D16" s="4">
        <v>15</v>
      </c>
      <c r="E16" s="5">
        <f t="shared" si="3"/>
        <v>167052.49353541539</v>
      </c>
      <c r="F16" s="16">
        <f t="shared" si="0"/>
        <v>9840.2701239656781</v>
      </c>
      <c r="G16" s="5">
        <f t="shared" si="2"/>
        <v>6337.2199459308795</v>
      </c>
      <c r="H16" s="6">
        <f t="shared" si="4"/>
        <v>3019.8708431334476</v>
      </c>
      <c r="I16" s="6">
        <f t="shared" si="1"/>
        <v>483.17933490135164</v>
      </c>
    </row>
    <row r="17" spans="2:9" x14ac:dyDescent="0.25">
      <c r="D17" s="4">
        <v>16</v>
      </c>
      <c r="E17" s="5">
        <f t="shared" si="3"/>
        <v>160587.2406225102</v>
      </c>
      <c r="F17" s="16">
        <f t="shared" si="0"/>
        <v>9840.2701239656781</v>
      </c>
      <c r="G17" s="5">
        <f t="shared" si="2"/>
        <v>6465.2529129051691</v>
      </c>
      <c r="H17" s="6">
        <f t="shared" si="4"/>
        <v>2909.4975957418183</v>
      </c>
      <c r="I17" s="6">
        <f t="shared" si="1"/>
        <v>465.51961531869091</v>
      </c>
    </row>
    <row r="18" spans="2:9" x14ac:dyDescent="0.25">
      <c r="B18" s="12"/>
      <c r="D18" s="4">
        <v>17</v>
      </c>
      <c r="E18" s="5">
        <f t="shared" si="3"/>
        <v>153991.36804992129</v>
      </c>
      <c r="F18" s="16">
        <f t="shared" si="0"/>
        <v>9840.2701239656762</v>
      </c>
      <c r="G18" s="5">
        <f t="shared" si="2"/>
        <v>6595.8725725888962</v>
      </c>
      <c r="H18" s="6">
        <f t="shared" si="4"/>
        <v>2796.894440842053</v>
      </c>
      <c r="I18" s="6">
        <f t="shared" si="1"/>
        <v>447.50311053472848</v>
      </c>
    </row>
    <row r="19" spans="2:9" x14ac:dyDescent="0.25">
      <c r="D19" s="4">
        <v>18</v>
      </c>
      <c r="E19" s="5">
        <f t="shared" si="3"/>
        <v>147262.2368651242</v>
      </c>
      <c r="F19" s="16">
        <f t="shared" si="0"/>
        <v>9840.2701239656781</v>
      </c>
      <c r="G19" s="5">
        <f t="shared" si="2"/>
        <v>6729.131184797101</v>
      </c>
      <c r="H19" s="6">
        <f t="shared" si="4"/>
        <v>2682.0163268694628</v>
      </c>
      <c r="I19" s="6">
        <f t="shared" si="1"/>
        <v>429.12261229911405</v>
      </c>
    </row>
    <row r="20" spans="2:9" x14ac:dyDescent="0.25">
      <c r="D20" s="4">
        <v>19</v>
      </c>
      <c r="E20" s="5">
        <f t="shared" si="3"/>
        <v>140397.15479995692</v>
      </c>
      <c r="F20" s="16">
        <f t="shared" si="0"/>
        <v>9840.2701239656799</v>
      </c>
      <c r="G20" s="5">
        <f t="shared" si="2"/>
        <v>6865.0820651672857</v>
      </c>
      <c r="H20" s="6">
        <f t="shared" si="4"/>
        <v>2564.8172920675797</v>
      </c>
      <c r="I20" s="6">
        <f t="shared" si="1"/>
        <v>410.37076673081276</v>
      </c>
    </row>
    <row r="21" spans="2:9" x14ac:dyDescent="0.25">
      <c r="D21" s="4">
        <v>20</v>
      </c>
      <c r="E21" s="5">
        <f t="shared" si="3"/>
        <v>133393.37519346637</v>
      </c>
      <c r="F21" s="16">
        <f t="shared" si="0"/>
        <v>9840.2701239656781</v>
      </c>
      <c r="G21" s="5">
        <f t="shared" si="2"/>
        <v>7003.7796064905488</v>
      </c>
      <c r="H21" s="6">
        <f t="shared" si="4"/>
        <v>2445.2504460992495</v>
      </c>
      <c r="I21" s="6">
        <f t="shared" si="1"/>
        <v>391.24007137587995</v>
      </c>
    </row>
    <row r="22" spans="2:9" x14ac:dyDescent="0.25">
      <c r="D22" s="4">
        <v>21</v>
      </c>
      <c r="E22" s="5">
        <f t="shared" si="3"/>
        <v>126248.0958929927</v>
      </c>
      <c r="F22" s="16">
        <f t="shared" si="0"/>
        <v>9840.2701239656799</v>
      </c>
      <c r="G22" s="5">
        <f t="shared" si="2"/>
        <v>7145.2793004736795</v>
      </c>
      <c r="H22" s="6">
        <f t="shared" si="4"/>
        <v>2323.267951286206</v>
      </c>
      <c r="I22" s="6">
        <f t="shared" si="1"/>
        <v>371.72287220579295</v>
      </c>
    </row>
    <row r="23" spans="2:9" x14ac:dyDescent="0.25">
      <c r="D23" s="4">
        <v>22</v>
      </c>
      <c r="E23" s="5">
        <f t="shared" si="3"/>
        <v>118958.45813305178</v>
      </c>
      <c r="F23" s="16">
        <f t="shared" si="0"/>
        <v>9840.2701239656762</v>
      </c>
      <c r="G23" s="5">
        <f t="shared" si="2"/>
        <v>7289.6377599409152</v>
      </c>
      <c r="H23" s="6">
        <f t="shared" si="4"/>
        <v>2198.8210034696231</v>
      </c>
      <c r="I23" s="6">
        <f t="shared" si="1"/>
        <v>351.81136055513969</v>
      </c>
    </row>
    <row r="24" spans="2:9" x14ac:dyDescent="0.25">
      <c r="D24" s="4">
        <v>23</v>
      </c>
      <c r="E24" s="5">
        <f t="shared" si="3"/>
        <v>111521.54539156753</v>
      </c>
      <c r="F24" s="16">
        <f t="shared" si="0"/>
        <v>9840.2701239656781</v>
      </c>
      <c r="G24" s="5">
        <f t="shared" si="2"/>
        <v>7436.9127414842551</v>
      </c>
      <c r="H24" s="6">
        <f t="shared" si="4"/>
        <v>2071.8598124839855</v>
      </c>
      <c r="I24" s="6">
        <f t="shared" si="1"/>
        <v>331.49756999743767</v>
      </c>
    </row>
    <row r="25" spans="2:9" x14ac:dyDescent="0.25">
      <c r="D25" s="4">
        <v>24</v>
      </c>
      <c r="E25" s="5">
        <f t="shared" si="3"/>
        <v>103934.38222299615</v>
      </c>
      <c r="F25" s="16">
        <f t="shared" si="0"/>
        <v>9840.2701239656799</v>
      </c>
      <c r="G25" s="5">
        <f t="shared" si="2"/>
        <v>7587.1631685713755</v>
      </c>
      <c r="H25" s="6">
        <f t="shared" si="4"/>
        <v>1942.3335822364679</v>
      </c>
      <c r="I25" s="6">
        <f t="shared" si="1"/>
        <v>310.7733731578349</v>
      </c>
    </row>
    <row r="26" spans="2:9" x14ac:dyDescent="0.25">
      <c r="D26" s="4">
        <v>25</v>
      </c>
      <c r="E26" s="5">
        <f t="shared" si="3"/>
        <v>96193.93306787574</v>
      </c>
      <c r="F26" s="16">
        <f t="shared" si="0"/>
        <v>9840.2701239656799</v>
      </c>
      <c r="G26" s="5">
        <f t="shared" si="2"/>
        <v>7740.4491551204128</v>
      </c>
      <c r="H26" s="6">
        <f t="shared" si="4"/>
        <v>1810.1904903838497</v>
      </c>
      <c r="I26" s="6">
        <f t="shared" si="1"/>
        <v>289.63047846141598</v>
      </c>
    </row>
    <row r="27" spans="2:9" x14ac:dyDescent="0.25">
      <c r="D27" s="4">
        <v>26</v>
      </c>
      <c r="E27" s="5">
        <f t="shared" si="3"/>
        <v>88297.101038324705</v>
      </c>
      <c r="F27" s="16">
        <f t="shared" si="0"/>
        <v>9840.2701239656781</v>
      </c>
      <c r="G27" s="5">
        <f t="shared" si="2"/>
        <v>7896.8320295510284</v>
      </c>
      <c r="H27" s="6">
        <f t="shared" si="4"/>
        <v>1675.3776675988358</v>
      </c>
      <c r="I27" s="6">
        <f t="shared" si="1"/>
        <v>268.06042681581374</v>
      </c>
    </row>
    <row r="28" spans="2:9" x14ac:dyDescent="0.25">
      <c r="D28" s="4">
        <v>27</v>
      </c>
      <c r="E28" s="5">
        <f t="shared" si="3"/>
        <v>80240.726679003317</v>
      </c>
      <c r="F28" s="16">
        <f t="shared" si="0"/>
        <v>9840.2701239656781</v>
      </c>
      <c r="G28" s="5">
        <f t="shared" si="2"/>
        <v>8056.3743593213912</v>
      </c>
      <c r="H28" s="6">
        <f t="shared" si="4"/>
        <v>1537.8411764174887</v>
      </c>
      <c r="I28" s="6">
        <f t="shared" si="1"/>
        <v>246.05458822679819</v>
      </c>
    </row>
    <row r="29" spans="2:9" x14ac:dyDescent="0.25">
      <c r="D29" s="4">
        <v>28</v>
      </c>
      <c r="E29" s="5">
        <f t="shared" si="3"/>
        <v>72021.586703042442</v>
      </c>
      <c r="F29" s="16">
        <f t="shared" si="0"/>
        <v>9840.2701239656781</v>
      </c>
      <c r="G29" s="5">
        <f t="shared" si="2"/>
        <v>8219.1399759608812</v>
      </c>
      <c r="H29" s="6">
        <f t="shared" si="4"/>
        <v>1397.5259896593077</v>
      </c>
      <c r="I29" s="6">
        <f t="shared" si="1"/>
        <v>223.60415834548922</v>
      </c>
    </row>
    <row r="30" spans="2:9" x14ac:dyDescent="0.25">
      <c r="D30" s="4">
        <v>29</v>
      </c>
      <c r="E30" s="5">
        <f t="shared" si="3"/>
        <v>63636.392702433899</v>
      </c>
      <c r="F30" s="16">
        <f t="shared" si="0"/>
        <v>9840.2701239656781</v>
      </c>
      <c r="G30" s="5">
        <f t="shared" si="2"/>
        <v>8385.1940006085442</v>
      </c>
      <c r="H30" s="6">
        <f t="shared" si="4"/>
        <v>1254.3759684113224</v>
      </c>
      <c r="I30" s="6">
        <f t="shared" si="1"/>
        <v>200.70015494581159</v>
      </c>
    </row>
    <row r="31" spans="2:9" x14ac:dyDescent="0.25">
      <c r="D31" s="4">
        <v>30</v>
      </c>
      <c r="E31" s="5">
        <f t="shared" si="3"/>
        <v>55081.789832366398</v>
      </c>
      <c r="F31" s="16">
        <f t="shared" si="0"/>
        <v>9840.2701239656781</v>
      </c>
      <c r="G31" s="5">
        <f t="shared" si="2"/>
        <v>8554.6028700675051</v>
      </c>
      <c r="H31" s="6">
        <f t="shared" si="4"/>
        <v>1108.3338395673904</v>
      </c>
      <c r="I31" s="6">
        <f t="shared" si="1"/>
        <v>177.33341433078246</v>
      </c>
    </row>
    <row r="32" spans="2:9" x14ac:dyDescent="0.25">
      <c r="D32" s="4">
        <v>31</v>
      </c>
      <c r="E32" s="5">
        <f t="shared" si="3"/>
        <v>46354.355468980633</v>
      </c>
      <c r="F32" s="16">
        <f t="shared" si="0"/>
        <v>9840.2701239656781</v>
      </c>
      <c r="G32" s="5">
        <f t="shared" si="2"/>
        <v>8727.4343633857679</v>
      </c>
      <c r="H32" s="6">
        <f t="shared" si="4"/>
        <v>959.34117291371479</v>
      </c>
      <c r="I32" s="6">
        <f t="shared" si="1"/>
        <v>153.49458766619438</v>
      </c>
    </row>
    <row r="33" spans="4:11" x14ac:dyDescent="0.25">
      <c r="D33" s="4">
        <v>32</v>
      </c>
      <c r="E33" s="5">
        <f t="shared" si="3"/>
        <v>37450.597840006594</v>
      </c>
      <c r="F33" s="16">
        <f t="shared" si="0"/>
        <v>9840.2701239656781</v>
      </c>
      <c r="G33" s="5">
        <f t="shared" si="2"/>
        <v>8903.7576289740391</v>
      </c>
      <c r="H33" s="6">
        <f t="shared" si="4"/>
        <v>807.33835775141267</v>
      </c>
      <c r="I33" s="6">
        <f t="shared" si="1"/>
        <v>129.17413724022603</v>
      </c>
      <c r="K33" s="13"/>
    </row>
    <row r="34" spans="4:11" x14ac:dyDescent="0.25">
      <c r="D34" s="4">
        <v>33</v>
      </c>
      <c r="E34" s="5">
        <f t="shared" si="3"/>
        <v>28366.954627735184</v>
      </c>
      <c r="F34" s="16">
        <f t="shared" si="0"/>
        <v>9840.2701239656781</v>
      </c>
      <c r="G34" s="5">
        <f t="shared" si="2"/>
        <v>9083.6432122714123</v>
      </c>
      <c r="H34" s="6">
        <f t="shared" si="4"/>
        <v>652.26457904678148</v>
      </c>
      <c r="I34" s="6">
        <f t="shared" si="1"/>
        <v>104.36233264748503</v>
      </c>
    </row>
    <row r="35" spans="4:11" x14ac:dyDescent="0.25">
      <c r="D35" s="4">
        <v>34</v>
      </c>
      <c r="E35" s="5">
        <f t="shared" si="3"/>
        <v>19099.791543765183</v>
      </c>
      <c r="F35" s="16">
        <f t="shared" si="0"/>
        <v>9840.2701239656781</v>
      </c>
      <c r="G35" s="5">
        <f t="shared" si="2"/>
        <v>9267.1630839700028</v>
      </c>
      <c r="H35" s="6">
        <f t="shared" si="4"/>
        <v>494.05779309972115</v>
      </c>
      <c r="I35" s="6">
        <f t="shared" si="1"/>
        <v>79.049246895955392</v>
      </c>
    </row>
    <row r="36" spans="4:11" x14ac:dyDescent="0.25">
      <c r="D36" s="4">
        <v>35</v>
      </c>
      <c r="E36" s="5">
        <f t="shared" si="3"/>
        <v>9645.4008749553723</v>
      </c>
      <c r="F36" s="16">
        <f t="shared" si="0"/>
        <v>9840.2701239656781</v>
      </c>
      <c r="G36" s="5">
        <f t="shared" si="2"/>
        <v>9454.3906688098104</v>
      </c>
      <c r="H36" s="6">
        <f t="shared" si="4"/>
        <v>332.65470272057695</v>
      </c>
      <c r="I36" s="6">
        <f t="shared" si="1"/>
        <v>53.224752435292316</v>
      </c>
    </row>
    <row r="37" spans="4:11" x14ac:dyDescent="0.25">
      <c r="D37" s="4">
        <v>36</v>
      </c>
      <c r="E37" s="5">
        <f t="shared" si="3"/>
        <v>4.1836756281554699E-11</v>
      </c>
      <c r="F37" s="16">
        <f t="shared" si="0"/>
        <v>9840.2701239656781</v>
      </c>
      <c r="G37" s="5">
        <f t="shared" si="2"/>
        <v>9645.4008749553304</v>
      </c>
      <c r="H37" s="6">
        <f t="shared" si="4"/>
        <v>167.99073190547273</v>
      </c>
      <c r="I37" s="6">
        <f t="shared" si="1"/>
        <v>26.878517104875638</v>
      </c>
    </row>
    <row r="38" spans="4:11" x14ac:dyDescent="0.25">
      <c r="H38" s="10"/>
      <c r="I3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Humberto</cp:lastModifiedBy>
  <dcterms:created xsi:type="dcterms:W3CDTF">2022-05-10T01:58:33Z</dcterms:created>
  <dcterms:modified xsi:type="dcterms:W3CDTF">2022-05-11T14:26:34Z</dcterms:modified>
</cp:coreProperties>
</file>