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Labaratorki\Емпіричні методи\"/>
    </mc:Choice>
  </mc:AlternateContent>
  <xr:revisionPtr revIDLastSave="0" documentId="13_ncr:1_{273C844F-EFB2-44B0-AFFE-66FD2CC201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" i="1" l="1"/>
  <c r="O24" i="1" s="1"/>
  <c r="N27" i="1"/>
  <c r="O27" i="1" s="1"/>
  <c r="N26" i="1"/>
  <c r="O26" i="1" s="1"/>
  <c r="N25" i="1"/>
  <c r="O25" i="1" s="1"/>
  <c r="J29" i="1"/>
  <c r="J28" i="1"/>
  <c r="J25" i="1" a="1"/>
  <c r="J25" i="1" s="1"/>
  <c r="J24" i="1" a="1"/>
  <c r="J24" i="1" s="1"/>
  <c r="J21" i="1" l="1"/>
  <c r="R9" i="1"/>
  <c r="R10" i="1"/>
  <c r="R11" i="1"/>
  <c r="R12" i="1"/>
  <c r="R13" i="1"/>
  <c r="R14" i="1"/>
  <c r="R15" i="1"/>
  <c r="R16" i="1"/>
  <c r="R17" i="1"/>
  <c r="R8" i="1"/>
  <c r="J20" i="1"/>
  <c r="Q9" i="1"/>
  <c r="Q10" i="1"/>
  <c r="Q11" i="1"/>
  <c r="Q12" i="1"/>
  <c r="Q13" i="1"/>
  <c r="Q14" i="1"/>
  <c r="Q15" i="1"/>
  <c r="Q16" i="1"/>
  <c r="Q17" i="1"/>
  <c r="Q8" i="1"/>
  <c r="I15" i="1" l="1"/>
  <c r="J15" i="1"/>
  <c r="J6" i="1" l="1"/>
  <c r="J7" i="1"/>
  <c r="J8" i="1"/>
  <c r="J9" i="1"/>
  <c r="J10" i="1"/>
  <c r="J11" i="1"/>
  <c r="J12" i="1"/>
  <c r="J13" i="1"/>
  <c r="J14" i="1"/>
  <c r="J5" i="1"/>
  <c r="I5" i="1"/>
  <c r="I6" i="1"/>
  <c r="I7" i="1"/>
  <c r="I8" i="1"/>
  <c r="I9" i="1"/>
  <c r="I10" i="1"/>
  <c r="I11" i="1"/>
  <c r="I12" i="1"/>
  <c r="I13" i="1"/>
  <c r="I14" i="1"/>
</calcChain>
</file>

<file path=xl/sharedStrings.xml><?xml version="1.0" encoding="utf-8"?>
<sst xmlns="http://schemas.openxmlformats.org/spreadsheetml/2006/main" count="28" uniqueCount="28">
  <si>
    <t>X</t>
  </si>
  <si>
    <t>Y</t>
  </si>
  <si>
    <t>№</t>
  </si>
  <si>
    <t>Інтервал</t>
  </si>
  <si>
    <r>
      <t>n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i/>
        <vertAlign val="subscript"/>
        <sz val="14"/>
        <color theme="1"/>
        <rFont val="Times New Roman"/>
        <family val="1"/>
        <charset val="204"/>
      </rPr>
      <t>i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</si>
  <si>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i/>
        <vertAlign val="subscript"/>
        <sz val="14"/>
        <color theme="1"/>
        <rFont val="Times New Roman"/>
        <family val="1"/>
        <charset val="204"/>
      </rPr>
      <t>j</t>
    </r>
  </si>
  <si>
    <t>min</t>
  </si>
  <si>
    <t>max</t>
  </si>
  <si>
    <t>avg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</si>
  <si>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</si>
  <si>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</si>
  <si>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</si>
  <si>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</si>
  <si>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</si>
  <si>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</si>
  <si>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</si>
  <si>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</si>
  <si>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</si>
  <si>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</si>
  <si>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m(x)</t>
  </si>
  <si>
    <t>m(y)</t>
  </si>
  <si>
    <t>S(x)</t>
  </si>
  <si>
    <t>S(y)</t>
  </si>
  <si>
    <t>D</t>
  </si>
  <si>
    <t>m</t>
  </si>
  <si>
    <t>alpha</t>
  </si>
  <si>
    <t>ψ_(кр.в)</t>
  </si>
  <si>
    <t>ψ_(кр.н)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</si>
</sst>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2" fontId="7" fillId="3" borderId="3" xfId="0" applyNumberFormat="1" applyFont="1" applyFill="1" applyBorder="1"/>
    <xf numFmtId="2" fontId="3" fillId="2" borderId="3" xfId="0" applyNumberFormat="1" applyFont="1" applyFill="1" applyBorder="1"/>
    <xf numFmtId="2" fontId="7" fillId="3" borderId="4" xfId="0" applyNumberFormat="1" applyFont="1" applyFill="1" applyBorder="1"/>
    <xf numFmtId="2" fontId="3" fillId="3" borderId="3" xfId="0" applyNumberFormat="1" applyFont="1" applyFill="1" applyBorder="1"/>
    <xf numFmtId="0" fontId="0" fillId="3" borderId="3" xfId="0" applyFill="1" applyBorder="1"/>
    <xf numFmtId="2" fontId="3" fillId="4" borderId="3" xfId="0" applyNumberFormat="1" applyFont="1" applyFill="1" applyBorder="1" applyAlignment="1">
      <alignment horizontal="center"/>
    </xf>
    <xf numFmtId="2" fontId="3" fillId="3" borderId="7" xfId="0" applyNumberFormat="1" applyFont="1" applyFill="1" applyBorder="1"/>
    <xf numFmtId="0" fontId="3" fillId="4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304800</xdr:colOff>
      <xdr:row>7</xdr:row>
      <xdr:rowOff>85725</xdr:rowOff>
    </xdr:from>
    <xdr:to>
      <xdr:col>25</xdr:col>
      <xdr:colOff>552995</xdr:colOff>
      <xdr:row>9</xdr:row>
      <xdr:rowOff>200114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5705AE4-5DB2-4F21-FB88-277805F35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15850" y="1724025"/>
          <a:ext cx="3905795" cy="638264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11</xdr:row>
      <xdr:rowOff>180975</xdr:rowOff>
    </xdr:from>
    <xdr:to>
      <xdr:col>25</xdr:col>
      <xdr:colOff>591104</xdr:colOff>
      <xdr:row>14</xdr:row>
      <xdr:rowOff>123919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23C3069-025A-CAC9-754D-4C776A043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87275" y="2838450"/>
          <a:ext cx="3972479" cy="676369"/>
        </a:xfrm>
        <a:prstGeom prst="rect">
          <a:avLst/>
        </a:prstGeom>
      </xdr:spPr>
    </xdr:pic>
    <xdr:clientData/>
  </xdr:twoCellAnchor>
  <xdr:twoCellAnchor>
    <xdr:from>
      <xdr:col>8</xdr:col>
      <xdr:colOff>182880</xdr:colOff>
      <xdr:row>27</xdr:row>
      <xdr:rowOff>0</xdr:rowOff>
    </xdr:from>
    <xdr:to>
      <xdr:col>8</xdr:col>
      <xdr:colOff>548640</xdr:colOff>
      <xdr:row>28</xdr:row>
      <xdr:rowOff>7620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018BA2B-F23B-423C-A6A1-36904F34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0055" y="5219700"/>
          <a:ext cx="365760" cy="255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190500</xdr:colOff>
      <xdr:row>28</xdr:row>
      <xdr:rowOff>7620</xdr:rowOff>
    </xdr:from>
    <xdr:to>
      <xdr:col>8</xdr:col>
      <xdr:colOff>556260</xdr:colOff>
      <xdr:row>29</xdr:row>
      <xdr:rowOff>15240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6E8C9EB-945B-4EB8-B2C3-EB9CF0CC7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5474970"/>
          <a:ext cx="365760" cy="255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257175</xdr:colOff>
      <xdr:row>17</xdr:row>
      <xdr:rowOff>28575</xdr:rowOff>
    </xdr:from>
    <xdr:to>
      <xdr:col>25</xdr:col>
      <xdr:colOff>514896</xdr:colOff>
      <xdr:row>20</xdr:row>
      <xdr:rowOff>95352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4179692-6E3A-B704-75B3-38CD8CBE6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68225" y="4086225"/>
          <a:ext cx="3915321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10" workbookViewId="0">
      <selection activeCell="N24" sqref="N24"/>
    </sheetView>
  </sheetViews>
  <sheetFormatPr defaultRowHeight="15" x14ac:dyDescent="0.25"/>
  <cols>
    <col min="8" max="8" width="14.5703125" customWidth="1"/>
    <col min="10" max="10" width="13.140625" bestFit="1" customWidth="1"/>
  </cols>
  <sheetData>
    <row r="1" spans="1:18" ht="16.5" thickBot="1" x14ac:dyDescent="0.3">
      <c r="A1" s="1" t="s">
        <v>0</v>
      </c>
      <c r="B1" s="1" t="s">
        <v>1</v>
      </c>
    </row>
    <row r="2" spans="1:18" ht="16.5" thickBot="1" x14ac:dyDescent="0.3">
      <c r="A2" s="2">
        <v>122</v>
      </c>
      <c r="B2" s="2">
        <v>120</v>
      </c>
    </row>
    <row r="3" spans="1:18" ht="16.5" thickBot="1" x14ac:dyDescent="0.3">
      <c r="A3" s="2">
        <v>126</v>
      </c>
      <c r="B3" s="2">
        <v>122</v>
      </c>
    </row>
    <row r="4" spans="1:18" ht="21.75" customHeight="1" thickBot="1" x14ac:dyDescent="0.3">
      <c r="A4" s="2">
        <v>128</v>
      </c>
      <c r="B4" s="2">
        <v>126</v>
      </c>
      <c r="G4" s="3" t="s">
        <v>2</v>
      </c>
      <c r="H4" s="4" t="s">
        <v>3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</row>
    <row r="5" spans="1:18" ht="16.5" customHeight="1" thickBot="1" x14ac:dyDescent="0.3">
      <c r="A5" s="2">
        <v>128</v>
      </c>
      <c r="B5" s="2">
        <v>130</v>
      </c>
      <c r="G5" s="6">
        <v>1</v>
      </c>
      <c r="H5" s="7" t="s">
        <v>9</v>
      </c>
      <c r="I5" s="8">
        <f>COUNTIFS(A$2:A$31,"&gt;" &amp; K5, A$2:A$31,"&lt;="&amp;L5)</f>
        <v>0</v>
      </c>
      <c r="J5" s="8">
        <f>COUNTIFS(B$2:B$31,"&gt;"&amp;K5,B$2:B$31,"&lt;="&amp;L5)</f>
        <v>0</v>
      </c>
      <c r="K5" s="7">
        <v>100</v>
      </c>
      <c r="L5" s="7">
        <v>110</v>
      </c>
      <c r="M5" s="7">
        <v>105</v>
      </c>
    </row>
    <row r="6" spans="1:18" ht="22.5" customHeight="1" thickBot="1" x14ac:dyDescent="0.3">
      <c r="A6" s="2">
        <v>137</v>
      </c>
      <c r="B6" s="2">
        <v>133</v>
      </c>
      <c r="G6" s="6">
        <v>2</v>
      </c>
      <c r="H6" s="7" t="s">
        <v>10</v>
      </c>
      <c r="I6" s="8">
        <f t="shared" ref="I6:I14" si="0">COUNTIFS(A$2:A$31,"&gt;" &amp; K6, A$2:A$31,"&lt;="&amp;L6)</f>
        <v>0</v>
      </c>
      <c r="J6" s="8">
        <f t="shared" ref="J6:J14" si="1">COUNTIFS(B$2:B$31,"&gt;"&amp;K6,B$2:B$31,"&lt;="&amp;L6)</f>
        <v>1</v>
      </c>
      <c r="K6" s="7">
        <v>110</v>
      </c>
      <c r="L6" s="7">
        <v>120</v>
      </c>
      <c r="M6" s="7">
        <v>115</v>
      </c>
    </row>
    <row r="7" spans="1:18" ht="18.75" customHeight="1" thickBot="1" x14ac:dyDescent="0.3">
      <c r="A7" s="2">
        <v>139</v>
      </c>
      <c r="B7" s="2">
        <v>140</v>
      </c>
      <c r="G7" s="6">
        <v>3</v>
      </c>
      <c r="H7" s="7" t="s">
        <v>11</v>
      </c>
      <c r="I7" s="8">
        <f t="shared" si="0"/>
        <v>4</v>
      </c>
      <c r="J7" s="8">
        <f t="shared" si="1"/>
        <v>3</v>
      </c>
      <c r="K7" s="7">
        <v>120</v>
      </c>
      <c r="L7" s="7">
        <v>130</v>
      </c>
      <c r="M7" s="7">
        <v>125</v>
      </c>
    </row>
    <row r="8" spans="1:18" ht="20.25" customHeight="1" thickBot="1" x14ac:dyDescent="0.3">
      <c r="A8" s="2">
        <v>140</v>
      </c>
      <c r="B8" s="2">
        <v>144</v>
      </c>
      <c r="G8" s="6">
        <v>4</v>
      </c>
      <c r="H8" s="7" t="s">
        <v>12</v>
      </c>
      <c r="I8" s="8">
        <f t="shared" si="0"/>
        <v>3</v>
      </c>
      <c r="J8" s="8">
        <f t="shared" si="1"/>
        <v>2</v>
      </c>
      <c r="K8" s="7">
        <v>130</v>
      </c>
      <c r="L8" s="7">
        <v>140</v>
      </c>
      <c r="M8" s="7">
        <v>135</v>
      </c>
      <c r="Q8">
        <f>I5*M5</f>
        <v>0</v>
      </c>
      <c r="R8">
        <f>J5*M5</f>
        <v>0</v>
      </c>
    </row>
    <row r="9" spans="1:18" ht="21" customHeight="1" thickBot="1" x14ac:dyDescent="0.3">
      <c r="A9" s="2">
        <v>142</v>
      </c>
      <c r="B9" s="2">
        <v>144</v>
      </c>
      <c r="G9" s="6">
        <v>5</v>
      </c>
      <c r="H9" s="7" t="s">
        <v>13</v>
      </c>
      <c r="I9" s="8">
        <f t="shared" si="0"/>
        <v>5</v>
      </c>
      <c r="J9" s="8">
        <f t="shared" si="1"/>
        <v>8</v>
      </c>
      <c r="K9" s="7">
        <v>140</v>
      </c>
      <c r="L9" s="7">
        <v>150</v>
      </c>
      <c r="M9" s="7">
        <v>145</v>
      </c>
      <c r="Q9">
        <f t="shared" ref="Q9:Q17" si="2">I6*M6</f>
        <v>0</v>
      </c>
      <c r="R9">
        <f t="shared" ref="R9:R17" si="3">J6*M6</f>
        <v>115</v>
      </c>
    </row>
    <row r="10" spans="1:18" ht="19.5" customHeight="1" thickBot="1" x14ac:dyDescent="0.3">
      <c r="A10" s="2">
        <v>142</v>
      </c>
      <c r="B10" s="2">
        <v>147</v>
      </c>
      <c r="G10" s="6">
        <v>6</v>
      </c>
      <c r="H10" s="7" t="s">
        <v>14</v>
      </c>
      <c r="I10" s="8">
        <f t="shared" si="0"/>
        <v>6</v>
      </c>
      <c r="J10" s="8">
        <f t="shared" si="1"/>
        <v>2</v>
      </c>
      <c r="K10" s="7">
        <v>150</v>
      </c>
      <c r="L10" s="7">
        <v>160</v>
      </c>
      <c r="M10" s="7">
        <v>155</v>
      </c>
      <c r="Q10">
        <f t="shared" si="2"/>
        <v>500</v>
      </c>
      <c r="R10">
        <f t="shared" si="3"/>
        <v>375</v>
      </c>
    </row>
    <row r="11" spans="1:18" ht="19.5" customHeight="1" thickBot="1" x14ac:dyDescent="0.3">
      <c r="A11" s="2">
        <v>143</v>
      </c>
      <c r="B11" s="2">
        <v>148</v>
      </c>
      <c r="G11" s="6">
        <v>7</v>
      </c>
      <c r="H11" s="7" t="s">
        <v>15</v>
      </c>
      <c r="I11" s="8">
        <f t="shared" si="0"/>
        <v>5</v>
      </c>
      <c r="J11" s="8">
        <f t="shared" si="1"/>
        <v>4</v>
      </c>
      <c r="K11" s="7">
        <v>160</v>
      </c>
      <c r="L11" s="7">
        <v>170</v>
      </c>
      <c r="M11" s="7">
        <v>165</v>
      </c>
      <c r="Q11">
        <f t="shared" si="2"/>
        <v>405</v>
      </c>
      <c r="R11">
        <f t="shared" si="3"/>
        <v>270</v>
      </c>
    </row>
    <row r="12" spans="1:18" ht="18.75" customHeight="1" thickBot="1" x14ac:dyDescent="0.3">
      <c r="A12" s="2">
        <v>144</v>
      </c>
      <c r="B12" s="2">
        <v>148</v>
      </c>
      <c r="G12" s="6">
        <v>8</v>
      </c>
      <c r="H12" s="7" t="s">
        <v>16</v>
      </c>
      <c r="I12" s="8">
        <f t="shared" si="0"/>
        <v>4</v>
      </c>
      <c r="J12" s="8">
        <f t="shared" si="1"/>
        <v>6</v>
      </c>
      <c r="K12" s="7">
        <v>170</v>
      </c>
      <c r="L12" s="7">
        <v>180</v>
      </c>
      <c r="M12" s="7">
        <v>175</v>
      </c>
      <c r="Q12">
        <f t="shared" si="2"/>
        <v>725</v>
      </c>
      <c r="R12">
        <f t="shared" si="3"/>
        <v>1160</v>
      </c>
    </row>
    <row r="13" spans="1:18" ht="20.25" customHeight="1" thickBot="1" x14ac:dyDescent="0.3">
      <c r="A13" s="2">
        <v>148</v>
      </c>
      <c r="B13" s="2">
        <v>148</v>
      </c>
      <c r="G13" s="6">
        <v>9</v>
      </c>
      <c r="H13" s="7" t="s">
        <v>17</v>
      </c>
      <c r="I13" s="8">
        <f t="shared" si="0"/>
        <v>2</v>
      </c>
      <c r="J13" s="8">
        <f t="shared" si="1"/>
        <v>2</v>
      </c>
      <c r="K13" s="7">
        <v>180</v>
      </c>
      <c r="L13" s="7">
        <v>190</v>
      </c>
      <c r="M13" s="7">
        <v>185</v>
      </c>
      <c r="Q13">
        <f t="shared" si="2"/>
        <v>930</v>
      </c>
      <c r="R13">
        <f t="shared" si="3"/>
        <v>310</v>
      </c>
    </row>
    <row r="14" spans="1:18" ht="18.75" customHeight="1" thickBot="1" x14ac:dyDescent="0.3">
      <c r="A14" s="2">
        <v>152</v>
      </c>
      <c r="B14" s="2">
        <v>149</v>
      </c>
      <c r="G14" s="6">
        <v>10</v>
      </c>
      <c r="H14" s="7" t="s">
        <v>18</v>
      </c>
      <c r="I14" s="9">
        <f t="shared" si="0"/>
        <v>1</v>
      </c>
      <c r="J14" s="9">
        <f t="shared" si="1"/>
        <v>2</v>
      </c>
      <c r="K14" s="7">
        <v>190</v>
      </c>
      <c r="L14" s="7">
        <v>200</v>
      </c>
      <c r="M14" s="7">
        <v>195</v>
      </c>
      <c r="Q14">
        <f t="shared" si="2"/>
        <v>825</v>
      </c>
      <c r="R14">
        <f t="shared" si="3"/>
        <v>660</v>
      </c>
    </row>
    <row r="15" spans="1:18" ht="19.5" thickBot="1" x14ac:dyDescent="0.3">
      <c r="A15" s="2">
        <v>152</v>
      </c>
      <c r="B15" s="2">
        <v>149</v>
      </c>
      <c r="I15" s="10">
        <f>SUM(I5:I14)</f>
        <v>30</v>
      </c>
      <c r="J15" s="10">
        <f>SUM(J5:J14)</f>
        <v>30</v>
      </c>
      <c r="Q15">
        <f t="shared" si="2"/>
        <v>700</v>
      </c>
      <c r="R15">
        <f t="shared" si="3"/>
        <v>1050</v>
      </c>
    </row>
    <row r="16" spans="1:18" ht="16.5" thickBot="1" x14ac:dyDescent="0.3">
      <c r="A16" s="2">
        <v>153</v>
      </c>
      <c r="B16" s="2">
        <v>152</v>
      </c>
      <c r="Q16">
        <f t="shared" si="2"/>
        <v>370</v>
      </c>
      <c r="R16">
        <f t="shared" si="3"/>
        <v>370</v>
      </c>
    </row>
    <row r="17" spans="1:18" ht="16.5" thickBot="1" x14ac:dyDescent="0.3">
      <c r="A17" s="2">
        <v>159</v>
      </c>
      <c r="B17" s="2">
        <v>160</v>
      </c>
      <c r="Q17">
        <f t="shared" si="2"/>
        <v>195</v>
      </c>
      <c r="R17">
        <f t="shared" si="3"/>
        <v>390</v>
      </c>
    </row>
    <row r="18" spans="1:18" ht="16.5" thickBot="1" x14ac:dyDescent="0.3">
      <c r="A18" s="2">
        <v>159</v>
      </c>
      <c r="B18" s="2">
        <v>161</v>
      </c>
    </row>
    <row r="19" spans="1:18" ht="16.5" thickBot="1" x14ac:dyDescent="0.3">
      <c r="A19" s="2">
        <v>160</v>
      </c>
      <c r="B19" s="2">
        <v>166</v>
      </c>
    </row>
    <row r="20" spans="1:18" ht="19.5" thickBot="1" x14ac:dyDescent="0.35">
      <c r="A20" s="2">
        <v>162</v>
      </c>
      <c r="B20" s="2">
        <v>167</v>
      </c>
      <c r="I20" s="11" t="s">
        <v>19</v>
      </c>
      <c r="J20">
        <f>SUM(Q8:Q17)/I15</f>
        <v>155</v>
      </c>
    </row>
    <row r="21" spans="1:18" ht="19.5" thickBot="1" x14ac:dyDescent="0.35">
      <c r="A21" s="2">
        <v>165</v>
      </c>
      <c r="B21" s="2">
        <v>168</v>
      </c>
      <c r="I21" s="13" t="s">
        <v>20</v>
      </c>
      <c r="J21" s="12">
        <f>SUM(R8:R17)/J15</f>
        <v>156.66666666666666</v>
      </c>
    </row>
    <row r="22" spans="1:18" ht="16.5" thickBot="1" x14ac:dyDescent="0.3">
      <c r="A22" s="2">
        <v>166</v>
      </c>
      <c r="B22" s="2">
        <v>171</v>
      </c>
    </row>
    <row r="23" spans="1:18" ht="19.5" thickBot="1" x14ac:dyDescent="0.35">
      <c r="A23" s="2">
        <v>167</v>
      </c>
      <c r="B23" s="2">
        <v>171</v>
      </c>
      <c r="M23" s="16" t="s">
        <v>25</v>
      </c>
      <c r="N23" s="17" t="s">
        <v>26</v>
      </c>
      <c r="O23" s="17" t="s">
        <v>27</v>
      </c>
    </row>
    <row r="24" spans="1:18" ht="19.5" thickBot="1" x14ac:dyDescent="0.35">
      <c r="A24" s="2">
        <v>169</v>
      </c>
      <c r="B24" s="2">
        <v>174</v>
      </c>
      <c r="I24" s="14" t="s">
        <v>21</v>
      </c>
      <c r="J24" s="12">
        <f t="array" ref="J24">SUM(I5:I14*(M5:M14-J$20)*(M5:M14-J$20))/(I15-1)</f>
        <v>372.41379310344826</v>
      </c>
      <c r="M24" s="16">
        <v>0.5</v>
      </c>
      <c r="N24" s="12">
        <f>_xlfn.F.INV.RT(M24/200, 29, 29)</f>
        <v>2.9320020531011828</v>
      </c>
      <c r="O24" s="12">
        <f>1/N24</f>
        <v>0.34106388122828857</v>
      </c>
    </row>
    <row r="25" spans="1:18" ht="19.5" thickBot="1" x14ac:dyDescent="0.35">
      <c r="A25" s="2">
        <v>171</v>
      </c>
      <c r="B25" s="2">
        <v>175</v>
      </c>
      <c r="I25" s="14" t="s">
        <v>22</v>
      </c>
      <c r="J25" s="12">
        <f t="array" ref="J25">SUM(J5:J14*(M5:M14-J$20)*(M5:M14-J$20))/(J15-1)</f>
        <v>472.41379310344826</v>
      </c>
      <c r="M25" s="16">
        <v>1</v>
      </c>
      <c r="N25" s="12">
        <f t="shared" ref="N25:N26" si="4">_xlfn.F.INV.RT(M25/200, 29, 29)</f>
        <v>2.673979042533742</v>
      </c>
      <c r="O25" s="12">
        <f t="shared" ref="O25:O27" si="5">1/N25</f>
        <v>0.37397450918405295</v>
      </c>
    </row>
    <row r="26" spans="1:18" ht="19.5" thickBot="1" x14ac:dyDescent="0.35">
      <c r="A26" s="2">
        <v>171</v>
      </c>
      <c r="B26" s="2">
        <v>175</v>
      </c>
      <c r="M26" s="16">
        <v>5</v>
      </c>
      <c r="N26" s="12">
        <f t="shared" si="4"/>
        <v>2.1009958172842129</v>
      </c>
      <c r="O26" s="12">
        <f t="shared" si="5"/>
        <v>0.4759647743100312</v>
      </c>
    </row>
    <row r="27" spans="1:18" ht="19.5" thickBot="1" x14ac:dyDescent="0.35">
      <c r="A27" s="2">
        <v>175</v>
      </c>
      <c r="B27" s="2">
        <v>179</v>
      </c>
      <c r="M27" s="18">
        <v>10</v>
      </c>
      <c r="N27" s="12">
        <f>_xlfn.F.INV.RT(M27/200, 29, 29)</f>
        <v>1.8608114354760765</v>
      </c>
      <c r="O27" s="12">
        <f t="shared" si="5"/>
        <v>0.53739996484069141</v>
      </c>
    </row>
    <row r="28" spans="1:18" ht="19.5" thickBot="1" x14ac:dyDescent="0.35">
      <c r="A28" s="2">
        <v>176</v>
      </c>
      <c r="B28" s="2">
        <v>184</v>
      </c>
      <c r="I28" s="15" t="s">
        <v>23</v>
      </c>
      <c r="J28" s="12">
        <f>J24/J25</f>
        <v>0.78832116788321172</v>
      </c>
    </row>
    <row r="29" spans="1:18" ht="19.5" thickBot="1" x14ac:dyDescent="0.35">
      <c r="A29" s="2">
        <v>190</v>
      </c>
      <c r="B29" s="2">
        <v>190</v>
      </c>
      <c r="I29" s="15" t="s">
        <v>24</v>
      </c>
      <c r="J29" s="12">
        <f>(J20-J21)*SQRT(15)/SQRT((29*J24+29*J25)/58)</f>
        <v>-0.31406918948268681</v>
      </c>
    </row>
    <row r="30" spans="1:18" ht="16.5" thickBot="1" x14ac:dyDescent="0.3">
      <c r="A30" s="2">
        <v>190</v>
      </c>
      <c r="B30" s="2">
        <v>192</v>
      </c>
    </row>
    <row r="31" spans="1:18" ht="16.5" thickBot="1" x14ac:dyDescent="0.3">
      <c r="A31" s="2">
        <v>192</v>
      </c>
      <c r="B31" s="2">
        <v>192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Кулик</dc:creator>
  <cp:lastModifiedBy>Сергій Кулик</cp:lastModifiedBy>
  <dcterms:created xsi:type="dcterms:W3CDTF">2015-06-05T18:19:34Z</dcterms:created>
  <dcterms:modified xsi:type="dcterms:W3CDTF">2023-01-08T02:34:04Z</dcterms:modified>
</cp:coreProperties>
</file>