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36175\OneDrive - Australian National University\projects\USA_PNAS_letter\"/>
    </mc:Choice>
  </mc:AlternateContent>
  <xr:revisionPtr revIDLastSave="0" documentId="13_ncr:1_{34512A74-A1E0-4BEC-9B51-289F6FC46E7E}" xr6:coauthVersionLast="47" xr6:coauthVersionMax="47" xr10:uidLastSave="{00000000-0000-0000-0000-000000000000}"/>
  <bookViews>
    <workbookView xWindow="28680" yWindow="-75" windowWidth="29040" windowHeight="15840" tabRatio="740" activeTab="4" xr2:uid="{00000000-000D-0000-FFFF-FFFF00000000}"/>
  </bookViews>
  <sheets>
    <sheet name="USA" sheetId="2" r:id="rId1"/>
    <sheet name="Russia" sheetId="4" r:id="rId2"/>
    <sheet name="Hong Kong" sheetId="6" r:id="rId3"/>
    <sheet name="figure 1" sheetId="10" r:id="rId4"/>
    <sheet name="fugure 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0" l="1"/>
  <c r="F2" i="10"/>
  <c r="N18" i="5"/>
  <c r="O18" i="5"/>
  <c r="M18" i="5"/>
  <c r="N17" i="5"/>
  <c r="O17" i="5"/>
  <c r="M17" i="5"/>
  <c r="N5" i="5"/>
  <c r="N12" i="5" s="1"/>
  <c r="O5" i="5"/>
  <c r="O12" i="5" s="1"/>
  <c r="N6" i="5"/>
  <c r="O6" i="5"/>
  <c r="N7" i="5"/>
  <c r="O7" i="5"/>
  <c r="N8" i="5"/>
  <c r="O8" i="5"/>
  <c r="N9" i="5"/>
  <c r="O9" i="5"/>
  <c r="N10" i="5"/>
  <c r="O10" i="5"/>
  <c r="N11" i="5"/>
  <c r="O11" i="5"/>
  <c r="M11" i="5"/>
  <c r="M10" i="5"/>
  <c r="M9" i="5"/>
  <c r="M8" i="5"/>
  <c r="M7" i="5"/>
  <c r="M6" i="5"/>
  <c r="M5" i="5"/>
  <c r="M43" i="10"/>
  <c r="F43" i="10"/>
  <c r="M42" i="10"/>
  <c r="F42" i="10"/>
  <c r="M41" i="10"/>
  <c r="F41" i="10"/>
  <c r="M40" i="10"/>
  <c r="F40" i="10"/>
  <c r="M39" i="10"/>
  <c r="F39" i="10"/>
  <c r="M38" i="10"/>
  <c r="F38" i="10"/>
  <c r="M37" i="10"/>
  <c r="F37" i="10"/>
  <c r="M36" i="10"/>
  <c r="F36" i="10"/>
  <c r="M35" i="10"/>
  <c r="F35" i="10"/>
  <c r="M34" i="10"/>
  <c r="F34" i="10"/>
  <c r="M33" i="10"/>
  <c r="F33" i="10"/>
  <c r="M32" i="10"/>
  <c r="F32" i="10"/>
  <c r="M31" i="10"/>
  <c r="F31" i="10"/>
  <c r="M30" i="10"/>
  <c r="F30" i="10"/>
  <c r="M29" i="10"/>
  <c r="F29" i="10"/>
  <c r="M28" i="10"/>
  <c r="F28" i="10"/>
  <c r="M27" i="10"/>
  <c r="F27" i="10"/>
  <c r="M26" i="10"/>
  <c r="F26" i="10"/>
  <c r="M25" i="10"/>
  <c r="F25" i="10"/>
  <c r="M24" i="10"/>
  <c r="F24" i="10"/>
  <c r="M23" i="10"/>
  <c r="F23" i="10"/>
  <c r="M22" i="10"/>
  <c r="F22" i="10"/>
  <c r="M21" i="10"/>
  <c r="F21" i="10"/>
  <c r="M20" i="10"/>
  <c r="F20" i="10"/>
  <c r="M19" i="10"/>
  <c r="F19" i="10"/>
  <c r="M18" i="10"/>
  <c r="F18" i="10"/>
  <c r="M17" i="10"/>
  <c r="F17" i="10"/>
  <c r="M16" i="10"/>
  <c r="F16" i="10"/>
  <c r="M15" i="10"/>
  <c r="F15" i="10"/>
  <c r="M14" i="10"/>
  <c r="F14" i="10"/>
  <c r="M13" i="10"/>
  <c r="F13" i="10"/>
  <c r="M12" i="10"/>
  <c r="F12" i="10"/>
  <c r="M11" i="10"/>
  <c r="F11" i="10"/>
  <c r="M10" i="10"/>
  <c r="F10" i="10"/>
  <c r="M9" i="10"/>
  <c r="F9" i="10"/>
  <c r="M8" i="10"/>
  <c r="F8" i="10"/>
  <c r="M7" i="10"/>
  <c r="F7" i="10"/>
  <c r="M6" i="10"/>
  <c r="F6" i="10"/>
  <c r="M5" i="10"/>
  <c r="F5" i="10"/>
  <c r="M4" i="10"/>
  <c r="F4" i="10"/>
  <c r="M3" i="10"/>
  <c r="F3" i="10"/>
  <c r="P114" i="6"/>
  <c r="E114" i="6"/>
  <c r="D114" i="6"/>
  <c r="C113" i="6"/>
  <c r="E113" i="6" s="1"/>
  <c r="E112" i="6"/>
  <c r="C112" i="6"/>
  <c r="E111" i="6"/>
  <c r="C111" i="6"/>
  <c r="C110" i="6"/>
  <c r="E110" i="6" s="1"/>
  <c r="C109" i="6"/>
  <c r="E109" i="6" s="1"/>
  <c r="C108" i="6"/>
  <c r="E108" i="6" s="1"/>
  <c r="C107" i="6"/>
  <c r="E107" i="6" s="1"/>
  <c r="C106" i="6"/>
  <c r="E106" i="6" s="1"/>
  <c r="C105" i="6"/>
  <c r="E105" i="6" s="1"/>
  <c r="E104" i="6"/>
  <c r="C104" i="6"/>
  <c r="C103" i="6"/>
  <c r="E103" i="6" s="1"/>
  <c r="E102" i="6"/>
  <c r="C102" i="6"/>
  <c r="C101" i="6"/>
  <c r="E101" i="6" s="1"/>
  <c r="E100" i="6"/>
  <c r="C100" i="6"/>
  <c r="E99" i="6"/>
  <c r="C99" i="6"/>
  <c r="C98" i="6"/>
  <c r="E98" i="6" s="1"/>
  <c r="C97" i="6"/>
  <c r="E97" i="6" s="1"/>
  <c r="C96" i="6"/>
  <c r="E96" i="6" s="1"/>
  <c r="C95" i="6"/>
  <c r="E95" i="6" s="1"/>
  <c r="C94" i="6"/>
  <c r="E94" i="6" s="1"/>
  <c r="C93" i="6"/>
  <c r="E93" i="6" s="1"/>
  <c r="E92" i="6"/>
  <c r="C92" i="6"/>
  <c r="C91" i="6"/>
  <c r="E91" i="6" s="1"/>
  <c r="E90" i="6"/>
  <c r="C90" i="6"/>
  <c r="C89" i="6"/>
  <c r="E89" i="6" s="1"/>
  <c r="E88" i="6"/>
  <c r="C88" i="6"/>
  <c r="E87" i="6"/>
  <c r="C87" i="6"/>
  <c r="C86" i="6"/>
  <c r="E86" i="6" s="1"/>
  <c r="C85" i="6"/>
  <c r="E85" i="6" s="1"/>
  <c r="C84" i="6"/>
  <c r="E84" i="6" s="1"/>
  <c r="C83" i="6"/>
  <c r="E83" i="6" s="1"/>
  <c r="C82" i="6"/>
  <c r="E82" i="6" s="1"/>
  <c r="C81" i="6"/>
  <c r="E81" i="6" s="1"/>
  <c r="C80" i="6"/>
  <c r="E80" i="6" s="1"/>
  <c r="C79" i="6"/>
  <c r="E79" i="6" s="1"/>
  <c r="C78" i="6"/>
  <c r="E78" i="6" s="1"/>
  <c r="C77" i="6"/>
  <c r="E77" i="6" s="1"/>
  <c r="E76" i="6"/>
  <c r="C76" i="6"/>
  <c r="E75" i="6"/>
  <c r="C75" i="6"/>
  <c r="C74" i="6"/>
  <c r="E74" i="6" s="1"/>
  <c r="C73" i="6"/>
  <c r="E73" i="6" s="1"/>
  <c r="C72" i="6"/>
  <c r="E72" i="6" s="1"/>
  <c r="C71" i="6"/>
  <c r="E71" i="6" s="1"/>
  <c r="C70" i="6"/>
  <c r="E70" i="6" s="1"/>
  <c r="C69" i="6"/>
  <c r="E69" i="6" s="1"/>
  <c r="C68" i="6"/>
  <c r="E68" i="6" s="1"/>
  <c r="C67" i="6"/>
  <c r="E67" i="6" s="1"/>
  <c r="C66" i="6"/>
  <c r="E66" i="6" s="1"/>
  <c r="C65" i="6"/>
  <c r="E65" i="6" s="1"/>
  <c r="E64" i="6"/>
  <c r="C64" i="6"/>
  <c r="E63" i="6"/>
  <c r="C63" i="6"/>
  <c r="C62" i="6"/>
  <c r="E62" i="6" s="1"/>
  <c r="C61" i="6"/>
  <c r="E61" i="6" s="1"/>
  <c r="C60" i="6"/>
  <c r="E60" i="6" s="1"/>
  <c r="C59" i="6"/>
  <c r="E59" i="6" s="1"/>
  <c r="C58" i="6"/>
  <c r="E58" i="6" s="1"/>
  <c r="C57" i="6"/>
  <c r="E57" i="6" s="1"/>
  <c r="C56" i="6"/>
  <c r="E56" i="6" s="1"/>
  <c r="C55" i="6"/>
  <c r="E55" i="6" s="1"/>
  <c r="C54" i="6"/>
  <c r="E54" i="6" s="1"/>
  <c r="C53" i="6"/>
  <c r="E53" i="6" s="1"/>
  <c r="E52" i="6"/>
  <c r="C52" i="6"/>
  <c r="C51" i="6"/>
  <c r="E51" i="6" s="1"/>
  <c r="C50" i="6"/>
  <c r="E50" i="6" s="1"/>
  <c r="C49" i="6"/>
  <c r="E49" i="6" s="1"/>
  <c r="C48" i="6"/>
  <c r="E48" i="6" s="1"/>
  <c r="C47" i="6"/>
  <c r="E47" i="6" s="1"/>
  <c r="C46" i="6"/>
  <c r="E46" i="6" s="1"/>
  <c r="C45" i="6"/>
  <c r="E45" i="6" s="1"/>
  <c r="C44" i="6"/>
  <c r="E44" i="6" s="1"/>
  <c r="C43" i="6"/>
  <c r="E43" i="6" s="1"/>
  <c r="C42" i="6"/>
  <c r="E42" i="6" s="1"/>
  <c r="C41" i="6"/>
  <c r="E41" i="6" s="1"/>
  <c r="E40" i="6"/>
  <c r="C40" i="6"/>
  <c r="C39" i="6"/>
  <c r="E39" i="6" s="1"/>
  <c r="C38" i="6"/>
  <c r="E38" i="6" s="1"/>
  <c r="C37" i="6"/>
  <c r="E37" i="6" s="1"/>
  <c r="C36" i="6"/>
  <c r="E36" i="6" s="1"/>
  <c r="C35" i="6"/>
  <c r="E35" i="6" s="1"/>
  <c r="C34" i="6"/>
  <c r="E34" i="6" s="1"/>
  <c r="C33" i="6"/>
  <c r="E33" i="6" s="1"/>
  <c r="C32" i="6"/>
  <c r="E32" i="6" s="1"/>
  <c r="C31" i="6"/>
  <c r="E31" i="6" s="1"/>
  <c r="C30" i="6"/>
  <c r="E30" i="6" s="1"/>
  <c r="C29" i="6"/>
  <c r="E29" i="6" s="1"/>
  <c r="E28" i="6"/>
  <c r="C28" i="6"/>
  <c r="C27" i="6"/>
  <c r="E27" i="6" s="1"/>
  <c r="C26" i="6"/>
  <c r="E26" i="6" s="1"/>
  <c r="C25" i="6"/>
  <c r="E25" i="6" s="1"/>
  <c r="C24" i="6"/>
  <c r="E24" i="6" s="1"/>
  <c r="C23" i="6"/>
  <c r="E23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E16" i="6"/>
  <c r="C16" i="6"/>
  <c r="C15" i="6"/>
  <c r="E15" i="6" s="1"/>
  <c r="C14" i="6"/>
  <c r="E14" i="6" s="1"/>
  <c r="C13" i="6"/>
  <c r="E13" i="6" s="1"/>
  <c r="C12" i="6"/>
  <c r="E12" i="6" s="1"/>
  <c r="C11" i="6"/>
  <c r="E11" i="6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D4" i="6"/>
  <c r="C4" i="6" s="1"/>
  <c r="P114" i="4"/>
  <c r="E114" i="4"/>
  <c r="D114" i="4"/>
  <c r="C113" i="4"/>
  <c r="E113" i="4" s="1"/>
  <c r="C112" i="4"/>
  <c r="E112" i="4" s="1"/>
  <c r="C111" i="4"/>
  <c r="E111" i="4" s="1"/>
  <c r="E110" i="4"/>
  <c r="C110" i="4"/>
  <c r="E109" i="4"/>
  <c r="C109" i="4"/>
  <c r="E108" i="4"/>
  <c r="C108" i="4"/>
  <c r="E107" i="4"/>
  <c r="C107" i="4"/>
  <c r="E106" i="4"/>
  <c r="C106" i="4"/>
  <c r="C105" i="4"/>
  <c r="E105" i="4" s="1"/>
  <c r="C104" i="4"/>
  <c r="E104" i="4" s="1"/>
  <c r="C103" i="4"/>
  <c r="E103" i="4" s="1"/>
  <c r="C102" i="4"/>
  <c r="E102" i="4" s="1"/>
  <c r="C101" i="4"/>
  <c r="E101" i="4" s="1"/>
  <c r="C100" i="4"/>
  <c r="E100" i="4" s="1"/>
  <c r="C99" i="4"/>
  <c r="E99" i="4" s="1"/>
  <c r="E98" i="4"/>
  <c r="C98" i="4"/>
  <c r="E97" i="4"/>
  <c r="C97" i="4"/>
  <c r="E96" i="4"/>
  <c r="C96" i="4"/>
  <c r="E95" i="4"/>
  <c r="C95" i="4"/>
  <c r="C94" i="4"/>
  <c r="E94" i="4" s="1"/>
  <c r="C93" i="4"/>
  <c r="E93" i="4" s="1"/>
  <c r="C92" i="4"/>
  <c r="E92" i="4" s="1"/>
  <c r="C91" i="4"/>
  <c r="E91" i="4" s="1"/>
  <c r="C90" i="4"/>
  <c r="E90" i="4" s="1"/>
  <c r="C89" i="4"/>
  <c r="E89" i="4" s="1"/>
  <c r="C88" i="4"/>
  <c r="E88" i="4" s="1"/>
  <c r="C87" i="4"/>
  <c r="E87" i="4" s="1"/>
  <c r="E86" i="4"/>
  <c r="C86" i="4"/>
  <c r="E85" i="4"/>
  <c r="C85" i="4"/>
  <c r="C84" i="4"/>
  <c r="E84" i="4" s="1"/>
  <c r="E83" i="4"/>
  <c r="C83" i="4"/>
  <c r="C82" i="4"/>
  <c r="E82" i="4" s="1"/>
  <c r="C81" i="4"/>
  <c r="E81" i="4" s="1"/>
  <c r="C80" i="4"/>
  <c r="E80" i="4" s="1"/>
  <c r="C79" i="4"/>
  <c r="E79" i="4" s="1"/>
  <c r="C78" i="4"/>
  <c r="E78" i="4" s="1"/>
  <c r="C77" i="4"/>
  <c r="E77" i="4" s="1"/>
  <c r="C76" i="4"/>
  <c r="E76" i="4" s="1"/>
  <c r="C75" i="4"/>
  <c r="E75" i="4" s="1"/>
  <c r="E74" i="4"/>
  <c r="C74" i="4"/>
  <c r="E73" i="4"/>
  <c r="C73" i="4"/>
  <c r="C72" i="4"/>
  <c r="E72" i="4" s="1"/>
  <c r="E71" i="4"/>
  <c r="C71" i="4"/>
  <c r="C70" i="4"/>
  <c r="E70" i="4" s="1"/>
  <c r="C69" i="4"/>
  <c r="E69" i="4" s="1"/>
  <c r="C68" i="4"/>
  <c r="E68" i="4" s="1"/>
  <c r="C67" i="4"/>
  <c r="E67" i="4" s="1"/>
  <c r="C66" i="4"/>
  <c r="E66" i="4" s="1"/>
  <c r="C65" i="4"/>
  <c r="E65" i="4" s="1"/>
  <c r="C64" i="4"/>
  <c r="E64" i="4" s="1"/>
  <c r="C63" i="4"/>
  <c r="E63" i="4" s="1"/>
  <c r="E62" i="4"/>
  <c r="C62" i="4"/>
  <c r="E61" i="4"/>
  <c r="C61" i="4"/>
  <c r="C60" i="4"/>
  <c r="E60" i="4" s="1"/>
  <c r="E59" i="4"/>
  <c r="C59" i="4"/>
  <c r="C58" i="4"/>
  <c r="E58" i="4" s="1"/>
  <c r="C57" i="4"/>
  <c r="E57" i="4" s="1"/>
  <c r="C56" i="4"/>
  <c r="E56" i="4" s="1"/>
  <c r="C55" i="4"/>
  <c r="E55" i="4" s="1"/>
  <c r="C54" i="4"/>
  <c r="E54" i="4" s="1"/>
  <c r="C53" i="4"/>
  <c r="E53" i="4" s="1"/>
  <c r="C52" i="4"/>
  <c r="E52" i="4" s="1"/>
  <c r="C51" i="4"/>
  <c r="E51" i="4" s="1"/>
  <c r="E50" i="4"/>
  <c r="C50" i="4"/>
  <c r="E49" i="4"/>
  <c r="C49" i="4"/>
  <c r="C48" i="4"/>
  <c r="E48" i="4" s="1"/>
  <c r="E47" i="4"/>
  <c r="C47" i="4"/>
  <c r="C46" i="4"/>
  <c r="E46" i="4" s="1"/>
  <c r="C45" i="4"/>
  <c r="E45" i="4" s="1"/>
  <c r="C44" i="4"/>
  <c r="E44" i="4" s="1"/>
  <c r="C43" i="4"/>
  <c r="E43" i="4" s="1"/>
  <c r="C42" i="4"/>
  <c r="E42" i="4" s="1"/>
  <c r="C41" i="4"/>
  <c r="E41" i="4" s="1"/>
  <c r="C40" i="4"/>
  <c r="E40" i="4" s="1"/>
  <c r="M39" i="4"/>
  <c r="C39" i="4"/>
  <c r="E39" i="4" s="1"/>
  <c r="C38" i="4"/>
  <c r="E38" i="4" s="1"/>
  <c r="M37" i="4"/>
  <c r="E37" i="4"/>
  <c r="C37" i="4"/>
  <c r="C36" i="4"/>
  <c r="E36" i="4" s="1"/>
  <c r="C35" i="4"/>
  <c r="E35" i="4" s="1"/>
  <c r="C34" i="4"/>
  <c r="E34" i="4" s="1"/>
  <c r="C33" i="4"/>
  <c r="E33" i="4" s="1"/>
  <c r="C32" i="4"/>
  <c r="E32" i="4" s="1"/>
  <c r="E31" i="4"/>
  <c r="C31" i="4"/>
  <c r="C30" i="4"/>
  <c r="E30" i="4" s="1"/>
  <c r="C29" i="4"/>
  <c r="E29" i="4" s="1"/>
  <c r="E28" i="4"/>
  <c r="C28" i="4"/>
  <c r="E27" i="4"/>
  <c r="C27" i="4"/>
  <c r="C26" i="4"/>
  <c r="E26" i="4" s="1"/>
  <c r="E25" i="4"/>
  <c r="C25" i="4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E16" i="4"/>
  <c r="C16" i="4"/>
  <c r="E15" i="4"/>
  <c r="C15" i="4"/>
  <c r="C14" i="4"/>
  <c r="E14" i="4" s="1"/>
  <c r="E13" i="4"/>
  <c r="C13" i="4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D4" i="4"/>
  <c r="C4" i="4" s="1"/>
  <c r="W114" i="2"/>
  <c r="Q114" i="2"/>
  <c r="P114" i="2"/>
  <c r="E114" i="2"/>
  <c r="D114" i="2"/>
  <c r="W113" i="2"/>
  <c r="O113" i="2"/>
  <c r="Q113" i="2" s="1"/>
  <c r="C113" i="2"/>
  <c r="E113" i="2" s="1"/>
  <c r="W112" i="2"/>
  <c r="Q112" i="2"/>
  <c r="O112" i="2"/>
  <c r="C112" i="2"/>
  <c r="E112" i="2" s="1"/>
  <c r="W111" i="2"/>
  <c r="O111" i="2"/>
  <c r="Q111" i="2" s="1"/>
  <c r="C111" i="2"/>
  <c r="E111" i="2" s="1"/>
  <c r="W110" i="2"/>
  <c r="O110" i="2"/>
  <c r="Q110" i="2" s="1"/>
  <c r="C110" i="2"/>
  <c r="E110" i="2" s="1"/>
  <c r="W109" i="2"/>
  <c r="Q109" i="2"/>
  <c r="O109" i="2"/>
  <c r="C109" i="2"/>
  <c r="E109" i="2" s="1"/>
  <c r="W108" i="2"/>
  <c r="O108" i="2"/>
  <c r="Q108" i="2" s="1"/>
  <c r="C108" i="2"/>
  <c r="E108" i="2" s="1"/>
  <c r="W107" i="2"/>
  <c r="Q107" i="2"/>
  <c r="O107" i="2"/>
  <c r="C107" i="2"/>
  <c r="E107" i="2" s="1"/>
  <c r="W106" i="2"/>
  <c r="Q106" i="2"/>
  <c r="O106" i="2"/>
  <c r="C106" i="2"/>
  <c r="E106" i="2" s="1"/>
  <c r="W105" i="2"/>
  <c r="O105" i="2"/>
  <c r="Q105" i="2" s="1"/>
  <c r="C105" i="2"/>
  <c r="E105" i="2" s="1"/>
  <c r="W104" i="2"/>
  <c r="O104" i="2"/>
  <c r="Q104" i="2" s="1"/>
  <c r="C104" i="2"/>
  <c r="E104" i="2" s="1"/>
  <c r="W103" i="2"/>
  <c r="Q103" i="2"/>
  <c r="O103" i="2"/>
  <c r="C103" i="2"/>
  <c r="E103" i="2" s="1"/>
  <c r="W102" i="2"/>
  <c r="O102" i="2"/>
  <c r="Q102" i="2" s="1"/>
  <c r="E102" i="2"/>
  <c r="C102" i="2"/>
  <c r="W101" i="2"/>
  <c r="Q101" i="2"/>
  <c r="O101" i="2"/>
  <c r="C101" i="2"/>
  <c r="E101" i="2" s="1"/>
  <c r="W100" i="2"/>
  <c r="Q100" i="2"/>
  <c r="O100" i="2"/>
  <c r="C100" i="2"/>
  <c r="E100" i="2" s="1"/>
  <c r="W99" i="2"/>
  <c r="O99" i="2"/>
  <c r="Q99" i="2" s="1"/>
  <c r="E99" i="2"/>
  <c r="C99" i="2"/>
  <c r="W98" i="2"/>
  <c r="Q98" i="2"/>
  <c r="O98" i="2"/>
  <c r="C98" i="2"/>
  <c r="E98" i="2" s="1"/>
  <c r="W97" i="2"/>
  <c r="Q97" i="2"/>
  <c r="O97" i="2"/>
  <c r="C97" i="2"/>
  <c r="E97" i="2" s="1"/>
  <c r="W96" i="2"/>
  <c r="O96" i="2"/>
  <c r="Q96" i="2" s="1"/>
  <c r="E96" i="2"/>
  <c r="C96" i="2"/>
  <c r="W95" i="2"/>
  <c r="Q95" i="2"/>
  <c r="O95" i="2"/>
  <c r="C95" i="2"/>
  <c r="E95" i="2" s="1"/>
  <c r="W94" i="2"/>
  <c r="Q94" i="2"/>
  <c r="O94" i="2"/>
  <c r="C94" i="2"/>
  <c r="E94" i="2" s="1"/>
  <c r="W93" i="2"/>
  <c r="O93" i="2"/>
  <c r="Q93" i="2" s="1"/>
  <c r="E93" i="2"/>
  <c r="C93" i="2"/>
  <c r="W92" i="2"/>
  <c r="Q92" i="2"/>
  <c r="O92" i="2"/>
  <c r="C92" i="2"/>
  <c r="E92" i="2" s="1"/>
  <c r="W91" i="2"/>
  <c r="Q91" i="2"/>
  <c r="O91" i="2"/>
  <c r="C91" i="2"/>
  <c r="E91" i="2" s="1"/>
  <c r="W90" i="2"/>
  <c r="O90" i="2"/>
  <c r="Q90" i="2" s="1"/>
  <c r="C90" i="2"/>
  <c r="E90" i="2" s="1"/>
  <c r="W89" i="2"/>
  <c r="Q89" i="2"/>
  <c r="O89" i="2"/>
  <c r="C89" i="2"/>
  <c r="E89" i="2" s="1"/>
  <c r="W88" i="2"/>
  <c r="Q88" i="2"/>
  <c r="O88" i="2"/>
  <c r="C88" i="2"/>
  <c r="E88" i="2" s="1"/>
  <c r="W87" i="2"/>
  <c r="O87" i="2"/>
  <c r="Q87" i="2" s="1"/>
  <c r="C87" i="2"/>
  <c r="E87" i="2" s="1"/>
  <c r="W86" i="2"/>
  <c r="Q86" i="2"/>
  <c r="O86" i="2"/>
  <c r="C86" i="2"/>
  <c r="E86" i="2" s="1"/>
  <c r="W85" i="2"/>
  <c r="Q85" i="2"/>
  <c r="O85" i="2"/>
  <c r="C85" i="2"/>
  <c r="E85" i="2" s="1"/>
  <c r="W84" i="2"/>
  <c r="O84" i="2"/>
  <c r="Q84" i="2" s="1"/>
  <c r="E84" i="2"/>
  <c r="C84" i="2"/>
  <c r="W83" i="2"/>
  <c r="Q83" i="2"/>
  <c r="O83" i="2"/>
  <c r="C83" i="2"/>
  <c r="E83" i="2" s="1"/>
  <c r="W82" i="2"/>
  <c r="O82" i="2"/>
  <c r="Q82" i="2" s="1"/>
  <c r="C82" i="2"/>
  <c r="E82" i="2" s="1"/>
  <c r="W81" i="2"/>
  <c r="Q81" i="2"/>
  <c r="O81" i="2"/>
  <c r="C81" i="2"/>
  <c r="E81" i="2" s="1"/>
  <c r="W80" i="2"/>
  <c r="Q80" i="2"/>
  <c r="O80" i="2"/>
  <c r="C80" i="2"/>
  <c r="E80" i="2" s="1"/>
  <c r="W79" i="2"/>
  <c r="Q79" i="2"/>
  <c r="O79" i="2"/>
  <c r="C79" i="2"/>
  <c r="E79" i="2" s="1"/>
  <c r="W78" i="2"/>
  <c r="Q78" i="2"/>
  <c r="O78" i="2"/>
  <c r="E78" i="2"/>
  <c r="C78" i="2"/>
  <c r="W77" i="2"/>
  <c r="O77" i="2"/>
  <c r="Q77" i="2" s="1"/>
  <c r="E77" i="2"/>
  <c r="C77" i="2"/>
  <c r="W76" i="2"/>
  <c r="O76" i="2"/>
  <c r="Q76" i="2" s="1"/>
  <c r="C76" i="2"/>
  <c r="E76" i="2" s="1"/>
  <c r="W75" i="2"/>
  <c r="Q75" i="2"/>
  <c r="O75" i="2"/>
  <c r="E75" i="2"/>
  <c r="C75" i="2"/>
  <c r="W74" i="2"/>
  <c r="O74" i="2"/>
  <c r="Q74" i="2" s="1"/>
  <c r="E74" i="2"/>
  <c r="C74" i="2"/>
  <c r="W73" i="2"/>
  <c r="O73" i="2"/>
  <c r="Q73" i="2" s="1"/>
  <c r="C73" i="2"/>
  <c r="E73" i="2" s="1"/>
  <c r="W72" i="2"/>
  <c r="Q72" i="2"/>
  <c r="O72" i="2"/>
  <c r="E72" i="2"/>
  <c r="C72" i="2"/>
  <c r="W71" i="2"/>
  <c r="Q71" i="2"/>
  <c r="O71" i="2"/>
  <c r="E71" i="2"/>
  <c r="C71" i="2"/>
  <c r="W70" i="2"/>
  <c r="Q70" i="2"/>
  <c r="O70" i="2"/>
  <c r="C70" i="2"/>
  <c r="E70" i="2" s="1"/>
  <c r="W69" i="2"/>
  <c r="Q69" i="2"/>
  <c r="O69" i="2"/>
  <c r="E69" i="2"/>
  <c r="C69" i="2"/>
  <c r="W68" i="2"/>
  <c r="Q68" i="2"/>
  <c r="O68" i="2"/>
  <c r="E68" i="2"/>
  <c r="C68" i="2"/>
  <c r="W67" i="2"/>
  <c r="Q67" i="2"/>
  <c r="O67" i="2"/>
  <c r="C67" i="2"/>
  <c r="E67" i="2" s="1"/>
  <c r="W66" i="2"/>
  <c r="Q66" i="2"/>
  <c r="O66" i="2"/>
  <c r="E66" i="2"/>
  <c r="C66" i="2"/>
  <c r="W65" i="2"/>
  <c r="O65" i="2"/>
  <c r="Q65" i="2" s="1"/>
  <c r="E65" i="2"/>
  <c r="C65" i="2"/>
  <c r="W64" i="2"/>
  <c r="O64" i="2"/>
  <c r="Q64" i="2" s="1"/>
  <c r="C64" i="2"/>
  <c r="E64" i="2" s="1"/>
  <c r="W63" i="2"/>
  <c r="Q63" i="2"/>
  <c r="O63" i="2"/>
  <c r="E63" i="2"/>
  <c r="C63" i="2"/>
  <c r="W62" i="2"/>
  <c r="O62" i="2"/>
  <c r="Q62" i="2" s="1"/>
  <c r="E62" i="2"/>
  <c r="C62" i="2"/>
  <c r="W61" i="2"/>
  <c r="O61" i="2"/>
  <c r="Q61" i="2" s="1"/>
  <c r="C61" i="2"/>
  <c r="E61" i="2" s="1"/>
  <c r="W60" i="2"/>
  <c r="Q60" i="2"/>
  <c r="O60" i="2"/>
  <c r="E60" i="2"/>
  <c r="C60" i="2"/>
  <c r="W59" i="2"/>
  <c r="Q59" i="2"/>
  <c r="O59" i="2"/>
  <c r="E59" i="2"/>
  <c r="C59" i="2"/>
  <c r="W58" i="2"/>
  <c r="Q58" i="2"/>
  <c r="O58" i="2"/>
  <c r="C58" i="2"/>
  <c r="E58" i="2" s="1"/>
  <c r="W57" i="2"/>
  <c r="Q57" i="2"/>
  <c r="O57" i="2"/>
  <c r="E57" i="2"/>
  <c r="C57" i="2"/>
  <c r="W56" i="2"/>
  <c r="O56" i="2"/>
  <c r="Q56" i="2" s="1"/>
  <c r="E56" i="2"/>
  <c r="C56" i="2"/>
  <c r="W55" i="2"/>
  <c r="O55" i="2"/>
  <c r="Q55" i="2" s="1"/>
  <c r="C55" i="2"/>
  <c r="E55" i="2" s="1"/>
  <c r="W54" i="2"/>
  <c r="Q54" i="2"/>
  <c r="O54" i="2"/>
  <c r="E54" i="2"/>
  <c r="C54" i="2"/>
  <c r="W53" i="2"/>
  <c r="O53" i="2"/>
  <c r="Q53" i="2" s="1"/>
  <c r="E53" i="2"/>
  <c r="C53" i="2"/>
  <c r="W52" i="2"/>
  <c r="O52" i="2"/>
  <c r="Q52" i="2" s="1"/>
  <c r="C52" i="2"/>
  <c r="E52" i="2" s="1"/>
  <c r="W51" i="2"/>
  <c r="Q51" i="2"/>
  <c r="O51" i="2"/>
  <c r="E51" i="2"/>
  <c r="C51" i="2"/>
  <c r="W50" i="2"/>
  <c r="O50" i="2"/>
  <c r="Q50" i="2" s="1"/>
  <c r="E50" i="2"/>
  <c r="C50" i="2"/>
  <c r="W49" i="2"/>
  <c r="O49" i="2"/>
  <c r="Q49" i="2" s="1"/>
  <c r="C49" i="2"/>
  <c r="E49" i="2" s="1"/>
  <c r="W48" i="2"/>
  <c r="Q48" i="2"/>
  <c r="O48" i="2"/>
  <c r="E48" i="2"/>
  <c r="C48" i="2"/>
  <c r="W47" i="2"/>
  <c r="Q47" i="2"/>
  <c r="O47" i="2"/>
  <c r="E47" i="2"/>
  <c r="C47" i="2"/>
  <c r="W46" i="2"/>
  <c r="Q46" i="2"/>
  <c r="O46" i="2"/>
  <c r="C46" i="2"/>
  <c r="E46" i="2" s="1"/>
  <c r="W45" i="2"/>
  <c r="Q45" i="2"/>
  <c r="O45" i="2"/>
  <c r="E45" i="2"/>
  <c r="C45" i="2"/>
  <c r="W44" i="2"/>
  <c r="O44" i="2"/>
  <c r="Q44" i="2" s="1"/>
  <c r="E44" i="2"/>
  <c r="C44" i="2"/>
  <c r="W43" i="2"/>
  <c r="O43" i="2"/>
  <c r="Q43" i="2" s="1"/>
  <c r="C43" i="2"/>
  <c r="E43" i="2" s="1"/>
  <c r="W42" i="2"/>
  <c r="Q42" i="2"/>
  <c r="O42" i="2"/>
  <c r="C42" i="2"/>
  <c r="E42" i="2" s="1"/>
  <c r="W41" i="2"/>
  <c r="O41" i="2"/>
  <c r="Q41" i="2" s="1"/>
  <c r="C41" i="2"/>
  <c r="E41" i="2" s="1"/>
  <c r="W40" i="2"/>
  <c r="O40" i="2"/>
  <c r="Q40" i="2" s="1"/>
  <c r="C40" i="2"/>
  <c r="E40" i="2" s="1"/>
  <c r="W39" i="2"/>
  <c r="M39" i="6" s="1"/>
  <c r="Q39" i="2"/>
  <c r="O39" i="2"/>
  <c r="E39" i="2"/>
  <c r="C39" i="2"/>
  <c r="W38" i="2"/>
  <c r="O38" i="2"/>
  <c r="Q38" i="2" s="1"/>
  <c r="C38" i="2"/>
  <c r="E38" i="2" s="1"/>
  <c r="W37" i="2"/>
  <c r="M37" i="6" s="1"/>
  <c r="Q37" i="2"/>
  <c r="O37" i="2"/>
  <c r="C37" i="2"/>
  <c r="E37" i="2" s="1"/>
  <c r="W36" i="2"/>
  <c r="Q36" i="2"/>
  <c r="O36" i="2"/>
  <c r="E36" i="2"/>
  <c r="C36" i="2"/>
  <c r="W35" i="2"/>
  <c r="O35" i="2"/>
  <c r="Q35" i="2" s="1"/>
  <c r="C35" i="2"/>
  <c r="E35" i="2" s="1"/>
  <c r="W34" i="2"/>
  <c r="M34" i="6" s="1"/>
  <c r="O34" i="2"/>
  <c r="Q34" i="2" s="1"/>
  <c r="C34" i="2"/>
  <c r="E34" i="2" s="1"/>
  <c r="W33" i="2"/>
  <c r="Q33" i="2"/>
  <c r="O33" i="2"/>
  <c r="C33" i="2"/>
  <c r="E33" i="2" s="1"/>
  <c r="W32" i="2"/>
  <c r="Q32" i="2"/>
  <c r="O32" i="2"/>
  <c r="C32" i="2"/>
  <c r="E32" i="2" s="1"/>
  <c r="W31" i="2"/>
  <c r="O31" i="2"/>
  <c r="Q31" i="2" s="1"/>
  <c r="C31" i="2"/>
  <c r="E31" i="2" s="1"/>
  <c r="W30" i="2"/>
  <c r="O30" i="2"/>
  <c r="Q30" i="2" s="1"/>
  <c r="E30" i="2"/>
  <c r="C30" i="2"/>
  <c r="W29" i="2"/>
  <c r="O29" i="2"/>
  <c r="Q29" i="2" s="1"/>
  <c r="C29" i="2"/>
  <c r="E29" i="2" s="1"/>
  <c r="W28" i="2"/>
  <c r="Q28" i="2"/>
  <c r="O28" i="2"/>
  <c r="C28" i="2"/>
  <c r="E28" i="2" s="1"/>
  <c r="W27" i="2"/>
  <c r="Q27" i="2"/>
  <c r="O27" i="2"/>
  <c r="E27" i="2"/>
  <c r="C27" i="2"/>
  <c r="W26" i="2"/>
  <c r="O26" i="2"/>
  <c r="Q26" i="2" s="1"/>
  <c r="E26" i="2"/>
  <c r="C26" i="2"/>
  <c r="W25" i="2"/>
  <c r="Q25" i="2"/>
  <c r="O25" i="2"/>
  <c r="E25" i="2"/>
  <c r="C25" i="2"/>
  <c r="W24" i="2"/>
  <c r="Q24" i="2"/>
  <c r="O24" i="2"/>
  <c r="C24" i="2"/>
  <c r="E24" i="2" s="1"/>
  <c r="W23" i="2"/>
  <c r="O23" i="2"/>
  <c r="Q23" i="2" s="1"/>
  <c r="C23" i="2"/>
  <c r="E23" i="2" s="1"/>
  <c r="W22" i="2"/>
  <c r="M22" i="6" s="1"/>
  <c r="O22" i="2"/>
  <c r="Q22" i="2" s="1"/>
  <c r="E22" i="2"/>
  <c r="C22" i="2"/>
  <c r="W21" i="2"/>
  <c r="Q21" i="2"/>
  <c r="O21" i="2"/>
  <c r="C21" i="2"/>
  <c r="E21" i="2" s="1"/>
  <c r="W20" i="2"/>
  <c r="O20" i="2"/>
  <c r="Q20" i="2" s="1"/>
  <c r="C20" i="2"/>
  <c r="E20" i="2" s="1"/>
  <c r="W19" i="2"/>
  <c r="Q19" i="2"/>
  <c r="O19" i="2"/>
  <c r="E19" i="2"/>
  <c r="C19" i="2"/>
  <c r="W18" i="2"/>
  <c r="Q18" i="2"/>
  <c r="O18" i="2"/>
  <c r="C18" i="2"/>
  <c r="E18" i="2" s="1"/>
  <c r="W17" i="2"/>
  <c r="O17" i="2"/>
  <c r="Q17" i="2" s="1"/>
  <c r="C17" i="2"/>
  <c r="E17" i="2" s="1"/>
  <c r="W16" i="2"/>
  <c r="Q16" i="2"/>
  <c r="O16" i="2"/>
  <c r="E16" i="2"/>
  <c r="C16" i="2"/>
  <c r="W15" i="2"/>
  <c r="Q15" i="2"/>
  <c r="O15" i="2"/>
  <c r="C15" i="2"/>
  <c r="E15" i="2" s="1"/>
  <c r="W14" i="2"/>
  <c r="O14" i="2"/>
  <c r="Q14" i="2" s="1"/>
  <c r="C14" i="2"/>
  <c r="E14" i="2" s="1"/>
  <c r="W13" i="2"/>
  <c r="O13" i="2"/>
  <c r="Q13" i="2" s="1"/>
  <c r="E13" i="2"/>
  <c r="C13" i="2"/>
  <c r="W12" i="2"/>
  <c r="Q12" i="2"/>
  <c r="O12" i="2"/>
  <c r="C12" i="2"/>
  <c r="E12" i="2" s="1"/>
  <c r="W11" i="2"/>
  <c r="O11" i="2"/>
  <c r="Q11" i="2" s="1"/>
  <c r="C11" i="2"/>
  <c r="E11" i="2" s="1"/>
  <c r="W10" i="2"/>
  <c r="Q10" i="2"/>
  <c r="O10" i="2"/>
  <c r="C10" i="2"/>
  <c r="E10" i="2" s="1"/>
  <c r="W9" i="2"/>
  <c r="M9" i="6" s="1"/>
  <c r="Q9" i="2"/>
  <c r="O9" i="2"/>
  <c r="C9" i="2"/>
  <c r="E9" i="2" s="1"/>
  <c r="W8" i="2"/>
  <c r="O8" i="2"/>
  <c r="Q8" i="2" s="1"/>
  <c r="C8" i="2"/>
  <c r="E8" i="2" s="1"/>
  <c r="W7" i="2"/>
  <c r="O7" i="2"/>
  <c r="Q7" i="2" s="1"/>
  <c r="C7" i="2"/>
  <c r="E7" i="2" s="1"/>
  <c r="W6" i="2"/>
  <c r="Q6" i="2"/>
  <c r="O6" i="2"/>
  <c r="C6" i="2"/>
  <c r="E6" i="2" s="1"/>
  <c r="W5" i="2"/>
  <c r="O5" i="2"/>
  <c r="Q5" i="2" s="1"/>
  <c r="F5" i="2"/>
  <c r="E5" i="2"/>
  <c r="C5" i="2"/>
  <c r="W4" i="2"/>
  <c r="P4" i="2"/>
  <c r="O4" i="2" s="1"/>
  <c r="H4" i="2"/>
  <c r="D4" i="2"/>
  <c r="C4" i="2" s="1"/>
  <c r="E4" i="2" s="1"/>
  <c r="F5" i="6" l="1"/>
  <c r="E4" i="6"/>
  <c r="F5" i="4"/>
  <c r="E4" i="4"/>
  <c r="Q4" i="2"/>
  <c r="R5" i="2"/>
  <c r="M17" i="6"/>
  <c r="M17" i="4"/>
  <c r="M23" i="6"/>
  <c r="M23" i="4"/>
  <c r="M26" i="6"/>
  <c r="M26" i="4"/>
  <c r="M32" i="6"/>
  <c r="M32" i="4"/>
  <c r="G4" i="2"/>
  <c r="F6" i="2"/>
  <c r="G5" i="2"/>
  <c r="M20" i="6"/>
  <c r="M20" i="4"/>
  <c r="M68" i="6"/>
  <c r="M68" i="4"/>
  <c r="M27" i="6"/>
  <c r="M27" i="4"/>
  <c r="M59" i="6"/>
  <c r="M59" i="4"/>
  <c r="M8" i="6"/>
  <c r="M8" i="4"/>
  <c r="M56" i="6"/>
  <c r="M56" i="4"/>
  <c r="M11" i="6"/>
  <c r="M11" i="4"/>
  <c r="M5" i="6"/>
  <c r="M5" i="4"/>
  <c r="M14" i="6"/>
  <c r="M14" i="4"/>
  <c r="M31" i="6"/>
  <c r="M31" i="4"/>
  <c r="M15" i="6"/>
  <c r="M15" i="4"/>
  <c r="M18" i="6"/>
  <c r="M18" i="4"/>
  <c r="M53" i="6"/>
  <c r="M53" i="4"/>
  <c r="M65" i="6"/>
  <c r="M65" i="4"/>
  <c r="M25" i="6"/>
  <c r="M25" i="4"/>
  <c r="M47" i="6"/>
  <c r="M47" i="4"/>
  <c r="M62" i="6"/>
  <c r="M62" i="4"/>
  <c r="M74" i="6"/>
  <c r="M74" i="4"/>
  <c r="M22" i="4"/>
  <c r="M6" i="6"/>
  <c r="M6" i="4"/>
  <c r="V34" i="6"/>
  <c r="N34" i="6"/>
  <c r="P34" i="6" s="1"/>
  <c r="M77" i="6"/>
  <c r="M77" i="4"/>
  <c r="M4" i="6"/>
  <c r="M4" i="4"/>
  <c r="M7" i="6"/>
  <c r="M7" i="4"/>
  <c r="M10" i="6"/>
  <c r="M10" i="4"/>
  <c r="M13" i="6"/>
  <c r="M13" i="4"/>
  <c r="M16" i="6"/>
  <c r="M16" i="4"/>
  <c r="M19" i="6"/>
  <c r="M19" i="4"/>
  <c r="V22" i="6"/>
  <c r="N22" i="6"/>
  <c r="P22" i="6" s="1"/>
  <c r="M36" i="6"/>
  <c r="M36" i="4"/>
  <c r="M44" i="6"/>
  <c r="M44" i="4"/>
  <c r="V9" i="6"/>
  <c r="N9" i="6"/>
  <c r="P9" i="6" s="1"/>
  <c r="M12" i="6"/>
  <c r="M12" i="4"/>
  <c r="M24" i="6"/>
  <c r="M24" i="4"/>
  <c r="M82" i="6"/>
  <c r="M82" i="4"/>
  <c r="M30" i="6"/>
  <c r="M30" i="4"/>
  <c r="M38" i="6"/>
  <c r="M38" i="4"/>
  <c r="M41" i="6"/>
  <c r="M41" i="4"/>
  <c r="M81" i="6"/>
  <c r="M81" i="4"/>
  <c r="M103" i="6"/>
  <c r="M103" i="4"/>
  <c r="M108" i="6"/>
  <c r="M108" i="4"/>
  <c r="M114" i="6"/>
  <c r="M114" i="4"/>
  <c r="N37" i="4"/>
  <c r="P37" i="4" s="1"/>
  <c r="V37" i="4"/>
  <c r="M71" i="6"/>
  <c r="M71" i="4"/>
  <c r="M34" i="4"/>
  <c r="M100" i="6"/>
  <c r="M100" i="4"/>
  <c r="M9" i="4"/>
  <c r="M94" i="6"/>
  <c r="M94" i="4"/>
  <c r="M102" i="6"/>
  <c r="M102" i="4"/>
  <c r="M28" i="6"/>
  <c r="M28" i="4"/>
  <c r="M33" i="6"/>
  <c r="M33" i="4"/>
  <c r="M88" i="6"/>
  <c r="M88" i="4"/>
  <c r="M96" i="6"/>
  <c r="M96" i="4"/>
  <c r="M21" i="6"/>
  <c r="M21" i="4"/>
  <c r="M35" i="6"/>
  <c r="M35" i="4"/>
  <c r="M85" i="6"/>
  <c r="M85" i="4"/>
  <c r="M99" i="6"/>
  <c r="M99" i="4"/>
  <c r="M109" i="6"/>
  <c r="M109" i="4"/>
  <c r="M29" i="6"/>
  <c r="M29" i="4"/>
  <c r="M50" i="6"/>
  <c r="M50" i="4"/>
  <c r="M87" i="6"/>
  <c r="M87" i="4"/>
  <c r="N39" i="4"/>
  <c r="P39" i="4" s="1"/>
  <c r="V39" i="4"/>
  <c r="N37" i="6"/>
  <c r="P37" i="6" s="1"/>
  <c r="V37" i="6"/>
  <c r="M40" i="6"/>
  <c r="M40" i="4"/>
  <c r="M43" i="6"/>
  <c r="M43" i="4"/>
  <c r="M46" i="6"/>
  <c r="M46" i="4"/>
  <c r="M49" i="6"/>
  <c r="M49" i="4"/>
  <c r="M52" i="6"/>
  <c r="M52" i="4"/>
  <c r="M55" i="6"/>
  <c r="M55" i="4"/>
  <c r="M58" i="6"/>
  <c r="M58" i="4"/>
  <c r="M61" i="6"/>
  <c r="M61" i="4"/>
  <c r="M64" i="6"/>
  <c r="M64" i="4"/>
  <c r="M67" i="6"/>
  <c r="M67" i="4"/>
  <c r="M70" i="6"/>
  <c r="M70" i="4"/>
  <c r="M73" i="6"/>
  <c r="M73" i="4"/>
  <c r="M76" i="6"/>
  <c r="M76" i="4"/>
  <c r="M79" i="6"/>
  <c r="M79" i="4"/>
  <c r="M91" i="6"/>
  <c r="M91" i="4"/>
  <c r="M105" i="6"/>
  <c r="M105" i="4"/>
  <c r="M80" i="6"/>
  <c r="M80" i="4"/>
  <c r="M90" i="6"/>
  <c r="M90" i="4"/>
  <c r="M112" i="6"/>
  <c r="M112" i="4"/>
  <c r="M97" i="6"/>
  <c r="M97" i="4"/>
  <c r="M111" i="6"/>
  <c r="M111" i="4"/>
  <c r="N39" i="6"/>
  <c r="P39" i="6" s="1"/>
  <c r="V39" i="6"/>
  <c r="M42" i="6"/>
  <c r="M42" i="4"/>
  <c r="M45" i="6"/>
  <c r="M45" i="4"/>
  <c r="M48" i="6"/>
  <c r="M48" i="4"/>
  <c r="M51" i="6"/>
  <c r="M51" i="4"/>
  <c r="M54" i="6"/>
  <c r="M54" i="4"/>
  <c r="M57" i="6"/>
  <c r="M57" i="4"/>
  <c r="M60" i="6"/>
  <c r="M60" i="4"/>
  <c r="M63" i="6"/>
  <c r="M63" i="4"/>
  <c r="M66" i="6"/>
  <c r="M66" i="4"/>
  <c r="M69" i="6"/>
  <c r="M69" i="4"/>
  <c r="M72" i="6"/>
  <c r="M72" i="4"/>
  <c r="M75" i="6"/>
  <c r="M75" i="4"/>
  <c r="M78" i="6"/>
  <c r="M78" i="4"/>
  <c r="M93" i="6"/>
  <c r="M93" i="4"/>
  <c r="M84" i="6"/>
  <c r="M84" i="4"/>
  <c r="M106" i="6"/>
  <c r="M106" i="4"/>
  <c r="M83" i="6"/>
  <c r="M83" i="4"/>
  <c r="M86" i="6"/>
  <c r="M86" i="4"/>
  <c r="M89" i="6"/>
  <c r="M89" i="4"/>
  <c r="M92" i="6"/>
  <c r="M92" i="4"/>
  <c r="M95" i="6"/>
  <c r="M95" i="4"/>
  <c r="M98" i="6"/>
  <c r="M98" i="4"/>
  <c r="M101" i="6"/>
  <c r="M101" i="4"/>
  <c r="M104" i="6"/>
  <c r="M104" i="4"/>
  <c r="M107" i="4"/>
  <c r="M107" i="6"/>
  <c r="M110" i="6"/>
  <c r="M110" i="4"/>
  <c r="M113" i="6"/>
  <c r="M113" i="4"/>
  <c r="M12" i="5"/>
  <c r="F6" i="6" l="1"/>
  <c r="H4" i="6"/>
  <c r="G4" i="6"/>
  <c r="F6" i="4"/>
  <c r="H4" i="4"/>
  <c r="G4" i="4"/>
  <c r="V23" i="4"/>
  <c r="N23" i="4"/>
  <c r="P23" i="4" s="1"/>
  <c r="N104" i="6"/>
  <c r="P104" i="6" s="1"/>
  <c r="V104" i="6"/>
  <c r="V105" i="6"/>
  <c r="N105" i="6"/>
  <c r="P105" i="6" s="1"/>
  <c r="N49" i="6"/>
  <c r="P49" i="6" s="1"/>
  <c r="V49" i="6"/>
  <c r="N87" i="6"/>
  <c r="P87" i="6" s="1"/>
  <c r="V87" i="6"/>
  <c r="N35" i="6"/>
  <c r="P35" i="6" s="1"/>
  <c r="V35" i="6"/>
  <c r="V102" i="6"/>
  <c r="N102" i="6"/>
  <c r="P102" i="6" s="1"/>
  <c r="V114" i="6"/>
  <c r="O114" i="6"/>
  <c r="V30" i="6"/>
  <c r="N30" i="6"/>
  <c r="P30" i="6" s="1"/>
  <c r="V36" i="6"/>
  <c r="N36" i="6"/>
  <c r="P36" i="6" s="1"/>
  <c r="V7" i="6"/>
  <c r="N7" i="6"/>
  <c r="P7" i="6" s="1"/>
  <c r="N62" i="4"/>
  <c r="P62" i="4" s="1"/>
  <c r="V62" i="4"/>
  <c r="V15" i="4"/>
  <c r="N15" i="4"/>
  <c r="P15" i="4" s="1"/>
  <c r="V8" i="4"/>
  <c r="N8" i="4"/>
  <c r="P8" i="4" s="1"/>
  <c r="N113" i="6"/>
  <c r="P113" i="6" s="1"/>
  <c r="V113" i="6"/>
  <c r="V66" i="6"/>
  <c r="N66" i="6"/>
  <c r="P66" i="6" s="1"/>
  <c r="V112" i="6"/>
  <c r="N112" i="6"/>
  <c r="P112" i="6" s="1"/>
  <c r="N109" i="6"/>
  <c r="P109" i="6" s="1"/>
  <c r="V109" i="6"/>
  <c r="V92" i="4"/>
  <c r="N92" i="4"/>
  <c r="P92" i="4" s="1"/>
  <c r="V86" i="6"/>
  <c r="N86" i="6"/>
  <c r="P86" i="6" s="1"/>
  <c r="N75" i="6"/>
  <c r="P75" i="6" s="1"/>
  <c r="V75" i="6"/>
  <c r="V57" i="6"/>
  <c r="N57" i="6"/>
  <c r="P57" i="6" s="1"/>
  <c r="N67" i="6"/>
  <c r="P67" i="6" s="1"/>
  <c r="V67" i="6"/>
  <c r="N101" i="4"/>
  <c r="P101" i="4" s="1"/>
  <c r="V101" i="4"/>
  <c r="V83" i="4"/>
  <c r="N83" i="4"/>
  <c r="P83" i="4" s="1"/>
  <c r="N72" i="4"/>
  <c r="P72" i="4" s="1"/>
  <c r="V72" i="4"/>
  <c r="V54" i="4"/>
  <c r="N54" i="4"/>
  <c r="P54" i="4" s="1"/>
  <c r="N111" i="4"/>
  <c r="P111" i="4" s="1"/>
  <c r="V111" i="4"/>
  <c r="N91" i="4"/>
  <c r="P91" i="4" s="1"/>
  <c r="V91" i="4"/>
  <c r="V64" i="4"/>
  <c r="N64" i="4"/>
  <c r="P64" i="4" s="1"/>
  <c r="N46" i="4"/>
  <c r="P46" i="4" s="1"/>
  <c r="V46" i="4"/>
  <c r="N50" i="4"/>
  <c r="P50" i="4" s="1"/>
  <c r="V50" i="4"/>
  <c r="N21" i="4"/>
  <c r="P21" i="4" s="1"/>
  <c r="V21" i="4"/>
  <c r="N94" i="4"/>
  <c r="P94" i="4" s="1"/>
  <c r="V94" i="4"/>
  <c r="N108" i="4"/>
  <c r="P108" i="4" s="1"/>
  <c r="V108" i="4"/>
  <c r="N82" i="4"/>
  <c r="P82" i="4" s="1"/>
  <c r="V82" i="4"/>
  <c r="V4" i="4"/>
  <c r="O4" i="4"/>
  <c r="N4" i="4" s="1"/>
  <c r="V62" i="6"/>
  <c r="N62" i="6"/>
  <c r="P62" i="6" s="1"/>
  <c r="V15" i="6"/>
  <c r="N15" i="6"/>
  <c r="P15" i="6" s="1"/>
  <c r="N8" i="6"/>
  <c r="P8" i="6" s="1"/>
  <c r="V8" i="6"/>
  <c r="V95" i="6"/>
  <c r="N95" i="6"/>
  <c r="P95" i="6" s="1"/>
  <c r="N48" i="6"/>
  <c r="P48" i="6" s="1"/>
  <c r="V48" i="6"/>
  <c r="N58" i="6"/>
  <c r="P58" i="6" s="1"/>
  <c r="V58" i="6"/>
  <c r="N16" i="6"/>
  <c r="P16" i="6" s="1"/>
  <c r="V16" i="6"/>
  <c r="N101" i="6"/>
  <c r="P101" i="6" s="1"/>
  <c r="V101" i="6"/>
  <c r="N72" i="6"/>
  <c r="P72" i="6" s="1"/>
  <c r="V72" i="6"/>
  <c r="N111" i="6"/>
  <c r="P111" i="6" s="1"/>
  <c r="V111" i="6"/>
  <c r="V64" i="6"/>
  <c r="N64" i="6"/>
  <c r="P64" i="6" s="1"/>
  <c r="V50" i="6"/>
  <c r="N50" i="6"/>
  <c r="P50" i="6" s="1"/>
  <c r="N94" i="6"/>
  <c r="P94" i="6" s="1"/>
  <c r="V94" i="6"/>
  <c r="N31" i="4"/>
  <c r="P31" i="4" s="1"/>
  <c r="V31" i="4"/>
  <c r="V32" i="4"/>
  <c r="N32" i="4"/>
  <c r="P32" i="4" s="1"/>
  <c r="N106" i="4"/>
  <c r="P106" i="4" s="1"/>
  <c r="V106" i="4"/>
  <c r="N51" i="4"/>
  <c r="P51" i="4" s="1"/>
  <c r="V51" i="4"/>
  <c r="N79" i="4"/>
  <c r="P79" i="4" s="1"/>
  <c r="V79" i="4"/>
  <c r="V43" i="4"/>
  <c r="N43" i="4"/>
  <c r="P43" i="4" s="1"/>
  <c r="N96" i="4"/>
  <c r="P96" i="4" s="1"/>
  <c r="V96" i="4"/>
  <c r="V9" i="4"/>
  <c r="N9" i="4"/>
  <c r="P9" i="4" s="1"/>
  <c r="N103" i="4"/>
  <c r="P103" i="4" s="1"/>
  <c r="V103" i="4"/>
  <c r="V24" i="4"/>
  <c r="N24" i="4"/>
  <c r="P24" i="4" s="1"/>
  <c r="N77" i="4"/>
  <c r="P77" i="4" s="1"/>
  <c r="V77" i="4"/>
  <c r="V47" i="6"/>
  <c r="N47" i="6"/>
  <c r="P47" i="6" s="1"/>
  <c r="N31" i="6"/>
  <c r="P31" i="6" s="1"/>
  <c r="V31" i="6"/>
  <c r="V59" i="6"/>
  <c r="N59" i="6"/>
  <c r="P59" i="6" s="1"/>
  <c r="N32" i="6"/>
  <c r="P32" i="6" s="1"/>
  <c r="V32" i="6"/>
  <c r="V98" i="6"/>
  <c r="N98" i="6"/>
  <c r="P98" i="6" s="1"/>
  <c r="N106" i="6"/>
  <c r="P106" i="6" s="1"/>
  <c r="V106" i="6"/>
  <c r="V69" i="6"/>
  <c r="N69" i="6"/>
  <c r="P69" i="6" s="1"/>
  <c r="N51" i="6"/>
  <c r="P51" i="6" s="1"/>
  <c r="V51" i="6"/>
  <c r="N97" i="6"/>
  <c r="P97" i="6" s="1"/>
  <c r="V97" i="6"/>
  <c r="N79" i="6"/>
  <c r="P79" i="6" s="1"/>
  <c r="V79" i="6"/>
  <c r="N61" i="6"/>
  <c r="P61" i="6" s="1"/>
  <c r="V61" i="6"/>
  <c r="N43" i="6"/>
  <c r="P43" i="6" s="1"/>
  <c r="V43" i="6"/>
  <c r="V29" i="6"/>
  <c r="N29" i="6"/>
  <c r="P29" i="6" s="1"/>
  <c r="N96" i="6"/>
  <c r="P96" i="6" s="1"/>
  <c r="V96" i="6"/>
  <c r="V100" i="4"/>
  <c r="N100" i="4"/>
  <c r="P100" i="4" s="1"/>
  <c r="N103" i="6"/>
  <c r="P103" i="6" s="1"/>
  <c r="V103" i="6"/>
  <c r="V24" i="6"/>
  <c r="N24" i="6"/>
  <c r="P24" i="6" s="1"/>
  <c r="N19" i="6"/>
  <c r="P19" i="6" s="1"/>
  <c r="V19" i="6"/>
  <c r="N77" i="6"/>
  <c r="P77" i="6" s="1"/>
  <c r="V77" i="6"/>
  <c r="N25" i="4"/>
  <c r="P25" i="4" s="1"/>
  <c r="V25" i="4"/>
  <c r="V14" i="4"/>
  <c r="N14" i="4"/>
  <c r="P14" i="4" s="1"/>
  <c r="V27" i="4"/>
  <c r="N27" i="4"/>
  <c r="P27" i="4" s="1"/>
  <c r="V26" i="4"/>
  <c r="N26" i="4"/>
  <c r="P26" i="4" s="1"/>
  <c r="N84" i="6"/>
  <c r="P84" i="6" s="1"/>
  <c r="V84" i="6"/>
  <c r="V76" i="6"/>
  <c r="N76" i="6"/>
  <c r="P76" i="6" s="1"/>
  <c r="N12" i="6"/>
  <c r="P12" i="6" s="1"/>
  <c r="V12" i="6"/>
  <c r="V83" i="6"/>
  <c r="N83" i="6"/>
  <c r="P83" i="6" s="1"/>
  <c r="V54" i="6"/>
  <c r="N54" i="6"/>
  <c r="P54" i="6" s="1"/>
  <c r="N91" i="6"/>
  <c r="P91" i="6" s="1"/>
  <c r="V91" i="6"/>
  <c r="N46" i="6"/>
  <c r="P46" i="6" s="1"/>
  <c r="V46" i="6"/>
  <c r="V21" i="6"/>
  <c r="N21" i="6"/>
  <c r="P21" i="6" s="1"/>
  <c r="N108" i="6"/>
  <c r="P108" i="6" s="1"/>
  <c r="V108" i="6"/>
  <c r="N82" i="6"/>
  <c r="P82" i="6" s="1"/>
  <c r="V82" i="6"/>
  <c r="O4" i="6"/>
  <c r="N4" i="6" s="1"/>
  <c r="V4" i="6"/>
  <c r="V47" i="4"/>
  <c r="N47" i="4"/>
  <c r="P47" i="4" s="1"/>
  <c r="V59" i="4"/>
  <c r="N59" i="4"/>
  <c r="P59" i="4" s="1"/>
  <c r="N98" i="4"/>
  <c r="P98" i="4" s="1"/>
  <c r="V98" i="4"/>
  <c r="N69" i="4"/>
  <c r="P69" i="4" s="1"/>
  <c r="V69" i="4"/>
  <c r="V97" i="4"/>
  <c r="N97" i="4"/>
  <c r="P97" i="4" s="1"/>
  <c r="V61" i="4"/>
  <c r="N61" i="4"/>
  <c r="P61" i="4" s="1"/>
  <c r="V29" i="4"/>
  <c r="N29" i="4"/>
  <c r="P29" i="4" s="1"/>
  <c r="N19" i="4"/>
  <c r="P19" i="4" s="1"/>
  <c r="V19" i="4"/>
  <c r="N113" i="4"/>
  <c r="P113" i="4" s="1"/>
  <c r="V113" i="4"/>
  <c r="V95" i="4"/>
  <c r="N95" i="4"/>
  <c r="P95" i="4" s="1"/>
  <c r="N84" i="4"/>
  <c r="P84" i="4" s="1"/>
  <c r="V84" i="4"/>
  <c r="V66" i="4"/>
  <c r="N66" i="4"/>
  <c r="P66" i="4" s="1"/>
  <c r="N48" i="4"/>
  <c r="P48" i="4" s="1"/>
  <c r="V48" i="4"/>
  <c r="V112" i="4"/>
  <c r="N112" i="4"/>
  <c r="P112" i="4" s="1"/>
  <c r="V76" i="4"/>
  <c r="N76" i="4"/>
  <c r="P76" i="4" s="1"/>
  <c r="N58" i="4"/>
  <c r="P58" i="4" s="1"/>
  <c r="V58" i="4"/>
  <c r="N40" i="4"/>
  <c r="P40" i="4" s="1"/>
  <c r="V40" i="4"/>
  <c r="V109" i="4"/>
  <c r="N109" i="4"/>
  <c r="P109" i="4" s="1"/>
  <c r="V88" i="4"/>
  <c r="N88" i="4"/>
  <c r="P88" i="4" s="1"/>
  <c r="V100" i="6"/>
  <c r="N100" i="6"/>
  <c r="P100" i="6" s="1"/>
  <c r="N81" i="4"/>
  <c r="P81" i="4" s="1"/>
  <c r="V81" i="4"/>
  <c r="N12" i="4"/>
  <c r="P12" i="4" s="1"/>
  <c r="V12" i="4"/>
  <c r="N16" i="4"/>
  <c r="P16" i="4" s="1"/>
  <c r="V16" i="4"/>
  <c r="N25" i="6"/>
  <c r="P25" i="6" s="1"/>
  <c r="V25" i="6"/>
  <c r="N14" i="6"/>
  <c r="P14" i="6" s="1"/>
  <c r="V14" i="6"/>
  <c r="V27" i="6"/>
  <c r="N27" i="6"/>
  <c r="P27" i="6" s="1"/>
  <c r="V26" i="6"/>
  <c r="N26" i="6"/>
  <c r="P26" i="6" s="1"/>
  <c r="N55" i="4"/>
  <c r="P55" i="4" s="1"/>
  <c r="V55" i="4"/>
  <c r="V40" i="6"/>
  <c r="N40" i="6"/>
  <c r="P40" i="6" s="1"/>
  <c r="V34" i="4"/>
  <c r="N34" i="4"/>
  <c r="P34" i="4" s="1"/>
  <c r="N65" i="4"/>
  <c r="P65" i="4" s="1"/>
  <c r="V65" i="4"/>
  <c r="V45" i="4"/>
  <c r="N45" i="4"/>
  <c r="P45" i="4" s="1"/>
  <c r="N99" i="4"/>
  <c r="P99" i="4" s="1"/>
  <c r="V99" i="4"/>
  <c r="N33" i="4"/>
  <c r="P33" i="4" s="1"/>
  <c r="V33" i="4"/>
  <c r="V71" i="4"/>
  <c r="N71" i="4"/>
  <c r="P71" i="4" s="1"/>
  <c r="V41" i="4"/>
  <c r="N41" i="4"/>
  <c r="P41" i="4" s="1"/>
  <c r="N13" i="4"/>
  <c r="P13" i="4" s="1"/>
  <c r="V13" i="4"/>
  <c r="V6" i="4"/>
  <c r="N6" i="4"/>
  <c r="P6" i="4" s="1"/>
  <c r="N65" i="6"/>
  <c r="P65" i="6" s="1"/>
  <c r="V65" i="6"/>
  <c r="V5" i="6"/>
  <c r="N5" i="6"/>
  <c r="P5" i="6" s="1"/>
  <c r="N68" i="6"/>
  <c r="P68" i="6" s="1"/>
  <c r="V68" i="6"/>
  <c r="N23" i="6"/>
  <c r="P23" i="6" s="1"/>
  <c r="V23" i="6"/>
  <c r="V110" i="6"/>
  <c r="N110" i="6"/>
  <c r="P110" i="6" s="1"/>
  <c r="N92" i="6"/>
  <c r="P92" i="6" s="1"/>
  <c r="V92" i="6"/>
  <c r="V93" i="6"/>
  <c r="N93" i="6"/>
  <c r="P93" i="6" s="1"/>
  <c r="N63" i="6"/>
  <c r="P63" i="6" s="1"/>
  <c r="V63" i="6"/>
  <c r="V45" i="6"/>
  <c r="N45" i="6"/>
  <c r="P45" i="6" s="1"/>
  <c r="V90" i="6"/>
  <c r="N90" i="6"/>
  <c r="P90" i="6" s="1"/>
  <c r="N73" i="6"/>
  <c r="P73" i="6" s="1"/>
  <c r="V73" i="6"/>
  <c r="N55" i="6"/>
  <c r="P55" i="6" s="1"/>
  <c r="V55" i="6"/>
  <c r="N99" i="6"/>
  <c r="P99" i="6" s="1"/>
  <c r="V99" i="6"/>
  <c r="V33" i="6"/>
  <c r="N33" i="6"/>
  <c r="P33" i="6" s="1"/>
  <c r="V71" i="6"/>
  <c r="N71" i="6"/>
  <c r="P71" i="6" s="1"/>
  <c r="N41" i="6"/>
  <c r="P41" i="6" s="1"/>
  <c r="V41" i="6"/>
  <c r="V13" i="6"/>
  <c r="N13" i="6"/>
  <c r="P13" i="6" s="1"/>
  <c r="N6" i="6"/>
  <c r="P6" i="6" s="1"/>
  <c r="V6" i="6"/>
  <c r="N53" i="4"/>
  <c r="P53" i="4" s="1"/>
  <c r="V53" i="4"/>
  <c r="N11" i="4"/>
  <c r="P11" i="4" s="1"/>
  <c r="V11" i="4"/>
  <c r="V20" i="4"/>
  <c r="N20" i="4"/>
  <c r="P20" i="4" s="1"/>
  <c r="V17" i="4"/>
  <c r="N17" i="4"/>
  <c r="P17" i="4" s="1"/>
  <c r="V107" i="6"/>
  <c r="N107" i="6"/>
  <c r="P107" i="6" s="1"/>
  <c r="V81" i="6"/>
  <c r="N81" i="6"/>
  <c r="P81" i="6" s="1"/>
  <c r="V68" i="4"/>
  <c r="N68" i="4"/>
  <c r="P68" i="4" s="1"/>
  <c r="N93" i="4"/>
  <c r="P93" i="4" s="1"/>
  <c r="V93" i="4"/>
  <c r="V73" i="4"/>
  <c r="N73" i="4"/>
  <c r="P73" i="4" s="1"/>
  <c r="V78" i="4"/>
  <c r="N78" i="4"/>
  <c r="P78" i="4" s="1"/>
  <c r="N42" i="4"/>
  <c r="P42" i="4" s="1"/>
  <c r="V42" i="4"/>
  <c r="N70" i="4"/>
  <c r="P70" i="4" s="1"/>
  <c r="V70" i="4"/>
  <c r="N44" i="4"/>
  <c r="P44" i="4" s="1"/>
  <c r="V44" i="4"/>
  <c r="V22" i="4"/>
  <c r="N22" i="4"/>
  <c r="P22" i="4" s="1"/>
  <c r="N20" i="6"/>
  <c r="P20" i="6" s="1"/>
  <c r="V20" i="6"/>
  <c r="V107" i="4"/>
  <c r="N107" i="4"/>
  <c r="P107" i="4" s="1"/>
  <c r="N89" i="6"/>
  <c r="P89" i="6" s="1"/>
  <c r="V89" i="6"/>
  <c r="V78" i="6"/>
  <c r="N78" i="6"/>
  <c r="P78" i="6" s="1"/>
  <c r="V42" i="6"/>
  <c r="N42" i="6"/>
  <c r="P42" i="6" s="1"/>
  <c r="N80" i="6"/>
  <c r="P80" i="6" s="1"/>
  <c r="V80" i="6"/>
  <c r="N70" i="6"/>
  <c r="P70" i="6" s="1"/>
  <c r="V70" i="6"/>
  <c r="V52" i="6"/>
  <c r="N52" i="6"/>
  <c r="P52" i="6" s="1"/>
  <c r="N85" i="6"/>
  <c r="P85" i="6" s="1"/>
  <c r="V85" i="6"/>
  <c r="N28" i="6"/>
  <c r="P28" i="6" s="1"/>
  <c r="V28" i="6"/>
  <c r="V38" i="6"/>
  <c r="N38" i="6"/>
  <c r="P38" i="6" s="1"/>
  <c r="N44" i="6"/>
  <c r="P44" i="6" s="1"/>
  <c r="V44" i="6"/>
  <c r="N10" i="6"/>
  <c r="P10" i="6" s="1"/>
  <c r="N74" i="4"/>
  <c r="P74" i="4" s="1"/>
  <c r="V74" i="4"/>
  <c r="V18" i="4"/>
  <c r="N18" i="4"/>
  <c r="P18" i="4" s="1"/>
  <c r="V56" i="4"/>
  <c r="N56" i="4"/>
  <c r="P56" i="4" s="1"/>
  <c r="T4" i="2"/>
  <c r="S4" i="2"/>
  <c r="R6" i="2"/>
  <c r="V88" i="6"/>
  <c r="N88" i="6"/>
  <c r="P88" i="6" s="1"/>
  <c r="N5" i="4"/>
  <c r="P5" i="4" s="1"/>
  <c r="V5" i="4"/>
  <c r="N110" i="4"/>
  <c r="P110" i="4" s="1"/>
  <c r="V110" i="4"/>
  <c r="N63" i="4"/>
  <c r="P63" i="4" s="1"/>
  <c r="V63" i="4"/>
  <c r="V90" i="4"/>
  <c r="N90" i="4"/>
  <c r="P90" i="4" s="1"/>
  <c r="N89" i="4"/>
  <c r="P89" i="4" s="1"/>
  <c r="V89" i="4"/>
  <c r="N60" i="4"/>
  <c r="P60" i="4" s="1"/>
  <c r="V60" i="4"/>
  <c r="V80" i="4"/>
  <c r="N80" i="4"/>
  <c r="P80" i="4" s="1"/>
  <c r="V52" i="4"/>
  <c r="N52" i="4"/>
  <c r="P52" i="4" s="1"/>
  <c r="V85" i="4"/>
  <c r="N85" i="4"/>
  <c r="P85" i="4" s="1"/>
  <c r="N28" i="4"/>
  <c r="P28" i="4" s="1"/>
  <c r="V28" i="4"/>
  <c r="V38" i="4"/>
  <c r="N38" i="4"/>
  <c r="P38" i="4" s="1"/>
  <c r="V10" i="4"/>
  <c r="N10" i="4"/>
  <c r="P10" i="4" s="1"/>
  <c r="N53" i="6"/>
  <c r="P53" i="6" s="1"/>
  <c r="V53" i="6"/>
  <c r="V11" i="6"/>
  <c r="N11" i="6"/>
  <c r="P11" i="6" s="1"/>
  <c r="V17" i="6"/>
  <c r="N17" i="6"/>
  <c r="P17" i="6" s="1"/>
  <c r="N60" i="6"/>
  <c r="P60" i="6" s="1"/>
  <c r="V60" i="6"/>
  <c r="V104" i="4"/>
  <c r="N104" i="4"/>
  <c r="P104" i="4" s="1"/>
  <c r="N86" i="4"/>
  <c r="P86" i="4" s="1"/>
  <c r="V86" i="4"/>
  <c r="N75" i="4"/>
  <c r="P75" i="4" s="1"/>
  <c r="V75" i="4"/>
  <c r="V57" i="4"/>
  <c r="N57" i="4"/>
  <c r="P57" i="4" s="1"/>
  <c r="N105" i="4"/>
  <c r="P105" i="4" s="1"/>
  <c r="V105" i="4"/>
  <c r="N67" i="4"/>
  <c r="P67" i="4" s="1"/>
  <c r="V67" i="4"/>
  <c r="V49" i="4"/>
  <c r="N49" i="4"/>
  <c r="P49" i="4" s="1"/>
  <c r="N87" i="4"/>
  <c r="P87" i="4" s="1"/>
  <c r="V87" i="4"/>
  <c r="V35" i="4"/>
  <c r="N35" i="4"/>
  <c r="P35" i="4" s="1"/>
  <c r="V102" i="4"/>
  <c r="N102" i="4"/>
  <c r="P102" i="4" s="1"/>
  <c r="V114" i="4"/>
  <c r="O114" i="4"/>
  <c r="V30" i="4"/>
  <c r="N30" i="4"/>
  <c r="P30" i="4" s="1"/>
  <c r="V36" i="4"/>
  <c r="N36" i="4"/>
  <c r="P36" i="4" s="1"/>
  <c r="V7" i="4"/>
  <c r="N7" i="4"/>
  <c r="P7" i="4" s="1"/>
  <c r="V74" i="6"/>
  <c r="N74" i="6"/>
  <c r="P74" i="6" s="1"/>
  <c r="N18" i="6"/>
  <c r="P18" i="6" s="1"/>
  <c r="V18" i="6"/>
  <c r="N56" i="6"/>
  <c r="P56" i="6" s="1"/>
  <c r="V56" i="6"/>
  <c r="F7" i="2"/>
  <c r="G6" i="2" s="1"/>
  <c r="H5" i="2"/>
  <c r="F7" i="6" l="1"/>
  <c r="H5" i="6"/>
  <c r="G6" i="6"/>
  <c r="G5" i="6"/>
  <c r="F7" i="4"/>
  <c r="G6" i="4" s="1"/>
  <c r="H5" i="4"/>
  <c r="G5" i="4"/>
  <c r="Q5" i="4"/>
  <c r="P4" i="4"/>
  <c r="P4" i="6"/>
  <c r="Q5" i="6"/>
  <c r="H6" i="2"/>
  <c r="F8" i="2"/>
  <c r="R7" i="2"/>
  <c r="T5" i="2"/>
  <c r="S5" i="2"/>
  <c r="F8" i="6" l="1"/>
  <c r="H6" i="6"/>
  <c r="F8" i="4"/>
  <c r="H6" i="4"/>
  <c r="F9" i="2"/>
  <c r="H7" i="2"/>
  <c r="G8" i="2"/>
  <c r="R4" i="6"/>
  <c r="Q6" i="6"/>
  <c r="R5" i="6"/>
  <c r="S4" i="6"/>
  <c r="G7" i="2"/>
  <c r="S7" i="2"/>
  <c r="R8" i="2"/>
  <c r="T6" i="2"/>
  <c r="S6" i="2"/>
  <c r="S4" i="4"/>
  <c r="R4" i="4"/>
  <c r="Q6" i="4"/>
  <c r="H7" i="6" l="1"/>
  <c r="F9" i="6"/>
  <c r="G8" i="6"/>
  <c r="G7" i="6"/>
  <c r="G8" i="4"/>
  <c r="H7" i="4"/>
  <c r="F9" i="4"/>
  <c r="G7" i="4"/>
  <c r="S5" i="4"/>
  <c r="Q7" i="4"/>
  <c r="R6" i="4"/>
  <c r="R5" i="4"/>
  <c r="S5" i="6"/>
  <c r="Q7" i="6"/>
  <c r="F10" i="2"/>
  <c r="H8" i="2"/>
  <c r="T7" i="2"/>
  <c r="R9" i="2"/>
  <c r="F10" i="6" l="1"/>
  <c r="G9" i="6" s="1"/>
  <c r="H8" i="6"/>
  <c r="F10" i="4"/>
  <c r="H8" i="4"/>
  <c r="Q8" i="6"/>
  <c r="R7" i="6" s="1"/>
  <c r="S6" i="6"/>
  <c r="H9" i="2"/>
  <c r="F11" i="2"/>
  <c r="R10" i="2"/>
  <c r="T8" i="2"/>
  <c r="G9" i="2"/>
  <c r="S6" i="4"/>
  <c r="Q8" i="4"/>
  <c r="R6" i="6"/>
  <c r="S8" i="2"/>
  <c r="F11" i="6" l="1"/>
  <c r="H9" i="6"/>
  <c r="F11" i="4"/>
  <c r="H9" i="4"/>
  <c r="G9" i="4"/>
  <c r="S10" i="2"/>
  <c r="R11" i="2"/>
  <c r="T9" i="2"/>
  <c r="F12" i="2"/>
  <c r="H10" i="2"/>
  <c r="G11" i="2"/>
  <c r="S7" i="4"/>
  <c r="Q9" i="4"/>
  <c r="G10" i="2"/>
  <c r="R7" i="4"/>
  <c r="S9" i="2"/>
  <c r="S7" i="6"/>
  <c r="Q9" i="6"/>
  <c r="F12" i="6" l="1"/>
  <c r="H10" i="6"/>
  <c r="G11" i="6"/>
  <c r="G10" i="6"/>
  <c r="F12" i="4"/>
  <c r="H10" i="4"/>
  <c r="G11" i="4"/>
  <c r="G10" i="4"/>
  <c r="Q10" i="6"/>
  <c r="R9" i="6" s="1"/>
  <c r="S8" i="6"/>
  <c r="T10" i="2"/>
  <c r="R12" i="2"/>
  <c r="S8" i="4"/>
  <c r="Q10" i="4"/>
  <c r="R9" i="4" s="1"/>
  <c r="R8" i="6"/>
  <c r="G12" i="2"/>
  <c r="F13" i="2"/>
  <c r="H11" i="2"/>
  <c r="R8" i="4"/>
  <c r="F13" i="6" l="1"/>
  <c r="H11" i="6"/>
  <c r="F13" i="4"/>
  <c r="H11" i="4"/>
  <c r="R13" i="2"/>
  <c r="T11" i="2"/>
  <c r="S12" i="2"/>
  <c r="S11" i="2"/>
  <c r="H12" i="2"/>
  <c r="F14" i="2"/>
  <c r="S9" i="4"/>
  <c r="Q11" i="4"/>
  <c r="S9" i="6"/>
  <c r="Q11" i="6"/>
  <c r="F14" i="6" l="1"/>
  <c r="H12" i="6"/>
  <c r="G13" i="6"/>
  <c r="G12" i="6"/>
  <c r="F14" i="4"/>
  <c r="H12" i="4"/>
  <c r="G13" i="4"/>
  <c r="G12" i="4"/>
  <c r="S10" i="4"/>
  <c r="Q12" i="4"/>
  <c r="F15" i="2"/>
  <c r="H13" i="2"/>
  <c r="G14" i="2"/>
  <c r="G13" i="2"/>
  <c r="R10" i="4"/>
  <c r="Q12" i="6"/>
  <c r="R11" i="6"/>
  <c r="S10" i="6"/>
  <c r="S13" i="2"/>
  <c r="R14" i="2"/>
  <c r="T12" i="2"/>
  <c r="R10" i="6"/>
  <c r="F15" i="6" l="1"/>
  <c r="G14" i="6" s="1"/>
  <c r="H13" i="6"/>
  <c r="F15" i="4"/>
  <c r="H13" i="4"/>
  <c r="G14" i="4"/>
  <c r="T13" i="2"/>
  <c r="R15" i="2"/>
  <c r="F16" i="2"/>
  <c r="H14" i="2"/>
  <c r="S11" i="4"/>
  <c r="Q13" i="4"/>
  <c r="R12" i="4" s="1"/>
  <c r="R11" i="4"/>
  <c r="Q13" i="6"/>
  <c r="R12" i="6" s="1"/>
  <c r="S11" i="6"/>
  <c r="F16" i="6" l="1"/>
  <c r="G15" i="6" s="1"/>
  <c r="H14" i="6"/>
  <c r="F16" i="4"/>
  <c r="H14" i="4"/>
  <c r="H15" i="2"/>
  <c r="F17" i="2"/>
  <c r="G15" i="2"/>
  <c r="R16" i="2"/>
  <c r="T14" i="2"/>
  <c r="S15" i="2"/>
  <c r="Q14" i="4"/>
  <c r="R13" i="4" s="1"/>
  <c r="S12" i="4"/>
  <c r="S14" i="2"/>
  <c r="S12" i="6"/>
  <c r="Q14" i="6"/>
  <c r="F17" i="6" l="1"/>
  <c r="H15" i="6"/>
  <c r="G16" i="6"/>
  <c r="F17" i="4"/>
  <c r="H15" i="4"/>
  <c r="G16" i="4"/>
  <c r="G15" i="4"/>
  <c r="Q15" i="6"/>
  <c r="R14" i="6" s="1"/>
  <c r="S13" i="6"/>
  <c r="R17" i="2"/>
  <c r="T15" i="2"/>
  <c r="R13" i="6"/>
  <c r="F18" i="2"/>
  <c r="H16" i="2"/>
  <c r="G17" i="2"/>
  <c r="G16" i="2"/>
  <c r="Q15" i="4"/>
  <c r="S13" i="4"/>
  <c r="R14" i="4"/>
  <c r="F18" i="6" l="1"/>
  <c r="G17" i="6" s="1"/>
  <c r="H16" i="6"/>
  <c r="F18" i="4"/>
  <c r="H16" i="4"/>
  <c r="T16" i="2"/>
  <c r="R18" i="2"/>
  <c r="S16" i="2"/>
  <c r="Q16" i="4"/>
  <c r="R15" i="4" s="1"/>
  <c r="S14" i="4"/>
  <c r="Q16" i="6"/>
  <c r="R15" i="6" s="1"/>
  <c r="S14" i="6"/>
  <c r="G18" i="2"/>
  <c r="F19" i="2"/>
  <c r="H17" i="2"/>
  <c r="F19" i="6" l="1"/>
  <c r="H17" i="6"/>
  <c r="G18" i="6"/>
  <c r="F19" i="4"/>
  <c r="H17" i="4"/>
  <c r="G18" i="4"/>
  <c r="G17" i="4"/>
  <c r="H18" i="2"/>
  <c r="F20" i="2"/>
  <c r="S15" i="4"/>
  <c r="Q17" i="4"/>
  <c r="R19" i="2"/>
  <c r="T17" i="2"/>
  <c r="S17" i="2"/>
  <c r="S15" i="6"/>
  <c r="Q17" i="6"/>
  <c r="F20" i="6" l="1"/>
  <c r="H18" i="6"/>
  <c r="H18" i="4"/>
  <c r="F20" i="4"/>
  <c r="R20" i="2"/>
  <c r="T18" i="2"/>
  <c r="F21" i="2"/>
  <c r="G20" i="2" s="1"/>
  <c r="H19" i="2"/>
  <c r="Q18" i="6"/>
  <c r="R17" i="6" s="1"/>
  <c r="S16" i="6"/>
  <c r="R16" i="6"/>
  <c r="S18" i="2"/>
  <c r="G19" i="2"/>
  <c r="Q18" i="4"/>
  <c r="R17" i="4"/>
  <c r="S16" i="4"/>
  <c r="R16" i="4"/>
  <c r="F21" i="6" l="1"/>
  <c r="G20" i="6"/>
  <c r="H19" i="6"/>
  <c r="G19" i="6"/>
  <c r="F21" i="4"/>
  <c r="G20" i="4" s="1"/>
  <c r="H19" i="4"/>
  <c r="G19" i="4"/>
  <c r="Q19" i="6"/>
  <c r="R18" i="6" s="1"/>
  <c r="S17" i="6"/>
  <c r="F22" i="2"/>
  <c r="H20" i="2"/>
  <c r="S17" i="4"/>
  <c r="Q19" i="4"/>
  <c r="R18" i="4" s="1"/>
  <c r="T19" i="2"/>
  <c r="S20" i="2"/>
  <c r="R21" i="2"/>
  <c r="S19" i="2"/>
  <c r="F22" i="6" l="1"/>
  <c r="H20" i="6"/>
  <c r="G21" i="6"/>
  <c r="F22" i="4"/>
  <c r="H20" i="4"/>
  <c r="G21" i="4"/>
  <c r="H21" i="2"/>
  <c r="F23" i="2"/>
  <c r="G21" i="2"/>
  <c r="R22" i="2"/>
  <c r="T20" i="2"/>
  <c r="S21" i="2"/>
  <c r="S18" i="6"/>
  <c r="Q20" i="6"/>
  <c r="S18" i="4"/>
  <c r="Q20" i="4"/>
  <c r="R19" i="4" s="1"/>
  <c r="F23" i="6" l="1"/>
  <c r="H21" i="6"/>
  <c r="F23" i="4"/>
  <c r="G22" i="4" s="1"/>
  <c r="H21" i="4"/>
  <c r="Q21" i="4"/>
  <c r="R20" i="4" s="1"/>
  <c r="S19" i="4"/>
  <c r="R23" i="2"/>
  <c r="T21" i="2"/>
  <c r="Q21" i="6"/>
  <c r="S19" i="6"/>
  <c r="F24" i="2"/>
  <c r="H22" i="2"/>
  <c r="G23" i="2"/>
  <c r="R19" i="6"/>
  <c r="G22" i="2"/>
  <c r="F24" i="6" l="1"/>
  <c r="H22" i="6"/>
  <c r="G23" i="6"/>
  <c r="G22" i="6"/>
  <c r="F24" i="4"/>
  <c r="H22" i="4"/>
  <c r="G23" i="4"/>
  <c r="Q22" i="6"/>
  <c r="S20" i="6"/>
  <c r="R21" i="6"/>
  <c r="T22" i="2"/>
  <c r="R24" i="2"/>
  <c r="S23" i="2" s="1"/>
  <c r="S22" i="2"/>
  <c r="G24" i="2"/>
  <c r="F25" i="2"/>
  <c r="H23" i="2"/>
  <c r="R20" i="6"/>
  <c r="S20" i="4"/>
  <c r="Q22" i="4"/>
  <c r="G24" i="6" l="1"/>
  <c r="F25" i="6"/>
  <c r="H23" i="6"/>
  <c r="F25" i="4"/>
  <c r="H23" i="4"/>
  <c r="Q23" i="4"/>
  <c r="S21" i="4"/>
  <c r="R21" i="4"/>
  <c r="R25" i="2"/>
  <c r="T23" i="2"/>
  <c r="S24" i="2"/>
  <c r="Q23" i="6"/>
  <c r="R22" i="6" s="1"/>
  <c r="S21" i="6"/>
  <c r="H24" i="2"/>
  <c r="G25" i="2"/>
  <c r="F26" i="2"/>
  <c r="F26" i="6" l="1"/>
  <c r="H24" i="6"/>
  <c r="G25" i="6"/>
  <c r="F26" i="4"/>
  <c r="H24" i="4"/>
  <c r="G25" i="4"/>
  <c r="G24" i="4"/>
  <c r="F27" i="2"/>
  <c r="H25" i="2"/>
  <c r="G26" i="2"/>
  <c r="R26" i="2"/>
  <c r="S25" i="2"/>
  <c r="T24" i="2"/>
  <c r="Q24" i="4"/>
  <c r="R23" i="4" s="1"/>
  <c r="S22" i="4"/>
  <c r="S22" i="6"/>
  <c r="Q24" i="6"/>
  <c r="R22" i="4"/>
  <c r="F27" i="6" l="1"/>
  <c r="H25" i="6"/>
  <c r="G26" i="6"/>
  <c r="F27" i="4"/>
  <c r="H25" i="4"/>
  <c r="G26" i="4"/>
  <c r="S23" i="4"/>
  <c r="Q25" i="4"/>
  <c r="R24" i="4" s="1"/>
  <c r="S23" i="6"/>
  <c r="Q25" i="6"/>
  <c r="R24" i="6"/>
  <c r="S26" i="2"/>
  <c r="T25" i="2"/>
  <c r="R27" i="2"/>
  <c r="R23" i="6"/>
  <c r="F28" i="2"/>
  <c r="G27" i="2" s="1"/>
  <c r="H26" i="2"/>
  <c r="F28" i="6" l="1"/>
  <c r="H26" i="6"/>
  <c r="F28" i="4"/>
  <c r="H26" i="4"/>
  <c r="S24" i="6"/>
  <c r="Q26" i="6"/>
  <c r="Q26" i="4"/>
  <c r="S24" i="4"/>
  <c r="G28" i="2"/>
  <c r="H27" i="2"/>
  <c r="F29" i="2"/>
  <c r="T26" i="2"/>
  <c r="R28" i="2"/>
  <c r="F29" i="6" l="1"/>
  <c r="H27" i="6"/>
  <c r="G28" i="6"/>
  <c r="G27" i="6"/>
  <c r="F29" i="4"/>
  <c r="H27" i="4"/>
  <c r="G28" i="4"/>
  <c r="G27" i="4"/>
  <c r="Q27" i="4"/>
  <c r="R26" i="4" s="1"/>
  <c r="S25" i="4"/>
  <c r="R29" i="2"/>
  <c r="S28" i="2"/>
  <c r="T27" i="2"/>
  <c r="Q27" i="6"/>
  <c r="R26" i="6" s="1"/>
  <c r="S25" i="6"/>
  <c r="S27" i="2"/>
  <c r="R25" i="6"/>
  <c r="H28" i="2"/>
  <c r="G29" i="2"/>
  <c r="F30" i="2"/>
  <c r="R25" i="4"/>
  <c r="F30" i="6" l="1"/>
  <c r="H28" i="6"/>
  <c r="F30" i="4"/>
  <c r="H28" i="4"/>
  <c r="Q28" i="6"/>
  <c r="R27" i="6"/>
  <c r="S26" i="6"/>
  <c r="H29" i="2"/>
  <c r="F31" i="2"/>
  <c r="G30" i="2"/>
  <c r="R30" i="2"/>
  <c r="T28" i="2"/>
  <c r="S29" i="2"/>
  <c r="Q28" i="4"/>
  <c r="R27" i="4" s="1"/>
  <c r="S26" i="4"/>
  <c r="F31" i="6" l="1"/>
  <c r="H29" i="6"/>
  <c r="G30" i="6"/>
  <c r="G29" i="6"/>
  <c r="F31" i="4"/>
  <c r="G30" i="4" s="1"/>
  <c r="H29" i="4"/>
  <c r="G29" i="4"/>
  <c r="F32" i="2"/>
  <c r="G31" i="2" s="1"/>
  <c r="H30" i="2"/>
  <c r="T29" i="2"/>
  <c r="R31" i="2"/>
  <c r="S27" i="4"/>
  <c r="Q29" i="4"/>
  <c r="R28" i="4" s="1"/>
  <c r="S27" i="6"/>
  <c r="Q29" i="6"/>
  <c r="F32" i="6" l="1"/>
  <c r="H30" i="6"/>
  <c r="F32" i="4"/>
  <c r="H30" i="4"/>
  <c r="R32" i="2"/>
  <c r="T30" i="2"/>
  <c r="S31" i="2"/>
  <c r="Q30" i="6"/>
  <c r="S28" i="6"/>
  <c r="S30" i="2"/>
  <c r="R28" i="6"/>
  <c r="F33" i="2"/>
  <c r="H31" i="2"/>
  <c r="Q30" i="4"/>
  <c r="S28" i="4"/>
  <c r="R29" i="4"/>
  <c r="F33" i="6" l="1"/>
  <c r="H31" i="6"/>
  <c r="G32" i="6"/>
  <c r="G31" i="6"/>
  <c r="F33" i="4"/>
  <c r="H31" i="4"/>
  <c r="G31" i="4"/>
  <c r="S29" i="6"/>
  <c r="Q31" i="6"/>
  <c r="R30" i="6" s="1"/>
  <c r="R29" i="6"/>
  <c r="S29" i="4"/>
  <c r="Q31" i="4"/>
  <c r="F34" i="2"/>
  <c r="H32" i="2"/>
  <c r="G32" i="2"/>
  <c r="S32" i="2"/>
  <c r="T31" i="2"/>
  <c r="R33" i="2"/>
  <c r="F34" i="6" l="1"/>
  <c r="G33" i="6" s="1"/>
  <c r="H32" i="6"/>
  <c r="F34" i="4"/>
  <c r="H32" i="4"/>
  <c r="G33" i="4"/>
  <c r="G32" i="4"/>
  <c r="H33" i="2"/>
  <c r="F35" i="2"/>
  <c r="S30" i="4"/>
  <c r="Q32" i="4"/>
  <c r="R31" i="4" s="1"/>
  <c r="R30" i="4"/>
  <c r="T32" i="2"/>
  <c r="R34" i="2"/>
  <c r="S33" i="2" s="1"/>
  <c r="S30" i="6"/>
  <c r="R31" i="6"/>
  <c r="Q32" i="6"/>
  <c r="G33" i="2"/>
  <c r="F35" i="6" l="1"/>
  <c r="H33" i="6"/>
  <c r="F35" i="4"/>
  <c r="H33" i="4"/>
  <c r="Q33" i="6"/>
  <c r="R32" i="6" s="1"/>
  <c r="S31" i="6"/>
  <c r="F36" i="2"/>
  <c r="G35" i="2"/>
  <c r="H34" i="2"/>
  <c r="Q33" i="4"/>
  <c r="R32" i="4"/>
  <c r="S31" i="4"/>
  <c r="R35" i="2"/>
  <c r="S34" i="2"/>
  <c r="T33" i="2"/>
  <c r="G34" i="2"/>
  <c r="F36" i="6" l="1"/>
  <c r="H34" i="6"/>
  <c r="G35" i="6"/>
  <c r="G34" i="6"/>
  <c r="F36" i="4"/>
  <c r="H34" i="4"/>
  <c r="G35" i="4"/>
  <c r="G34" i="4"/>
  <c r="H35" i="2"/>
  <c r="G36" i="2"/>
  <c r="F37" i="2"/>
  <c r="R36" i="2"/>
  <c r="S35" i="2"/>
  <c r="T34" i="2"/>
  <c r="S32" i="4"/>
  <c r="Q34" i="4"/>
  <c r="Q34" i="6"/>
  <c r="S32" i="6"/>
  <c r="F37" i="6" l="1"/>
  <c r="H35" i="6"/>
  <c r="F37" i="4"/>
  <c r="H35" i="4"/>
  <c r="T35" i="2"/>
  <c r="R37" i="2"/>
  <c r="Q35" i="6"/>
  <c r="S33" i="6"/>
  <c r="G37" i="2"/>
  <c r="F38" i="2"/>
  <c r="H36" i="2"/>
  <c r="R33" i="6"/>
  <c r="Q35" i="4"/>
  <c r="R34" i="4" s="1"/>
  <c r="S33" i="4"/>
  <c r="R33" i="4"/>
  <c r="F38" i="6" l="1"/>
  <c r="H36" i="6"/>
  <c r="G36" i="6"/>
  <c r="H36" i="4"/>
  <c r="G37" i="4"/>
  <c r="F38" i="4"/>
  <c r="G36" i="4"/>
  <c r="S34" i="6"/>
  <c r="Q36" i="6"/>
  <c r="R38" i="2"/>
  <c r="S37" i="2"/>
  <c r="T36" i="2"/>
  <c r="S34" i="4"/>
  <c r="R35" i="4"/>
  <c r="Q36" i="4"/>
  <c r="R34" i="6"/>
  <c r="S36" i="2"/>
  <c r="F39" i="2"/>
  <c r="H37" i="2"/>
  <c r="F39" i="6" l="1"/>
  <c r="H37" i="6"/>
  <c r="G38" i="6"/>
  <c r="G37" i="6"/>
  <c r="F39" i="4"/>
  <c r="H37" i="4"/>
  <c r="G38" i="4"/>
  <c r="F40" i="2"/>
  <c r="H38" i="2"/>
  <c r="G39" i="2"/>
  <c r="S35" i="6"/>
  <c r="Q37" i="6"/>
  <c r="R36" i="6"/>
  <c r="G38" i="2"/>
  <c r="R39" i="2"/>
  <c r="S38" i="2" s="1"/>
  <c r="T37" i="2"/>
  <c r="S35" i="4"/>
  <c r="Q37" i="4"/>
  <c r="R35" i="6"/>
  <c r="F40" i="6" l="1"/>
  <c r="H38" i="6"/>
  <c r="F40" i="4"/>
  <c r="H38" i="4"/>
  <c r="S36" i="6"/>
  <c r="Q38" i="6"/>
  <c r="T38" i="2"/>
  <c r="R40" i="2"/>
  <c r="S39" i="2"/>
  <c r="S36" i="4"/>
  <c r="Q38" i="4"/>
  <c r="R37" i="4" s="1"/>
  <c r="R36" i="4"/>
  <c r="H39" i="2"/>
  <c r="F41" i="2"/>
  <c r="F41" i="6" l="1"/>
  <c r="H39" i="6"/>
  <c r="G40" i="6"/>
  <c r="G39" i="6"/>
  <c r="F41" i="4"/>
  <c r="G40" i="4" s="1"/>
  <c r="H39" i="4"/>
  <c r="G39" i="4"/>
  <c r="F42" i="2"/>
  <c r="G41" i="2"/>
  <c r="H40" i="2"/>
  <c r="R41" i="2"/>
  <c r="S40" i="2"/>
  <c r="T39" i="2"/>
  <c r="Q39" i="6"/>
  <c r="R38" i="6"/>
  <c r="S37" i="6"/>
  <c r="Q39" i="4"/>
  <c r="S37" i="4"/>
  <c r="R38" i="4"/>
  <c r="G40" i="2"/>
  <c r="R37" i="6"/>
  <c r="F42" i="6" l="1"/>
  <c r="H40" i="6"/>
  <c r="H40" i="4"/>
  <c r="F42" i="4"/>
  <c r="Q40" i="6"/>
  <c r="S38" i="6"/>
  <c r="R39" i="6"/>
  <c r="R42" i="2"/>
  <c r="T40" i="2"/>
  <c r="Q40" i="4"/>
  <c r="R39" i="4" s="1"/>
  <c r="S38" i="4"/>
  <c r="F43" i="2"/>
  <c r="H41" i="2"/>
  <c r="G42" i="2"/>
  <c r="F43" i="6" l="1"/>
  <c r="G42" i="6" s="1"/>
  <c r="H41" i="6"/>
  <c r="G41" i="6"/>
  <c r="F43" i="4"/>
  <c r="H41" i="4"/>
  <c r="G41" i="4"/>
  <c r="T41" i="2"/>
  <c r="R43" i="2"/>
  <c r="S42" i="2"/>
  <c r="S41" i="2"/>
  <c r="Q41" i="6"/>
  <c r="R40" i="6" s="1"/>
  <c r="S39" i="6"/>
  <c r="G43" i="2"/>
  <c r="H42" i="2"/>
  <c r="F44" i="2"/>
  <c r="Q41" i="4"/>
  <c r="R40" i="4" s="1"/>
  <c r="S39" i="4"/>
  <c r="F44" i="6" l="1"/>
  <c r="H42" i="6"/>
  <c r="F44" i="4"/>
  <c r="H42" i="4"/>
  <c r="G43" i="4"/>
  <c r="G42" i="4"/>
  <c r="Q42" i="6"/>
  <c r="S40" i="6"/>
  <c r="Q42" i="4"/>
  <c r="R41" i="4" s="1"/>
  <c r="S40" i="4"/>
  <c r="F45" i="2"/>
  <c r="H43" i="2"/>
  <c r="R44" i="2"/>
  <c r="S43" i="2"/>
  <c r="T42" i="2"/>
  <c r="H43" i="6" l="1"/>
  <c r="F45" i="6"/>
  <c r="G44" i="6" s="1"/>
  <c r="G43" i="6"/>
  <c r="F45" i="4"/>
  <c r="H43" i="4"/>
  <c r="F46" i="2"/>
  <c r="H44" i="2"/>
  <c r="G45" i="2"/>
  <c r="S41" i="4"/>
  <c r="Q43" i="4"/>
  <c r="R42" i="4" s="1"/>
  <c r="R45" i="2"/>
  <c r="T43" i="2"/>
  <c r="S41" i="6"/>
  <c r="Q43" i="6"/>
  <c r="R42" i="6" s="1"/>
  <c r="G44" i="2"/>
  <c r="R41" i="6"/>
  <c r="F46" i="6" l="1"/>
  <c r="H44" i="6"/>
  <c r="G45" i="6"/>
  <c r="F46" i="4"/>
  <c r="H44" i="4"/>
  <c r="G45" i="4"/>
  <c r="G44" i="4"/>
  <c r="T44" i="2"/>
  <c r="R46" i="2"/>
  <c r="S45" i="2" s="1"/>
  <c r="S42" i="6"/>
  <c r="Q44" i="6"/>
  <c r="R43" i="6" s="1"/>
  <c r="Q44" i="4"/>
  <c r="S42" i="4"/>
  <c r="S44" i="2"/>
  <c r="F47" i="2"/>
  <c r="H45" i="2"/>
  <c r="F47" i="6" l="1"/>
  <c r="G46" i="6" s="1"/>
  <c r="H45" i="6"/>
  <c r="F47" i="4"/>
  <c r="H45" i="4"/>
  <c r="S43" i="4"/>
  <c r="Q45" i="4"/>
  <c r="R44" i="4" s="1"/>
  <c r="F48" i="2"/>
  <c r="H46" i="2"/>
  <c r="S43" i="6"/>
  <c r="Q45" i="6"/>
  <c r="G46" i="2"/>
  <c r="R43" i="4"/>
  <c r="R47" i="2"/>
  <c r="S46" i="2"/>
  <c r="T45" i="2"/>
  <c r="F48" i="6" l="1"/>
  <c r="H46" i="6"/>
  <c r="G47" i="6"/>
  <c r="F48" i="4"/>
  <c r="G47" i="4" s="1"/>
  <c r="H46" i="4"/>
  <c r="G46" i="4"/>
  <c r="Q46" i="6"/>
  <c r="R45" i="6" s="1"/>
  <c r="S44" i="6"/>
  <c r="F49" i="2"/>
  <c r="H47" i="2"/>
  <c r="G48" i="2"/>
  <c r="G47" i="2"/>
  <c r="T46" i="2"/>
  <c r="R48" i="2"/>
  <c r="S47" i="2" s="1"/>
  <c r="Q46" i="4"/>
  <c r="R45" i="4" s="1"/>
  <c r="S44" i="4"/>
  <c r="R44" i="6"/>
  <c r="F49" i="6" l="1"/>
  <c r="H47" i="6"/>
  <c r="F49" i="4"/>
  <c r="H47" i="4"/>
  <c r="G48" i="4"/>
  <c r="S45" i="4"/>
  <c r="Q47" i="4"/>
  <c r="F50" i="2"/>
  <c r="H48" i="2"/>
  <c r="T47" i="2"/>
  <c r="S48" i="2"/>
  <c r="R49" i="2"/>
  <c r="S45" i="6"/>
  <c r="Q47" i="6"/>
  <c r="R46" i="6" s="1"/>
  <c r="F50" i="6" l="1"/>
  <c r="H48" i="6"/>
  <c r="G49" i="6"/>
  <c r="G48" i="6"/>
  <c r="F50" i="4"/>
  <c r="H48" i="4"/>
  <c r="F51" i="2"/>
  <c r="H49" i="2"/>
  <c r="G50" i="2"/>
  <c r="R50" i="2"/>
  <c r="S49" i="2"/>
  <c r="T48" i="2"/>
  <c r="Q48" i="6"/>
  <c r="S46" i="6"/>
  <c r="G49" i="2"/>
  <c r="Q48" i="4"/>
  <c r="S46" i="4"/>
  <c r="R46" i="4"/>
  <c r="F51" i="6" l="1"/>
  <c r="H49" i="6"/>
  <c r="F51" i="4"/>
  <c r="H49" i="4"/>
  <c r="G50" i="4"/>
  <c r="G49" i="4"/>
  <c r="Q49" i="4"/>
  <c r="S47" i="4"/>
  <c r="R47" i="4"/>
  <c r="S47" i="6"/>
  <c r="Q49" i="6"/>
  <c r="S50" i="2"/>
  <c r="T49" i="2"/>
  <c r="R51" i="2"/>
  <c r="R47" i="6"/>
  <c r="F52" i="2"/>
  <c r="G51" i="2"/>
  <c r="H50" i="2"/>
  <c r="F52" i="6" l="1"/>
  <c r="H50" i="6"/>
  <c r="G50" i="6"/>
  <c r="G51" i="4"/>
  <c r="F52" i="4"/>
  <c r="H50" i="4"/>
  <c r="S48" i="6"/>
  <c r="Q50" i="6"/>
  <c r="R49" i="6" s="1"/>
  <c r="R48" i="6"/>
  <c r="Q50" i="4"/>
  <c r="S48" i="4"/>
  <c r="G52" i="2"/>
  <c r="F53" i="2"/>
  <c r="H51" i="2"/>
  <c r="T50" i="2"/>
  <c r="R52" i="2"/>
  <c r="S51" i="2"/>
  <c r="R48" i="4"/>
  <c r="F53" i="6" l="1"/>
  <c r="H51" i="6"/>
  <c r="G52" i="6"/>
  <c r="G51" i="6"/>
  <c r="F53" i="4"/>
  <c r="H51" i="4"/>
  <c r="G52" i="4"/>
  <c r="Q51" i="4"/>
  <c r="S49" i="4"/>
  <c r="Q51" i="6"/>
  <c r="R50" i="6" s="1"/>
  <c r="S49" i="6"/>
  <c r="R53" i="2"/>
  <c r="T51" i="2"/>
  <c r="R49" i="4"/>
  <c r="F54" i="2"/>
  <c r="H52" i="2"/>
  <c r="G53" i="2"/>
  <c r="F54" i="6" l="1"/>
  <c r="H52" i="6"/>
  <c r="H52" i="4"/>
  <c r="F54" i="4"/>
  <c r="S50" i="6"/>
  <c r="Q52" i="6"/>
  <c r="R51" i="6" s="1"/>
  <c r="F55" i="2"/>
  <c r="G54" i="2" s="1"/>
  <c r="H53" i="2"/>
  <c r="S50" i="4"/>
  <c r="Q52" i="4"/>
  <c r="S53" i="2"/>
  <c r="T52" i="2"/>
  <c r="R54" i="2"/>
  <c r="S52" i="2"/>
  <c r="R50" i="4"/>
  <c r="F55" i="6" l="1"/>
  <c r="H53" i="6"/>
  <c r="G54" i="6"/>
  <c r="G53" i="6"/>
  <c r="F55" i="4"/>
  <c r="H53" i="4"/>
  <c r="G53" i="4"/>
  <c r="Q53" i="4"/>
  <c r="R52" i="4" s="1"/>
  <c r="S51" i="4"/>
  <c r="T53" i="2"/>
  <c r="R55" i="2"/>
  <c r="G55" i="2"/>
  <c r="F56" i="2"/>
  <c r="H54" i="2"/>
  <c r="Q53" i="6"/>
  <c r="R52" i="6"/>
  <c r="S51" i="6"/>
  <c r="R51" i="4"/>
  <c r="F56" i="6" l="1"/>
  <c r="H54" i="6"/>
  <c r="F56" i="4"/>
  <c r="H54" i="4"/>
  <c r="G55" i="4"/>
  <c r="G54" i="4"/>
  <c r="F57" i="2"/>
  <c r="H55" i="2"/>
  <c r="G56" i="2"/>
  <c r="R56" i="2"/>
  <c r="S55" i="2" s="1"/>
  <c r="T54" i="2"/>
  <c r="S54" i="2"/>
  <c r="S52" i="6"/>
  <c r="Q54" i="6"/>
  <c r="R53" i="6" s="1"/>
  <c r="S52" i="4"/>
  <c r="Q54" i="4"/>
  <c r="F57" i="6" l="1"/>
  <c r="G56" i="6" s="1"/>
  <c r="H55" i="6"/>
  <c r="G55" i="6"/>
  <c r="F57" i="4"/>
  <c r="H55" i="4"/>
  <c r="R57" i="2"/>
  <c r="T55" i="2"/>
  <c r="Q55" i="4"/>
  <c r="S53" i="4"/>
  <c r="R54" i="4"/>
  <c r="R53" i="4"/>
  <c r="S53" i="6"/>
  <c r="Q55" i="6"/>
  <c r="R54" i="6" s="1"/>
  <c r="F58" i="2"/>
  <c r="H56" i="2"/>
  <c r="F58" i="6" l="1"/>
  <c r="H56" i="6"/>
  <c r="G57" i="6"/>
  <c r="F58" i="4"/>
  <c r="H56" i="4"/>
  <c r="G57" i="4"/>
  <c r="G56" i="4"/>
  <c r="H57" i="2"/>
  <c r="F59" i="2"/>
  <c r="G57" i="2"/>
  <c r="S54" i="4"/>
  <c r="Q56" i="4"/>
  <c r="R55" i="4" s="1"/>
  <c r="T56" i="2"/>
  <c r="R58" i="2"/>
  <c r="S57" i="2"/>
  <c r="S54" i="6"/>
  <c r="Q56" i="6"/>
  <c r="S56" i="2"/>
  <c r="F59" i="6" l="1"/>
  <c r="H57" i="6"/>
  <c r="F59" i="4"/>
  <c r="H57" i="4"/>
  <c r="S55" i="6"/>
  <c r="Q57" i="6"/>
  <c r="R56" i="6" s="1"/>
  <c r="F60" i="2"/>
  <c r="H58" i="2"/>
  <c r="G59" i="2"/>
  <c r="S55" i="4"/>
  <c r="Q57" i="4"/>
  <c r="R55" i="6"/>
  <c r="R59" i="2"/>
  <c r="S58" i="2"/>
  <c r="T57" i="2"/>
  <c r="G58" i="2"/>
  <c r="F60" i="6" l="1"/>
  <c r="H58" i="6"/>
  <c r="G59" i="6"/>
  <c r="G58" i="6"/>
  <c r="F60" i="4"/>
  <c r="H58" i="4"/>
  <c r="G59" i="4"/>
  <c r="G58" i="4"/>
  <c r="Q58" i="4"/>
  <c r="S56" i="4"/>
  <c r="F61" i="2"/>
  <c r="H59" i="2"/>
  <c r="G60" i="2"/>
  <c r="S59" i="2"/>
  <c r="R60" i="2"/>
  <c r="T58" i="2"/>
  <c r="Q58" i="6"/>
  <c r="R57" i="6"/>
  <c r="S56" i="6"/>
  <c r="R56" i="4"/>
  <c r="F61" i="6" l="1"/>
  <c r="H59" i="6"/>
  <c r="F61" i="4"/>
  <c r="H59" i="4"/>
  <c r="G60" i="4"/>
  <c r="S57" i="4"/>
  <c r="Q59" i="4"/>
  <c r="H60" i="2"/>
  <c r="F62" i="2"/>
  <c r="G61" i="2" s="1"/>
  <c r="R57" i="4"/>
  <c r="T59" i="2"/>
  <c r="R61" i="2"/>
  <c r="S57" i="6"/>
  <c r="Q59" i="6"/>
  <c r="F62" i="6" l="1"/>
  <c r="H60" i="6"/>
  <c r="G61" i="6"/>
  <c r="G60" i="6"/>
  <c r="F62" i="4"/>
  <c r="H60" i="4"/>
  <c r="Q60" i="4"/>
  <c r="R59" i="4"/>
  <c r="S58" i="4"/>
  <c r="R62" i="2"/>
  <c r="S61" i="2"/>
  <c r="T60" i="2"/>
  <c r="R58" i="4"/>
  <c r="Q60" i="6"/>
  <c r="R59" i="6" s="1"/>
  <c r="S58" i="6"/>
  <c r="S60" i="2"/>
  <c r="F63" i="2"/>
  <c r="H61" i="2"/>
  <c r="G62" i="2"/>
  <c r="R58" i="6"/>
  <c r="F63" i="6" l="1"/>
  <c r="H61" i="6"/>
  <c r="G62" i="6"/>
  <c r="F63" i="4"/>
  <c r="H61" i="4"/>
  <c r="G62" i="4"/>
  <c r="G61" i="4"/>
  <c r="R63" i="2"/>
  <c r="T61" i="2"/>
  <c r="S59" i="4"/>
  <c r="Q61" i="4"/>
  <c r="R60" i="4" s="1"/>
  <c r="F64" i="2"/>
  <c r="H62" i="2"/>
  <c r="S59" i="6"/>
  <c r="Q61" i="6"/>
  <c r="F64" i="6" l="1"/>
  <c r="H62" i="6"/>
  <c r="F64" i="4"/>
  <c r="H62" i="4"/>
  <c r="G64" i="2"/>
  <c r="H63" i="2"/>
  <c r="F65" i="2"/>
  <c r="S60" i="6"/>
  <c r="Q62" i="6"/>
  <c r="R61" i="6" s="1"/>
  <c r="T62" i="2"/>
  <c r="R64" i="2"/>
  <c r="Q62" i="4"/>
  <c r="R61" i="4" s="1"/>
  <c r="S60" i="4"/>
  <c r="R60" i="6"/>
  <c r="G63" i="2"/>
  <c r="S62" i="2"/>
  <c r="F65" i="6" l="1"/>
  <c r="H63" i="6"/>
  <c r="G64" i="6"/>
  <c r="G63" i="6"/>
  <c r="F65" i="4"/>
  <c r="H63" i="4"/>
  <c r="G64" i="4"/>
  <c r="G63" i="4"/>
  <c r="R65" i="2"/>
  <c r="S64" i="2" s="1"/>
  <c r="T63" i="2"/>
  <c r="Q63" i="6"/>
  <c r="R62" i="6" s="1"/>
  <c r="S61" i="6"/>
  <c r="Q63" i="4"/>
  <c r="R62" i="4" s="1"/>
  <c r="S61" i="4"/>
  <c r="F66" i="2"/>
  <c r="H64" i="2"/>
  <c r="G65" i="2"/>
  <c r="S63" i="2"/>
  <c r="F66" i="6" l="1"/>
  <c r="H64" i="6"/>
  <c r="H64" i="4"/>
  <c r="F66" i="4"/>
  <c r="S62" i="6"/>
  <c r="Q64" i="6"/>
  <c r="R63" i="6" s="1"/>
  <c r="F67" i="2"/>
  <c r="G66" i="2" s="1"/>
  <c r="H65" i="2"/>
  <c r="S62" i="4"/>
  <c r="Q64" i="4"/>
  <c r="R63" i="4"/>
  <c r="S65" i="2"/>
  <c r="R66" i="2"/>
  <c r="T64" i="2"/>
  <c r="F67" i="6" l="1"/>
  <c r="H65" i="6"/>
  <c r="G66" i="6"/>
  <c r="G65" i="6"/>
  <c r="F67" i="4"/>
  <c r="H65" i="4"/>
  <c r="G65" i="4"/>
  <c r="Q65" i="4"/>
  <c r="R64" i="4" s="1"/>
  <c r="S63" i="4"/>
  <c r="F68" i="2"/>
  <c r="H66" i="2"/>
  <c r="Q65" i="6"/>
  <c r="S63" i="6"/>
  <c r="T65" i="2"/>
  <c r="R67" i="2"/>
  <c r="S66" i="2"/>
  <c r="F68" i="6" l="1"/>
  <c r="H66" i="6"/>
  <c r="F68" i="4"/>
  <c r="H66" i="4"/>
  <c r="G67" i="4"/>
  <c r="G66" i="4"/>
  <c r="F69" i="2"/>
  <c r="H67" i="2"/>
  <c r="G68" i="2"/>
  <c r="G67" i="2"/>
  <c r="S64" i="6"/>
  <c r="Q66" i="6"/>
  <c r="R68" i="2"/>
  <c r="T66" i="2"/>
  <c r="R64" i="6"/>
  <c r="S64" i="4"/>
  <c r="Q66" i="4"/>
  <c r="R65" i="4" s="1"/>
  <c r="H67" i="6" l="1"/>
  <c r="F69" i="6"/>
  <c r="G67" i="6"/>
  <c r="F69" i="4"/>
  <c r="H67" i="4"/>
  <c r="R69" i="2"/>
  <c r="T67" i="2"/>
  <c r="S65" i="6"/>
  <c r="Q67" i="6"/>
  <c r="Q67" i="4"/>
  <c r="R66" i="4"/>
  <c r="S65" i="4"/>
  <c r="R65" i="6"/>
  <c r="S67" i="2"/>
  <c r="F70" i="2"/>
  <c r="G69" i="2"/>
  <c r="H68" i="2"/>
  <c r="F70" i="6" l="1"/>
  <c r="H68" i="6"/>
  <c r="G69" i="6"/>
  <c r="G68" i="6"/>
  <c r="F70" i="4"/>
  <c r="H68" i="4"/>
  <c r="G69" i="4"/>
  <c r="G68" i="4"/>
  <c r="S66" i="4"/>
  <c r="Q68" i="4"/>
  <c r="H69" i="2"/>
  <c r="F71" i="2"/>
  <c r="G70" i="2" s="1"/>
  <c r="T68" i="2"/>
  <c r="R70" i="2"/>
  <c r="S69" i="2" s="1"/>
  <c r="S66" i="6"/>
  <c r="Q68" i="6"/>
  <c r="R66" i="6"/>
  <c r="S68" i="2"/>
  <c r="F71" i="6" l="1"/>
  <c r="H69" i="6"/>
  <c r="F71" i="4"/>
  <c r="H69" i="4"/>
  <c r="S67" i="6"/>
  <c r="Q69" i="6"/>
  <c r="R68" i="6" s="1"/>
  <c r="F72" i="2"/>
  <c r="H70" i="2"/>
  <c r="G71" i="2"/>
  <c r="R67" i="6"/>
  <c r="S67" i="4"/>
  <c r="Q69" i="4"/>
  <c r="R68" i="4" s="1"/>
  <c r="R71" i="2"/>
  <c r="S70" i="2" s="1"/>
  <c r="T69" i="2"/>
  <c r="R67" i="4"/>
  <c r="F72" i="6" l="1"/>
  <c r="H70" i="6"/>
  <c r="G71" i="6"/>
  <c r="G70" i="6"/>
  <c r="F72" i="4"/>
  <c r="G71" i="4" s="1"/>
  <c r="H70" i="4"/>
  <c r="G70" i="4"/>
  <c r="F73" i="2"/>
  <c r="H71" i="2"/>
  <c r="G72" i="2"/>
  <c r="R72" i="2"/>
  <c r="T70" i="2"/>
  <c r="Q70" i="6"/>
  <c r="S68" i="6"/>
  <c r="S68" i="4"/>
  <c r="Q70" i="4"/>
  <c r="F73" i="6" l="1"/>
  <c r="H71" i="6"/>
  <c r="F73" i="4"/>
  <c r="G72" i="4" s="1"/>
  <c r="H71" i="4"/>
  <c r="S69" i="4"/>
  <c r="Q71" i="4"/>
  <c r="R70" i="4"/>
  <c r="T71" i="2"/>
  <c r="R73" i="2"/>
  <c r="S72" i="2"/>
  <c r="S69" i="6"/>
  <c r="Q71" i="6"/>
  <c r="R70" i="6" s="1"/>
  <c r="S71" i="2"/>
  <c r="R69" i="4"/>
  <c r="R69" i="6"/>
  <c r="H72" i="2"/>
  <c r="F74" i="2"/>
  <c r="F74" i="6" l="1"/>
  <c r="H72" i="6"/>
  <c r="G73" i="6"/>
  <c r="G72" i="6"/>
  <c r="F74" i="4"/>
  <c r="H72" i="4"/>
  <c r="F75" i="2"/>
  <c r="G74" i="2" s="1"/>
  <c r="H73" i="2"/>
  <c r="G73" i="2"/>
  <c r="Q72" i="4"/>
  <c r="R71" i="4"/>
  <c r="S70" i="4"/>
  <c r="R74" i="2"/>
  <c r="T72" i="2"/>
  <c r="Q72" i="6"/>
  <c r="R71" i="6"/>
  <c r="S70" i="6"/>
  <c r="F75" i="6" l="1"/>
  <c r="H73" i="6"/>
  <c r="G74" i="6"/>
  <c r="F75" i="4"/>
  <c r="H73" i="4"/>
  <c r="G74" i="4"/>
  <c r="G73" i="4"/>
  <c r="S71" i="4"/>
  <c r="Q73" i="4"/>
  <c r="R75" i="2"/>
  <c r="S74" i="2" s="1"/>
  <c r="T73" i="2"/>
  <c r="S71" i="6"/>
  <c r="Q73" i="6"/>
  <c r="R72" i="6" s="1"/>
  <c r="S73" i="2"/>
  <c r="F76" i="2"/>
  <c r="H74" i="2"/>
  <c r="G75" i="2"/>
  <c r="F76" i="6" l="1"/>
  <c r="H74" i="6"/>
  <c r="F76" i="4"/>
  <c r="H74" i="4"/>
  <c r="S72" i="6"/>
  <c r="Q74" i="6"/>
  <c r="R73" i="6"/>
  <c r="T74" i="2"/>
  <c r="R76" i="2"/>
  <c r="G76" i="2"/>
  <c r="H75" i="2"/>
  <c r="F77" i="2"/>
  <c r="Q74" i="4"/>
  <c r="R73" i="4"/>
  <c r="S72" i="4"/>
  <c r="R72" i="4"/>
  <c r="F77" i="6" l="1"/>
  <c r="H75" i="6"/>
  <c r="G76" i="6"/>
  <c r="G75" i="6"/>
  <c r="F77" i="4"/>
  <c r="H75" i="4"/>
  <c r="G76" i="4"/>
  <c r="G75" i="4"/>
  <c r="R77" i="2"/>
  <c r="S76" i="2"/>
  <c r="T75" i="2"/>
  <c r="S75" i="2"/>
  <c r="Q75" i="6"/>
  <c r="R74" i="6"/>
  <c r="S73" i="6"/>
  <c r="F78" i="2"/>
  <c r="H76" i="2"/>
  <c r="S73" i="4"/>
  <c r="Q75" i="4"/>
  <c r="F78" i="6" l="1"/>
  <c r="H76" i="6"/>
  <c r="F78" i="4"/>
  <c r="H76" i="4"/>
  <c r="S74" i="4"/>
  <c r="Q76" i="4"/>
  <c r="R75" i="4" s="1"/>
  <c r="F79" i="2"/>
  <c r="G78" i="2" s="1"/>
  <c r="H77" i="2"/>
  <c r="S74" i="6"/>
  <c r="Q76" i="6"/>
  <c r="R74" i="4"/>
  <c r="G77" i="2"/>
  <c r="R78" i="2"/>
  <c r="T76" i="2"/>
  <c r="F79" i="6" l="1"/>
  <c r="H77" i="6"/>
  <c r="G78" i="6"/>
  <c r="G77" i="6"/>
  <c r="F79" i="4"/>
  <c r="H77" i="4"/>
  <c r="G77" i="4"/>
  <c r="Q77" i="6"/>
  <c r="R76" i="6"/>
  <c r="S75" i="6"/>
  <c r="T77" i="2"/>
  <c r="R79" i="2"/>
  <c r="S78" i="2" s="1"/>
  <c r="G79" i="2"/>
  <c r="F80" i="2"/>
  <c r="H78" i="2"/>
  <c r="S77" i="2"/>
  <c r="Q77" i="4"/>
  <c r="R76" i="4"/>
  <c r="S75" i="4"/>
  <c r="R75" i="6"/>
  <c r="F80" i="6" l="1"/>
  <c r="H78" i="6"/>
  <c r="F80" i="4"/>
  <c r="H78" i="4"/>
  <c r="G79" i="4"/>
  <c r="G78" i="4"/>
  <c r="H79" i="2"/>
  <c r="G80" i="2"/>
  <c r="F81" i="2"/>
  <c r="S76" i="6"/>
  <c r="Q78" i="6"/>
  <c r="R80" i="2"/>
  <c r="S79" i="2"/>
  <c r="T78" i="2"/>
  <c r="S76" i="4"/>
  <c r="Q78" i="4"/>
  <c r="R77" i="4"/>
  <c r="F81" i="6" l="1"/>
  <c r="H79" i="6"/>
  <c r="G80" i="6"/>
  <c r="G79" i="6"/>
  <c r="F81" i="4"/>
  <c r="H79" i="4"/>
  <c r="S77" i="6"/>
  <c r="Q79" i="6"/>
  <c r="R78" i="6"/>
  <c r="R77" i="6"/>
  <c r="G81" i="2"/>
  <c r="F82" i="2"/>
  <c r="H80" i="2"/>
  <c r="R81" i="2"/>
  <c r="T79" i="2"/>
  <c r="Q79" i="4"/>
  <c r="S77" i="4"/>
  <c r="F82" i="6" l="1"/>
  <c r="H80" i="6"/>
  <c r="G81" i="6"/>
  <c r="F82" i="4"/>
  <c r="H80" i="4"/>
  <c r="G81" i="4"/>
  <c r="G80" i="4"/>
  <c r="R82" i="2"/>
  <c r="T80" i="2"/>
  <c r="S78" i="4"/>
  <c r="Q80" i="4"/>
  <c r="R78" i="4"/>
  <c r="S78" i="6"/>
  <c r="Q80" i="6"/>
  <c r="R79" i="6" s="1"/>
  <c r="F83" i="2"/>
  <c r="H81" i="2"/>
  <c r="G82" i="2"/>
  <c r="S80" i="2"/>
  <c r="F83" i="6" l="1"/>
  <c r="H81" i="6"/>
  <c r="F83" i="4"/>
  <c r="H81" i="4"/>
  <c r="S79" i="4"/>
  <c r="Q81" i="4"/>
  <c r="R80" i="4"/>
  <c r="R79" i="4"/>
  <c r="H82" i="2"/>
  <c r="F84" i="2"/>
  <c r="G83" i="2" s="1"/>
  <c r="S79" i="6"/>
  <c r="Q81" i="6"/>
  <c r="R80" i="6"/>
  <c r="R83" i="2"/>
  <c r="S82" i="2" s="1"/>
  <c r="T81" i="2"/>
  <c r="S81" i="2"/>
  <c r="F84" i="6" l="1"/>
  <c r="H82" i="6"/>
  <c r="G83" i="6"/>
  <c r="G82" i="6"/>
  <c r="F84" i="4"/>
  <c r="H82" i="4"/>
  <c r="G83" i="4"/>
  <c r="G82" i="4"/>
  <c r="S80" i="4"/>
  <c r="Q82" i="4"/>
  <c r="R81" i="4" s="1"/>
  <c r="F85" i="2"/>
  <c r="G84" i="2"/>
  <c r="H83" i="2"/>
  <c r="R84" i="2"/>
  <c r="T82" i="2"/>
  <c r="Q82" i="6"/>
  <c r="R81" i="6"/>
  <c r="S80" i="6"/>
  <c r="F85" i="6" l="1"/>
  <c r="H83" i="6"/>
  <c r="F85" i="4"/>
  <c r="H83" i="4"/>
  <c r="G84" i="4"/>
  <c r="T83" i="2"/>
  <c r="R85" i="2"/>
  <c r="F86" i="2"/>
  <c r="G85" i="2"/>
  <c r="H84" i="2"/>
  <c r="S81" i="4"/>
  <c r="Q83" i="4"/>
  <c r="S81" i="6"/>
  <c r="Q83" i="6"/>
  <c r="S83" i="2"/>
  <c r="F86" i="6" l="1"/>
  <c r="H84" i="6"/>
  <c r="G85" i="6"/>
  <c r="G84" i="6"/>
  <c r="F86" i="4"/>
  <c r="H84" i="4"/>
  <c r="Q84" i="4"/>
  <c r="R83" i="4" s="1"/>
  <c r="S82" i="4"/>
  <c r="H85" i="2"/>
  <c r="F87" i="2"/>
  <c r="Q84" i="6"/>
  <c r="S82" i="6"/>
  <c r="R82" i="4"/>
  <c r="R86" i="2"/>
  <c r="T84" i="2"/>
  <c r="S85" i="2"/>
  <c r="R82" i="6"/>
  <c r="S84" i="2"/>
  <c r="F87" i="6" l="1"/>
  <c r="H85" i="6"/>
  <c r="F87" i="4"/>
  <c r="H85" i="4"/>
  <c r="G86" i="4"/>
  <c r="G85" i="4"/>
  <c r="H86" i="2"/>
  <c r="F88" i="2"/>
  <c r="R87" i="2"/>
  <c r="T85" i="2"/>
  <c r="S86" i="2"/>
  <c r="G86" i="2"/>
  <c r="S83" i="6"/>
  <c r="Q85" i="6"/>
  <c r="R84" i="6" s="1"/>
  <c r="S83" i="4"/>
  <c r="Q85" i="4"/>
  <c r="R83" i="6"/>
  <c r="F88" i="6" l="1"/>
  <c r="H86" i="6"/>
  <c r="G86" i="6"/>
  <c r="F88" i="4"/>
  <c r="H86" i="4"/>
  <c r="Q86" i="4"/>
  <c r="S84" i="4"/>
  <c r="R88" i="2"/>
  <c r="T86" i="2"/>
  <c r="F89" i="2"/>
  <c r="H87" i="2"/>
  <c r="G87" i="2"/>
  <c r="R84" i="4"/>
  <c r="S84" i="6"/>
  <c r="Q86" i="6"/>
  <c r="R85" i="6" s="1"/>
  <c r="F89" i="6" l="1"/>
  <c r="H87" i="6"/>
  <c r="G88" i="6"/>
  <c r="G87" i="6"/>
  <c r="F89" i="4"/>
  <c r="H87" i="4"/>
  <c r="G88" i="4"/>
  <c r="G87" i="4"/>
  <c r="R89" i="2"/>
  <c r="T87" i="2"/>
  <c r="S88" i="2"/>
  <c r="H88" i="2"/>
  <c r="F90" i="2"/>
  <c r="Q87" i="6"/>
  <c r="R86" i="6" s="1"/>
  <c r="S85" i="6"/>
  <c r="S85" i="4"/>
  <c r="Q87" i="4"/>
  <c r="S87" i="2"/>
  <c r="R85" i="4"/>
  <c r="G88" i="2"/>
  <c r="F90" i="6" l="1"/>
  <c r="H88" i="6"/>
  <c r="F90" i="4"/>
  <c r="H88" i="4"/>
  <c r="S86" i="6"/>
  <c r="Q88" i="6"/>
  <c r="H89" i="2"/>
  <c r="F91" i="2"/>
  <c r="G89" i="2"/>
  <c r="S86" i="4"/>
  <c r="Q88" i="4"/>
  <c r="R87" i="4"/>
  <c r="R86" i="4"/>
  <c r="R90" i="2"/>
  <c r="S89" i="2"/>
  <c r="T88" i="2"/>
  <c r="F91" i="6" l="1"/>
  <c r="H89" i="6"/>
  <c r="G90" i="6"/>
  <c r="G89" i="6"/>
  <c r="F91" i="4"/>
  <c r="H89" i="4"/>
  <c r="G89" i="4"/>
  <c r="R91" i="2"/>
  <c r="T89" i="2"/>
  <c r="Q89" i="6"/>
  <c r="S87" i="6"/>
  <c r="F92" i="2"/>
  <c r="H90" i="2"/>
  <c r="G90" i="2"/>
  <c r="R87" i="6"/>
  <c r="Q89" i="4"/>
  <c r="R88" i="4"/>
  <c r="S87" i="4"/>
  <c r="F92" i="6" l="1"/>
  <c r="H90" i="6"/>
  <c r="F92" i="4"/>
  <c r="H90" i="4"/>
  <c r="G91" i="4"/>
  <c r="G90" i="4"/>
  <c r="H91" i="2"/>
  <c r="F93" i="2"/>
  <c r="S88" i="6"/>
  <c r="Q90" i="6"/>
  <c r="R89" i="6" s="1"/>
  <c r="R88" i="6"/>
  <c r="S88" i="4"/>
  <c r="Q90" i="4"/>
  <c r="R89" i="4" s="1"/>
  <c r="R92" i="2"/>
  <c r="T90" i="2"/>
  <c r="S91" i="2"/>
  <c r="G91" i="2"/>
  <c r="S90" i="2"/>
  <c r="H91" i="6" l="1"/>
  <c r="F93" i="6"/>
  <c r="G91" i="6"/>
  <c r="F93" i="4"/>
  <c r="H91" i="4"/>
  <c r="S89" i="6"/>
  <c r="Q91" i="6"/>
  <c r="R90" i="6" s="1"/>
  <c r="F94" i="2"/>
  <c r="G93" i="2" s="1"/>
  <c r="H92" i="2"/>
  <c r="G92" i="2"/>
  <c r="R93" i="2"/>
  <c r="T91" i="2"/>
  <c r="Q91" i="4"/>
  <c r="R90" i="4"/>
  <c r="S89" i="4"/>
  <c r="F94" i="6" l="1"/>
  <c r="H92" i="6"/>
  <c r="G93" i="6"/>
  <c r="G92" i="6"/>
  <c r="F94" i="4"/>
  <c r="H92" i="4"/>
  <c r="G93" i="4"/>
  <c r="G92" i="4"/>
  <c r="R94" i="2"/>
  <c r="T92" i="2"/>
  <c r="F95" i="2"/>
  <c r="G94" i="2" s="1"/>
  <c r="H93" i="2"/>
  <c r="S90" i="4"/>
  <c r="Q92" i="4"/>
  <c r="R91" i="4" s="1"/>
  <c r="S90" i="6"/>
  <c r="Q92" i="6"/>
  <c r="S92" i="2"/>
  <c r="F95" i="6" l="1"/>
  <c r="H93" i="6"/>
  <c r="F95" i="4"/>
  <c r="H93" i="4"/>
  <c r="S91" i="6"/>
  <c r="Q93" i="6"/>
  <c r="R92" i="6"/>
  <c r="H94" i="2"/>
  <c r="F96" i="2"/>
  <c r="G95" i="2" s="1"/>
  <c r="R91" i="6"/>
  <c r="R95" i="2"/>
  <c r="T93" i="2"/>
  <c r="S91" i="4"/>
  <c r="Q93" i="4"/>
  <c r="R92" i="4"/>
  <c r="S93" i="2"/>
  <c r="F96" i="6" l="1"/>
  <c r="H94" i="6"/>
  <c r="G95" i="6"/>
  <c r="G94" i="6"/>
  <c r="F96" i="4"/>
  <c r="H94" i="4"/>
  <c r="G95" i="4"/>
  <c r="G94" i="4"/>
  <c r="R96" i="2"/>
  <c r="T94" i="2"/>
  <c r="S95" i="2"/>
  <c r="S92" i="4"/>
  <c r="Q94" i="4"/>
  <c r="S94" i="2"/>
  <c r="Q94" i="6"/>
  <c r="R93" i="6"/>
  <c r="S92" i="6"/>
  <c r="F97" i="2"/>
  <c r="G96" i="2"/>
  <c r="H95" i="2"/>
  <c r="F97" i="6" l="1"/>
  <c r="H95" i="6"/>
  <c r="F97" i="4"/>
  <c r="H95" i="4"/>
  <c r="S93" i="4"/>
  <c r="Q95" i="4"/>
  <c r="R94" i="4" s="1"/>
  <c r="R93" i="4"/>
  <c r="F98" i="2"/>
  <c r="H96" i="2"/>
  <c r="G97" i="2"/>
  <c r="S96" i="2"/>
  <c r="R97" i="2"/>
  <c r="T95" i="2"/>
  <c r="S93" i="6"/>
  <c r="Q95" i="6"/>
  <c r="F98" i="6" l="1"/>
  <c r="H96" i="6"/>
  <c r="G97" i="6"/>
  <c r="G96" i="6"/>
  <c r="F98" i="4"/>
  <c r="G97" i="4" s="1"/>
  <c r="H96" i="4"/>
  <c r="G96" i="4"/>
  <c r="H97" i="2"/>
  <c r="G98" i="2"/>
  <c r="F99" i="2"/>
  <c r="Q96" i="6"/>
  <c r="R95" i="6" s="1"/>
  <c r="S94" i="6"/>
  <c r="Q96" i="4"/>
  <c r="S94" i="4"/>
  <c r="R94" i="6"/>
  <c r="R98" i="2"/>
  <c r="T96" i="2"/>
  <c r="S97" i="2"/>
  <c r="F99" i="6" l="1"/>
  <c r="H97" i="6"/>
  <c r="G98" i="6"/>
  <c r="F99" i="4"/>
  <c r="H97" i="4"/>
  <c r="G98" i="4"/>
  <c r="S95" i="4"/>
  <c r="Q97" i="4"/>
  <c r="S95" i="6"/>
  <c r="Q97" i="6"/>
  <c r="R96" i="6" s="1"/>
  <c r="R99" i="2"/>
  <c r="S98" i="2" s="1"/>
  <c r="T97" i="2"/>
  <c r="F100" i="2"/>
  <c r="H98" i="2"/>
  <c r="R95" i="4"/>
  <c r="F100" i="6" l="1"/>
  <c r="H98" i="6"/>
  <c r="F100" i="4"/>
  <c r="H98" i="4"/>
  <c r="S96" i="6"/>
  <c r="Q98" i="6"/>
  <c r="R97" i="6" s="1"/>
  <c r="F101" i="2"/>
  <c r="G100" i="2"/>
  <c r="H99" i="2"/>
  <c r="Q98" i="4"/>
  <c r="S96" i="4"/>
  <c r="T98" i="2"/>
  <c r="R100" i="2"/>
  <c r="G99" i="2"/>
  <c r="R96" i="4"/>
  <c r="F101" i="6" l="1"/>
  <c r="H99" i="6"/>
  <c r="G100" i="6"/>
  <c r="G99" i="6"/>
  <c r="F101" i="4"/>
  <c r="H99" i="4"/>
  <c r="G100" i="4"/>
  <c r="G99" i="4"/>
  <c r="H100" i="2"/>
  <c r="G101" i="2"/>
  <c r="F102" i="2"/>
  <c r="R101" i="2"/>
  <c r="T99" i="2"/>
  <c r="S100" i="2"/>
  <c r="S99" i="2"/>
  <c r="Q99" i="6"/>
  <c r="S97" i="6"/>
  <c r="S97" i="4"/>
  <c r="Q99" i="4"/>
  <c r="R98" i="4" s="1"/>
  <c r="R97" i="4"/>
  <c r="F102" i="6" l="1"/>
  <c r="H100" i="6"/>
  <c r="F102" i="4"/>
  <c r="H100" i="4"/>
  <c r="R102" i="2"/>
  <c r="S101" i="2"/>
  <c r="T100" i="2"/>
  <c r="F103" i="2"/>
  <c r="H101" i="2"/>
  <c r="S98" i="6"/>
  <c r="Q100" i="6"/>
  <c r="S98" i="4"/>
  <c r="Q100" i="4"/>
  <c r="R99" i="4" s="1"/>
  <c r="R98" i="6"/>
  <c r="F103" i="6" l="1"/>
  <c r="H101" i="6"/>
  <c r="G102" i="6"/>
  <c r="G101" i="6"/>
  <c r="F103" i="4"/>
  <c r="H101" i="4"/>
  <c r="G101" i="4"/>
  <c r="Q101" i="6"/>
  <c r="R100" i="6" s="1"/>
  <c r="S99" i="6"/>
  <c r="F104" i="2"/>
  <c r="H102" i="2"/>
  <c r="Q101" i="4"/>
  <c r="S99" i="4"/>
  <c r="S102" i="2"/>
  <c r="R103" i="2"/>
  <c r="T101" i="2"/>
  <c r="G102" i="2"/>
  <c r="R99" i="6"/>
  <c r="F104" i="6" l="1"/>
  <c r="H102" i="6"/>
  <c r="F104" i="4"/>
  <c r="H102" i="4"/>
  <c r="G103" i="4"/>
  <c r="G102" i="4"/>
  <c r="H103" i="2"/>
  <c r="F105" i="2"/>
  <c r="S100" i="4"/>
  <c r="Q102" i="4"/>
  <c r="R104" i="2"/>
  <c r="T102" i="2"/>
  <c r="S100" i="6"/>
  <c r="Q102" i="6"/>
  <c r="R101" i="6" s="1"/>
  <c r="R100" i="4"/>
  <c r="G103" i="2"/>
  <c r="F105" i="6" l="1"/>
  <c r="G104" i="6"/>
  <c r="H103" i="6"/>
  <c r="G103" i="6"/>
  <c r="F105" i="4"/>
  <c r="H103" i="4"/>
  <c r="R105" i="2"/>
  <c r="T103" i="2"/>
  <c r="S104" i="2"/>
  <c r="Q103" i="4"/>
  <c r="R102" i="4" s="1"/>
  <c r="S101" i="4"/>
  <c r="F106" i="2"/>
  <c r="H104" i="2"/>
  <c r="R101" i="4"/>
  <c r="G104" i="2"/>
  <c r="S101" i="6"/>
  <c r="Q103" i="6"/>
  <c r="R102" i="6" s="1"/>
  <c r="S103" i="2"/>
  <c r="F106" i="6" l="1"/>
  <c r="H104" i="6"/>
  <c r="G105" i="6"/>
  <c r="F106" i="4"/>
  <c r="H104" i="4"/>
  <c r="G105" i="4"/>
  <c r="G104" i="4"/>
  <c r="F107" i="2"/>
  <c r="G106" i="2"/>
  <c r="H105" i="2"/>
  <c r="S102" i="4"/>
  <c r="Q104" i="4"/>
  <c r="S102" i="6"/>
  <c r="Q104" i="6"/>
  <c r="R103" i="6" s="1"/>
  <c r="T104" i="2"/>
  <c r="R106" i="2"/>
  <c r="G105" i="2"/>
  <c r="F107" i="6" l="1"/>
  <c r="H105" i="6"/>
  <c r="G106" i="4"/>
  <c r="F107" i="4"/>
  <c r="H105" i="4"/>
  <c r="S103" i="4"/>
  <c r="Q105" i="4"/>
  <c r="R104" i="4" s="1"/>
  <c r="R103" i="4"/>
  <c r="R107" i="2"/>
  <c r="S106" i="2" s="1"/>
  <c r="T105" i="2"/>
  <c r="S105" i="2"/>
  <c r="S103" i="6"/>
  <c r="Q105" i="6"/>
  <c r="R104" i="6"/>
  <c r="H106" i="2"/>
  <c r="F108" i="2"/>
  <c r="G107" i="2" s="1"/>
  <c r="F108" i="6" l="1"/>
  <c r="H106" i="6"/>
  <c r="G107" i="6"/>
  <c r="G106" i="6"/>
  <c r="F108" i="4"/>
  <c r="H106" i="4"/>
  <c r="G107" i="4"/>
  <c r="R108" i="2"/>
  <c r="T106" i="2"/>
  <c r="S107" i="2"/>
  <c r="Q106" i="6"/>
  <c r="S104" i="6"/>
  <c r="S104" i="4"/>
  <c r="Q106" i="4"/>
  <c r="R105" i="4" s="1"/>
  <c r="H107" i="2"/>
  <c r="F109" i="2"/>
  <c r="G108" i="6" l="1"/>
  <c r="F109" i="6"/>
  <c r="H107" i="6"/>
  <c r="F109" i="4"/>
  <c r="H107" i="4"/>
  <c r="G108" i="4"/>
  <c r="S105" i="6"/>
  <c r="Q107" i="6"/>
  <c r="R105" i="6"/>
  <c r="F110" i="2"/>
  <c r="G109" i="2"/>
  <c r="H108" i="2"/>
  <c r="G108" i="2"/>
  <c r="S108" i="2"/>
  <c r="T107" i="2"/>
  <c r="R109" i="2"/>
  <c r="S105" i="4"/>
  <c r="Q107" i="4"/>
  <c r="R106" i="4"/>
  <c r="F110" i="6" l="1"/>
  <c r="H108" i="6"/>
  <c r="G109" i="6"/>
  <c r="F110" i="4"/>
  <c r="H108" i="4"/>
  <c r="Q108" i="4"/>
  <c r="R107" i="4"/>
  <c r="S106" i="4"/>
  <c r="H109" i="2"/>
  <c r="F111" i="2"/>
  <c r="Q108" i="6"/>
  <c r="S106" i="6"/>
  <c r="R110" i="2"/>
  <c r="T108" i="2"/>
  <c r="S109" i="2"/>
  <c r="R106" i="6"/>
  <c r="F111" i="6" l="1"/>
  <c r="H109" i="6"/>
  <c r="G110" i="6"/>
  <c r="F111" i="4"/>
  <c r="H109" i="4"/>
  <c r="G110" i="4"/>
  <c r="G109" i="4"/>
  <c r="F112" i="2"/>
  <c r="H110" i="2"/>
  <c r="G110" i="2"/>
  <c r="S107" i="4"/>
  <c r="Q109" i="4"/>
  <c r="S107" i="6"/>
  <c r="Q109" i="6"/>
  <c r="R108" i="6" s="1"/>
  <c r="R111" i="2"/>
  <c r="S110" i="2" s="1"/>
  <c r="T109" i="2"/>
  <c r="R107" i="6"/>
  <c r="F112" i="6" l="1"/>
  <c r="G111" i="6" s="1"/>
  <c r="H110" i="6"/>
  <c r="F112" i="4"/>
  <c r="H110" i="4"/>
  <c r="Q110" i="4"/>
  <c r="S108" i="4"/>
  <c r="R108" i="4"/>
  <c r="F113" i="2"/>
  <c r="G112" i="2"/>
  <c r="H111" i="2"/>
  <c r="S111" i="2"/>
  <c r="R112" i="2"/>
  <c r="T110" i="2"/>
  <c r="S108" i="6"/>
  <c r="Q110" i="6"/>
  <c r="R109" i="6"/>
  <c r="G111" i="2"/>
  <c r="F113" i="6" l="1"/>
  <c r="H111" i="6"/>
  <c r="G112" i="6"/>
  <c r="F113" i="4"/>
  <c r="H111" i="4"/>
  <c r="G112" i="4"/>
  <c r="G111" i="4"/>
  <c r="H112" i="2"/>
  <c r="F114" i="2"/>
  <c r="Q111" i="6"/>
  <c r="R110" i="6" s="1"/>
  <c r="S109" i="6"/>
  <c r="R110" i="4"/>
  <c r="S109" i="4"/>
  <c r="Q111" i="4"/>
  <c r="R109" i="4"/>
  <c r="R113" i="2"/>
  <c r="T111" i="2"/>
  <c r="S112" i="2"/>
  <c r="F114" i="6" l="1"/>
  <c r="H112" i="6"/>
  <c r="H112" i="4"/>
  <c r="F114" i="4"/>
  <c r="S110" i="6"/>
  <c r="Q112" i="6"/>
  <c r="R111" i="6"/>
  <c r="H113" i="2"/>
  <c r="J114" i="2"/>
  <c r="G114" i="2"/>
  <c r="H114" i="2"/>
  <c r="I114" i="2" s="1"/>
  <c r="I113" i="2" s="1"/>
  <c r="G113" i="2"/>
  <c r="R114" i="2"/>
  <c r="T112" i="2"/>
  <c r="S110" i="4"/>
  <c r="Q112" i="4"/>
  <c r="R111" i="4"/>
  <c r="H113" i="6" l="1"/>
  <c r="H114" i="6"/>
  <c r="I114" i="6" s="1"/>
  <c r="I113" i="6" s="1"/>
  <c r="G114" i="6"/>
  <c r="G113" i="6"/>
  <c r="H114" i="4"/>
  <c r="I114" i="4" s="1"/>
  <c r="G114" i="4"/>
  <c r="H113" i="4"/>
  <c r="G113" i="4"/>
  <c r="T114" i="2"/>
  <c r="U114" i="2" s="1"/>
  <c r="S114" i="2"/>
  <c r="T113" i="2"/>
  <c r="V114" i="2"/>
  <c r="X114" i="2" s="1"/>
  <c r="I112" i="2"/>
  <c r="J113" i="2"/>
  <c r="Q113" i="6"/>
  <c r="R112" i="6" s="1"/>
  <c r="S111" i="6"/>
  <c r="Q113" i="4"/>
  <c r="R112" i="4"/>
  <c r="S111" i="4"/>
  <c r="S113" i="2"/>
  <c r="I112" i="6" l="1"/>
  <c r="J113" i="6"/>
  <c r="J114" i="6"/>
  <c r="I113" i="4"/>
  <c r="J114" i="4"/>
  <c r="I111" i="2"/>
  <c r="J112" i="2"/>
  <c r="S112" i="6"/>
  <c r="Q114" i="6"/>
  <c r="S112" i="4"/>
  <c r="Q114" i="4"/>
  <c r="U113" i="2"/>
  <c r="I111" i="6" l="1"/>
  <c r="J112" i="6"/>
  <c r="I112" i="4"/>
  <c r="J113" i="4"/>
  <c r="S114" i="4"/>
  <c r="T114" i="4" s="1"/>
  <c r="U114" i="4" s="1"/>
  <c r="W114" i="4" s="1"/>
  <c r="R114" i="4"/>
  <c r="S113" i="4"/>
  <c r="R113" i="4"/>
  <c r="S113" i="6"/>
  <c r="S114" i="6"/>
  <c r="T114" i="6" s="1"/>
  <c r="T113" i="6" s="1"/>
  <c r="R114" i="6"/>
  <c r="R113" i="6"/>
  <c r="U112" i="2"/>
  <c r="V113" i="2"/>
  <c r="X113" i="2" s="1"/>
  <c r="I110" i="2"/>
  <c r="J111" i="2"/>
  <c r="U114" i="6" l="1"/>
  <c r="W114" i="6" s="1"/>
  <c r="I110" i="6"/>
  <c r="J111" i="6"/>
  <c r="I111" i="4"/>
  <c r="J112" i="4"/>
  <c r="U111" i="2"/>
  <c r="V112" i="2"/>
  <c r="X112" i="2" s="1"/>
  <c r="T112" i="6"/>
  <c r="U113" i="6"/>
  <c r="W113" i="6" s="1"/>
  <c r="I109" i="2"/>
  <c r="J110" i="2"/>
  <c r="T113" i="4"/>
  <c r="I109" i="6" l="1"/>
  <c r="J110" i="6"/>
  <c r="I110" i="4"/>
  <c r="J111" i="4"/>
  <c r="T112" i="4"/>
  <c r="U113" i="4"/>
  <c r="W113" i="4" s="1"/>
  <c r="I108" i="2"/>
  <c r="J109" i="2"/>
  <c r="T111" i="6"/>
  <c r="U112" i="6"/>
  <c r="W112" i="6" s="1"/>
  <c r="U110" i="2"/>
  <c r="V111" i="2"/>
  <c r="X111" i="2" s="1"/>
  <c r="I108" i="6" l="1"/>
  <c r="J109" i="6"/>
  <c r="I109" i="4"/>
  <c r="J110" i="4"/>
  <c r="U109" i="2"/>
  <c r="V110" i="2"/>
  <c r="X110" i="2" s="1"/>
  <c r="I107" i="2"/>
  <c r="J108" i="2"/>
  <c r="T110" i="6"/>
  <c r="U111" i="6"/>
  <c r="W111" i="6" s="1"/>
  <c r="T111" i="4"/>
  <c r="U112" i="4"/>
  <c r="W112" i="4" s="1"/>
  <c r="I107" i="6" l="1"/>
  <c r="J108" i="6"/>
  <c r="I108" i="4"/>
  <c r="J109" i="4"/>
  <c r="T109" i="6"/>
  <c r="U110" i="6"/>
  <c r="W110" i="6" s="1"/>
  <c r="I106" i="2"/>
  <c r="J107" i="2"/>
  <c r="T110" i="4"/>
  <c r="U111" i="4"/>
  <c r="W111" i="4" s="1"/>
  <c r="U108" i="2"/>
  <c r="V109" i="2"/>
  <c r="X109" i="2" s="1"/>
  <c r="I106" i="6" l="1"/>
  <c r="J107" i="6"/>
  <c r="I107" i="4"/>
  <c r="J108" i="4"/>
  <c r="T109" i="4"/>
  <c r="U110" i="4"/>
  <c r="W110" i="4" s="1"/>
  <c r="U107" i="2"/>
  <c r="V108" i="2"/>
  <c r="X108" i="2" s="1"/>
  <c r="I105" i="2"/>
  <c r="J106" i="2"/>
  <c r="T108" i="6"/>
  <c r="U109" i="6"/>
  <c r="W109" i="6" s="1"/>
  <c r="I105" i="6" l="1"/>
  <c r="J106" i="6"/>
  <c r="I106" i="4"/>
  <c r="J107" i="4"/>
  <c r="I104" i="2"/>
  <c r="J105" i="2"/>
  <c r="T107" i="6"/>
  <c r="U108" i="6"/>
  <c r="W108" i="6" s="1"/>
  <c r="U106" i="2"/>
  <c r="V107" i="2"/>
  <c r="X107" i="2" s="1"/>
  <c r="T108" i="4"/>
  <c r="U109" i="4"/>
  <c r="W109" i="4" s="1"/>
  <c r="I104" i="6" l="1"/>
  <c r="J105" i="6"/>
  <c r="I105" i="4"/>
  <c r="J106" i="4"/>
  <c r="T107" i="4"/>
  <c r="U108" i="4"/>
  <c r="W108" i="4" s="1"/>
  <c r="U105" i="2"/>
  <c r="V106" i="2"/>
  <c r="X106" i="2" s="1"/>
  <c r="T106" i="6"/>
  <c r="U107" i="6"/>
  <c r="W107" i="6" s="1"/>
  <c r="I103" i="2"/>
  <c r="J104" i="2"/>
  <c r="I103" i="6" l="1"/>
  <c r="J104" i="6"/>
  <c r="I104" i="4"/>
  <c r="J105" i="4"/>
  <c r="U104" i="2"/>
  <c r="V105" i="2"/>
  <c r="X105" i="2" s="1"/>
  <c r="I102" i="2"/>
  <c r="J103" i="2"/>
  <c r="T105" i="6"/>
  <c r="U106" i="6"/>
  <c r="W106" i="6" s="1"/>
  <c r="T106" i="4"/>
  <c r="U107" i="4"/>
  <c r="W107" i="4" s="1"/>
  <c r="I102" i="6" l="1"/>
  <c r="J103" i="6"/>
  <c r="I103" i="4"/>
  <c r="J104" i="4"/>
  <c r="T105" i="4"/>
  <c r="U106" i="4"/>
  <c r="W106" i="4" s="1"/>
  <c r="T104" i="6"/>
  <c r="U105" i="6"/>
  <c r="W105" i="6" s="1"/>
  <c r="I101" i="2"/>
  <c r="J102" i="2"/>
  <c r="U103" i="2"/>
  <c r="V104" i="2"/>
  <c r="X104" i="2" s="1"/>
  <c r="I101" i="6" l="1"/>
  <c r="J102" i="6"/>
  <c r="I102" i="4"/>
  <c r="J103" i="4"/>
  <c r="U102" i="2"/>
  <c r="V103" i="2"/>
  <c r="X103" i="2" s="1"/>
  <c r="I100" i="2"/>
  <c r="J101" i="2"/>
  <c r="T103" i="6"/>
  <c r="U104" i="6"/>
  <c r="W104" i="6" s="1"/>
  <c r="T104" i="4"/>
  <c r="U105" i="4"/>
  <c r="W105" i="4" s="1"/>
  <c r="I100" i="6" l="1"/>
  <c r="J101" i="6"/>
  <c r="I101" i="4"/>
  <c r="J102" i="4"/>
  <c r="T103" i="4"/>
  <c r="U104" i="4"/>
  <c r="W104" i="4" s="1"/>
  <c r="T102" i="6"/>
  <c r="U103" i="6"/>
  <c r="W103" i="6" s="1"/>
  <c r="I99" i="2"/>
  <c r="J100" i="2"/>
  <c r="U101" i="2"/>
  <c r="V102" i="2"/>
  <c r="X102" i="2" s="1"/>
  <c r="I99" i="6" l="1"/>
  <c r="J100" i="6"/>
  <c r="I100" i="4"/>
  <c r="J101" i="4"/>
  <c r="U100" i="2"/>
  <c r="V101" i="2"/>
  <c r="X101" i="2" s="1"/>
  <c r="I98" i="2"/>
  <c r="J99" i="2"/>
  <c r="T101" i="6"/>
  <c r="U102" i="6"/>
  <c r="W102" i="6" s="1"/>
  <c r="T102" i="4"/>
  <c r="U103" i="4"/>
  <c r="W103" i="4" s="1"/>
  <c r="I98" i="6" l="1"/>
  <c r="J99" i="6"/>
  <c r="I99" i="4"/>
  <c r="J100" i="4"/>
  <c r="T101" i="4"/>
  <c r="U102" i="4"/>
  <c r="W102" i="4" s="1"/>
  <c r="T100" i="6"/>
  <c r="U101" i="6"/>
  <c r="W101" i="6" s="1"/>
  <c r="I97" i="2"/>
  <c r="J98" i="2"/>
  <c r="U99" i="2"/>
  <c r="V100" i="2"/>
  <c r="X100" i="2" s="1"/>
  <c r="I97" i="6" l="1"/>
  <c r="J98" i="6"/>
  <c r="I98" i="4"/>
  <c r="J99" i="4"/>
  <c r="U98" i="2"/>
  <c r="V99" i="2"/>
  <c r="X99" i="2" s="1"/>
  <c r="T99" i="6"/>
  <c r="U100" i="6"/>
  <c r="W100" i="6" s="1"/>
  <c r="I96" i="2"/>
  <c r="J97" i="2"/>
  <c r="T100" i="4"/>
  <c r="U101" i="4"/>
  <c r="W101" i="4" s="1"/>
  <c r="I96" i="6" l="1"/>
  <c r="J97" i="6"/>
  <c r="I97" i="4"/>
  <c r="J98" i="4"/>
  <c r="I95" i="2"/>
  <c r="J96" i="2"/>
  <c r="T98" i="6"/>
  <c r="U99" i="6"/>
  <c r="W99" i="6" s="1"/>
  <c r="T99" i="4"/>
  <c r="U100" i="4"/>
  <c r="W100" i="4" s="1"/>
  <c r="U97" i="2"/>
  <c r="V98" i="2"/>
  <c r="X98" i="2" s="1"/>
  <c r="I95" i="6" l="1"/>
  <c r="J96" i="6"/>
  <c r="I96" i="4"/>
  <c r="J97" i="4"/>
  <c r="U96" i="2"/>
  <c r="V97" i="2"/>
  <c r="X97" i="2" s="1"/>
  <c r="T97" i="6"/>
  <c r="U98" i="6"/>
  <c r="W98" i="6" s="1"/>
  <c r="T98" i="4"/>
  <c r="U99" i="4"/>
  <c r="W99" i="4" s="1"/>
  <c r="I94" i="2"/>
  <c r="J95" i="2"/>
  <c r="I94" i="6" l="1"/>
  <c r="J95" i="6"/>
  <c r="I95" i="4"/>
  <c r="J96" i="4"/>
  <c r="I93" i="2"/>
  <c r="J94" i="2"/>
  <c r="T97" i="4"/>
  <c r="U98" i="4"/>
  <c r="W98" i="4" s="1"/>
  <c r="T96" i="6"/>
  <c r="U97" i="6"/>
  <c r="W97" i="6" s="1"/>
  <c r="U95" i="2"/>
  <c r="V96" i="2"/>
  <c r="X96" i="2" s="1"/>
  <c r="I93" i="6" l="1"/>
  <c r="J94" i="6"/>
  <c r="I94" i="4"/>
  <c r="J95" i="4"/>
  <c r="U94" i="2"/>
  <c r="V95" i="2"/>
  <c r="X95" i="2" s="1"/>
  <c r="T95" i="6"/>
  <c r="U96" i="6"/>
  <c r="W96" i="6" s="1"/>
  <c r="T96" i="4"/>
  <c r="U97" i="4"/>
  <c r="W97" i="4" s="1"/>
  <c r="I92" i="2"/>
  <c r="J93" i="2"/>
  <c r="I92" i="6" l="1"/>
  <c r="J93" i="6"/>
  <c r="I93" i="4"/>
  <c r="J94" i="4"/>
  <c r="I91" i="2"/>
  <c r="J92" i="2"/>
  <c r="T95" i="4"/>
  <c r="U96" i="4"/>
  <c r="W96" i="4" s="1"/>
  <c r="T94" i="6"/>
  <c r="U95" i="6"/>
  <c r="W95" i="6" s="1"/>
  <c r="U93" i="2"/>
  <c r="V94" i="2"/>
  <c r="X94" i="2" s="1"/>
  <c r="I91" i="6" l="1"/>
  <c r="J92" i="6"/>
  <c r="I92" i="4"/>
  <c r="J93" i="4"/>
  <c r="U92" i="2"/>
  <c r="V93" i="2"/>
  <c r="X93" i="2" s="1"/>
  <c r="T93" i="6"/>
  <c r="U94" i="6"/>
  <c r="W94" i="6" s="1"/>
  <c r="T94" i="4"/>
  <c r="U95" i="4"/>
  <c r="W95" i="4" s="1"/>
  <c r="I90" i="2"/>
  <c r="J91" i="2"/>
  <c r="I90" i="6" l="1"/>
  <c r="J91" i="6"/>
  <c r="I91" i="4"/>
  <c r="J92" i="4"/>
  <c r="I89" i="2"/>
  <c r="J90" i="2"/>
  <c r="T93" i="4"/>
  <c r="U94" i="4"/>
  <c r="W94" i="4" s="1"/>
  <c r="T92" i="6"/>
  <c r="U93" i="6"/>
  <c r="W93" i="6" s="1"/>
  <c r="U91" i="2"/>
  <c r="V92" i="2"/>
  <c r="X92" i="2" s="1"/>
  <c r="I89" i="6" l="1"/>
  <c r="J90" i="6"/>
  <c r="I90" i="4"/>
  <c r="J91" i="4"/>
  <c r="U90" i="2"/>
  <c r="V91" i="2"/>
  <c r="X91" i="2" s="1"/>
  <c r="T91" i="6"/>
  <c r="U92" i="6"/>
  <c r="W92" i="6" s="1"/>
  <c r="T92" i="4"/>
  <c r="U93" i="4"/>
  <c r="W93" i="4" s="1"/>
  <c r="I88" i="2"/>
  <c r="J89" i="2"/>
  <c r="I88" i="6" l="1"/>
  <c r="J89" i="6"/>
  <c r="I89" i="4"/>
  <c r="J90" i="4"/>
  <c r="I87" i="2"/>
  <c r="J88" i="2"/>
  <c r="T91" i="4"/>
  <c r="U92" i="4"/>
  <c r="W92" i="4" s="1"/>
  <c r="T90" i="6"/>
  <c r="U91" i="6"/>
  <c r="W91" i="6" s="1"/>
  <c r="U89" i="2"/>
  <c r="V90" i="2"/>
  <c r="X90" i="2" s="1"/>
  <c r="I87" i="6" l="1"/>
  <c r="J88" i="6"/>
  <c r="I88" i="4"/>
  <c r="J89" i="4"/>
  <c r="U88" i="2"/>
  <c r="V89" i="2"/>
  <c r="X89" i="2" s="1"/>
  <c r="T89" i="6"/>
  <c r="U90" i="6"/>
  <c r="W90" i="6" s="1"/>
  <c r="T90" i="4"/>
  <c r="U91" i="4"/>
  <c r="W91" i="4" s="1"/>
  <c r="I86" i="2"/>
  <c r="J87" i="2"/>
  <c r="I86" i="6" l="1"/>
  <c r="J87" i="6"/>
  <c r="I87" i="4"/>
  <c r="J88" i="4"/>
  <c r="I85" i="2"/>
  <c r="J86" i="2"/>
  <c r="T88" i="6"/>
  <c r="U89" i="6"/>
  <c r="W89" i="6" s="1"/>
  <c r="T89" i="4"/>
  <c r="U90" i="4"/>
  <c r="W90" i="4" s="1"/>
  <c r="U87" i="2"/>
  <c r="V88" i="2"/>
  <c r="X88" i="2" s="1"/>
  <c r="I85" i="6" l="1"/>
  <c r="J86" i="6"/>
  <c r="I86" i="4"/>
  <c r="J87" i="4"/>
  <c r="U86" i="2"/>
  <c r="V87" i="2"/>
  <c r="X87" i="2" s="1"/>
  <c r="T87" i="6"/>
  <c r="U88" i="6"/>
  <c r="W88" i="6" s="1"/>
  <c r="T88" i="4"/>
  <c r="U89" i="4"/>
  <c r="W89" i="4" s="1"/>
  <c r="I84" i="2"/>
  <c r="J85" i="2"/>
  <c r="I84" i="6" l="1"/>
  <c r="J85" i="6"/>
  <c r="I85" i="4"/>
  <c r="J86" i="4"/>
  <c r="I83" i="2"/>
  <c r="J84" i="2"/>
  <c r="T87" i="4"/>
  <c r="U88" i="4"/>
  <c r="W88" i="4" s="1"/>
  <c r="T86" i="6"/>
  <c r="U87" i="6"/>
  <c r="W87" i="6" s="1"/>
  <c r="U85" i="2"/>
  <c r="V86" i="2"/>
  <c r="X86" i="2" s="1"/>
  <c r="I83" i="6" l="1"/>
  <c r="J84" i="6"/>
  <c r="I84" i="4"/>
  <c r="J85" i="4"/>
  <c r="U84" i="2"/>
  <c r="V85" i="2"/>
  <c r="X85" i="2" s="1"/>
  <c r="T85" i="6"/>
  <c r="U86" i="6"/>
  <c r="W86" i="6" s="1"/>
  <c r="T86" i="4"/>
  <c r="U87" i="4"/>
  <c r="W87" i="4" s="1"/>
  <c r="I82" i="2"/>
  <c r="J83" i="2"/>
  <c r="I82" i="6" l="1"/>
  <c r="J83" i="6"/>
  <c r="I83" i="4"/>
  <c r="J84" i="4"/>
  <c r="I81" i="2"/>
  <c r="J82" i="2"/>
  <c r="T85" i="4"/>
  <c r="U86" i="4"/>
  <c r="W86" i="4" s="1"/>
  <c r="T84" i="6"/>
  <c r="U85" i="6"/>
  <c r="W85" i="6" s="1"/>
  <c r="U83" i="2"/>
  <c r="V84" i="2"/>
  <c r="X84" i="2" s="1"/>
  <c r="I81" i="6" l="1"/>
  <c r="J82" i="6"/>
  <c r="I82" i="4"/>
  <c r="J83" i="4"/>
  <c r="T83" i="6"/>
  <c r="U84" i="6"/>
  <c r="W84" i="6" s="1"/>
  <c r="U82" i="2"/>
  <c r="V83" i="2"/>
  <c r="X83" i="2" s="1"/>
  <c r="T84" i="4"/>
  <c r="U85" i="4"/>
  <c r="W85" i="4" s="1"/>
  <c r="I80" i="2"/>
  <c r="J81" i="2"/>
  <c r="I80" i="6" l="1"/>
  <c r="J81" i="6"/>
  <c r="I81" i="4"/>
  <c r="J82" i="4"/>
  <c r="I79" i="2"/>
  <c r="J80" i="2"/>
  <c r="U81" i="2"/>
  <c r="V82" i="2"/>
  <c r="X82" i="2" s="1"/>
  <c r="T83" i="4"/>
  <c r="U84" i="4"/>
  <c r="W84" i="4" s="1"/>
  <c r="T82" i="6"/>
  <c r="U83" i="6"/>
  <c r="W83" i="6" s="1"/>
  <c r="I79" i="6" l="1"/>
  <c r="J80" i="6"/>
  <c r="I80" i="4"/>
  <c r="J81" i="4"/>
  <c r="U80" i="2"/>
  <c r="V81" i="2"/>
  <c r="X81" i="2" s="1"/>
  <c r="T81" i="6"/>
  <c r="U82" i="6"/>
  <c r="W82" i="6" s="1"/>
  <c r="T82" i="4"/>
  <c r="U83" i="4"/>
  <c r="W83" i="4" s="1"/>
  <c r="I78" i="2"/>
  <c r="J79" i="2"/>
  <c r="I78" i="6" l="1"/>
  <c r="J79" i="6"/>
  <c r="I79" i="4"/>
  <c r="J80" i="4"/>
  <c r="I77" i="2"/>
  <c r="J78" i="2"/>
  <c r="T81" i="4"/>
  <c r="U82" i="4"/>
  <c r="W82" i="4" s="1"/>
  <c r="T80" i="6"/>
  <c r="U81" i="6"/>
  <c r="W81" i="6" s="1"/>
  <c r="U79" i="2"/>
  <c r="V80" i="2"/>
  <c r="X80" i="2" s="1"/>
  <c r="I77" i="6" l="1"/>
  <c r="J78" i="6"/>
  <c r="I78" i="4"/>
  <c r="J79" i="4"/>
  <c r="T79" i="6"/>
  <c r="U80" i="6"/>
  <c r="W80" i="6" s="1"/>
  <c r="U78" i="2"/>
  <c r="V79" i="2"/>
  <c r="X79" i="2" s="1"/>
  <c r="T80" i="4"/>
  <c r="U81" i="4"/>
  <c r="W81" i="4" s="1"/>
  <c r="I76" i="2"/>
  <c r="J77" i="2"/>
  <c r="I76" i="6" l="1"/>
  <c r="J77" i="6"/>
  <c r="I77" i="4"/>
  <c r="J78" i="4"/>
  <c r="I75" i="2"/>
  <c r="J76" i="2"/>
  <c r="T79" i="4"/>
  <c r="U80" i="4"/>
  <c r="W80" i="4" s="1"/>
  <c r="U77" i="2"/>
  <c r="V78" i="2"/>
  <c r="X78" i="2" s="1"/>
  <c r="T78" i="6"/>
  <c r="U79" i="6"/>
  <c r="W79" i="6" s="1"/>
  <c r="I75" i="6" l="1"/>
  <c r="J76" i="6"/>
  <c r="I76" i="4"/>
  <c r="J77" i="4"/>
  <c r="T77" i="6"/>
  <c r="U78" i="6"/>
  <c r="W78" i="6" s="1"/>
  <c r="T78" i="4"/>
  <c r="U79" i="4"/>
  <c r="W79" i="4" s="1"/>
  <c r="U76" i="2"/>
  <c r="V77" i="2"/>
  <c r="X77" i="2" s="1"/>
  <c r="I74" i="2"/>
  <c r="J75" i="2"/>
  <c r="I74" i="6" l="1"/>
  <c r="J75" i="6"/>
  <c r="I75" i="4"/>
  <c r="J76" i="4"/>
  <c r="I73" i="2"/>
  <c r="J74" i="2"/>
  <c r="U75" i="2"/>
  <c r="V76" i="2"/>
  <c r="X76" i="2" s="1"/>
  <c r="T77" i="4"/>
  <c r="U78" i="4"/>
  <c r="W78" i="4" s="1"/>
  <c r="T76" i="6"/>
  <c r="U77" i="6"/>
  <c r="W77" i="6" s="1"/>
  <c r="I73" i="6" l="1"/>
  <c r="J74" i="6"/>
  <c r="I74" i="4"/>
  <c r="J75" i="4"/>
  <c r="T75" i="6"/>
  <c r="U76" i="6"/>
  <c r="W76" i="6" s="1"/>
  <c r="T76" i="4"/>
  <c r="U77" i="4"/>
  <c r="W77" i="4" s="1"/>
  <c r="U74" i="2"/>
  <c r="V75" i="2"/>
  <c r="X75" i="2" s="1"/>
  <c r="I72" i="2"/>
  <c r="J73" i="2"/>
  <c r="I72" i="6" l="1"/>
  <c r="J73" i="6"/>
  <c r="I73" i="4"/>
  <c r="J74" i="4"/>
  <c r="I71" i="2"/>
  <c r="J72" i="2"/>
  <c r="U73" i="2"/>
  <c r="V74" i="2"/>
  <c r="X74" i="2" s="1"/>
  <c r="T75" i="4"/>
  <c r="U76" i="4"/>
  <c r="W76" i="4" s="1"/>
  <c r="T74" i="6"/>
  <c r="U75" i="6"/>
  <c r="W75" i="6" s="1"/>
  <c r="I71" i="6" l="1"/>
  <c r="J72" i="6"/>
  <c r="I72" i="4"/>
  <c r="J73" i="4"/>
  <c r="T73" i="6"/>
  <c r="U74" i="6"/>
  <c r="W74" i="6" s="1"/>
  <c r="T74" i="4"/>
  <c r="U75" i="4"/>
  <c r="W75" i="4" s="1"/>
  <c r="U72" i="2"/>
  <c r="V73" i="2"/>
  <c r="X73" i="2" s="1"/>
  <c r="I70" i="2"/>
  <c r="J71" i="2"/>
  <c r="I70" i="6" l="1"/>
  <c r="J71" i="6"/>
  <c r="I71" i="4"/>
  <c r="J72" i="4"/>
  <c r="I69" i="2"/>
  <c r="J70" i="2"/>
  <c r="U71" i="2"/>
  <c r="V72" i="2"/>
  <c r="X72" i="2" s="1"/>
  <c r="T73" i="4"/>
  <c r="U74" i="4"/>
  <c r="W74" i="4" s="1"/>
  <c r="T72" i="6"/>
  <c r="U73" i="6"/>
  <c r="W73" i="6" s="1"/>
  <c r="I69" i="6" l="1"/>
  <c r="J70" i="6"/>
  <c r="I70" i="4"/>
  <c r="J71" i="4"/>
  <c r="U70" i="2"/>
  <c r="V71" i="2"/>
  <c r="X71" i="2" s="1"/>
  <c r="T71" i="6"/>
  <c r="U72" i="6"/>
  <c r="W72" i="6" s="1"/>
  <c r="T72" i="4"/>
  <c r="U73" i="4"/>
  <c r="W73" i="4" s="1"/>
  <c r="I68" i="2"/>
  <c r="J69" i="2"/>
  <c r="I68" i="6" l="1"/>
  <c r="J69" i="6"/>
  <c r="I69" i="4"/>
  <c r="J70" i="4"/>
  <c r="I67" i="2"/>
  <c r="J68" i="2"/>
  <c r="T71" i="4"/>
  <c r="U72" i="4"/>
  <c r="W72" i="4" s="1"/>
  <c r="T70" i="6"/>
  <c r="U71" i="6"/>
  <c r="W71" i="6" s="1"/>
  <c r="U69" i="2"/>
  <c r="V70" i="2"/>
  <c r="X70" i="2" s="1"/>
  <c r="I67" i="6" l="1"/>
  <c r="J68" i="6"/>
  <c r="I68" i="4"/>
  <c r="J69" i="4"/>
  <c r="U68" i="2"/>
  <c r="V69" i="2"/>
  <c r="X69" i="2" s="1"/>
  <c r="T69" i="6"/>
  <c r="U70" i="6"/>
  <c r="W70" i="6" s="1"/>
  <c r="T70" i="4"/>
  <c r="U71" i="4"/>
  <c r="W71" i="4" s="1"/>
  <c r="I66" i="2"/>
  <c r="J67" i="2"/>
  <c r="I66" i="6" l="1"/>
  <c r="J67" i="6"/>
  <c r="I67" i="4"/>
  <c r="J68" i="4"/>
  <c r="T69" i="4"/>
  <c r="U70" i="4"/>
  <c r="W70" i="4" s="1"/>
  <c r="T68" i="6"/>
  <c r="U69" i="6"/>
  <c r="W69" i="6" s="1"/>
  <c r="I65" i="2"/>
  <c r="J66" i="2"/>
  <c r="U67" i="2"/>
  <c r="V68" i="2"/>
  <c r="X68" i="2" s="1"/>
  <c r="I65" i="6" l="1"/>
  <c r="J66" i="6"/>
  <c r="I66" i="4"/>
  <c r="J67" i="4"/>
  <c r="T67" i="6"/>
  <c r="U68" i="6"/>
  <c r="W68" i="6" s="1"/>
  <c r="U66" i="2"/>
  <c r="V67" i="2"/>
  <c r="X67" i="2" s="1"/>
  <c r="I64" i="2"/>
  <c r="J65" i="2"/>
  <c r="T68" i="4"/>
  <c r="U69" i="4"/>
  <c r="W69" i="4" s="1"/>
  <c r="I64" i="6" l="1"/>
  <c r="J65" i="6"/>
  <c r="I65" i="4"/>
  <c r="J66" i="4"/>
  <c r="T67" i="4"/>
  <c r="U68" i="4"/>
  <c r="W68" i="4" s="1"/>
  <c r="U65" i="2"/>
  <c r="V66" i="2"/>
  <c r="X66" i="2" s="1"/>
  <c r="I63" i="2"/>
  <c r="J64" i="2"/>
  <c r="T66" i="6"/>
  <c r="U67" i="6"/>
  <c r="W67" i="6" s="1"/>
  <c r="I63" i="6" l="1"/>
  <c r="J64" i="6"/>
  <c r="I64" i="4"/>
  <c r="J65" i="4"/>
  <c r="T65" i="6"/>
  <c r="U66" i="6"/>
  <c r="W66" i="6" s="1"/>
  <c r="I62" i="2"/>
  <c r="J63" i="2"/>
  <c r="U64" i="2"/>
  <c r="V65" i="2"/>
  <c r="X65" i="2" s="1"/>
  <c r="T66" i="4"/>
  <c r="U67" i="4"/>
  <c r="W67" i="4" s="1"/>
  <c r="I62" i="6" l="1"/>
  <c r="J63" i="6"/>
  <c r="I63" i="4"/>
  <c r="J64" i="4"/>
  <c r="T65" i="4"/>
  <c r="U66" i="4"/>
  <c r="W66" i="4" s="1"/>
  <c r="U63" i="2"/>
  <c r="V64" i="2"/>
  <c r="X64" i="2" s="1"/>
  <c r="I61" i="2"/>
  <c r="J62" i="2"/>
  <c r="T64" i="6"/>
  <c r="U65" i="6"/>
  <c r="W65" i="6" s="1"/>
  <c r="I61" i="6" l="1"/>
  <c r="J62" i="6"/>
  <c r="I62" i="4"/>
  <c r="J63" i="4"/>
  <c r="T63" i="6"/>
  <c r="U64" i="6"/>
  <c r="W64" i="6" s="1"/>
  <c r="I60" i="2"/>
  <c r="J61" i="2"/>
  <c r="U62" i="2"/>
  <c r="V63" i="2"/>
  <c r="X63" i="2" s="1"/>
  <c r="T64" i="4"/>
  <c r="U65" i="4"/>
  <c r="W65" i="4" s="1"/>
  <c r="I60" i="6" l="1"/>
  <c r="J61" i="6"/>
  <c r="I61" i="4"/>
  <c r="J62" i="4"/>
  <c r="I59" i="2"/>
  <c r="J60" i="2"/>
  <c r="T63" i="4"/>
  <c r="U64" i="4"/>
  <c r="W64" i="4" s="1"/>
  <c r="U61" i="2"/>
  <c r="V62" i="2"/>
  <c r="X62" i="2" s="1"/>
  <c r="T62" i="6"/>
  <c r="U63" i="6"/>
  <c r="W63" i="6" s="1"/>
  <c r="I59" i="6" l="1"/>
  <c r="J60" i="6"/>
  <c r="I60" i="4"/>
  <c r="J61" i="4"/>
  <c r="U60" i="2"/>
  <c r="V61" i="2"/>
  <c r="X61" i="2" s="1"/>
  <c r="T62" i="4"/>
  <c r="U63" i="4"/>
  <c r="W63" i="4" s="1"/>
  <c r="T61" i="6"/>
  <c r="U62" i="6"/>
  <c r="W62" i="6" s="1"/>
  <c r="I58" i="2"/>
  <c r="J59" i="2"/>
  <c r="I58" i="6" l="1"/>
  <c r="J59" i="6"/>
  <c r="I59" i="4"/>
  <c r="J60" i="4"/>
  <c r="I57" i="2"/>
  <c r="J58" i="2"/>
  <c r="T60" i="6"/>
  <c r="U61" i="6"/>
  <c r="W61" i="6" s="1"/>
  <c r="T61" i="4"/>
  <c r="U62" i="4"/>
  <c r="W62" i="4" s="1"/>
  <c r="U59" i="2"/>
  <c r="V60" i="2"/>
  <c r="X60" i="2" s="1"/>
  <c r="I57" i="6" l="1"/>
  <c r="J58" i="6"/>
  <c r="I58" i="4"/>
  <c r="J59" i="4"/>
  <c r="T60" i="4"/>
  <c r="U61" i="4"/>
  <c r="W61" i="4" s="1"/>
  <c r="U58" i="2"/>
  <c r="V59" i="2"/>
  <c r="X59" i="2" s="1"/>
  <c r="T59" i="6"/>
  <c r="U60" i="6"/>
  <c r="W60" i="6" s="1"/>
  <c r="I56" i="2"/>
  <c r="J57" i="2"/>
  <c r="I56" i="6" l="1"/>
  <c r="J57" i="6"/>
  <c r="I57" i="4"/>
  <c r="J58" i="4"/>
  <c r="I55" i="2"/>
  <c r="J56" i="2"/>
  <c r="T58" i="6"/>
  <c r="U59" i="6"/>
  <c r="W59" i="6" s="1"/>
  <c r="U57" i="2"/>
  <c r="V58" i="2"/>
  <c r="X58" i="2" s="1"/>
  <c r="T59" i="4"/>
  <c r="U60" i="4"/>
  <c r="W60" i="4" s="1"/>
  <c r="I55" i="6" l="1"/>
  <c r="J56" i="6"/>
  <c r="I56" i="4"/>
  <c r="J57" i="4"/>
  <c r="T58" i="4"/>
  <c r="U59" i="4"/>
  <c r="W59" i="4" s="1"/>
  <c r="U56" i="2"/>
  <c r="V57" i="2"/>
  <c r="X57" i="2" s="1"/>
  <c r="T57" i="6"/>
  <c r="U58" i="6"/>
  <c r="W58" i="6" s="1"/>
  <c r="I54" i="2"/>
  <c r="J55" i="2"/>
  <c r="I54" i="6" l="1"/>
  <c r="J55" i="6"/>
  <c r="I55" i="4"/>
  <c r="J56" i="4"/>
  <c r="U55" i="2"/>
  <c r="V56" i="2"/>
  <c r="X56" i="2" s="1"/>
  <c r="T56" i="6"/>
  <c r="U57" i="6"/>
  <c r="W57" i="6" s="1"/>
  <c r="I53" i="2"/>
  <c r="J54" i="2"/>
  <c r="T57" i="4"/>
  <c r="U58" i="4"/>
  <c r="W58" i="4" s="1"/>
  <c r="I53" i="6" l="1"/>
  <c r="J54" i="6"/>
  <c r="I54" i="4"/>
  <c r="J55" i="4"/>
  <c r="I52" i="2"/>
  <c r="J53" i="2"/>
  <c r="T56" i="4"/>
  <c r="U57" i="4"/>
  <c r="W57" i="4" s="1"/>
  <c r="T55" i="6"/>
  <c r="U56" i="6"/>
  <c r="W56" i="6" s="1"/>
  <c r="U54" i="2"/>
  <c r="V55" i="2"/>
  <c r="X55" i="2" s="1"/>
  <c r="I52" i="6" l="1"/>
  <c r="J53" i="6"/>
  <c r="I53" i="4"/>
  <c r="J54" i="4"/>
  <c r="T54" i="6"/>
  <c r="U55" i="6"/>
  <c r="W55" i="6" s="1"/>
  <c r="U53" i="2"/>
  <c r="V54" i="2"/>
  <c r="X54" i="2" s="1"/>
  <c r="T55" i="4"/>
  <c r="U56" i="4"/>
  <c r="W56" i="4" s="1"/>
  <c r="I51" i="2"/>
  <c r="J52" i="2"/>
  <c r="I51" i="6" l="1"/>
  <c r="J52" i="6"/>
  <c r="I52" i="4"/>
  <c r="J53" i="4"/>
  <c r="T54" i="4"/>
  <c r="U55" i="4"/>
  <c r="W55" i="4" s="1"/>
  <c r="U52" i="2"/>
  <c r="V53" i="2"/>
  <c r="X53" i="2" s="1"/>
  <c r="I50" i="2"/>
  <c r="J51" i="2"/>
  <c r="T53" i="6"/>
  <c r="U54" i="6"/>
  <c r="W54" i="6" s="1"/>
  <c r="I50" i="6" l="1"/>
  <c r="J51" i="6"/>
  <c r="I51" i="4"/>
  <c r="J52" i="4"/>
  <c r="T52" i="6"/>
  <c r="U53" i="6"/>
  <c r="W53" i="6" s="1"/>
  <c r="I49" i="2"/>
  <c r="J50" i="2"/>
  <c r="U51" i="2"/>
  <c r="V52" i="2"/>
  <c r="X52" i="2" s="1"/>
  <c r="T53" i="4"/>
  <c r="U54" i="4"/>
  <c r="W54" i="4" s="1"/>
  <c r="I49" i="6" l="1"/>
  <c r="J50" i="6"/>
  <c r="I50" i="4"/>
  <c r="J51" i="4"/>
  <c r="T52" i="4"/>
  <c r="U53" i="4"/>
  <c r="W53" i="4" s="1"/>
  <c r="U50" i="2"/>
  <c r="V51" i="2"/>
  <c r="X51" i="2" s="1"/>
  <c r="I48" i="2"/>
  <c r="J49" i="2"/>
  <c r="T51" i="6"/>
  <c r="U52" i="6"/>
  <c r="W52" i="6" s="1"/>
  <c r="I48" i="6" l="1"/>
  <c r="J49" i="6"/>
  <c r="I49" i="4"/>
  <c r="J50" i="4"/>
  <c r="T50" i="6"/>
  <c r="U51" i="6"/>
  <c r="W51" i="6" s="1"/>
  <c r="U49" i="2"/>
  <c r="V50" i="2"/>
  <c r="X50" i="2" s="1"/>
  <c r="I47" i="2"/>
  <c r="J48" i="2"/>
  <c r="T51" i="4"/>
  <c r="U52" i="4"/>
  <c r="W52" i="4" s="1"/>
  <c r="I47" i="6" l="1"/>
  <c r="J48" i="6"/>
  <c r="I48" i="4"/>
  <c r="J49" i="4"/>
  <c r="T50" i="4"/>
  <c r="U51" i="4"/>
  <c r="W51" i="4" s="1"/>
  <c r="U48" i="2"/>
  <c r="V49" i="2"/>
  <c r="X49" i="2" s="1"/>
  <c r="I46" i="2"/>
  <c r="J47" i="2"/>
  <c r="T49" i="6"/>
  <c r="U50" i="6"/>
  <c r="W50" i="6" s="1"/>
  <c r="I46" i="6" l="1"/>
  <c r="J47" i="6"/>
  <c r="I47" i="4"/>
  <c r="J48" i="4"/>
  <c r="T48" i="6"/>
  <c r="U49" i="6"/>
  <c r="W49" i="6" s="1"/>
  <c r="I45" i="2"/>
  <c r="J46" i="2"/>
  <c r="U47" i="2"/>
  <c r="V48" i="2"/>
  <c r="X48" i="2" s="1"/>
  <c r="T49" i="4"/>
  <c r="U50" i="4"/>
  <c r="W50" i="4" s="1"/>
  <c r="I45" i="6" l="1"/>
  <c r="J46" i="6"/>
  <c r="I46" i="4"/>
  <c r="J47" i="4"/>
  <c r="U46" i="2"/>
  <c r="V47" i="2"/>
  <c r="X47" i="2" s="1"/>
  <c r="T48" i="4"/>
  <c r="U49" i="4"/>
  <c r="W49" i="4" s="1"/>
  <c r="I44" i="2"/>
  <c r="J45" i="2"/>
  <c r="T47" i="6"/>
  <c r="U48" i="6"/>
  <c r="W48" i="6" s="1"/>
  <c r="I44" i="6" l="1"/>
  <c r="J45" i="6"/>
  <c r="I45" i="4"/>
  <c r="J46" i="4"/>
  <c r="T47" i="4"/>
  <c r="U48" i="4"/>
  <c r="W48" i="4" s="1"/>
  <c r="T46" i="6"/>
  <c r="U47" i="6"/>
  <c r="W47" i="6" s="1"/>
  <c r="I43" i="2"/>
  <c r="J44" i="2"/>
  <c r="U45" i="2"/>
  <c r="V46" i="2"/>
  <c r="X46" i="2" s="1"/>
  <c r="I43" i="6" l="1"/>
  <c r="J44" i="6"/>
  <c r="I44" i="4"/>
  <c r="J45" i="4"/>
  <c r="T45" i="6"/>
  <c r="U46" i="6"/>
  <c r="W46" i="6" s="1"/>
  <c r="U44" i="2"/>
  <c r="V45" i="2"/>
  <c r="X45" i="2" s="1"/>
  <c r="I42" i="2"/>
  <c r="J43" i="2"/>
  <c r="T46" i="4"/>
  <c r="U47" i="4"/>
  <c r="W47" i="4" s="1"/>
  <c r="I42" i="6" l="1"/>
  <c r="J43" i="6"/>
  <c r="I43" i="4"/>
  <c r="J44" i="4"/>
  <c r="U43" i="2"/>
  <c r="V44" i="2"/>
  <c r="X44" i="2" s="1"/>
  <c r="T45" i="4"/>
  <c r="U46" i="4"/>
  <c r="W46" i="4" s="1"/>
  <c r="I41" i="2"/>
  <c r="J42" i="2"/>
  <c r="T44" i="6"/>
  <c r="U45" i="6"/>
  <c r="W45" i="6" s="1"/>
  <c r="I41" i="6" l="1"/>
  <c r="J42" i="6"/>
  <c r="I42" i="4"/>
  <c r="J43" i="4"/>
  <c r="I40" i="2"/>
  <c r="J41" i="2"/>
  <c r="T44" i="4"/>
  <c r="U45" i="4"/>
  <c r="W45" i="4" s="1"/>
  <c r="T43" i="6"/>
  <c r="U44" i="6"/>
  <c r="W44" i="6" s="1"/>
  <c r="U42" i="2"/>
  <c r="V43" i="2"/>
  <c r="X43" i="2" s="1"/>
  <c r="I40" i="6" l="1"/>
  <c r="J41" i="6"/>
  <c r="I41" i="4"/>
  <c r="J42" i="4"/>
  <c r="T43" i="4"/>
  <c r="U44" i="4"/>
  <c r="W44" i="4" s="1"/>
  <c r="U41" i="2"/>
  <c r="V42" i="2"/>
  <c r="X42" i="2" s="1"/>
  <c r="T42" i="6"/>
  <c r="U43" i="6"/>
  <c r="W43" i="6" s="1"/>
  <c r="I39" i="2"/>
  <c r="J40" i="2"/>
  <c r="I39" i="6" l="1"/>
  <c r="J40" i="6"/>
  <c r="I40" i="4"/>
  <c r="J41" i="4"/>
  <c r="T41" i="6"/>
  <c r="U42" i="6"/>
  <c r="W42" i="6" s="1"/>
  <c r="I38" i="2"/>
  <c r="J39" i="2"/>
  <c r="U40" i="2"/>
  <c r="V41" i="2"/>
  <c r="X41" i="2" s="1"/>
  <c r="T42" i="4"/>
  <c r="U43" i="4"/>
  <c r="W43" i="4" s="1"/>
  <c r="I38" i="6" l="1"/>
  <c r="J39" i="6"/>
  <c r="I39" i="4"/>
  <c r="J40" i="4"/>
  <c r="U39" i="2"/>
  <c r="V40" i="2"/>
  <c r="X40" i="2" s="1"/>
  <c r="I37" i="2"/>
  <c r="J38" i="2"/>
  <c r="T41" i="4"/>
  <c r="U42" i="4"/>
  <c r="W42" i="4" s="1"/>
  <c r="T40" i="6"/>
  <c r="U41" i="6"/>
  <c r="W41" i="6" s="1"/>
  <c r="I37" i="6" l="1"/>
  <c r="J38" i="6"/>
  <c r="I38" i="4"/>
  <c r="J39" i="4"/>
  <c r="I36" i="2"/>
  <c r="J37" i="2"/>
  <c r="T39" i="6"/>
  <c r="U40" i="6"/>
  <c r="W40" i="6" s="1"/>
  <c r="T40" i="4"/>
  <c r="U41" i="4"/>
  <c r="W41" i="4" s="1"/>
  <c r="U38" i="2"/>
  <c r="V39" i="2"/>
  <c r="X39" i="2" s="1"/>
  <c r="I36" i="6" l="1"/>
  <c r="J37" i="6"/>
  <c r="I37" i="4"/>
  <c r="J38" i="4"/>
  <c r="U37" i="2"/>
  <c r="V38" i="2"/>
  <c r="X38" i="2" s="1"/>
  <c r="T39" i="4"/>
  <c r="U40" i="4"/>
  <c r="W40" i="4" s="1"/>
  <c r="T38" i="6"/>
  <c r="U39" i="6"/>
  <c r="W39" i="6" s="1"/>
  <c r="I35" i="2"/>
  <c r="J36" i="2"/>
  <c r="I35" i="6" l="1"/>
  <c r="J36" i="6"/>
  <c r="I36" i="4"/>
  <c r="J37" i="4"/>
  <c r="I34" i="2"/>
  <c r="J35" i="2"/>
  <c r="T38" i="4"/>
  <c r="U39" i="4"/>
  <c r="W39" i="4" s="1"/>
  <c r="T37" i="6"/>
  <c r="U38" i="6"/>
  <c r="W38" i="6" s="1"/>
  <c r="U36" i="2"/>
  <c r="V37" i="2"/>
  <c r="X37" i="2" s="1"/>
  <c r="I34" i="6" l="1"/>
  <c r="J35" i="6"/>
  <c r="I35" i="4"/>
  <c r="J36" i="4"/>
  <c r="U35" i="2"/>
  <c r="V36" i="2"/>
  <c r="X36" i="2" s="1"/>
  <c r="T37" i="4"/>
  <c r="U38" i="4"/>
  <c r="W38" i="4" s="1"/>
  <c r="T36" i="6"/>
  <c r="U37" i="6"/>
  <c r="W37" i="6" s="1"/>
  <c r="I33" i="2"/>
  <c r="J34" i="2"/>
  <c r="I33" i="6" l="1"/>
  <c r="J34" i="6"/>
  <c r="I34" i="4"/>
  <c r="J35" i="4"/>
  <c r="I32" i="2"/>
  <c r="J33" i="2"/>
  <c r="T36" i="4"/>
  <c r="U37" i="4"/>
  <c r="W37" i="4" s="1"/>
  <c r="T35" i="6"/>
  <c r="U36" i="6"/>
  <c r="W36" i="6" s="1"/>
  <c r="U34" i="2"/>
  <c r="V35" i="2"/>
  <c r="X35" i="2" s="1"/>
  <c r="I32" i="6" l="1"/>
  <c r="J33" i="6"/>
  <c r="I33" i="4"/>
  <c r="J34" i="4"/>
  <c r="U33" i="2"/>
  <c r="V34" i="2"/>
  <c r="X34" i="2" s="1"/>
  <c r="T34" i="6"/>
  <c r="U35" i="6"/>
  <c r="W35" i="6" s="1"/>
  <c r="T35" i="4"/>
  <c r="U36" i="4"/>
  <c r="W36" i="4" s="1"/>
  <c r="I31" i="2"/>
  <c r="J32" i="2"/>
  <c r="I31" i="6" l="1"/>
  <c r="J32" i="6"/>
  <c r="I32" i="4"/>
  <c r="J33" i="4"/>
  <c r="I30" i="2"/>
  <c r="J31" i="2"/>
  <c r="T34" i="4"/>
  <c r="U35" i="4"/>
  <c r="W35" i="4" s="1"/>
  <c r="T33" i="6"/>
  <c r="U34" i="6"/>
  <c r="W34" i="6" s="1"/>
  <c r="U32" i="2"/>
  <c r="V33" i="2"/>
  <c r="X33" i="2" s="1"/>
  <c r="I30" i="6" l="1"/>
  <c r="J31" i="6"/>
  <c r="I31" i="4"/>
  <c r="J32" i="4"/>
  <c r="U31" i="2"/>
  <c r="V32" i="2"/>
  <c r="X32" i="2" s="1"/>
  <c r="T32" i="6"/>
  <c r="U33" i="6"/>
  <c r="W33" i="6" s="1"/>
  <c r="T33" i="4"/>
  <c r="U34" i="4"/>
  <c r="W34" i="4" s="1"/>
  <c r="I29" i="2"/>
  <c r="J30" i="2"/>
  <c r="I29" i="6" l="1"/>
  <c r="J30" i="6"/>
  <c r="I30" i="4"/>
  <c r="J31" i="4"/>
  <c r="I28" i="2"/>
  <c r="J29" i="2"/>
  <c r="T32" i="4"/>
  <c r="U33" i="4"/>
  <c r="W33" i="4" s="1"/>
  <c r="T31" i="6"/>
  <c r="U32" i="6"/>
  <c r="W32" i="6" s="1"/>
  <c r="U30" i="2"/>
  <c r="V31" i="2"/>
  <c r="X31" i="2" s="1"/>
  <c r="I28" i="6" l="1"/>
  <c r="J29" i="6"/>
  <c r="I29" i="4"/>
  <c r="J30" i="4"/>
  <c r="U29" i="2"/>
  <c r="V30" i="2"/>
  <c r="X30" i="2" s="1"/>
  <c r="T31" i="4"/>
  <c r="U32" i="4"/>
  <c r="W32" i="4" s="1"/>
  <c r="T30" i="6"/>
  <c r="U31" i="6"/>
  <c r="W31" i="6" s="1"/>
  <c r="I27" i="2"/>
  <c r="J28" i="2"/>
  <c r="I27" i="6" l="1"/>
  <c r="J28" i="6"/>
  <c r="I28" i="4"/>
  <c r="J29" i="4"/>
  <c r="T29" i="6"/>
  <c r="U30" i="6"/>
  <c r="W30" i="6" s="1"/>
  <c r="T30" i="4"/>
  <c r="U31" i="4"/>
  <c r="W31" i="4" s="1"/>
  <c r="I26" i="2"/>
  <c r="J27" i="2"/>
  <c r="U28" i="2"/>
  <c r="V29" i="2"/>
  <c r="X29" i="2" s="1"/>
  <c r="I26" i="6" l="1"/>
  <c r="J27" i="6"/>
  <c r="I27" i="4"/>
  <c r="J28" i="4"/>
  <c r="T29" i="4"/>
  <c r="U30" i="4"/>
  <c r="W30" i="4" s="1"/>
  <c r="U27" i="2"/>
  <c r="V28" i="2"/>
  <c r="X28" i="2" s="1"/>
  <c r="I25" i="2"/>
  <c r="J26" i="2"/>
  <c r="T28" i="6"/>
  <c r="U29" i="6"/>
  <c r="W29" i="6" s="1"/>
  <c r="I25" i="6" l="1"/>
  <c r="J26" i="6"/>
  <c r="I26" i="4"/>
  <c r="J27" i="4"/>
  <c r="I24" i="2"/>
  <c r="J25" i="2"/>
  <c r="U26" i="2"/>
  <c r="V27" i="2"/>
  <c r="X27" i="2" s="1"/>
  <c r="T27" i="6"/>
  <c r="U28" i="6"/>
  <c r="W28" i="6" s="1"/>
  <c r="T28" i="4"/>
  <c r="U29" i="4"/>
  <c r="W29" i="4" s="1"/>
  <c r="I24" i="6" l="1"/>
  <c r="J25" i="6"/>
  <c r="I25" i="4"/>
  <c r="J26" i="4"/>
  <c r="T27" i="4"/>
  <c r="U28" i="4"/>
  <c r="W28" i="4" s="1"/>
  <c r="T26" i="6"/>
  <c r="U27" i="6"/>
  <c r="W27" i="6" s="1"/>
  <c r="U25" i="2"/>
  <c r="V26" i="2"/>
  <c r="X26" i="2" s="1"/>
  <c r="I23" i="2"/>
  <c r="J24" i="2"/>
  <c r="I23" i="6" l="1"/>
  <c r="J24" i="6"/>
  <c r="I24" i="4"/>
  <c r="J25" i="4"/>
  <c r="I22" i="2"/>
  <c r="J23" i="2"/>
  <c r="U24" i="2"/>
  <c r="V25" i="2"/>
  <c r="X25" i="2" s="1"/>
  <c r="T25" i="6"/>
  <c r="U26" i="6"/>
  <c r="W26" i="6" s="1"/>
  <c r="T26" i="4"/>
  <c r="U27" i="4"/>
  <c r="W27" i="4" s="1"/>
  <c r="I22" i="6" l="1"/>
  <c r="J23" i="6"/>
  <c r="I23" i="4"/>
  <c r="J24" i="4"/>
  <c r="T25" i="4"/>
  <c r="U26" i="4"/>
  <c r="W26" i="4" s="1"/>
  <c r="T24" i="6"/>
  <c r="U25" i="6"/>
  <c r="W25" i="6" s="1"/>
  <c r="U23" i="2"/>
  <c r="V24" i="2"/>
  <c r="X24" i="2" s="1"/>
  <c r="I21" i="2"/>
  <c r="J22" i="2"/>
  <c r="I21" i="6" l="1"/>
  <c r="J22" i="6"/>
  <c r="I22" i="4"/>
  <c r="J23" i="4"/>
  <c r="U22" i="2"/>
  <c r="V23" i="2"/>
  <c r="X23" i="2" s="1"/>
  <c r="T23" i="6"/>
  <c r="U24" i="6"/>
  <c r="W24" i="6" s="1"/>
  <c r="I20" i="2"/>
  <c r="J21" i="2"/>
  <c r="T24" i="4"/>
  <c r="U25" i="4"/>
  <c r="W25" i="4" s="1"/>
  <c r="I20" i="6" l="1"/>
  <c r="J21" i="6"/>
  <c r="I21" i="4"/>
  <c r="J22" i="4"/>
  <c r="T22" i="6"/>
  <c r="U23" i="6"/>
  <c r="W23" i="6" s="1"/>
  <c r="T23" i="4"/>
  <c r="U24" i="4"/>
  <c r="W24" i="4" s="1"/>
  <c r="I19" i="2"/>
  <c r="J20" i="2"/>
  <c r="U21" i="2"/>
  <c r="V22" i="2"/>
  <c r="X22" i="2" s="1"/>
  <c r="I19" i="6" l="1"/>
  <c r="J20" i="6"/>
  <c r="I20" i="4"/>
  <c r="J21" i="4"/>
  <c r="U20" i="2"/>
  <c r="V21" i="2"/>
  <c r="X21" i="2" s="1"/>
  <c r="T22" i="4"/>
  <c r="U23" i="4"/>
  <c r="W23" i="4" s="1"/>
  <c r="I18" i="2"/>
  <c r="J19" i="2"/>
  <c r="T21" i="6"/>
  <c r="U22" i="6"/>
  <c r="W22" i="6" s="1"/>
  <c r="I18" i="6" l="1"/>
  <c r="J19" i="6"/>
  <c r="I19" i="4"/>
  <c r="J20" i="4"/>
  <c r="T21" i="4"/>
  <c r="U22" i="4"/>
  <c r="W22" i="4" s="1"/>
  <c r="T20" i="6"/>
  <c r="U21" i="6"/>
  <c r="W21" i="6" s="1"/>
  <c r="I17" i="2"/>
  <c r="J18" i="2"/>
  <c r="U19" i="2"/>
  <c r="V20" i="2"/>
  <c r="X20" i="2" s="1"/>
  <c r="I17" i="6" l="1"/>
  <c r="J18" i="6"/>
  <c r="I18" i="4"/>
  <c r="J19" i="4"/>
  <c r="U18" i="2"/>
  <c r="V19" i="2"/>
  <c r="X19" i="2" s="1"/>
  <c r="I16" i="2"/>
  <c r="J17" i="2"/>
  <c r="T19" i="6"/>
  <c r="U20" i="6"/>
  <c r="W20" i="6" s="1"/>
  <c r="T20" i="4"/>
  <c r="U21" i="4"/>
  <c r="W21" i="4" s="1"/>
  <c r="I16" i="6" l="1"/>
  <c r="J17" i="6"/>
  <c r="I17" i="4"/>
  <c r="J18" i="4"/>
  <c r="T19" i="4"/>
  <c r="U20" i="4"/>
  <c r="W20" i="4" s="1"/>
  <c r="I15" i="2"/>
  <c r="J16" i="2"/>
  <c r="T18" i="6"/>
  <c r="U19" i="6"/>
  <c r="W19" i="6" s="1"/>
  <c r="U17" i="2"/>
  <c r="V18" i="2"/>
  <c r="X18" i="2" s="1"/>
  <c r="I15" i="6" l="1"/>
  <c r="J16" i="6"/>
  <c r="I16" i="4"/>
  <c r="J17" i="4"/>
  <c r="U16" i="2"/>
  <c r="V17" i="2"/>
  <c r="X17" i="2" s="1"/>
  <c r="T17" i="6"/>
  <c r="U18" i="6"/>
  <c r="W18" i="6" s="1"/>
  <c r="I14" i="2"/>
  <c r="J15" i="2"/>
  <c r="T18" i="4"/>
  <c r="U19" i="4"/>
  <c r="W19" i="4" s="1"/>
  <c r="I14" i="6" l="1"/>
  <c r="J15" i="6"/>
  <c r="I15" i="4"/>
  <c r="J16" i="4"/>
  <c r="I13" i="2"/>
  <c r="J14" i="2"/>
  <c r="T16" i="6"/>
  <c r="U17" i="6"/>
  <c r="W17" i="6" s="1"/>
  <c r="T17" i="4"/>
  <c r="U18" i="4"/>
  <c r="W18" i="4" s="1"/>
  <c r="U15" i="2"/>
  <c r="V16" i="2"/>
  <c r="X16" i="2" s="1"/>
  <c r="I13" i="6" l="1"/>
  <c r="J14" i="6"/>
  <c r="I14" i="4"/>
  <c r="J15" i="4"/>
  <c r="T15" i="6"/>
  <c r="U16" i="6"/>
  <c r="W16" i="6" s="1"/>
  <c r="U14" i="2"/>
  <c r="V15" i="2"/>
  <c r="X15" i="2" s="1"/>
  <c r="T16" i="4"/>
  <c r="U17" i="4"/>
  <c r="W17" i="4" s="1"/>
  <c r="I12" i="2"/>
  <c r="J13" i="2"/>
  <c r="I12" i="6" l="1"/>
  <c r="J13" i="6"/>
  <c r="I13" i="4"/>
  <c r="J14" i="4"/>
  <c r="T15" i="4"/>
  <c r="U16" i="4"/>
  <c r="W16" i="4" s="1"/>
  <c r="I11" i="2"/>
  <c r="J12" i="2"/>
  <c r="U13" i="2"/>
  <c r="V14" i="2"/>
  <c r="X14" i="2" s="1"/>
  <c r="T14" i="6"/>
  <c r="U15" i="6"/>
  <c r="W15" i="6" s="1"/>
  <c r="I11" i="6" l="1"/>
  <c r="J12" i="6"/>
  <c r="I12" i="4"/>
  <c r="J13" i="4"/>
  <c r="T13" i="6"/>
  <c r="U14" i="6"/>
  <c r="W14" i="6" s="1"/>
  <c r="I10" i="2"/>
  <c r="J11" i="2"/>
  <c r="U12" i="2"/>
  <c r="V13" i="2"/>
  <c r="X13" i="2" s="1"/>
  <c r="T14" i="4"/>
  <c r="U15" i="4"/>
  <c r="W15" i="4" s="1"/>
  <c r="I10" i="6" l="1"/>
  <c r="J11" i="6"/>
  <c r="I11" i="4"/>
  <c r="J12" i="4"/>
  <c r="T13" i="4"/>
  <c r="U14" i="4"/>
  <c r="W14" i="4" s="1"/>
  <c r="I9" i="2"/>
  <c r="J10" i="2"/>
  <c r="U11" i="2"/>
  <c r="V12" i="2"/>
  <c r="X12" i="2" s="1"/>
  <c r="T12" i="6"/>
  <c r="U13" i="6"/>
  <c r="W13" i="6" s="1"/>
  <c r="I9" i="6" l="1"/>
  <c r="J10" i="6"/>
  <c r="I10" i="4"/>
  <c r="J11" i="4"/>
  <c r="T11" i="6"/>
  <c r="U12" i="6"/>
  <c r="W12" i="6" s="1"/>
  <c r="U10" i="2"/>
  <c r="V11" i="2"/>
  <c r="X11" i="2" s="1"/>
  <c r="I8" i="2"/>
  <c r="J9" i="2"/>
  <c r="T12" i="4"/>
  <c r="U13" i="4"/>
  <c r="W13" i="4" s="1"/>
  <c r="I8" i="6" l="1"/>
  <c r="J9" i="6"/>
  <c r="I9" i="4"/>
  <c r="J10" i="4"/>
  <c r="T11" i="4"/>
  <c r="U12" i="4"/>
  <c r="W12" i="4" s="1"/>
  <c r="I7" i="2"/>
  <c r="J8" i="2"/>
  <c r="U9" i="2"/>
  <c r="V10" i="2"/>
  <c r="X10" i="2" s="1"/>
  <c r="T10" i="6"/>
  <c r="U11" i="6"/>
  <c r="W11" i="6" s="1"/>
  <c r="I7" i="6" l="1"/>
  <c r="J8" i="6"/>
  <c r="I8" i="4"/>
  <c r="J9" i="4"/>
  <c r="T9" i="6"/>
  <c r="U10" i="6"/>
  <c r="W10" i="6" s="1"/>
  <c r="U8" i="2"/>
  <c r="V9" i="2"/>
  <c r="X9" i="2" s="1"/>
  <c r="I6" i="2"/>
  <c r="J7" i="2"/>
  <c r="T10" i="4"/>
  <c r="U11" i="4"/>
  <c r="W11" i="4" s="1"/>
  <c r="I6" i="6" l="1"/>
  <c r="J7" i="6"/>
  <c r="I7" i="4"/>
  <c r="J8" i="4"/>
  <c r="I5" i="2"/>
  <c r="J6" i="2"/>
  <c r="T9" i="4"/>
  <c r="U10" i="4"/>
  <c r="W10" i="4" s="1"/>
  <c r="U7" i="2"/>
  <c r="V8" i="2"/>
  <c r="X8" i="2" s="1"/>
  <c r="T8" i="6"/>
  <c r="U9" i="6"/>
  <c r="W9" i="6" s="1"/>
  <c r="I5" i="6" l="1"/>
  <c r="J6" i="6"/>
  <c r="I6" i="4"/>
  <c r="J7" i="4"/>
  <c r="T7" i="6"/>
  <c r="U8" i="6"/>
  <c r="W8" i="6" s="1"/>
  <c r="U6" i="2"/>
  <c r="V7" i="2"/>
  <c r="X7" i="2" s="1"/>
  <c r="T8" i="4"/>
  <c r="U9" i="4"/>
  <c r="W9" i="4" s="1"/>
  <c r="I4" i="2"/>
  <c r="J4" i="2" s="1"/>
  <c r="J5" i="2"/>
  <c r="I4" i="6" l="1"/>
  <c r="J4" i="6" s="1"/>
  <c r="J5" i="6"/>
  <c r="I5" i="4"/>
  <c r="J6" i="4"/>
  <c r="T6" i="6"/>
  <c r="U7" i="6"/>
  <c r="W7" i="6" s="1"/>
  <c r="T7" i="4"/>
  <c r="U8" i="4"/>
  <c r="W8" i="4" s="1"/>
  <c r="U5" i="2"/>
  <c r="V6" i="2"/>
  <c r="X6" i="2" s="1"/>
  <c r="I4" i="4" l="1"/>
  <c r="J4" i="4" s="1"/>
  <c r="J5" i="4"/>
  <c r="U4" i="2"/>
  <c r="V4" i="2" s="1"/>
  <c r="X4" i="2" s="1"/>
  <c r="V5" i="2"/>
  <c r="X5" i="2" s="1"/>
  <c r="T6" i="4"/>
  <c r="U7" i="4"/>
  <c r="W7" i="4" s="1"/>
  <c r="T5" i="6"/>
  <c r="U6" i="6"/>
  <c r="W6" i="6" s="1"/>
  <c r="T4" i="6" l="1"/>
  <c r="U4" i="6" s="1"/>
  <c r="U5" i="6"/>
  <c r="W5" i="6" s="1"/>
  <c r="T5" i="4"/>
  <c r="U6" i="4"/>
  <c r="W6" i="4" s="1"/>
  <c r="T4" i="4" l="1"/>
  <c r="U4" i="4" s="1"/>
  <c r="U5" i="4"/>
  <c r="W5" i="4" s="1"/>
  <c r="W4" i="6"/>
  <c r="W4" i="4" l="1"/>
</calcChain>
</file>

<file path=xl/sharedStrings.xml><?xml version="1.0" encoding="utf-8"?>
<sst xmlns="http://schemas.openxmlformats.org/spreadsheetml/2006/main" count="192" uniqueCount="84">
  <si>
    <t>x</t>
  </si>
  <si>
    <t>q(x)</t>
  </si>
  <si>
    <t>a(x)</t>
  </si>
  <si>
    <t>p(x)</t>
  </si>
  <si>
    <t>l(x)</t>
  </si>
  <si>
    <t>d(x)</t>
  </si>
  <si>
    <t>L(x)</t>
  </si>
  <si>
    <t>T(x)</t>
  </si>
  <si>
    <t>e(x)</t>
  </si>
  <si>
    <t>Males</t>
  </si>
  <si>
    <t>mx</t>
  </si>
  <si>
    <t>USA, 2010</t>
  </si>
  <si>
    <t>USA, 2019</t>
  </si>
  <si>
    <t>ROMI</t>
  </si>
  <si>
    <t>Russia, 2010</t>
  </si>
  <si>
    <t>Russia, 2010 + USA's ROMI</t>
  </si>
  <si>
    <t>contribution</t>
  </si>
  <si>
    <t>mx_USA</t>
  </si>
  <si>
    <t>mx_Russia</t>
  </si>
  <si>
    <t>0-14</t>
  </si>
  <si>
    <t>15-29</t>
  </si>
  <si>
    <t>30-44</t>
  </si>
  <si>
    <t>45-59</t>
  </si>
  <si>
    <t>60-74</t>
  </si>
  <si>
    <t>75-89</t>
  </si>
  <si>
    <t>90+</t>
  </si>
  <si>
    <t>mx_Hong Kong</t>
  </si>
  <si>
    <t>Australia</t>
  </si>
  <si>
    <t>Austria</t>
  </si>
  <si>
    <t>Belarus</t>
  </si>
  <si>
    <t>Belgium</t>
  </si>
  <si>
    <t>Bulgaria</t>
  </si>
  <si>
    <t>Canada</t>
  </si>
  <si>
    <t>Chile</t>
  </si>
  <si>
    <t>Czechia</t>
  </si>
  <si>
    <t>Denmark</t>
  </si>
  <si>
    <t>England &amp; Wales</t>
  </si>
  <si>
    <t>Estonia</t>
  </si>
  <si>
    <t>Finland</t>
  </si>
  <si>
    <t>France</t>
  </si>
  <si>
    <t>Germany</t>
  </si>
  <si>
    <t>Greece</t>
  </si>
  <si>
    <t>Hong Kong</t>
  </si>
  <si>
    <t>Hungary</t>
  </si>
  <si>
    <t>Iceland</t>
  </si>
  <si>
    <t>Ireland</t>
  </si>
  <si>
    <t>Italy</t>
  </si>
  <si>
    <t>Japan</t>
  </si>
  <si>
    <t>Latvia</t>
  </si>
  <si>
    <t>Lithuania</t>
  </si>
  <si>
    <t>Luxembourg</t>
  </si>
  <si>
    <t>Netherlands</t>
  </si>
  <si>
    <t>New Zealand</t>
  </si>
  <si>
    <t>Northern Ireland</t>
  </si>
  <si>
    <t>Norway</t>
  </si>
  <si>
    <t>Poland</t>
  </si>
  <si>
    <t>Portugal</t>
  </si>
  <si>
    <t>Republic of Korea</t>
  </si>
  <si>
    <t>Russia</t>
  </si>
  <si>
    <t>Scotland</t>
  </si>
  <si>
    <t>Slovakia</t>
  </si>
  <si>
    <t>Slovenia</t>
  </si>
  <si>
    <t>Spain</t>
  </si>
  <si>
    <t>Sweden</t>
  </si>
  <si>
    <t>Switzerland</t>
  </si>
  <si>
    <t>Taiwan</t>
  </si>
  <si>
    <t>Ukraine</t>
  </si>
  <si>
    <t>United Kingdom</t>
  </si>
  <si>
    <t>USA</t>
  </si>
  <si>
    <t>MALES</t>
  </si>
  <si>
    <t>FEMALES</t>
  </si>
  <si>
    <t>males</t>
  </si>
  <si>
    <t>females</t>
  </si>
  <si>
    <t>20-45</t>
  </si>
  <si>
    <t>70+</t>
  </si>
  <si>
    <t>e0_2010</t>
  </si>
  <si>
    <t>e0_2019</t>
  </si>
  <si>
    <t>e0_romi</t>
  </si>
  <si>
    <t>USA_level</t>
  </si>
  <si>
    <t>mx in 2010</t>
  </si>
  <si>
    <t>AGE</t>
  </si>
  <si>
    <t>Age-contributions to LE diff.</t>
  </si>
  <si>
    <t>Hong Kong, 2010 + USA's ROMI</t>
  </si>
  <si>
    <t>Hong Kong,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</si>
</sst>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0"/>
      <name val="Arial"/>
    </font>
    <font>
      <sz val="10"/>
      <name val="Arial Cyr"/>
      <charset val="204"/>
    </font>
    <font>
      <b/>
      <sz val="10"/>
      <name val="Arial"/>
      <family val="2"/>
    </font>
    <font>
      <b/>
      <sz val="10"/>
      <name val="Arial Cyr"/>
      <charset val="204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/>
    <xf numFmtId="2" fontId="1" fillId="0" borderId="0" xfId="1" applyNumberFormat="1"/>
    <xf numFmtId="164" fontId="1" fillId="0" borderId="0" xfId="1" applyNumberFormat="1"/>
    <xf numFmtId="1" fontId="1" fillId="0" borderId="0" xfId="1" applyNumberFormat="1" applyProtection="1">
      <protection locked="0"/>
    </xf>
    <xf numFmtId="2" fontId="1" fillId="0" borderId="0" xfId="1" applyNumberFormat="1" applyProtection="1">
      <protection locked="0"/>
    </xf>
    <xf numFmtId="0" fontId="2" fillId="0" borderId="0" xfId="0" applyFont="1"/>
    <xf numFmtId="2" fontId="0" fillId="0" borderId="0" xfId="0" applyNumberFormat="1"/>
    <xf numFmtId="165" fontId="1" fillId="0" borderId="0" xfId="1" applyNumberFormat="1"/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1" fontId="0" fillId="0" borderId="0" xfId="0" applyNumberFormat="1"/>
    <xf numFmtId="11" fontId="0" fillId="0" borderId="0" xfId="0" quotePrefix="1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2" xfId="1" applyBorder="1"/>
    <xf numFmtId="0" fontId="0" fillId="0" borderId="2" xfId="0" applyBorder="1"/>
    <xf numFmtId="11" fontId="0" fillId="0" borderId="2" xfId="0" quotePrefix="1" applyNumberFormat="1" applyBorder="1"/>
    <xf numFmtId="11" fontId="0" fillId="0" borderId="2" xfId="0" applyNumberFormat="1" applyBorder="1"/>
  </cellXfs>
  <cellStyles count="2">
    <cellStyle name="Normal" xfId="0" builtinId="0"/>
    <cellStyle name="Normal_LTCD1980-2006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64014543797528E-2"/>
          <c:y val="2.9712356799781511E-2"/>
          <c:w val="0.88791630671084232"/>
          <c:h val="0.63200847240328795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1'!$F$1</c:f>
              <c:strCache>
                <c:ptCount val="1"/>
                <c:pt idx="0">
                  <c:v>males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14"/>
            <c:marker>
              <c:symbol val="triangle"/>
              <c:size val="6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69-439C-8FA2-90F925B60D20}"/>
              </c:ext>
            </c:extLst>
          </c:dPt>
          <c:cat>
            <c:strRef>
              <c:f>'figure 1'!$B$2:$B$43</c:f>
              <c:strCache>
                <c:ptCount val="42"/>
                <c:pt idx="0">
                  <c:v>Russia</c:v>
                </c:pt>
                <c:pt idx="1">
                  <c:v>Belarus</c:v>
                </c:pt>
                <c:pt idx="2">
                  <c:v>Ukraine</c:v>
                </c:pt>
                <c:pt idx="3">
                  <c:v>Lithuania</c:v>
                </c:pt>
                <c:pt idx="4">
                  <c:v>Latvia</c:v>
                </c:pt>
                <c:pt idx="5">
                  <c:v>Estonia</c:v>
                </c:pt>
                <c:pt idx="6">
                  <c:v>Poland</c:v>
                </c:pt>
                <c:pt idx="7">
                  <c:v>Bulgaria</c:v>
                </c:pt>
                <c:pt idx="8">
                  <c:v>Slovakia</c:v>
                </c:pt>
                <c:pt idx="9">
                  <c:v>Hungary</c:v>
                </c:pt>
                <c:pt idx="10">
                  <c:v>Scotland</c:v>
                </c:pt>
                <c:pt idx="11">
                  <c:v>Czechia</c:v>
                </c:pt>
                <c:pt idx="12">
                  <c:v>Finland</c:v>
                </c:pt>
                <c:pt idx="13">
                  <c:v>Taiwan</c:v>
                </c:pt>
                <c:pt idx="14">
                  <c:v>USA</c:v>
                </c:pt>
                <c:pt idx="15">
                  <c:v>Chile</c:v>
                </c:pt>
                <c:pt idx="16">
                  <c:v>Portugal</c:v>
                </c:pt>
                <c:pt idx="17">
                  <c:v>France</c:v>
                </c:pt>
                <c:pt idx="18">
                  <c:v>Greece</c:v>
                </c:pt>
                <c:pt idx="19">
                  <c:v>Slovenia</c:v>
                </c:pt>
                <c:pt idx="20">
                  <c:v>Belgium</c:v>
                </c:pt>
                <c:pt idx="21">
                  <c:v>Northern Ireland</c:v>
                </c:pt>
                <c:pt idx="22">
                  <c:v>Iceland</c:v>
                </c:pt>
                <c:pt idx="23">
                  <c:v>Ireland</c:v>
                </c:pt>
                <c:pt idx="24">
                  <c:v>Republic of Korea</c:v>
                </c:pt>
                <c:pt idx="25">
                  <c:v>Austria</c:v>
                </c:pt>
                <c:pt idx="26">
                  <c:v>Norway</c:v>
                </c:pt>
                <c:pt idx="27">
                  <c:v>United Kingdom</c:v>
                </c:pt>
                <c:pt idx="28">
                  <c:v>Germany</c:v>
                </c:pt>
                <c:pt idx="29">
                  <c:v>Denmark</c:v>
                </c:pt>
                <c:pt idx="30">
                  <c:v>England &amp; Wales</c:v>
                </c:pt>
                <c:pt idx="31">
                  <c:v>Luxembourg</c:v>
                </c:pt>
                <c:pt idx="32">
                  <c:v>Australia</c:v>
                </c:pt>
                <c:pt idx="33">
                  <c:v>Japan</c:v>
                </c:pt>
                <c:pt idx="34">
                  <c:v>Canada</c:v>
                </c:pt>
                <c:pt idx="35">
                  <c:v>New Zealand</c:v>
                </c:pt>
                <c:pt idx="36">
                  <c:v>Sweden</c:v>
                </c:pt>
                <c:pt idx="37">
                  <c:v>Italy</c:v>
                </c:pt>
                <c:pt idx="38">
                  <c:v>Spain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Hong Kong</c:v>
                </c:pt>
              </c:strCache>
            </c:strRef>
          </c:cat>
          <c:val>
            <c:numRef>
              <c:f>'figure 1'!$F$2:$F$43</c:f>
              <c:numCache>
                <c:formatCode>General</c:formatCode>
                <c:ptCount val="42"/>
                <c:pt idx="0">
                  <c:v>-0.64000000000000057</c:v>
                </c:pt>
                <c:pt idx="1">
                  <c:v>-0.42999999999999261</c:v>
                </c:pt>
                <c:pt idx="2">
                  <c:v>-0.40000000000000568</c:v>
                </c:pt>
                <c:pt idx="3">
                  <c:v>-0.28999999999999204</c:v>
                </c:pt>
                <c:pt idx="4">
                  <c:v>-0.12999999999999545</c:v>
                </c:pt>
                <c:pt idx="5">
                  <c:v>-3.0000000000001137E-2</c:v>
                </c:pt>
                <c:pt idx="6">
                  <c:v>0.10999999999999943</c:v>
                </c:pt>
                <c:pt idx="7">
                  <c:v>0.12999999999999545</c:v>
                </c:pt>
                <c:pt idx="8">
                  <c:v>0.14000000000000057</c:v>
                </c:pt>
                <c:pt idx="9">
                  <c:v>0.14999999999999147</c:v>
                </c:pt>
                <c:pt idx="10">
                  <c:v>0.17000000000000171</c:v>
                </c:pt>
                <c:pt idx="11">
                  <c:v>0.20000000000000284</c:v>
                </c:pt>
                <c:pt idx="12">
                  <c:v>0.20000000000000284</c:v>
                </c:pt>
                <c:pt idx="13">
                  <c:v>0.20000000000000284</c:v>
                </c:pt>
                <c:pt idx="14">
                  <c:v>0.20999999999999375</c:v>
                </c:pt>
                <c:pt idx="15">
                  <c:v>0.21000000000000796</c:v>
                </c:pt>
                <c:pt idx="16">
                  <c:v>0.21999999999999886</c:v>
                </c:pt>
                <c:pt idx="17">
                  <c:v>0.26999999999999602</c:v>
                </c:pt>
                <c:pt idx="18">
                  <c:v>0.26999999999999602</c:v>
                </c:pt>
                <c:pt idx="19">
                  <c:v>0.27000000000001023</c:v>
                </c:pt>
                <c:pt idx="20">
                  <c:v>0.28000000000000114</c:v>
                </c:pt>
                <c:pt idx="21">
                  <c:v>0.28000000000000114</c:v>
                </c:pt>
                <c:pt idx="22">
                  <c:v>0.28999999999999204</c:v>
                </c:pt>
                <c:pt idx="23">
                  <c:v>0.28999999999999204</c:v>
                </c:pt>
                <c:pt idx="24">
                  <c:v>0.29999999999999716</c:v>
                </c:pt>
                <c:pt idx="25">
                  <c:v>0.31000000000000227</c:v>
                </c:pt>
                <c:pt idx="26">
                  <c:v>0.31000000000000227</c:v>
                </c:pt>
                <c:pt idx="27">
                  <c:v>0.31000000000000227</c:v>
                </c:pt>
                <c:pt idx="28">
                  <c:v>0.31999999999999318</c:v>
                </c:pt>
                <c:pt idx="29">
                  <c:v>0.32999999999999829</c:v>
                </c:pt>
                <c:pt idx="30">
                  <c:v>0.32999999999999829</c:v>
                </c:pt>
                <c:pt idx="31">
                  <c:v>0.33000000000001251</c:v>
                </c:pt>
                <c:pt idx="32">
                  <c:v>0.34000000000000341</c:v>
                </c:pt>
                <c:pt idx="33">
                  <c:v>0.34999999999999432</c:v>
                </c:pt>
                <c:pt idx="34">
                  <c:v>0.35999999999999943</c:v>
                </c:pt>
                <c:pt idx="35">
                  <c:v>0.35999999999999943</c:v>
                </c:pt>
                <c:pt idx="36">
                  <c:v>0.35999999999999943</c:v>
                </c:pt>
                <c:pt idx="37">
                  <c:v>0.37999999999999545</c:v>
                </c:pt>
                <c:pt idx="38">
                  <c:v>0.38000000000000966</c:v>
                </c:pt>
                <c:pt idx="39">
                  <c:v>0.39000000000000057</c:v>
                </c:pt>
                <c:pt idx="40">
                  <c:v>0.39000000000000057</c:v>
                </c:pt>
                <c:pt idx="41">
                  <c:v>0.40999999999999659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9-439C-8FA2-90F925B60D20}"/>
            </c:ext>
          </c:extLst>
        </c:ser>
        <c:ser>
          <c:idx val="1"/>
          <c:order val="1"/>
          <c:tx>
            <c:strRef>
              <c:f>'figure 1'!$G$1</c:f>
              <c:strCache>
                <c:ptCount val="1"/>
                <c:pt idx="0">
                  <c:v>USA_level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1'!$B$2:$B$43</c:f>
              <c:strCache>
                <c:ptCount val="42"/>
                <c:pt idx="0">
                  <c:v>Russia</c:v>
                </c:pt>
                <c:pt idx="1">
                  <c:v>Belarus</c:v>
                </c:pt>
                <c:pt idx="2">
                  <c:v>Ukraine</c:v>
                </c:pt>
                <c:pt idx="3">
                  <c:v>Lithuania</c:v>
                </c:pt>
                <c:pt idx="4">
                  <c:v>Latvia</c:v>
                </c:pt>
                <c:pt idx="5">
                  <c:v>Estonia</c:v>
                </c:pt>
                <c:pt idx="6">
                  <c:v>Poland</c:v>
                </c:pt>
                <c:pt idx="7">
                  <c:v>Bulgaria</c:v>
                </c:pt>
                <c:pt idx="8">
                  <c:v>Slovakia</c:v>
                </c:pt>
                <c:pt idx="9">
                  <c:v>Hungary</c:v>
                </c:pt>
                <c:pt idx="10">
                  <c:v>Scotland</c:v>
                </c:pt>
                <c:pt idx="11">
                  <c:v>Czechia</c:v>
                </c:pt>
                <c:pt idx="12">
                  <c:v>Finland</c:v>
                </c:pt>
                <c:pt idx="13">
                  <c:v>Taiwan</c:v>
                </c:pt>
                <c:pt idx="14">
                  <c:v>USA</c:v>
                </c:pt>
                <c:pt idx="15">
                  <c:v>Chile</c:v>
                </c:pt>
                <c:pt idx="16">
                  <c:v>Portugal</c:v>
                </c:pt>
                <c:pt idx="17">
                  <c:v>France</c:v>
                </c:pt>
                <c:pt idx="18">
                  <c:v>Greece</c:v>
                </c:pt>
                <c:pt idx="19">
                  <c:v>Slovenia</c:v>
                </c:pt>
                <c:pt idx="20">
                  <c:v>Belgium</c:v>
                </c:pt>
                <c:pt idx="21">
                  <c:v>Northern Ireland</c:v>
                </c:pt>
                <c:pt idx="22">
                  <c:v>Iceland</c:v>
                </c:pt>
                <c:pt idx="23">
                  <c:v>Ireland</c:v>
                </c:pt>
                <c:pt idx="24">
                  <c:v>Republic of Korea</c:v>
                </c:pt>
                <c:pt idx="25">
                  <c:v>Austria</c:v>
                </c:pt>
                <c:pt idx="26">
                  <c:v>Norway</c:v>
                </c:pt>
                <c:pt idx="27">
                  <c:v>United Kingdom</c:v>
                </c:pt>
                <c:pt idx="28">
                  <c:v>Germany</c:v>
                </c:pt>
                <c:pt idx="29">
                  <c:v>Denmark</c:v>
                </c:pt>
                <c:pt idx="30">
                  <c:v>England &amp; Wales</c:v>
                </c:pt>
                <c:pt idx="31">
                  <c:v>Luxembourg</c:v>
                </c:pt>
                <c:pt idx="32">
                  <c:v>Australia</c:v>
                </c:pt>
                <c:pt idx="33">
                  <c:v>Japan</c:v>
                </c:pt>
                <c:pt idx="34">
                  <c:v>Canada</c:v>
                </c:pt>
                <c:pt idx="35">
                  <c:v>New Zealand</c:v>
                </c:pt>
                <c:pt idx="36">
                  <c:v>Sweden</c:v>
                </c:pt>
                <c:pt idx="37">
                  <c:v>Italy</c:v>
                </c:pt>
                <c:pt idx="38">
                  <c:v>Spain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Hong Kong</c:v>
                </c:pt>
              </c:strCache>
            </c:strRef>
          </c:cat>
          <c:val>
            <c:numRef>
              <c:f>'figure 1'!$G$2:$G$43</c:f>
              <c:numCache>
                <c:formatCode>General</c:formatCode>
                <c:ptCount val="42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9-439C-8FA2-90F925B60D20}"/>
            </c:ext>
          </c:extLst>
        </c:ser>
        <c:ser>
          <c:idx val="2"/>
          <c:order val="2"/>
          <c:tx>
            <c:strRef>
              <c:f>'figure 1'!$M$1</c:f>
              <c:strCache>
                <c:ptCount val="1"/>
                <c:pt idx="0">
                  <c:v>females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14"/>
            <c:marker>
              <c:symbol val="squar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69-439C-8FA2-90F925B60D20}"/>
              </c:ext>
            </c:extLst>
          </c:dPt>
          <c:cat>
            <c:strRef>
              <c:f>'figure 1'!$B$2:$B$43</c:f>
              <c:strCache>
                <c:ptCount val="42"/>
                <c:pt idx="0">
                  <c:v>Russia</c:v>
                </c:pt>
                <c:pt idx="1">
                  <c:v>Belarus</c:v>
                </c:pt>
                <c:pt idx="2">
                  <c:v>Ukraine</c:v>
                </c:pt>
                <c:pt idx="3">
                  <c:v>Lithuania</c:v>
                </c:pt>
                <c:pt idx="4">
                  <c:v>Latvia</c:v>
                </c:pt>
                <c:pt idx="5">
                  <c:v>Estonia</c:v>
                </c:pt>
                <c:pt idx="6">
                  <c:v>Poland</c:v>
                </c:pt>
                <c:pt idx="7">
                  <c:v>Bulgaria</c:v>
                </c:pt>
                <c:pt idx="8">
                  <c:v>Slovakia</c:v>
                </c:pt>
                <c:pt idx="9">
                  <c:v>Hungary</c:v>
                </c:pt>
                <c:pt idx="10">
                  <c:v>Scotland</c:v>
                </c:pt>
                <c:pt idx="11">
                  <c:v>Czechia</c:v>
                </c:pt>
                <c:pt idx="12">
                  <c:v>Finland</c:v>
                </c:pt>
                <c:pt idx="13">
                  <c:v>Taiwan</c:v>
                </c:pt>
                <c:pt idx="14">
                  <c:v>USA</c:v>
                </c:pt>
                <c:pt idx="15">
                  <c:v>Chile</c:v>
                </c:pt>
                <c:pt idx="16">
                  <c:v>Portugal</c:v>
                </c:pt>
                <c:pt idx="17">
                  <c:v>France</c:v>
                </c:pt>
                <c:pt idx="18">
                  <c:v>Greece</c:v>
                </c:pt>
                <c:pt idx="19">
                  <c:v>Slovenia</c:v>
                </c:pt>
                <c:pt idx="20">
                  <c:v>Belgium</c:v>
                </c:pt>
                <c:pt idx="21">
                  <c:v>Northern Ireland</c:v>
                </c:pt>
                <c:pt idx="22">
                  <c:v>Iceland</c:v>
                </c:pt>
                <c:pt idx="23">
                  <c:v>Ireland</c:v>
                </c:pt>
                <c:pt idx="24">
                  <c:v>Republic of Korea</c:v>
                </c:pt>
                <c:pt idx="25">
                  <c:v>Austria</c:v>
                </c:pt>
                <c:pt idx="26">
                  <c:v>Norway</c:v>
                </c:pt>
                <c:pt idx="27">
                  <c:v>United Kingdom</c:v>
                </c:pt>
                <c:pt idx="28">
                  <c:v>Germany</c:v>
                </c:pt>
                <c:pt idx="29">
                  <c:v>Denmark</c:v>
                </c:pt>
                <c:pt idx="30">
                  <c:v>England &amp; Wales</c:v>
                </c:pt>
                <c:pt idx="31">
                  <c:v>Luxembourg</c:v>
                </c:pt>
                <c:pt idx="32">
                  <c:v>Australia</c:v>
                </c:pt>
                <c:pt idx="33">
                  <c:v>Japan</c:v>
                </c:pt>
                <c:pt idx="34">
                  <c:v>Canada</c:v>
                </c:pt>
                <c:pt idx="35">
                  <c:v>New Zealand</c:v>
                </c:pt>
                <c:pt idx="36">
                  <c:v>Sweden</c:v>
                </c:pt>
                <c:pt idx="37">
                  <c:v>Italy</c:v>
                </c:pt>
                <c:pt idx="38">
                  <c:v>Spain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Hong Kong</c:v>
                </c:pt>
              </c:strCache>
            </c:strRef>
          </c:cat>
          <c:val>
            <c:numRef>
              <c:f>'figure 1'!$M$2:$M$43</c:f>
              <c:numCache>
                <c:formatCode>General</c:formatCode>
                <c:ptCount val="42"/>
                <c:pt idx="0">
                  <c:v>0.19999999999998863</c:v>
                </c:pt>
                <c:pt idx="1">
                  <c:v>0.28000000000000114</c:v>
                </c:pt>
                <c:pt idx="2">
                  <c:v>0.28999999999999204</c:v>
                </c:pt>
                <c:pt idx="3">
                  <c:v>0.3399999999999892</c:v>
                </c:pt>
                <c:pt idx="4">
                  <c:v>0.35999999999999943</c:v>
                </c:pt>
                <c:pt idx="5">
                  <c:v>0.39000000000000057</c:v>
                </c:pt>
                <c:pt idx="6">
                  <c:v>0.43000000000000682</c:v>
                </c:pt>
                <c:pt idx="7">
                  <c:v>0.39000000000000057</c:v>
                </c:pt>
                <c:pt idx="8">
                  <c:v>0.43000000000000682</c:v>
                </c:pt>
                <c:pt idx="9">
                  <c:v>0.42000000000000171</c:v>
                </c:pt>
                <c:pt idx="10">
                  <c:v>0.39000000000000057</c:v>
                </c:pt>
                <c:pt idx="11">
                  <c:v>0.41999999999998749</c:v>
                </c:pt>
                <c:pt idx="12">
                  <c:v>0.39000000000000057</c:v>
                </c:pt>
                <c:pt idx="13">
                  <c:v>0.42000000000000171</c:v>
                </c:pt>
                <c:pt idx="14">
                  <c:v>0.4100000000000108</c:v>
                </c:pt>
                <c:pt idx="15">
                  <c:v>0.45999999999999375</c:v>
                </c:pt>
                <c:pt idx="16">
                  <c:v>0.40000000000000568</c:v>
                </c:pt>
                <c:pt idx="17">
                  <c:v>0.39999999999999147</c:v>
                </c:pt>
                <c:pt idx="18">
                  <c:v>0.43000000000000682</c:v>
                </c:pt>
                <c:pt idx="19">
                  <c:v>0.43000000000000682</c:v>
                </c:pt>
                <c:pt idx="20">
                  <c:v>0.40000000000000568</c:v>
                </c:pt>
                <c:pt idx="21">
                  <c:v>0.42999999999999261</c:v>
                </c:pt>
                <c:pt idx="22">
                  <c:v>0.43999999999999773</c:v>
                </c:pt>
                <c:pt idx="23">
                  <c:v>0.43999999999999773</c:v>
                </c:pt>
                <c:pt idx="24">
                  <c:v>0.40000000000000568</c:v>
                </c:pt>
                <c:pt idx="25">
                  <c:v>0.42000000000000171</c:v>
                </c:pt>
                <c:pt idx="26">
                  <c:v>0.40999999999999659</c:v>
                </c:pt>
                <c:pt idx="27">
                  <c:v>0.43000000000000682</c:v>
                </c:pt>
                <c:pt idx="28">
                  <c:v>0.42000000000000171</c:v>
                </c:pt>
                <c:pt idx="29">
                  <c:v>0.46000000000000796</c:v>
                </c:pt>
                <c:pt idx="30">
                  <c:v>0.42999999999999261</c:v>
                </c:pt>
                <c:pt idx="31">
                  <c:v>0.41999999999998749</c:v>
                </c:pt>
                <c:pt idx="32">
                  <c:v>0.40999999999999659</c:v>
                </c:pt>
                <c:pt idx="33">
                  <c:v>0.38000000000000966</c:v>
                </c:pt>
                <c:pt idx="34">
                  <c:v>0.44000000000001194</c:v>
                </c:pt>
                <c:pt idx="35">
                  <c:v>0.40999999999999659</c:v>
                </c:pt>
                <c:pt idx="36">
                  <c:v>0.42000000000000171</c:v>
                </c:pt>
                <c:pt idx="37">
                  <c:v>0.43000000000000682</c:v>
                </c:pt>
                <c:pt idx="38">
                  <c:v>0.42000000000000171</c:v>
                </c:pt>
                <c:pt idx="39">
                  <c:v>0.43000000000000682</c:v>
                </c:pt>
                <c:pt idx="40">
                  <c:v>0.40999999999999659</c:v>
                </c:pt>
                <c:pt idx="41">
                  <c:v>0.43000000000000682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9-439C-8FA2-90F925B60D20}"/>
            </c:ext>
          </c:extLst>
        </c:ser>
        <c:ser>
          <c:idx val="3"/>
          <c:order val="3"/>
          <c:tx>
            <c:strRef>
              <c:f>'figure 1'!$N$1</c:f>
              <c:strCache>
                <c:ptCount val="1"/>
                <c:pt idx="0">
                  <c:v>USA_level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'figure 1'!$B$2:$B$43</c:f>
              <c:strCache>
                <c:ptCount val="42"/>
                <c:pt idx="0">
                  <c:v>Russia</c:v>
                </c:pt>
                <c:pt idx="1">
                  <c:v>Belarus</c:v>
                </c:pt>
                <c:pt idx="2">
                  <c:v>Ukraine</c:v>
                </c:pt>
                <c:pt idx="3">
                  <c:v>Lithuania</c:v>
                </c:pt>
                <c:pt idx="4">
                  <c:v>Latvia</c:v>
                </c:pt>
                <c:pt idx="5">
                  <c:v>Estonia</c:v>
                </c:pt>
                <c:pt idx="6">
                  <c:v>Poland</c:v>
                </c:pt>
                <c:pt idx="7">
                  <c:v>Bulgaria</c:v>
                </c:pt>
                <c:pt idx="8">
                  <c:v>Slovakia</c:v>
                </c:pt>
                <c:pt idx="9">
                  <c:v>Hungary</c:v>
                </c:pt>
                <c:pt idx="10">
                  <c:v>Scotland</c:v>
                </c:pt>
                <c:pt idx="11">
                  <c:v>Czechia</c:v>
                </c:pt>
                <c:pt idx="12">
                  <c:v>Finland</c:v>
                </c:pt>
                <c:pt idx="13">
                  <c:v>Taiwan</c:v>
                </c:pt>
                <c:pt idx="14">
                  <c:v>USA</c:v>
                </c:pt>
                <c:pt idx="15">
                  <c:v>Chile</c:v>
                </c:pt>
                <c:pt idx="16">
                  <c:v>Portugal</c:v>
                </c:pt>
                <c:pt idx="17">
                  <c:v>France</c:v>
                </c:pt>
                <c:pt idx="18">
                  <c:v>Greece</c:v>
                </c:pt>
                <c:pt idx="19">
                  <c:v>Slovenia</c:v>
                </c:pt>
                <c:pt idx="20">
                  <c:v>Belgium</c:v>
                </c:pt>
                <c:pt idx="21">
                  <c:v>Northern Ireland</c:v>
                </c:pt>
                <c:pt idx="22">
                  <c:v>Iceland</c:v>
                </c:pt>
                <c:pt idx="23">
                  <c:v>Ireland</c:v>
                </c:pt>
                <c:pt idx="24">
                  <c:v>Republic of Korea</c:v>
                </c:pt>
                <c:pt idx="25">
                  <c:v>Austria</c:v>
                </c:pt>
                <c:pt idx="26">
                  <c:v>Norway</c:v>
                </c:pt>
                <c:pt idx="27">
                  <c:v>United Kingdom</c:v>
                </c:pt>
                <c:pt idx="28">
                  <c:v>Germany</c:v>
                </c:pt>
                <c:pt idx="29">
                  <c:v>Denmark</c:v>
                </c:pt>
                <c:pt idx="30">
                  <c:v>England &amp; Wales</c:v>
                </c:pt>
                <c:pt idx="31">
                  <c:v>Luxembourg</c:v>
                </c:pt>
                <c:pt idx="32">
                  <c:v>Australia</c:v>
                </c:pt>
                <c:pt idx="33">
                  <c:v>Japan</c:v>
                </c:pt>
                <c:pt idx="34">
                  <c:v>Canada</c:v>
                </c:pt>
                <c:pt idx="35">
                  <c:v>New Zealand</c:v>
                </c:pt>
                <c:pt idx="36">
                  <c:v>Sweden</c:v>
                </c:pt>
                <c:pt idx="37">
                  <c:v>Italy</c:v>
                </c:pt>
                <c:pt idx="38">
                  <c:v>Spain</c:v>
                </c:pt>
                <c:pt idx="39">
                  <c:v>Netherlands</c:v>
                </c:pt>
                <c:pt idx="40">
                  <c:v>Switzerland</c:v>
                </c:pt>
                <c:pt idx="41">
                  <c:v>Hong Kong</c:v>
                </c:pt>
              </c:strCache>
            </c:strRef>
          </c:cat>
          <c:val>
            <c:numRef>
              <c:f>'figure 1'!$N$2:$N$43</c:f>
              <c:numCache>
                <c:formatCode>General</c:formatCode>
                <c:ptCount val="42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0.41</c:v>
                </c:pt>
                <c:pt idx="31">
                  <c:v>0.41</c:v>
                </c:pt>
                <c:pt idx="32">
                  <c:v>0.41</c:v>
                </c:pt>
                <c:pt idx="33">
                  <c:v>0.41</c:v>
                </c:pt>
                <c:pt idx="34">
                  <c:v>0.41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  <c:pt idx="39">
                  <c:v>0.41</c:v>
                </c:pt>
                <c:pt idx="40">
                  <c:v>0.41</c:v>
                </c:pt>
                <c:pt idx="4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9-439C-8FA2-90F925B6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54688"/>
        <c:axId val="1581092607"/>
      </c:lineChart>
      <c:catAx>
        <c:axId val="11173546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92607"/>
        <c:crosses val="autoZero"/>
        <c:auto val="1"/>
        <c:lblAlgn val="ctr"/>
        <c:lblOffset val="100"/>
        <c:tickLblSkip val="1"/>
        <c:noMultiLvlLbl val="0"/>
      </c:catAx>
      <c:valAx>
        <c:axId val="158109260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/>
                  <a:t>changes in e(0), years</a:t>
                </a:r>
              </a:p>
            </c:rich>
          </c:tx>
          <c:layout>
            <c:manualLayout>
              <c:xMode val="edge"/>
              <c:yMode val="edge"/>
              <c:x val="1.2109228213935985E-2"/>
              <c:y val="0.1357644162280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7354688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805704789952884"/>
          <c:y val="0.39448263596887917"/>
          <c:w val="0.13662019253774846"/>
          <c:h val="0.16120701965948939"/>
        </c:manualLayout>
      </c:layout>
      <c:overlay val="0"/>
      <c:spPr>
        <a:solidFill>
          <a:schemeClr val="bg1">
            <a:alpha val="7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63180471951142E-2"/>
          <c:y val="2.2522690876576296E-2"/>
          <c:w val="0.89874769572168689"/>
          <c:h val="0.85852720421434092"/>
        </c:manualLayout>
      </c:layout>
      <c:lineChart>
        <c:grouping val="standard"/>
        <c:varyColors val="0"/>
        <c:ser>
          <c:idx val="0"/>
          <c:order val="0"/>
          <c:tx>
            <c:strRef>
              <c:f>'fugure 2'!$B$3</c:f>
              <c:strCache>
                <c:ptCount val="1"/>
                <c:pt idx="0">
                  <c:v>USA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'fugure 2'!$A$4:$A$114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2'!$B$4:$B$114</c:f>
              <c:numCache>
                <c:formatCode>General</c:formatCode>
                <c:ptCount val="111"/>
                <c:pt idx="0">
                  <c:v>6.7799999999999996E-3</c:v>
                </c:pt>
                <c:pt idx="1">
                  <c:v>4.6000000000000001E-4</c:v>
                </c:pt>
                <c:pt idx="2">
                  <c:v>3.2000000000000003E-4</c:v>
                </c:pt>
                <c:pt idx="3">
                  <c:v>2.4000000000000001E-4</c:v>
                </c:pt>
                <c:pt idx="4">
                  <c:v>1.8000000000000001E-4</c:v>
                </c:pt>
                <c:pt idx="5">
                  <c:v>1.3999999999999999E-4</c:v>
                </c:pt>
                <c:pt idx="6">
                  <c:v>1.2E-4</c:v>
                </c:pt>
                <c:pt idx="7">
                  <c:v>1.2999999999999999E-4</c:v>
                </c:pt>
                <c:pt idx="8">
                  <c:v>1.2E-4</c:v>
                </c:pt>
                <c:pt idx="9">
                  <c:v>1.2E-4</c:v>
                </c:pt>
                <c:pt idx="10">
                  <c:v>1.1E-4</c:v>
                </c:pt>
                <c:pt idx="11">
                  <c:v>1.3999999999999999E-4</c:v>
                </c:pt>
                <c:pt idx="12">
                  <c:v>1.4999999999999999E-4</c:v>
                </c:pt>
                <c:pt idx="13">
                  <c:v>1.8000000000000001E-4</c:v>
                </c:pt>
                <c:pt idx="14">
                  <c:v>2.4000000000000001E-4</c:v>
                </c:pt>
                <c:pt idx="15">
                  <c:v>3.2000000000000003E-4</c:v>
                </c:pt>
                <c:pt idx="16">
                  <c:v>5.0000000000000001E-4</c:v>
                </c:pt>
                <c:pt idx="17">
                  <c:v>6.4999999999999997E-4</c:v>
                </c:pt>
                <c:pt idx="18">
                  <c:v>9.5E-4</c:v>
                </c:pt>
                <c:pt idx="19">
                  <c:v>1.0300000000000001E-3</c:v>
                </c:pt>
                <c:pt idx="20">
                  <c:v>1.1100000000000001E-3</c:v>
                </c:pt>
                <c:pt idx="21">
                  <c:v>1.2700000000000001E-3</c:v>
                </c:pt>
                <c:pt idx="22">
                  <c:v>1.2600000000000001E-3</c:v>
                </c:pt>
                <c:pt idx="23">
                  <c:v>1.2800000000000001E-3</c:v>
                </c:pt>
                <c:pt idx="24">
                  <c:v>1.3600000000000001E-3</c:v>
                </c:pt>
                <c:pt idx="25">
                  <c:v>1.31E-3</c:v>
                </c:pt>
                <c:pt idx="26">
                  <c:v>1.3600000000000001E-3</c:v>
                </c:pt>
                <c:pt idx="27">
                  <c:v>1.33E-3</c:v>
                </c:pt>
                <c:pt idx="28">
                  <c:v>1.3699999999999999E-3</c:v>
                </c:pt>
                <c:pt idx="29">
                  <c:v>1.39E-3</c:v>
                </c:pt>
                <c:pt idx="30">
                  <c:v>1.41E-3</c:v>
                </c:pt>
                <c:pt idx="31">
                  <c:v>1.4599999999999999E-3</c:v>
                </c:pt>
                <c:pt idx="32" formatCode="0.00E+00">
                  <c:v>1.47E-3</c:v>
                </c:pt>
                <c:pt idx="33">
                  <c:v>1.5E-3</c:v>
                </c:pt>
                <c:pt idx="34">
                  <c:v>1.5E-3</c:v>
                </c:pt>
                <c:pt idx="35">
                  <c:v>1.57E-3</c:v>
                </c:pt>
                <c:pt idx="36">
                  <c:v>1.6299999999999999E-3</c:v>
                </c:pt>
                <c:pt idx="37" formatCode="0.00E+00">
                  <c:v>1.74E-3</c:v>
                </c:pt>
                <c:pt idx="38">
                  <c:v>1.8699999999999999E-3</c:v>
                </c:pt>
                <c:pt idx="39">
                  <c:v>1.97E-3</c:v>
                </c:pt>
                <c:pt idx="40">
                  <c:v>2.0500000000000002E-3</c:v>
                </c:pt>
                <c:pt idx="41">
                  <c:v>2.2300000000000002E-3</c:v>
                </c:pt>
                <c:pt idx="42">
                  <c:v>2.5100000000000001E-3</c:v>
                </c:pt>
                <c:pt idx="43">
                  <c:v>2.63E-3</c:v>
                </c:pt>
                <c:pt idx="44">
                  <c:v>3.0000000000000001E-3</c:v>
                </c:pt>
                <c:pt idx="45">
                  <c:v>3.29E-3</c:v>
                </c:pt>
                <c:pt idx="46">
                  <c:v>3.6600000000000001E-3</c:v>
                </c:pt>
                <c:pt idx="47">
                  <c:v>4.0099999999999997E-3</c:v>
                </c:pt>
                <c:pt idx="48">
                  <c:v>4.3499999999999997E-3</c:v>
                </c:pt>
                <c:pt idx="49">
                  <c:v>4.79E-3</c:v>
                </c:pt>
                <c:pt idx="50">
                  <c:v>5.2199999999999998E-3</c:v>
                </c:pt>
                <c:pt idx="51">
                  <c:v>5.5399999999999998E-3</c:v>
                </c:pt>
                <c:pt idx="52">
                  <c:v>6.1799999999999997E-3</c:v>
                </c:pt>
                <c:pt idx="53">
                  <c:v>6.7000000000000002E-3</c:v>
                </c:pt>
                <c:pt idx="54">
                  <c:v>7.1000000000000004E-3</c:v>
                </c:pt>
                <c:pt idx="55">
                  <c:v>7.8100000000000001E-3</c:v>
                </c:pt>
                <c:pt idx="56">
                  <c:v>8.3999999999999995E-3</c:v>
                </c:pt>
                <c:pt idx="57">
                  <c:v>9.1400000000000006E-3</c:v>
                </c:pt>
                <c:pt idx="58">
                  <c:v>9.8200000000000006E-3</c:v>
                </c:pt>
                <c:pt idx="59">
                  <c:v>1.038E-2</c:v>
                </c:pt>
                <c:pt idx="60">
                  <c:v>1.107E-2</c:v>
                </c:pt>
                <c:pt idx="61">
                  <c:v>1.155E-2</c:v>
                </c:pt>
                <c:pt idx="62">
                  <c:v>1.2789999999999999E-2</c:v>
                </c:pt>
                <c:pt idx="63">
                  <c:v>1.328E-2</c:v>
                </c:pt>
                <c:pt idx="64">
                  <c:v>1.4829999999999999E-2</c:v>
                </c:pt>
                <c:pt idx="65">
                  <c:v>1.5810000000000001E-2</c:v>
                </c:pt>
                <c:pt idx="66">
                  <c:v>1.7340000000000001E-2</c:v>
                </c:pt>
                <c:pt idx="67">
                  <c:v>1.8489999999999999E-2</c:v>
                </c:pt>
                <c:pt idx="68">
                  <c:v>2.0299999999999999E-2</c:v>
                </c:pt>
                <c:pt idx="69">
                  <c:v>2.1899999999999999E-2</c:v>
                </c:pt>
                <c:pt idx="70">
                  <c:v>2.384E-2</c:v>
                </c:pt>
                <c:pt idx="71">
                  <c:v>2.5520000000000001E-2</c:v>
                </c:pt>
                <c:pt idx="72">
                  <c:v>2.8289999999999999E-2</c:v>
                </c:pt>
                <c:pt idx="73">
                  <c:v>3.056E-2</c:v>
                </c:pt>
                <c:pt idx="74">
                  <c:v>3.3709999999999997E-2</c:v>
                </c:pt>
                <c:pt idx="75">
                  <c:v>3.7319999999999999E-2</c:v>
                </c:pt>
                <c:pt idx="76">
                  <c:v>4.0800000000000003E-2</c:v>
                </c:pt>
                <c:pt idx="77">
                  <c:v>4.4679999999999997E-2</c:v>
                </c:pt>
                <c:pt idx="78">
                  <c:v>4.9340000000000002E-2</c:v>
                </c:pt>
                <c:pt idx="79">
                  <c:v>5.3900000000000003E-2</c:v>
                </c:pt>
                <c:pt idx="80">
                  <c:v>6.1920000000000003E-2</c:v>
                </c:pt>
                <c:pt idx="81">
                  <c:v>6.8690000000000001E-2</c:v>
                </c:pt>
                <c:pt idx="82">
                  <c:v>7.6869999999999994E-2</c:v>
                </c:pt>
                <c:pt idx="83">
                  <c:v>8.4360000000000004E-2</c:v>
                </c:pt>
                <c:pt idx="84">
                  <c:v>9.5640000000000003E-2</c:v>
                </c:pt>
                <c:pt idx="85">
                  <c:v>0.10732999999999999</c:v>
                </c:pt>
                <c:pt idx="86">
                  <c:v>0.11788999999999999</c:v>
                </c:pt>
                <c:pt idx="87">
                  <c:v>0.13231999999999999</c:v>
                </c:pt>
                <c:pt idx="88">
                  <c:v>0.14863999999999999</c:v>
                </c:pt>
                <c:pt idx="89">
                  <c:v>0.16261999999999999</c:v>
                </c:pt>
                <c:pt idx="90">
                  <c:v>0.18953999999999999</c:v>
                </c:pt>
                <c:pt idx="91">
                  <c:v>0.20027</c:v>
                </c:pt>
                <c:pt idx="92">
                  <c:v>0.22985</c:v>
                </c:pt>
                <c:pt idx="93">
                  <c:v>0.25380000000000003</c:v>
                </c:pt>
                <c:pt idx="94">
                  <c:v>0.28116000000000002</c:v>
                </c:pt>
                <c:pt idx="95">
                  <c:v>0.29979</c:v>
                </c:pt>
                <c:pt idx="96">
                  <c:v>0.32702999999999999</c:v>
                </c:pt>
                <c:pt idx="97">
                  <c:v>0.35548999999999997</c:v>
                </c:pt>
                <c:pt idx="98">
                  <c:v>0.38500000000000001</c:v>
                </c:pt>
                <c:pt idx="99">
                  <c:v>0.41538999999999998</c:v>
                </c:pt>
                <c:pt idx="100">
                  <c:v>0.44642999999999999</c:v>
                </c:pt>
                <c:pt idx="101">
                  <c:v>0.47789999999999999</c:v>
                </c:pt>
                <c:pt idx="102">
                  <c:v>0.50954999999999995</c:v>
                </c:pt>
                <c:pt idx="103">
                  <c:v>0.54110999999999998</c:v>
                </c:pt>
                <c:pt idx="104">
                  <c:v>0.57235000000000003</c:v>
                </c:pt>
                <c:pt idx="105">
                  <c:v>0.60302999999999995</c:v>
                </c:pt>
                <c:pt idx="106">
                  <c:v>0.63292000000000004</c:v>
                </c:pt>
                <c:pt idx="107">
                  <c:v>0.66181000000000001</c:v>
                </c:pt>
                <c:pt idx="108">
                  <c:v>0.68955</c:v>
                </c:pt>
                <c:pt idx="109">
                  <c:v>0.71599000000000002</c:v>
                </c:pt>
                <c:pt idx="110">
                  <c:v>0.74102000000000001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F-4D51-A0AB-88AB86C8CE92}"/>
            </c:ext>
          </c:extLst>
        </c:ser>
        <c:ser>
          <c:idx val="1"/>
          <c:order val="1"/>
          <c:tx>
            <c:strRef>
              <c:f>'fugure 2'!$C$3</c:f>
              <c:strCache>
                <c:ptCount val="1"/>
                <c:pt idx="0">
                  <c:v>Russia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'fugure 2'!$A$4:$A$114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2'!$C$4:$C$114</c:f>
              <c:numCache>
                <c:formatCode>General</c:formatCode>
                <c:ptCount val="111"/>
                <c:pt idx="0">
                  <c:v>8.8199999999999997E-3</c:v>
                </c:pt>
                <c:pt idx="1">
                  <c:v>8.8000000000000003E-4</c:v>
                </c:pt>
                <c:pt idx="2">
                  <c:v>5.9000000000000003E-4</c:v>
                </c:pt>
                <c:pt idx="3">
                  <c:v>4.8000000000000001E-4</c:v>
                </c:pt>
                <c:pt idx="4">
                  <c:v>4.4000000000000002E-4</c:v>
                </c:pt>
                <c:pt idx="5">
                  <c:v>3.8999999999999999E-4</c:v>
                </c:pt>
                <c:pt idx="6">
                  <c:v>3.4000000000000002E-4</c:v>
                </c:pt>
                <c:pt idx="7">
                  <c:v>3.5E-4</c:v>
                </c:pt>
                <c:pt idx="8" formatCode="0.00E+00">
                  <c:v>4.0000000000000002E-4</c:v>
                </c:pt>
                <c:pt idx="9" formatCode="0.00E+00">
                  <c:v>2.9999999999999997E-4</c:v>
                </c:pt>
                <c:pt idx="10" formatCode="0.00E+00">
                  <c:v>2.9999999999999997E-4</c:v>
                </c:pt>
                <c:pt idx="11">
                  <c:v>3.8000000000000002E-4</c:v>
                </c:pt>
                <c:pt idx="12">
                  <c:v>3.5E-4</c:v>
                </c:pt>
                <c:pt idx="13">
                  <c:v>4.2000000000000002E-4</c:v>
                </c:pt>
                <c:pt idx="14">
                  <c:v>4.8000000000000001E-4</c:v>
                </c:pt>
                <c:pt idx="15">
                  <c:v>6.4999999999999997E-4</c:v>
                </c:pt>
                <c:pt idx="16">
                  <c:v>9.3000000000000005E-4</c:v>
                </c:pt>
                <c:pt idx="17">
                  <c:v>1.15E-3</c:v>
                </c:pt>
                <c:pt idx="18">
                  <c:v>1.4300000000000001E-3</c:v>
                </c:pt>
                <c:pt idx="19">
                  <c:v>1.57E-3</c:v>
                </c:pt>
                <c:pt idx="20">
                  <c:v>1.9E-3</c:v>
                </c:pt>
                <c:pt idx="21">
                  <c:v>2.3500000000000001E-3</c:v>
                </c:pt>
                <c:pt idx="22">
                  <c:v>2.5600000000000002E-3</c:v>
                </c:pt>
                <c:pt idx="23">
                  <c:v>2.8300000000000001E-3</c:v>
                </c:pt>
                <c:pt idx="24">
                  <c:v>3.0100000000000001E-3</c:v>
                </c:pt>
                <c:pt idx="25">
                  <c:v>3.46E-3</c:v>
                </c:pt>
                <c:pt idx="26">
                  <c:v>4.0000000000000001E-3</c:v>
                </c:pt>
                <c:pt idx="27">
                  <c:v>4.5399999999999998E-3</c:v>
                </c:pt>
                <c:pt idx="28">
                  <c:v>5.1399999999999996E-3</c:v>
                </c:pt>
                <c:pt idx="29">
                  <c:v>5.4200000000000003E-3</c:v>
                </c:pt>
                <c:pt idx="30">
                  <c:v>6.1799999999999997E-3</c:v>
                </c:pt>
                <c:pt idx="31">
                  <c:v>6.4200000000000004E-3</c:v>
                </c:pt>
                <c:pt idx="32">
                  <c:v>6.9499999999999996E-3</c:v>
                </c:pt>
                <c:pt idx="33">
                  <c:v>7.0400000000000003E-3</c:v>
                </c:pt>
                <c:pt idx="34">
                  <c:v>7.4999999999999997E-3</c:v>
                </c:pt>
                <c:pt idx="35">
                  <c:v>7.8100000000000001E-3</c:v>
                </c:pt>
                <c:pt idx="36">
                  <c:v>7.77E-3</c:v>
                </c:pt>
                <c:pt idx="37">
                  <c:v>7.8700000000000003E-3</c:v>
                </c:pt>
                <c:pt idx="38">
                  <c:v>8.1399999999999997E-3</c:v>
                </c:pt>
                <c:pt idx="39">
                  <c:v>8.1300000000000001E-3</c:v>
                </c:pt>
                <c:pt idx="40">
                  <c:v>8.9800000000000001E-3</c:v>
                </c:pt>
                <c:pt idx="41">
                  <c:v>9.0500000000000008E-3</c:v>
                </c:pt>
                <c:pt idx="42">
                  <c:v>9.6200000000000001E-3</c:v>
                </c:pt>
                <c:pt idx="43">
                  <c:v>1.0630000000000001E-2</c:v>
                </c:pt>
                <c:pt idx="44">
                  <c:v>1.073E-2</c:v>
                </c:pt>
                <c:pt idx="45">
                  <c:v>1.1990000000000001E-2</c:v>
                </c:pt>
                <c:pt idx="46">
                  <c:v>1.242E-2</c:v>
                </c:pt>
                <c:pt idx="47">
                  <c:v>1.32E-2</c:v>
                </c:pt>
                <c:pt idx="48">
                  <c:v>1.4239999999999999E-2</c:v>
                </c:pt>
                <c:pt idx="49">
                  <c:v>1.4710000000000001E-2</c:v>
                </c:pt>
                <c:pt idx="50">
                  <c:v>1.6369999999999999E-2</c:v>
                </c:pt>
                <c:pt idx="51">
                  <c:v>1.72E-2</c:v>
                </c:pt>
                <c:pt idx="52">
                  <c:v>1.8630000000000001E-2</c:v>
                </c:pt>
                <c:pt idx="53">
                  <c:v>1.9689999999999999E-2</c:v>
                </c:pt>
                <c:pt idx="54">
                  <c:v>2.0789999999999999E-2</c:v>
                </c:pt>
                <c:pt idx="55">
                  <c:v>2.3769999999999999E-2</c:v>
                </c:pt>
                <c:pt idx="56">
                  <c:v>2.4760000000000001E-2</c:v>
                </c:pt>
                <c:pt idx="57">
                  <c:v>2.589E-2</c:v>
                </c:pt>
                <c:pt idx="58">
                  <c:v>2.8639999999999999E-2</c:v>
                </c:pt>
                <c:pt idx="59">
                  <c:v>2.8760000000000001E-2</c:v>
                </c:pt>
                <c:pt idx="60">
                  <c:v>3.3790000000000001E-2</c:v>
                </c:pt>
                <c:pt idx="61">
                  <c:v>3.8179999999999999E-2</c:v>
                </c:pt>
                <c:pt idx="62">
                  <c:v>3.4520000000000002E-2</c:v>
                </c:pt>
                <c:pt idx="63">
                  <c:v>4.2630000000000001E-2</c:v>
                </c:pt>
                <c:pt idx="64">
                  <c:v>3.8030000000000001E-2</c:v>
                </c:pt>
                <c:pt idx="65">
                  <c:v>4.2299999999999997E-2</c:v>
                </c:pt>
                <c:pt idx="66">
                  <c:v>4.5490000000000003E-2</c:v>
                </c:pt>
                <c:pt idx="67">
                  <c:v>4.3279999999999999E-2</c:v>
                </c:pt>
                <c:pt idx="68">
                  <c:v>5.7140000000000003E-2</c:v>
                </c:pt>
                <c:pt idx="69">
                  <c:v>5.4510000000000003E-2</c:v>
                </c:pt>
                <c:pt idx="70">
                  <c:v>6.0100000000000001E-2</c:v>
                </c:pt>
                <c:pt idx="71">
                  <c:v>6.8129999999999996E-2</c:v>
                </c:pt>
                <c:pt idx="72">
                  <c:v>6.5979999999999997E-2</c:v>
                </c:pt>
                <c:pt idx="73">
                  <c:v>7.349E-2</c:v>
                </c:pt>
                <c:pt idx="74">
                  <c:v>7.9259999999999997E-2</c:v>
                </c:pt>
                <c:pt idx="75">
                  <c:v>8.5620000000000002E-2</c:v>
                </c:pt>
                <c:pt idx="76">
                  <c:v>8.8529999999999998E-2</c:v>
                </c:pt>
                <c:pt idx="77">
                  <c:v>9.8470000000000002E-2</c:v>
                </c:pt>
                <c:pt idx="78">
                  <c:v>0.10723000000000001</c:v>
                </c:pt>
                <c:pt idx="79">
                  <c:v>0.11085</c:v>
                </c:pt>
                <c:pt idx="80">
                  <c:v>0.12026000000000001</c:v>
                </c:pt>
                <c:pt idx="81">
                  <c:v>0.12767000000000001</c:v>
                </c:pt>
                <c:pt idx="82">
                  <c:v>0.14221</c:v>
                </c:pt>
                <c:pt idx="83">
                  <c:v>0.14795</c:v>
                </c:pt>
                <c:pt idx="84">
                  <c:v>0.15833</c:v>
                </c:pt>
                <c:pt idx="85">
                  <c:v>0.17099</c:v>
                </c:pt>
                <c:pt idx="86">
                  <c:v>0.1943</c:v>
                </c:pt>
                <c:pt idx="87">
                  <c:v>0.19202</c:v>
                </c:pt>
                <c:pt idx="88">
                  <c:v>0.21745</c:v>
                </c:pt>
                <c:pt idx="89">
                  <c:v>0.23411000000000001</c:v>
                </c:pt>
                <c:pt idx="90">
                  <c:v>0.25863000000000003</c:v>
                </c:pt>
                <c:pt idx="91">
                  <c:v>0.28850999999999999</c:v>
                </c:pt>
                <c:pt idx="92">
                  <c:v>0.28781000000000001</c:v>
                </c:pt>
                <c:pt idx="93">
                  <c:v>0.33567000000000002</c:v>
                </c:pt>
                <c:pt idx="94">
                  <c:v>0.34039000000000003</c:v>
                </c:pt>
                <c:pt idx="95">
                  <c:v>0.34947</c:v>
                </c:pt>
                <c:pt idx="96">
                  <c:v>0.37076999999999999</c:v>
                </c:pt>
                <c:pt idx="97">
                  <c:v>0.39257999999999998</c:v>
                </c:pt>
                <c:pt idx="98">
                  <c:v>0.41482999999999998</c:v>
                </c:pt>
                <c:pt idx="99">
                  <c:v>0.43744</c:v>
                </c:pt>
                <c:pt idx="100">
                  <c:v>0.46031</c:v>
                </c:pt>
                <c:pt idx="101">
                  <c:v>0.48333999999999999</c:v>
                </c:pt>
                <c:pt idx="102">
                  <c:v>0.50644999999999996</c:v>
                </c:pt>
                <c:pt idx="103">
                  <c:v>0.52952999999999995</c:v>
                </c:pt>
                <c:pt idx="104">
                  <c:v>0.55247999999999997</c:v>
                </c:pt>
                <c:pt idx="105">
                  <c:v>0.57521</c:v>
                </c:pt>
                <c:pt idx="106">
                  <c:v>0.59762999999999999</c:v>
                </c:pt>
                <c:pt idx="107">
                  <c:v>0.61965000000000003</c:v>
                </c:pt>
                <c:pt idx="108">
                  <c:v>0.64117999999999997</c:v>
                </c:pt>
                <c:pt idx="109">
                  <c:v>0.66217000000000004</c:v>
                </c:pt>
                <c:pt idx="110">
                  <c:v>0.68252999999999997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F-4D51-A0AB-88AB86C8CE92}"/>
            </c:ext>
          </c:extLst>
        </c:ser>
        <c:ser>
          <c:idx val="3"/>
          <c:order val="2"/>
          <c:tx>
            <c:strRef>
              <c:f>'fugure 2'!$D$3</c:f>
              <c:strCache>
                <c:ptCount val="1"/>
                <c:pt idx="0">
                  <c:v>Hong Kong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'fugure 2'!$A$4:$A$114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2'!$D$4:$D$114</c:f>
              <c:numCache>
                <c:formatCode>General</c:formatCode>
                <c:ptCount val="111"/>
                <c:pt idx="0">
                  <c:v>3.5100000000000001E-3</c:v>
                </c:pt>
                <c:pt idx="1">
                  <c:v>2.7999999999999998E-4</c:v>
                </c:pt>
                <c:pt idx="2">
                  <c:v>1.6000000000000001E-4</c:v>
                </c:pt>
                <c:pt idx="3">
                  <c:v>3.3E-4</c:v>
                </c:pt>
                <c:pt idx="4">
                  <c:v>3.3E-4</c:v>
                </c:pt>
                <c:pt idx="5">
                  <c:v>1.2E-4</c:v>
                </c:pt>
                <c:pt idx="6" formatCode="0.00E+00">
                  <c:v>8.0000000000000007E-5</c:v>
                </c:pt>
                <c:pt idx="7" formatCode="0.00E+00">
                  <c:v>8.0000000000000007E-5</c:v>
                </c:pt>
                <c:pt idx="8" formatCode="0.00E+00">
                  <c:v>4.0000000000000003E-5</c:v>
                </c:pt>
                <c:pt idx="9" formatCode="0.00E+00">
                  <c:v>3.0000000000000001E-5</c:v>
                </c:pt>
                <c:pt idx="10" formatCode="0.00E+00">
                  <c:v>6.9999999999999994E-5</c:v>
                </c:pt>
                <c:pt idx="11">
                  <c:v>1.2E-4</c:v>
                </c:pt>
                <c:pt idx="12" formatCode="0.00E+00">
                  <c:v>3.0000000000000001E-5</c:v>
                </c:pt>
                <c:pt idx="13">
                  <c:v>1.7000000000000001E-4</c:v>
                </c:pt>
                <c:pt idx="14">
                  <c:v>2.4000000000000001E-4</c:v>
                </c:pt>
                <c:pt idx="15">
                  <c:v>2.3000000000000001E-4</c:v>
                </c:pt>
                <c:pt idx="16">
                  <c:v>2.7999999999999998E-4</c:v>
                </c:pt>
                <c:pt idx="17">
                  <c:v>2.5000000000000001E-4</c:v>
                </c:pt>
                <c:pt idx="18">
                  <c:v>1.8000000000000001E-4</c:v>
                </c:pt>
                <c:pt idx="19">
                  <c:v>2.5999999999999998E-4</c:v>
                </c:pt>
                <c:pt idx="20">
                  <c:v>2.4000000000000001E-4</c:v>
                </c:pt>
                <c:pt idx="21">
                  <c:v>2.4000000000000001E-4</c:v>
                </c:pt>
                <c:pt idx="22">
                  <c:v>3.3E-4</c:v>
                </c:pt>
                <c:pt idx="23">
                  <c:v>2.5999999999999998E-4</c:v>
                </c:pt>
                <c:pt idx="24">
                  <c:v>4.8000000000000001E-4</c:v>
                </c:pt>
                <c:pt idx="25">
                  <c:v>3.3E-4</c:v>
                </c:pt>
                <c:pt idx="26">
                  <c:v>4.6000000000000001E-4</c:v>
                </c:pt>
                <c:pt idx="27">
                  <c:v>4.8999999999999998E-4</c:v>
                </c:pt>
                <c:pt idx="28">
                  <c:v>7.2999999999999996E-4</c:v>
                </c:pt>
                <c:pt idx="29">
                  <c:v>5.6999999999999998E-4</c:v>
                </c:pt>
                <c:pt idx="30">
                  <c:v>5.1000000000000004E-4</c:v>
                </c:pt>
                <c:pt idx="31">
                  <c:v>4.2000000000000002E-4</c:v>
                </c:pt>
                <c:pt idx="32">
                  <c:v>6.2E-4</c:v>
                </c:pt>
                <c:pt idx="33">
                  <c:v>6.8999999999999997E-4</c:v>
                </c:pt>
                <c:pt idx="34">
                  <c:v>1.0300000000000001E-3</c:v>
                </c:pt>
                <c:pt idx="35">
                  <c:v>9.3000000000000005E-4</c:v>
                </c:pt>
                <c:pt idx="36">
                  <c:v>7.6999999999999996E-4</c:v>
                </c:pt>
                <c:pt idx="37">
                  <c:v>6.2E-4</c:v>
                </c:pt>
                <c:pt idx="38">
                  <c:v>1.06E-3</c:v>
                </c:pt>
                <c:pt idx="39" formatCode="0.00E+00">
                  <c:v>8.9999999999999998E-4</c:v>
                </c:pt>
                <c:pt idx="40">
                  <c:v>1.2800000000000001E-3</c:v>
                </c:pt>
                <c:pt idx="41">
                  <c:v>1.2800000000000001E-3</c:v>
                </c:pt>
                <c:pt idx="42">
                  <c:v>1.1900000000000001E-3</c:v>
                </c:pt>
                <c:pt idx="43">
                  <c:v>1.1100000000000001E-3</c:v>
                </c:pt>
                <c:pt idx="44">
                  <c:v>1.5299999999999999E-3</c:v>
                </c:pt>
                <c:pt idx="45">
                  <c:v>1.6000000000000001E-3</c:v>
                </c:pt>
                <c:pt idx="46">
                  <c:v>1.8E-3</c:v>
                </c:pt>
                <c:pt idx="47">
                  <c:v>2.0200000000000001E-3</c:v>
                </c:pt>
                <c:pt idx="48">
                  <c:v>2.4199999999999998E-3</c:v>
                </c:pt>
                <c:pt idx="49">
                  <c:v>2.6900000000000001E-3</c:v>
                </c:pt>
                <c:pt idx="50">
                  <c:v>2.7799999999999999E-3</c:v>
                </c:pt>
                <c:pt idx="51">
                  <c:v>3.1099999999999999E-3</c:v>
                </c:pt>
                <c:pt idx="52">
                  <c:v>3.4499999999999999E-3</c:v>
                </c:pt>
                <c:pt idx="53">
                  <c:v>3.82E-3</c:v>
                </c:pt>
                <c:pt idx="54">
                  <c:v>4.0699999999999998E-3</c:v>
                </c:pt>
                <c:pt idx="55">
                  <c:v>4.1999999999999997E-3</c:v>
                </c:pt>
                <c:pt idx="56">
                  <c:v>5.4799999999999996E-3</c:v>
                </c:pt>
                <c:pt idx="57">
                  <c:v>5.8999999999999999E-3</c:v>
                </c:pt>
                <c:pt idx="58">
                  <c:v>6.1900000000000002E-3</c:v>
                </c:pt>
                <c:pt idx="59">
                  <c:v>7.2300000000000003E-3</c:v>
                </c:pt>
                <c:pt idx="60">
                  <c:v>7.1599999999999997E-3</c:v>
                </c:pt>
                <c:pt idx="61">
                  <c:v>8.3499999999999998E-3</c:v>
                </c:pt>
                <c:pt idx="62">
                  <c:v>8.9499999999999996E-3</c:v>
                </c:pt>
                <c:pt idx="63">
                  <c:v>1.0659999999999999E-2</c:v>
                </c:pt>
                <c:pt idx="64">
                  <c:v>1.0500000000000001E-2</c:v>
                </c:pt>
                <c:pt idx="65">
                  <c:v>9.9100000000000004E-3</c:v>
                </c:pt>
                <c:pt idx="66">
                  <c:v>1.3690000000000001E-2</c:v>
                </c:pt>
                <c:pt idx="67">
                  <c:v>1.482E-2</c:v>
                </c:pt>
                <c:pt idx="68">
                  <c:v>1.8419999999999999E-2</c:v>
                </c:pt>
                <c:pt idx="69">
                  <c:v>1.7919999999999998E-2</c:v>
                </c:pt>
                <c:pt idx="70">
                  <c:v>1.983E-2</c:v>
                </c:pt>
                <c:pt idx="71">
                  <c:v>2.426E-2</c:v>
                </c:pt>
                <c:pt idx="72">
                  <c:v>2.5170000000000001E-2</c:v>
                </c:pt>
                <c:pt idx="73">
                  <c:v>2.664E-2</c:v>
                </c:pt>
                <c:pt idx="74">
                  <c:v>2.9520000000000001E-2</c:v>
                </c:pt>
                <c:pt idx="75">
                  <c:v>3.0800000000000001E-2</c:v>
                </c:pt>
                <c:pt idx="76">
                  <c:v>3.4119999999999998E-2</c:v>
                </c:pt>
                <c:pt idx="77">
                  <c:v>4.249E-2</c:v>
                </c:pt>
                <c:pt idx="78">
                  <c:v>4.3869999999999999E-2</c:v>
                </c:pt>
                <c:pt idx="79">
                  <c:v>5.364E-2</c:v>
                </c:pt>
                <c:pt idx="80">
                  <c:v>5.2670000000000002E-2</c:v>
                </c:pt>
                <c:pt idx="81">
                  <c:v>6.1150000000000003E-2</c:v>
                </c:pt>
                <c:pt idx="82">
                  <c:v>7.0099999999999996E-2</c:v>
                </c:pt>
                <c:pt idx="83">
                  <c:v>7.8369999999999995E-2</c:v>
                </c:pt>
                <c:pt idx="84">
                  <c:v>8.3879999999999996E-2</c:v>
                </c:pt>
                <c:pt idx="85">
                  <c:v>9.776E-2</c:v>
                </c:pt>
                <c:pt idx="86">
                  <c:v>0.11201</c:v>
                </c:pt>
                <c:pt idx="87">
                  <c:v>0.1183</c:v>
                </c:pt>
                <c:pt idx="88">
                  <c:v>0.13507</c:v>
                </c:pt>
                <c:pt idx="89">
                  <c:v>0.15926000000000001</c:v>
                </c:pt>
                <c:pt idx="90">
                  <c:v>0.15764</c:v>
                </c:pt>
                <c:pt idx="91">
                  <c:v>0.17580000000000001</c:v>
                </c:pt>
                <c:pt idx="92">
                  <c:v>0.20843</c:v>
                </c:pt>
                <c:pt idx="93">
                  <c:v>0.22356999999999999</c:v>
                </c:pt>
                <c:pt idx="94">
                  <c:v>0.25790999999999997</c:v>
                </c:pt>
                <c:pt idx="95">
                  <c:v>0.27217000000000002</c:v>
                </c:pt>
                <c:pt idx="96">
                  <c:v>0.29762</c:v>
                </c:pt>
                <c:pt idx="97">
                  <c:v>0.32440000000000002</c:v>
                </c:pt>
                <c:pt idx="98">
                  <c:v>0.35238000000000003</c:v>
                </c:pt>
                <c:pt idx="99">
                  <c:v>0.38141000000000003</c:v>
                </c:pt>
                <c:pt idx="100">
                  <c:v>0.41131000000000001</c:v>
                </c:pt>
                <c:pt idx="101">
                  <c:v>0.44188</c:v>
                </c:pt>
                <c:pt idx="102">
                  <c:v>0.47288999999999998</c:v>
                </c:pt>
                <c:pt idx="103">
                  <c:v>0.50412000000000001</c:v>
                </c:pt>
                <c:pt idx="104">
                  <c:v>0.53530999999999995</c:v>
                </c:pt>
                <c:pt idx="105">
                  <c:v>0.56623999999999997</c:v>
                </c:pt>
                <c:pt idx="106">
                  <c:v>0.59665000000000001</c:v>
                </c:pt>
                <c:pt idx="107">
                  <c:v>0.62634000000000001</c:v>
                </c:pt>
                <c:pt idx="108">
                  <c:v>0.65510000000000002</c:v>
                </c:pt>
                <c:pt idx="109">
                  <c:v>0.68278000000000005</c:v>
                </c:pt>
                <c:pt idx="110">
                  <c:v>0.70921999999999996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A-4011-AB97-BF9591E3D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689632"/>
        <c:axId val="726691272"/>
      </c:lineChart>
      <c:catAx>
        <c:axId val="7266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91272"/>
        <c:crosses val="autoZero"/>
        <c:auto val="1"/>
        <c:lblAlgn val="ctr"/>
        <c:lblOffset val="100"/>
        <c:tickLblSkip val="5"/>
        <c:noMultiLvlLbl val="0"/>
      </c:catAx>
      <c:valAx>
        <c:axId val="726691272"/>
        <c:scaling>
          <c:logBase val="10"/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/>
                  <a:t>Death</a:t>
                </a:r>
                <a:r>
                  <a:rPr lang="en-AU" sz="800" b="1" baseline="0"/>
                  <a:t> </a:t>
                </a:r>
                <a:r>
                  <a:rPr lang="en-AU" sz="800" b="1"/>
                  <a:t>rates (log scale)</a:t>
                </a:r>
              </a:p>
            </c:rich>
          </c:tx>
          <c:layout>
            <c:manualLayout>
              <c:xMode val="edge"/>
              <c:yMode val="edge"/>
              <c:x val="8.7856569010950746E-3"/>
              <c:y val="0.19358974651148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26689632"/>
        <c:crosses val="autoZero"/>
        <c:crossBetween val="between"/>
      </c:val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3259479166666666"/>
          <c:y val="0.6191181943208478"/>
          <c:w val="0.32571319444444446"/>
          <c:h val="0.22823581078738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8455142307759"/>
          <c:y val="5.2794907407407408E-2"/>
          <c:w val="0.66526507179973449"/>
          <c:h val="0.8381222222222223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'fugure 2'!$H$3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C00000"/>
            </a:solidFill>
            <a:ln w="1270">
              <a:solidFill>
                <a:schemeClr val="bg1"/>
              </a:solidFill>
            </a:ln>
            <a:effectLst/>
          </c:spPr>
          <c:invertIfNegative val="0"/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2'!$H$4:$H$114</c:f>
              <c:numCache>
                <c:formatCode>General</c:formatCode>
                <c:ptCount val="111"/>
                <c:pt idx="0">
                  <c:v>5.3856114371851366E-2</c:v>
                </c:pt>
                <c:pt idx="1">
                  <c:v>2.994413993779426E-3</c:v>
                </c:pt>
                <c:pt idx="2">
                  <c:v>4.4320301301347901E-3</c:v>
                </c:pt>
                <c:pt idx="3">
                  <c:v>3.6437138545073232E-3</c:v>
                </c:pt>
                <c:pt idx="4">
                  <c:v>2.1564479982658395E-3</c:v>
                </c:pt>
                <c:pt idx="5">
                  <c:v>1.1186784831807017E-15</c:v>
                </c:pt>
                <c:pt idx="6">
                  <c:v>-6.9896715606326322E-4</c:v>
                </c:pt>
                <c:pt idx="7">
                  <c:v>6.8904467254739753E-4</c:v>
                </c:pt>
                <c:pt idx="8">
                  <c:v>1.645275915507227E-14</c:v>
                </c:pt>
                <c:pt idx="9">
                  <c:v>-9.949872037395835E-15</c:v>
                </c:pt>
                <c:pt idx="10">
                  <c:v>-1.977853555348429E-3</c:v>
                </c:pt>
                <c:pt idx="11">
                  <c:v>-6.4936690555273346E-4</c:v>
                </c:pt>
                <c:pt idx="12">
                  <c:v>-6.3945072595631249E-4</c:v>
                </c:pt>
                <c:pt idx="13">
                  <c:v>6.2118488131091E-15</c:v>
                </c:pt>
                <c:pt idx="14">
                  <c:v>-6.1962322523288098E-4</c:v>
                </c:pt>
                <c:pt idx="15">
                  <c:v>-1.82913842392486E-3</c:v>
                </c:pt>
                <c:pt idx="16">
                  <c:v>5.9980571719227553E-4</c:v>
                </c:pt>
                <c:pt idx="17">
                  <c:v>1.1798070415324764E-3</c:v>
                </c:pt>
                <c:pt idx="18">
                  <c:v>2.9000384502323052E-3</c:v>
                </c:pt>
                <c:pt idx="19">
                  <c:v>5.7012097349267603E-4</c:v>
                </c:pt>
                <c:pt idx="20">
                  <c:v>-5.6024439872888248E-4</c:v>
                </c:pt>
                <c:pt idx="21">
                  <c:v>-2.2015154915338009E-3</c:v>
                </c:pt>
                <c:pt idx="22">
                  <c:v>-3.2431561196593246E-3</c:v>
                </c:pt>
                <c:pt idx="23">
                  <c:v>-3.1841152983761549E-3</c:v>
                </c:pt>
                <c:pt idx="24">
                  <c:v>-2.0834345684270011E-3</c:v>
                </c:pt>
                <c:pt idx="25">
                  <c:v>-1.0220899733421402E-2</c:v>
                </c:pt>
                <c:pt idx="26">
                  <c:v>-1.0526149983706164E-2</c:v>
                </c:pt>
                <c:pt idx="27">
                  <c:v>-1.3760876456557816E-2</c:v>
                </c:pt>
                <c:pt idx="28">
                  <c:v>-1.5895736871800709E-2</c:v>
                </c:pt>
                <c:pt idx="29">
                  <c:v>-1.7933461696348914E-2</c:v>
                </c:pt>
                <c:pt idx="30">
                  <c:v>-1.9874296346629107E-2</c:v>
                </c:pt>
                <c:pt idx="31">
                  <c:v>-1.8551211896143852E-2</c:v>
                </c:pt>
                <c:pt idx="32">
                  <c:v>-1.9038700416370083E-2</c:v>
                </c:pt>
                <c:pt idx="33">
                  <c:v>-1.9488097388995446E-2</c:v>
                </c:pt>
                <c:pt idx="34">
                  <c:v>-2.4133465276481404E-2</c:v>
                </c:pt>
                <c:pt idx="35">
                  <c:v>-2.3169266854968482E-2</c:v>
                </c:pt>
                <c:pt idx="36">
                  <c:v>-2.3033566574795841E-2</c:v>
                </c:pt>
                <c:pt idx="37">
                  <c:v>-2.24851889356667E-2</c:v>
                </c:pt>
                <c:pt idx="38">
                  <c:v>-2.0783297012529657E-2</c:v>
                </c:pt>
                <c:pt idx="39">
                  <c:v>-1.9140058345904692E-2</c:v>
                </c:pt>
                <c:pt idx="40">
                  <c:v>-2.4138593573583347E-2</c:v>
                </c:pt>
                <c:pt idx="41">
                  <c:v>-1.5672796928521564E-2</c:v>
                </c:pt>
                <c:pt idx="42">
                  <c:v>-1.1440654037258064E-2</c:v>
                </c:pt>
                <c:pt idx="43">
                  <c:v>-7.755554773360018E-3</c:v>
                </c:pt>
                <c:pt idx="44">
                  <c:v>-1.31094065864203E-3</c:v>
                </c:pt>
                <c:pt idx="45">
                  <c:v>-3.1830043083664347E-4</c:v>
                </c:pt>
                <c:pt idx="46">
                  <c:v>3.0889650519964561E-3</c:v>
                </c:pt>
                <c:pt idx="47">
                  <c:v>4.193367022430102E-3</c:v>
                </c:pt>
                <c:pt idx="48">
                  <c:v>6.3842363301858862E-3</c:v>
                </c:pt>
                <c:pt idx="49">
                  <c:v>9.5505364131935489E-3</c:v>
                </c:pt>
                <c:pt idx="50">
                  <c:v>1.0322560832254494E-2</c:v>
                </c:pt>
                <c:pt idx="51">
                  <c:v>4.7239428247437534E-3</c:v>
                </c:pt>
                <c:pt idx="52">
                  <c:v>9.6248815420909156E-3</c:v>
                </c:pt>
                <c:pt idx="53">
                  <c:v>1.2941835378268662E-2</c:v>
                </c:pt>
                <c:pt idx="54">
                  <c:v>3.0568679490842261E-3</c:v>
                </c:pt>
                <c:pt idx="55">
                  <c:v>1.5831618292935308E-3</c:v>
                </c:pt>
                <c:pt idx="56">
                  <c:v>1.955319486066255E-3</c:v>
                </c:pt>
                <c:pt idx="57">
                  <c:v>1.6673898116858982E-3</c:v>
                </c:pt>
                <c:pt idx="58">
                  <c:v>2.9950438337526431E-3</c:v>
                </c:pt>
                <c:pt idx="59">
                  <c:v>-3.8200158234452828E-3</c:v>
                </c:pt>
                <c:pt idx="60">
                  <c:v>-2.7363401696893198E-3</c:v>
                </c:pt>
                <c:pt idx="61">
                  <c:v>-1.3915245311842628E-2</c:v>
                </c:pt>
                <c:pt idx="62">
                  <c:v>-9.1058058587978295E-3</c:v>
                </c:pt>
                <c:pt idx="63">
                  <c:v>-1.5414254392115254E-2</c:v>
                </c:pt>
                <c:pt idx="64">
                  <c:v>-3.57911409323362E-3</c:v>
                </c:pt>
                <c:pt idx="65">
                  <c:v>-6.3491136891130374E-3</c:v>
                </c:pt>
                <c:pt idx="66">
                  <c:v>-6.659046439570739E-4</c:v>
                </c:pt>
                <c:pt idx="67">
                  <c:v>-3.7621729138747468E-4</c:v>
                </c:pt>
                <c:pt idx="68">
                  <c:v>1.0599479720032395E-2</c:v>
                </c:pt>
                <c:pt idx="69">
                  <c:v>1.4888662753804564E-2</c:v>
                </c:pt>
                <c:pt idx="70">
                  <c:v>1.4208214164106576E-2</c:v>
                </c:pt>
                <c:pt idx="71">
                  <c:v>1.2262065156658572E-2</c:v>
                </c:pt>
                <c:pt idx="72">
                  <c:v>1.9361129128803806E-2</c:v>
                </c:pt>
                <c:pt idx="73">
                  <c:v>1.804311095446854E-2</c:v>
                </c:pt>
                <c:pt idx="74">
                  <c:v>2.0210841142281204E-2</c:v>
                </c:pt>
                <c:pt idx="75">
                  <c:v>1.6910922083354707E-2</c:v>
                </c:pt>
                <c:pt idx="76">
                  <c:v>1.7098150134434109E-2</c:v>
                </c:pt>
                <c:pt idx="77">
                  <c:v>1.6796114399663983E-2</c:v>
                </c:pt>
                <c:pt idx="78">
                  <c:v>2.0658256744138816E-2</c:v>
                </c:pt>
                <c:pt idx="79">
                  <c:v>1.8476947204496372E-2</c:v>
                </c:pt>
                <c:pt idx="80">
                  <c:v>2.6624909548529214E-2</c:v>
                </c:pt>
                <c:pt idx="81">
                  <c:v>2.5427885114377276E-2</c:v>
                </c:pt>
                <c:pt idx="82">
                  <c:v>2.8410788765786364E-2</c:v>
                </c:pt>
                <c:pt idx="83">
                  <c:v>2.4010945245259662E-2</c:v>
                </c:pt>
                <c:pt idx="84">
                  <c:v>2.5895305625510037E-2</c:v>
                </c:pt>
                <c:pt idx="85">
                  <c:v>2.4651977264620799E-2</c:v>
                </c:pt>
                <c:pt idx="86">
                  <c:v>2.2417888293975719E-2</c:v>
                </c:pt>
                <c:pt idx="87">
                  <c:v>1.5374780983722984E-2</c:v>
                </c:pt>
                <c:pt idx="88">
                  <c:v>1.8615244533476717E-2</c:v>
                </c:pt>
                <c:pt idx="89">
                  <c:v>1.2693606203147396E-2</c:v>
                </c:pt>
                <c:pt idx="90">
                  <c:v>1.6983950404064918E-2</c:v>
                </c:pt>
                <c:pt idx="91">
                  <c:v>7.6978162790281041E-3</c:v>
                </c:pt>
                <c:pt idx="92">
                  <c:v>8.752541821138278E-3</c:v>
                </c:pt>
                <c:pt idx="93">
                  <c:v>6.0702669680993918E-3</c:v>
                </c:pt>
                <c:pt idx="94">
                  <c:v>4.7301914998066873E-3</c:v>
                </c:pt>
                <c:pt idx="95">
                  <c:v>3.3048196135131362E-3</c:v>
                </c:pt>
                <c:pt idx="96">
                  <c:v>2.3576510783822635E-3</c:v>
                </c:pt>
                <c:pt idx="97">
                  <c:v>1.6265999770786238E-3</c:v>
                </c:pt>
                <c:pt idx="98">
                  <c:v>1.083251078053412E-3</c:v>
                </c:pt>
                <c:pt idx="99">
                  <c:v>6.962086759051536E-4</c:v>
                </c:pt>
                <c:pt idx="100">
                  <c:v>4.3098078390082877E-4</c:v>
                </c:pt>
                <c:pt idx="101">
                  <c:v>2.5689712335017129E-4</c:v>
                </c:pt>
                <c:pt idx="102">
                  <c:v>1.4734065997027373E-4</c:v>
                </c:pt>
                <c:pt idx="103">
                  <c:v>8.1212926094342673E-5</c:v>
                </c:pt>
                <c:pt idx="104">
                  <c:v>4.3043977469695511E-5</c:v>
                </c:pt>
                <c:pt idx="105">
                  <c:v>2.1953481388740893E-5</c:v>
                </c:pt>
                <c:pt idx="106">
                  <c:v>1.077478313790059E-5</c:v>
                </c:pt>
                <c:pt idx="107">
                  <c:v>5.0932547537213981E-6</c:v>
                </c:pt>
                <c:pt idx="108">
                  <c:v>2.3252094493632349E-6</c:v>
                </c:pt>
                <c:pt idx="109">
                  <c:v>1.0287937743133529E-6</c:v>
                </c:pt>
                <c:pt idx="110">
                  <c:v>8.3018461219153817E-7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688-B6AB-C27E48AE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3806904"/>
        <c:axId val="583806576"/>
      </c:barChart>
      <c:lineChart>
        <c:grouping val="standard"/>
        <c:varyColors val="0"/>
        <c:ser>
          <c:idx val="0"/>
          <c:order val="0"/>
          <c:tx>
            <c:strRef>
              <c:f>'fugure 2'!$G$3</c:f>
              <c:strCache>
                <c:ptCount val="1"/>
                <c:pt idx="0">
                  <c:v>ROMI</c:v>
                </c:pt>
              </c:strCache>
            </c:strRef>
          </c:tx>
          <c:spPr>
            <a:ln w="952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2'!$G$4:$G$114</c:f>
              <c:numCache>
                <c:formatCode>General</c:formatCode>
                <c:ptCount val="111"/>
                <c:pt idx="0">
                  <c:v>0.89528023598820061</c:v>
                </c:pt>
                <c:pt idx="1">
                  <c:v>0.91304347826086962</c:v>
                </c:pt>
                <c:pt idx="2">
                  <c:v>0.81249999999999989</c:v>
                </c:pt>
                <c:pt idx="3">
                  <c:v>0.79166666666666674</c:v>
                </c:pt>
                <c:pt idx="4">
                  <c:v>0.83333333333333326</c:v>
                </c:pt>
                <c:pt idx="5">
                  <c:v>1</c:v>
                </c:pt>
                <c:pt idx="6">
                  <c:v>1.0833333333333333</c:v>
                </c:pt>
                <c:pt idx="7">
                  <c:v>0.92307692307692313</c:v>
                </c:pt>
                <c:pt idx="8">
                  <c:v>1</c:v>
                </c:pt>
                <c:pt idx="9">
                  <c:v>1</c:v>
                </c:pt>
                <c:pt idx="10">
                  <c:v>1.2727272727272725</c:v>
                </c:pt>
                <c:pt idx="11">
                  <c:v>1.0714285714285714</c:v>
                </c:pt>
                <c:pt idx="12">
                  <c:v>1.0666666666666669</c:v>
                </c:pt>
                <c:pt idx="13">
                  <c:v>1</c:v>
                </c:pt>
                <c:pt idx="14">
                  <c:v>1.0416666666666667</c:v>
                </c:pt>
                <c:pt idx="15">
                  <c:v>1.09375</c:v>
                </c:pt>
                <c:pt idx="16">
                  <c:v>0.98</c:v>
                </c:pt>
                <c:pt idx="17">
                  <c:v>0.96923076923076934</c:v>
                </c:pt>
                <c:pt idx="18">
                  <c:v>0.94736842105263153</c:v>
                </c:pt>
                <c:pt idx="19">
                  <c:v>0.99029126213592233</c:v>
                </c:pt>
                <c:pt idx="20">
                  <c:v>1.0090090090090089</c:v>
                </c:pt>
                <c:pt idx="21">
                  <c:v>1.0314960629921259</c:v>
                </c:pt>
                <c:pt idx="22">
                  <c:v>1.0476190476190477</c:v>
                </c:pt>
                <c:pt idx="23">
                  <c:v>1.046875</c:v>
                </c:pt>
                <c:pt idx="24">
                  <c:v>1.0294117647058822</c:v>
                </c:pt>
                <c:pt idx="25">
                  <c:v>1.1526717557251909</c:v>
                </c:pt>
                <c:pt idx="26">
                  <c:v>1.1544117647058822</c:v>
                </c:pt>
                <c:pt idx="27">
                  <c:v>1.2105263157894737</c:v>
                </c:pt>
                <c:pt idx="28">
                  <c:v>1.2408759124087592</c:v>
                </c:pt>
                <c:pt idx="29">
                  <c:v>1.2733812949640289</c:v>
                </c:pt>
                <c:pt idx="30">
                  <c:v>1.3049645390070923</c:v>
                </c:pt>
                <c:pt idx="31">
                  <c:v>1.2808219178082192</c:v>
                </c:pt>
                <c:pt idx="32">
                  <c:v>1.2925170068027212</c:v>
                </c:pt>
                <c:pt idx="33">
                  <c:v>1.2999999999999998</c:v>
                </c:pt>
                <c:pt idx="34">
                  <c:v>1.38</c:v>
                </c:pt>
                <c:pt idx="35">
                  <c:v>1.3566878980891719</c:v>
                </c:pt>
                <c:pt idx="36">
                  <c:v>1.3496932515337425</c:v>
                </c:pt>
                <c:pt idx="37">
                  <c:v>1.3275862068965516</c:v>
                </c:pt>
                <c:pt idx="38">
                  <c:v>1.2887700534759359</c:v>
                </c:pt>
                <c:pt idx="39">
                  <c:v>1.2588832487309645</c:v>
                </c:pt>
                <c:pt idx="40">
                  <c:v>1.3219512195121952</c:v>
                </c:pt>
                <c:pt idx="41">
                  <c:v>1.1973094170403586</c:v>
                </c:pt>
                <c:pt idx="42">
                  <c:v>1.1314741035856575</c:v>
                </c:pt>
                <c:pt idx="43">
                  <c:v>1.0874524714828897</c:v>
                </c:pt>
                <c:pt idx="44">
                  <c:v>1.0133333333333334</c:v>
                </c:pt>
                <c:pt idx="45">
                  <c:v>1.0030395136778116</c:v>
                </c:pt>
                <c:pt idx="46">
                  <c:v>0.97267759562841527</c:v>
                </c:pt>
                <c:pt idx="47">
                  <c:v>0.9650872817955114</c:v>
                </c:pt>
                <c:pt idx="48">
                  <c:v>0.94942528735632192</c:v>
                </c:pt>
                <c:pt idx="49">
                  <c:v>0.92901878914405012</c:v>
                </c:pt>
                <c:pt idx="50">
                  <c:v>0.92720306513409956</c:v>
                </c:pt>
                <c:pt idx="51">
                  <c:v>0.96750902527075822</c:v>
                </c:pt>
                <c:pt idx="52">
                  <c:v>0.93851132686084138</c:v>
                </c:pt>
                <c:pt idx="53">
                  <c:v>0.92089552238805972</c:v>
                </c:pt>
                <c:pt idx="54">
                  <c:v>0.98169014084507034</c:v>
                </c:pt>
                <c:pt idx="55">
                  <c:v>0.99103713188220233</c:v>
                </c:pt>
                <c:pt idx="56">
                  <c:v>0.98928571428571432</c:v>
                </c:pt>
                <c:pt idx="57">
                  <c:v>0.99124726477024072</c:v>
                </c:pt>
                <c:pt idx="58">
                  <c:v>0.98472505091649687</c:v>
                </c:pt>
                <c:pt idx="59">
                  <c:v>1.0192678227360308</c:v>
                </c:pt>
                <c:pt idx="60">
                  <c:v>1.0135501355013552</c:v>
                </c:pt>
                <c:pt idx="61">
                  <c:v>1.0692640692640694</c:v>
                </c:pt>
                <c:pt idx="62">
                  <c:v>1.0430023455824864</c:v>
                </c:pt>
                <c:pt idx="63">
                  <c:v>1.0737951807228916</c:v>
                </c:pt>
                <c:pt idx="64">
                  <c:v>1.0161834120026974</c:v>
                </c:pt>
                <c:pt idx="65">
                  <c:v>1.0284629981024667</c:v>
                </c:pt>
                <c:pt idx="66">
                  <c:v>1.0028835063437138</c:v>
                </c:pt>
                <c:pt idx="67">
                  <c:v>1.0016224986479176</c:v>
                </c:pt>
                <c:pt idx="68">
                  <c:v>0.95566502463054193</c:v>
                </c:pt>
                <c:pt idx="69">
                  <c:v>0.93835616438356162</c:v>
                </c:pt>
                <c:pt idx="70">
                  <c:v>0.94211409395973156</c:v>
                </c:pt>
                <c:pt idx="71">
                  <c:v>0.94984326018808773</c:v>
                </c:pt>
                <c:pt idx="72">
                  <c:v>0.92294096854012031</c:v>
                </c:pt>
                <c:pt idx="73">
                  <c:v>0.92801047120418845</c:v>
                </c:pt>
                <c:pt idx="74">
                  <c:v>0.92049836843666577</c:v>
                </c:pt>
                <c:pt idx="75">
                  <c:v>0.93435155412647375</c:v>
                </c:pt>
                <c:pt idx="76">
                  <c:v>0.93333333333333335</c:v>
                </c:pt>
                <c:pt idx="77">
                  <c:v>0.93397493285586408</c:v>
                </c:pt>
                <c:pt idx="78">
                  <c:v>0.91832184839886499</c:v>
                </c:pt>
                <c:pt idx="79">
                  <c:v>0.92523191094619661</c:v>
                </c:pt>
                <c:pt idx="80">
                  <c:v>0.89437984496124023</c:v>
                </c:pt>
                <c:pt idx="81">
                  <c:v>0.89678264667346053</c:v>
                </c:pt>
                <c:pt idx="82">
                  <c:v>0.88200858592428777</c:v>
                </c:pt>
                <c:pt idx="83">
                  <c:v>0.89497392128971065</c:v>
                </c:pt>
                <c:pt idx="84">
                  <c:v>0.88331242158092849</c:v>
                </c:pt>
                <c:pt idx="85">
                  <c:v>0.8830709028230691</c:v>
                </c:pt>
                <c:pt idx="86">
                  <c:v>0.88421409788786165</c:v>
                </c:pt>
                <c:pt idx="87">
                  <c:v>0.91422309552599756</c:v>
                </c:pt>
                <c:pt idx="88">
                  <c:v>0.88623519913885906</c:v>
                </c:pt>
                <c:pt idx="89">
                  <c:v>0.91132702004673483</c:v>
                </c:pt>
                <c:pt idx="90">
                  <c:v>0.87047588899440753</c:v>
                </c:pt>
                <c:pt idx="91">
                  <c:v>0.92794727118390175</c:v>
                </c:pt>
                <c:pt idx="92">
                  <c:v>0.90554709593212956</c:v>
                </c:pt>
                <c:pt idx="93">
                  <c:v>0.91981875492513776</c:v>
                </c:pt>
                <c:pt idx="94">
                  <c:v>0.92210840802390093</c:v>
                </c:pt>
                <c:pt idx="95">
                  <c:v>0.92788285132926374</c:v>
                </c:pt>
                <c:pt idx="96">
                  <c:v>0.93174938079075309</c:v>
                </c:pt>
                <c:pt idx="97">
                  <c:v>0.93566626346732695</c:v>
                </c:pt>
                <c:pt idx="98">
                  <c:v>0.93963636363636371</c:v>
                </c:pt>
                <c:pt idx="99">
                  <c:v>0.94357110185608717</c:v>
                </c:pt>
                <c:pt idx="100">
                  <c:v>0.9474945680173823</c:v>
                </c:pt>
                <c:pt idx="101">
                  <c:v>0.9513496547394853</c:v>
                </c:pt>
                <c:pt idx="102">
                  <c:v>0.95511726032774025</c:v>
                </c:pt>
                <c:pt idx="103">
                  <c:v>0.95880689693407983</c:v>
                </c:pt>
                <c:pt idx="104">
                  <c:v>0.96236568533240152</c:v>
                </c:pt>
                <c:pt idx="105">
                  <c:v>0.96575626419912786</c:v>
                </c:pt>
                <c:pt idx="106">
                  <c:v>0.96898502180370338</c:v>
                </c:pt>
                <c:pt idx="107">
                  <c:v>0.97204635771596082</c:v>
                </c:pt>
                <c:pt idx="108">
                  <c:v>0.97491117395402804</c:v>
                </c:pt>
                <c:pt idx="109">
                  <c:v>0.97758348580287435</c:v>
                </c:pt>
                <c:pt idx="110">
                  <c:v>0.98005451944616873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73-4688-B6AB-C27E48AE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58248"/>
        <c:axId val="577587992"/>
      </c:lineChart>
      <c:catAx>
        <c:axId val="58380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6576"/>
        <c:crosses val="autoZero"/>
        <c:auto val="1"/>
        <c:lblAlgn val="ctr"/>
        <c:lblOffset val="100"/>
        <c:tickLblSkip val="5"/>
        <c:noMultiLvlLbl val="0"/>
      </c:catAx>
      <c:valAx>
        <c:axId val="583806576"/>
        <c:scaling>
          <c:orientation val="minMax"/>
          <c:max val="0.1"/>
          <c:min val="-0.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>
                    <a:solidFill>
                      <a:srgbClr val="C00000"/>
                    </a:solidFill>
                  </a:rPr>
                  <a:t>Gain</a:t>
                </a:r>
                <a:r>
                  <a:rPr lang="en-AU" sz="800" b="1" baseline="0">
                    <a:solidFill>
                      <a:srgbClr val="C00000"/>
                    </a:solidFill>
                  </a:rPr>
                  <a:t>s in e(0), in years</a:t>
                </a:r>
                <a:endParaRPr lang="en-AU" sz="800" b="1">
                  <a:solidFill>
                    <a:srgbClr val="C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378956121052538E-2"/>
              <c:y val="0.24200648148148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6904"/>
        <c:crosses val="autoZero"/>
        <c:crossBetween val="between"/>
      </c:valAx>
      <c:valAx>
        <c:axId val="577587992"/>
        <c:scaling>
          <c:orientation val="minMax"/>
          <c:max val="1.5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>
                    <a:solidFill>
                      <a:schemeClr val="accent4">
                        <a:lumMod val="75000"/>
                      </a:schemeClr>
                    </a:solidFill>
                  </a:rPr>
                  <a:t>Relative changes in the USA`s death</a:t>
                </a:r>
                <a:r>
                  <a:rPr lang="en-AU" sz="800" b="1" baseline="0">
                    <a:solidFill>
                      <a:schemeClr val="accent4">
                        <a:lumMod val="75000"/>
                      </a:schemeClr>
                    </a:solidFill>
                  </a:rPr>
                  <a:t> rates in 2010-19</a:t>
                </a:r>
                <a:endParaRPr lang="en-AU" sz="800" b="1">
                  <a:solidFill>
                    <a:schemeClr val="accent4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9567253511784151"/>
              <c:y val="0.12010498144437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accent4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4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58248"/>
        <c:crosses val="max"/>
        <c:crossBetween val="between"/>
      </c:valAx>
      <c:catAx>
        <c:axId val="665058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587992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8455142307759"/>
          <c:y val="5.2794907407407408E-2"/>
          <c:w val="0.66537992127968659"/>
          <c:h val="0.8381222222222223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'fugure 2'!$I$3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rgbClr val="C00000"/>
            </a:solidFill>
            <a:ln w="1270">
              <a:solidFill>
                <a:schemeClr val="bg1"/>
              </a:solidFill>
            </a:ln>
            <a:effectLst/>
          </c:spPr>
          <c:invertIfNegative val="0"/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2'!$I$4:$I$114</c:f>
              <c:numCache>
                <c:formatCode>General</c:formatCode>
                <c:ptCount val="111"/>
                <c:pt idx="0">
                  <c:v>5.7461093496997927E-2</c:v>
                </c:pt>
                <c:pt idx="1">
                  <c:v>4.687115090597581E-3</c:v>
                </c:pt>
                <c:pt idx="2">
                  <c:v>6.6663985139332358E-3</c:v>
                </c:pt>
                <c:pt idx="3">
                  <c:v>5.9270926488732218E-3</c:v>
                </c:pt>
                <c:pt idx="4">
                  <c:v>4.2739431933504239E-3</c:v>
                </c:pt>
                <c:pt idx="5">
                  <c:v>2.0372681319713591E-15</c:v>
                </c:pt>
                <c:pt idx="6">
                  <c:v>-1.5952347318900137E-3</c:v>
                </c:pt>
                <c:pt idx="7">
                  <c:v>1.4892128511865303E-3</c:v>
                </c:pt>
                <c:pt idx="8">
                  <c:v>-8.9494278654456137E-15</c:v>
                </c:pt>
                <c:pt idx="9">
                  <c:v>-5.8207660913467412E-16</c:v>
                </c:pt>
                <c:pt idx="10">
                  <c:v>-4.2831285977896916E-3</c:v>
                </c:pt>
                <c:pt idx="11">
                  <c:v>-1.3941089319424646E-3</c:v>
                </c:pt>
                <c:pt idx="12">
                  <c:v>-1.1754135360127111E-3</c:v>
                </c:pt>
                <c:pt idx="13">
                  <c:v>9.167706593871117E-15</c:v>
                </c:pt>
                <c:pt idx="14">
                  <c:v>-9.6803845660375378E-4</c:v>
                </c:pt>
                <c:pt idx="15">
                  <c:v>-2.8894205564339065E-3</c:v>
                </c:pt>
                <c:pt idx="16">
                  <c:v>8.6361699774395678E-4</c:v>
                </c:pt>
                <c:pt idx="17">
                  <c:v>1.6081188120606385E-3</c:v>
                </c:pt>
                <c:pt idx="18">
                  <c:v>3.3464843122805177E-3</c:v>
                </c:pt>
                <c:pt idx="19">
                  <c:v>6.6278512110860897E-4</c:v>
                </c:pt>
                <c:pt idx="20">
                  <c:v>-7.2751011601423674E-4</c:v>
                </c:pt>
                <c:pt idx="21">
                  <c:v>-3.0733997546410685E-3</c:v>
                </c:pt>
                <c:pt idx="22">
                  <c:v>-4.9429431814744023E-3</c:v>
                </c:pt>
                <c:pt idx="23">
                  <c:v>-5.2497538443964731E-3</c:v>
                </c:pt>
                <c:pt idx="24">
                  <c:v>-3.4175422536016414E-3</c:v>
                </c:pt>
                <c:pt idx="25">
                  <c:v>-1.9880865117871509E-2</c:v>
                </c:pt>
                <c:pt idx="26">
                  <c:v>-2.2650059936365943E-2</c:v>
                </c:pt>
                <c:pt idx="27">
                  <c:v>-3.413259528614504E-2</c:v>
                </c:pt>
                <c:pt idx="28">
                  <c:v>-4.3031548965617915E-2</c:v>
                </c:pt>
                <c:pt idx="29">
                  <c:v>-5.0091443167091167E-2</c:v>
                </c:pt>
                <c:pt idx="30">
                  <c:v>-6.1934579435814013E-2</c:v>
                </c:pt>
                <c:pt idx="31">
                  <c:v>-5.7556402236125723E-2</c:v>
                </c:pt>
                <c:pt idx="32">
                  <c:v>-6.3011398707088079E-2</c:v>
                </c:pt>
                <c:pt idx="33">
                  <c:v>-6.3510916735292036E-2</c:v>
                </c:pt>
                <c:pt idx="34">
                  <c:v>-8.3095144097330625E-2</c:v>
                </c:pt>
                <c:pt idx="35">
                  <c:v>-7.8694676223286894E-2</c:v>
                </c:pt>
                <c:pt idx="36">
                  <c:v>-7.4314841883048738E-2</c:v>
                </c:pt>
                <c:pt idx="37">
                  <c:v>-6.821763192726589E-2</c:v>
                </c:pt>
                <c:pt idx="38">
                  <c:v>-6.0124246550324167E-2</c:v>
                </c:pt>
                <c:pt idx="39">
                  <c:v>-5.1996181253005189E-2</c:v>
                </c:pt>
                <c:pt idx="40">
                  <c:v>-6.8921680705550437E-2</c:v>
                </c:pt>
                <c:pt idx="41">
                  <c:v>-4.1038533114726342E-2</c:v>
                </c:pt>
                <c:pt idx="42">
                  <c:v>-2.7994641376798392E-2</c:v>
                </c:pt>
                <c:pt idx="43">
                  <c:v>-1.9795411232146998E-2</c:v>
                </c:pt>
                <c:pt idx="44">
                  <c:v>-2.9275827377383758E-3</c:v>
                </c:pt>
                <c:pt idx="45">
                  <c:v>-7.1578896657467335E-4</c:v>
                </c:pt>
                <c:pt idx="46">
                  <c:v>6.3892930229739429E-3</c:v>
                </c:pt>
                <c:pt idx="47">
                  <c:v>8.3070712265050136E-3</c:v>
                </c:pt>
                <c:pt idx="48">
                  <c:v>1.2411067853068562E-2</c:v>
                </c:pt>
                <c:pt idx="49">
                  <c:v>1.7177572351350628E-2</c:v>
                </c:pt>
                <c:pt idx="50">
                  <c:v>1.8686733160010661E-2</c:v>
                </c:pt>
                <c:pt idx="51">
                  <c:v>8.3393371622202898E-3</c:v>
                </c:pt>
                <c:pt idx="52">
                  <c:v>1.6239945046478479E-2</c:v>
                </c:pt>
                <c:pt idx="53">
                  <c:v>2.0940268624671698E-2</c:v>
                </c:pt>
                <c:pt idx="54">
                  <c:v>4.8441683260820722E-3</c:v>
                </c:pt>
                <c:pt idx="55">
                  <c:v>2.5612766519411707E-3</c:v>
                </c:pt>
                <c:pt idx="56">
                  <c:v>3.0069437688140716E-3</c:v>
                </c:pt>
                <c:pt idx="57">
                  <c:v>2.4165772298422963E-3</c:v>
                </c:pt>
                <c:pt idx="58">
                  <c:v>4.3794453909718504E-3</c:v>
                </c:pt>
                <c:pt idx="59">
                  <c:v>-5.195349608540018E-3</c:v>
                </c:pt>
                <c:pt idx="60">
                  <c:v>-4.0104246120949757E-3</c:v>
                </c:pt>
                <c:pt idx="61">
                  <c:v>-2.1588738837971015E-2</c:v>
                </c:pt>
                <c:pt idx="62">
                  <c:v>-1.1266782938356755E-2</c:v>
                </c:pt>
                <c:pt idx="63">
                  <c:v>-2.2140882093653835E-2</c:v>
                </c:pt>
                <c:pt idx="64">
                  <c:v>-4.0053046316003383E-3</c:v>
                </c:pt>
                <c:pt idx="65">
                  <c:v>-7.2224915572749885E-3</c:v>
                </c:pt>
                <c:pt idx="66">
                  <c:v>-7.2286160588611894E-4</c:v>
                </c:pt>
                <c:pt idx="67">
                  <c:v>-3.5419114908447226E-4</c:v>
                </c:pt>
                <c:pt idx="68">
                  <c:v>1.1648553036882239E-2</c:v>
                </c:pt>
                <c:pt idx="69">
                  <c:v>1.4027299907316356E-2</c:v>
                </c:pt>
                <c:pt idx="70">
                  <c:v>1.3128158791002825E-2</c:v>
                </c:pt>
                <c:pt idx="71">
                  <c:v>1.1603694044754302E-2</c:v>
                </c:pt>
                <c:pt idx="72">
                  <c:v>1.5460649651955828E-2</c:v>
                </c:pt>
                <c:pt idx="73">
                  <c:v>1.4330434548701696E-2</c:v>
                </c:pt>
                <c:pt idx="74">
                  <c:v>1.5117231246319689E-2</c:v>
                </c:pt>
                <c:pt idx="75">
                  <c:v>1.1872535686903711E-2</c:v>
                </c:pt>
                <c:pt idx="76">
                  <c:v>1.0906363374394259E-2</c:v>
                </c:pt>
                <c:pt idx="77">
                  <c:v>1.0439761745139213E-2</c:v>
                </c:pt>
                <c:pt idx="78">
                  <c:v>1.213340824210587E-2</c:v>
                </c:pt>
                <c:pt idx="79">
                  <c:v>9.8313030079158117E-3</c:v>
                </c:pt>
                <c:pt idx="80">
                  <c:v>1.2795357087174906E-2</c:v>
                </c:pt>
                <c:pt idx="81">
                  <c:v>1.1171029922462021E-2</c:v>
                </c:pt>
                <c:pt idx="82">
                  <c:v>1.1855362820289938E-2</c:v>
                </c:pt>
                <c:pt idx="83">
                  <c:v>9.0552032073539616E-3</c:v>
                </c:pt>
                <c:pt idx="84">
                  <c:v>8.7806955092704364E-3</c:v>
                </c:pt>
                <c:pt idx="85">
                  <c:v>7.6529089858470662E-3</c:v>
                </c:pt>
                <c:pt idx="86">
                  <c:v>6.8456089751524089E-3</c:v>
                </c:pt>
                <c:pt idx="87">
                  <c:v>3.9261726384886911E-3</c:v>
                </c:pt>
                <c:pt idx="88">
                  <c:v>4.5497160113901142E-3</c:v>
                </c:pt>
                <c:pt idx="89">
                  <c:v>2.895241620180867E-3</c:v>
                </c:pt>
                <c:pt idx="90">
                  <c:v>3.480774665857556E-3</c:v>
                </c:pt>
                <c:pt idx="91">
                  <c:v>1.5827338133839351E-3</c:v>
                </c:pt>
                <c:pt idx="92">
                  <c:v>1.4870621338730317E-3</c:v>
                </c:pt>
                <c:pt idx="93">
                  <c:v>1.0428704552163728E-3</c:v>
                </c:pt>
                <c:pt idx="94">
                  <c:v>7.1418806341335848E-4</c:v>
                </c:pt>
                <c:pt idx="95">
                  <c:v>4.6470215298810786E-4</c:v>
                </c:pt>
                <c:pt idx="96">
                  <c:v>3.1360243512273977E-4</c:v>
                </c:pt>
                <c:pt idx="97">
                  <c:v>2.0607835550487912E-4</c:v>
                </c:pt>
                <c:pt idx="98">
                  <c:v>1.3170751054486328E-4</c:v>
                </c:pt>
                <c:pt idx="99">
                  <c:v>8.1895173876067029E-5</c:v>
                </c:pt>
                <c:pt idx="100">
                  <c:v>4.9469863085544471E-5</c:v>
                </c:pt>
                <c:pt idx="101">
                  <c:v>2.9032139366102391E-5</c:v>
                </c:pt>
                <c:pt idx="102">
                  <c:v>1.6545784341277041E-5</c:v>
                </c:pt>
                <c:pt idx="103">
                  <c:v>9.1475733537785212E-6</c:v>
                </c:pt>
                <c:pt idx="104">
                  <c:v>4.9086610326042735E-6</c:v>
                </c:pt>
                <c:pt idx="105">
                  <c:v>2.5581652661812802E-6</c:v>
                </c:pt>
                <c:pt idx="106">
                  <c:v>1.2945134188515864E-6</c:v>
                </c:pt>
                <c:pt idx="107">
                  <c:v>6.3634937998448578E-7</c:v>
                </c:pt>
                <c:pt idx="108">
                  <c:v>3.045229227576258E-7</c:v>
                </c:pt>
                <c:pt idx="109">
                  <c:v>1.4224059259820628E-7</c:v>
                </c:pt>
                <c:pt idx="110">
                  <c:v>1.2951016627226211E-7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0-40BA-8E09-6EAFA9CF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6665200"/>
        <c:axId val="1301398640"/>
      </c:barChart>
      <c:lineChart>
        <c:grouping val="standard"/>
        <c:varyColors val="0"/>
        <c:ser>
          <c:idx val="0"/>
          <c:order val="0"/>
          <c:tx>
            <c:strRef>
              <c:f>'fugure 2'!$G$3</c:f>
              <c:strCache>
                <c:ptCount val="1"/>
                <c:pt idx="0">
                  <c:v>ROMI</c:v>
                </c:pt>
              </c:strCache>
            </c:strRef>
          </c:tx>
          <c:spPr>
            <a:ln w="952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2'!$G$4:$G$114</c:f>
              <c:numCache>
                <c:formatCode>General</c:formatCode>
                <c:ptCount val="111"/>
                <c:pt idx="0">
                  <c:v>0.89528023598820061</c:v>
                </c:pt>
                <c:pt idx="1">
                  <c:v>0.91304347826086962</c:v>
                </c:pt>
                <c:pt idx="2">
                  <c:v>0.81249999999999989</c:v>
                </c:pt>
                <c:pt idx="3">
                  <c:v>0.79166666666666674</c:v>
                </c:pt>
                <c:pt idx="4">
                  <c:v>0.83333333333333326</c:v>
                </c:pt>
                <c:pt idx="5">
                  <c:v>1</c:v>
                </c:pt>
                <c:pt idx="6">
                  <c:v>1.0833333333333333</c:v>
                </c:pt>
                <c:pt idx="7">
                  <c:v>0.92307692307692313</c:v>
                </c:pt>
                <c:pt idx="8">
                  <c:v>1</c:v>
                </c:pt>
                <c:pt idx="9">
                  <c:v>1</c:v>
                </c:pt>
                <c:pt idx="10">
                  <c:v>1.2727272727272725</c:v>
                </c:pt>
                <c:pt idx="11">
                  <c:v>1.0714285714285714</c:v>
                </c:pt>
                <c:pt idx="12">
                  <c:v>1.0666666666666669</c:v>
                </c:pt>
                <c:pt idx="13">
                  <c:v>1</c:v>
                </c:pt>
                <c:pt idx="14">
                  <c:v>1.0416666666666667</c:v>
                </c:pt>
                <c:pt idx="15">
                  <c:v>1.09375</c:v>
                </c:pt>
                <c:pt idx="16">
                  <c:v>0.98</c:v>
                </c:pt>
                <c:pt idx="17">
                  <c:v>0.96923076923076934</c:v>
                </c:pt>
                <c:pt idx="18">
                  <c:v>0.94736842105263153</c:v>
                </c:pt>
                <c:pt idx="19">
                  <c:v>0.99029126213592233</c:v>
                </c:pt>
                <c:pt idx="20">
                  <c:v>1.0090090090090089</c:v>
                </c:pt>
                <c:pt idx="21">
                  <c:v>1.0314960629921259</c:v>
                </c:pt>
                <c:pt idx="22">
                  <c:v>1.0476190476190477</c:v>
                </c:pt>
                <c:pt idx="23">
                  <c:v>1.046875</c:v>
                </c:pt>
                <c:pt idx="24">
                  <c:v>1.0294117647058822</c:v>
                </c:pt>
                <c:pt idx="25">
                  <c:v>1.1526717557251909</c:v>
                </c:pt>
                <c:pt idx="26">
                  <c:v>1.1544117647058822</c:v>
                </c:pt>
                <c:pt idx="27">
                  <c:v>1.2105263157894737</c:v>
                </c:pt>
                <c:pt idx="28">
                  <c:v>1.2408759124087592</c:v>
                </c:pt>
                <c:pt idx="29">
                  <c:v>1.2733812949640289</c:v>
                </c:pt>
                <c:pt idx="30">
                  <c:v>1.3049645390070923</c:v>
                </c:pt>
                <c:pt idx="31">
                  <c:v>1.2808219178082192</c:v>
                </c:pt>
                <c:pt idx="32">
                  <c:v>1.2925170068027212</c:v>
                </c:pt>
                <c:pt idx="33">
                  <c:v>1.2999999999999998</c:v>
                </c:pt>
                <c:pt idx="34">
                  <c:v>1.38</c:v>
                </c:pt>
                <c:pt idx="35">
                  <c:v>1.3566878980891719</c:v>
                </c:pt>
                <c:pt idx="36">
                  <c:v>1.3496932515337425</c:v>
                </c:pt>
                <c:pt idx="37">
                  <c:v>1.3275862068965516</c:v>
                </c:pt>
                <c:pt idx="38">
                  <c:v>1.2887700534759359</c:v>
                </c:pt>
                <c:pt idx="39">
                  <c:v>1.2588832487309645</c:v>
                </c:pt>
                <c:pt idx="40">
                  <c:v>1.3219512195121952</c:v>
                </c:pt>
                <c:pt idx="41">
                  <c:v>1.1973094170403586</c:v>
                </c:pt>
                <c:pt idx="42">
                  <c:v>1.1314741035856575</c:v>
                </c:pt>
                <c:pt idx="43">
                  <c:v>1.0874524714828897</c:v>
                </c:pt>
                <c:pt idx="44">
                  <c:v>1.0133333333333334</c:v>
                </c:pt>
                <c:pt idx="45">
                  <c:v>1.0030395136778116</c:v>
                </c:pt>
                <c:pt idx="46">
                  <c:v>0.97267759562841527</c:v>
                </c:pt>
                <c:pt idx="47">
                  <c:v>0.9650872817955114</c:v>
                </c:pt>
                <c:pt idx="48">
                  <c:v>0.94942528735632192</c:v>
                </c:pt>
                <c:pt idx="49">
                  <c:v>0.92901878914405012</c:v>
                </c:pt>
                <c:pt idx="50">
                  <c:v>0.92720306513409956</c:v>
                </c:pt>
                <c:pt idx="51">
                  <c:v>0.96750902527075822</c:v>
                </c:pt>
                <c:pt idx="52">
                  <c:v>0.93851132686084138</c:v>
                </c:pt>
                <c:pt idx="53">
                  <c:v>0.92089552238805972</c:v>
                </c:pt>
                <c:pt idx="54">
                  <c:v>0.98169014084507034</c:v>
                </c:pt>
                <c:pt idx="55">
                  <c:v>0.99103713188220233</c:v>
                </c:pt>
                <c:pt idx="56">
                  <c:v>0.98928571428571432</c:v>
                </c:pt>
                <c:pt idx="57">
                  <c:v>0.99124726477024072</c:v>
                </c:pt>
                <c:pt idx="58">
                  <c:v>0.98472505091649687</c:v>
                </c:pt>
                <c:pt idx="59">
                  <c:v>1.0192678227360308</c:v>
                </c:pt>
                <c:pt idx="60">
                  <c:v>1.0135501355013552</c:v>
                </c:pt>
                <c:pt idx="61">
                  <c:v>1.0692640692640694</c:v>
                </c:pt>
                <c:pt idx="62">
                  <c:v>1.0430023455824864</c:v>
                </c:pt>
                <c:pt idx="63">
                  <c:v>1.0737951807228916</c:v>
                </c:pt>
                <c:pt idx="64">
                  <c:v>1.0161834120026974</c:v>
                </c:pt>
                <c:pt idx="65">
                  <c:v>1.0284629981024667</c:v>
                </c:pt>
                <c:pt idx="66">
                  <c:v>1.0028835063437138</c:v>
                </c:pt>
                <c:pt idx="67">
                  <c:v>1.0016224986479176</c:v>
                </c:pt>
                <c:pt idx="68">
                  <c:v>0.95566502463054193</c:v>
                </c:pt>
                <c:pt idx="69">
                  <c:v>0.93835616438356162</c:v>
                </c:pt>
                <c:pt idx="70">
                  <c:v>0.94211409395973156</c:v>
                </c:pt>
                <c:pt idx="71">
                  <c:v>0.94984326018808773</c:v>
                </c:pt>
                <c:pt idx="72">
                  <c:v>0.92294096854012031</c:v>
                </c:pt>
                <c:pt idx="73">
                  <c:v>0.92801047120418845</c:v>
                </c:pt>
                <c:pt idx="74">
                  <c:v>0.92049836843666577</c:v>
                </c:pt>
                <c:pt idx="75">
                  <c:v>0.93435155412647375</c:v>
                </c:pt>
                <c:pt idx="76">
                  <c:v>0.93333333333333335</c:v>
                </c:pt>
                <c:pt idx="77">
                  <c:v>0.93397493285586408</c:v>
                </c:pt>
                <c:pt idx="78">
                  <c:v>0.91832184839886499</c:v>
                </c:pt>
                <c:pt idx="79">
                  <c:v>0.92523191094619661</c:v>
                </c:pt>
                <c:pt idx="80">
                  <c:v>0.89437984496124023</c:v>
                </c:pt>
                <c:pt idx="81">
                  <c:v>0.89678264667346053</c:v>
                </c:pt>
                <c:pt idx="82">
                  <c:v>0.88200858592428777</c:v>
                </c:pt>
                <c:pt idx="83">
                  <c:v>0.89497392128971065</c:v>
                </c:pt>
                <c:pt idx="84">
                  <c:v>0.88331242158092849</c:v>
                </c:pt>
                <c:pt idx="85">
                  <c:v>0.8830709028230691</c:v>
                </c:pt>
                <c:pt idx="86">
                  <c:v>0.88421409788786165</c:v>
                </c:pt>
                <c:pt idx="87">
                  <c:v>0.91422309552599756</c:v>
                </c:pt>
                <c:pt idx="88">
                  <c:v>0.88623519913885906</c:v>
                </c:pt>
                <c:pt idx="89">
                  <c:v>0.91132702004673483</c:v>
                </c:pt>
                <c:pt idx="90">
                  <c:v>0.87047588899440753</c:v>
                </c:pt>
                <c:pt idx="91">
                  <c:v>0.92794727118390175</c:v>
                </c:pt>
                <c:pt idx="92">
                  <c:v>0.90554709593212956</c:v>
                </c:pt>
                <c:pt idx="93">
                  <c:v>0.91981875492513776</c:v>
                </c:pt>
                <c:pt idx="94">
                  <c:v>0.92210840802390093</c:v>
                </c:pt>
                <c:pt idx="95">
                  <c:v>0.92788285132926374</c:v>
                </c:pt>
                <c:pt idx="96">
                  <c:v>0.93174938079075309</c:v>
                </c:pt>
                <c:pt idx="97">
                  <c:v>0.93566626346732695</c:v>
                </c:pt>
                <c:pt idx="98">
                  <c:v>0.93963636363636371</c:v>
                </c:pt>
                <c:pt idx="99">
                  <c:v>0.94357110185608717</c:v>
                </c:pt>
                <c:pt idx="100">
                  <c:v>0.9474945680173823</c:v>
                </c:pt>
                <c:pt idx="101">
                  <c:v>0.9513496547394853</c:v>
                </c:pt>
                <c:pt idx="102">
                  <c:v>0.95511726032774025</c:v>
                </c:pt>
                <c:pt idx="103">
                  <c:v>0.95880689693407983</c:v>
                </c:pt>
                <c:pt idx="104">
                  <c:v>0.96236568533240152</c:v>
                </c:pt>
                <c:pt idx="105">
                  <c:v>0.96575626419912786</c:v>
                </c:pt>
                <c:pt idx="106">
                  <c:v>0.96898502180370338</c:v>
                </c:pt>
                <c:pt idx="107">
                  <c:v>0.97204635771596082</c:v>
                </c:pt>
                <c:pt idx="108">
                  <c:v>0.97491117395402804</c:v>
                </c:pt>
                <c:pt idx="109">
                  <c:v>0.97758348580287435</c:v>
                </c:pt>
                <c:pt idx="110">
                  <c:v>0.98005451944616873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0-40BA-8E09-6EAFA9CF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07824"/>
        <c:axId val="1301390704"/>
      </c:lineChart>
      <c:valAx>
        <c:axId val="1301398640"/>
        <c:scaling>
          <c:orientation val="minMax"/>
          <c:max val="0.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 i="0" u="none" strike="noStrike" kern="1200" baseline="0">
                    <a:solidFill>
                      <a:srgbClr val="C00000"/>
                    </a:solidFill>
                  </a:rPr>
                  <a:t>Gains in e(0),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5200"/>
        <c:crosses val="autoZero"/>
        <c:crossBetween val="between"/>
      </c:valAx>
      <c:catAx>
        <c:axId val="1306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98640"/>
        <c:crosses val="autoZero"/>
        <c:auto val="1"/>
        <c:lblAlgn val="ctr"/>
        <c:lblOffset val="100"/>
        <c:tickLblSkip val="5"/>
        <c:noMultiLvlLbl val="0"/>
      </c:catAx>
      <c:valAx>
        <c:axId val="13013907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</a:rPr>
                  <a:t>Relative changes in the USA`s death rates in 2010-19</a:t>
                </a:r>
              </a:p>
            </c:rich>
          </c:tx>
          <c:layout>
            <c:manualLayout>
              <c:xMode val="edge"/>
              <c:yMode val="edge"/>
              <c:x val="0.90053730455055969"/>
              <c:y val="0.12458021738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7824"/>
        <c:crosses val="max"/>
        <c:crossBetween val="between"/>
      </c:valAx>
      <c:catAx>
        <c:axId val="1346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90704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38455142307759"/>
          <c:y val="5.2794907407407408E-2"/>
          <c:w val="0.6744431097631669"/>
          <c:h val="0.8381222222222223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'fugure 2'!$J$3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C00000"/>
            </a:solidFill>
            <a:ln w="1270">
              <a:solidFill>
                <a:schemeClr val="bg1"/>
              </a:solidFill>
            </a:ln>
            <a:effectLst/>
          </c:spPr>
          <c:invertIfNegative val="0"/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2'!$J$4:$J$114</c:f>
              <c:numCache>
                <c:formatCode>General</c:formatCode>
                <c:ptCount val="111"/>
                <c:pt idx="0">
                  <c:v>2.9338023127547821E-2</c:v>
                </c:pt>
                <c:pt idx="1">
                  <c:v>1.9142012065528615E-3</c:v>
                </c:pt>
                <c:pt idx="2">
                  <c:v>2.3286766538394661E-3</c:v>
                </c:pt>
                <c:pt idx="3">
                  <c:v>5.2680564213832982E-3</c:v>
                </c:pt>
                <c:pt idx="4">
                  <c:v>4.1596657682280418E-3</c:v>
                </c:pt>
                <c:pt idx="5">
                  <c:v>1.2696546036750078E-14</c:v>
                </c:pt>
                <c:pt idx="6">
                  <c:v>0</c:v>
                </c:pt>
                <c:pt idx="7">
                  <c:v>4.4703684644042371E-4</c:v>
                </c:pt>
                <c:pt idx="8">
                  <c:v>-2.2919266484677793E-15</c:v>
                </c:pt>
                <c:pt idx="9">
                  <c:v>4.1836756281554698E-15</c:v>
                </c:pt>
                <c:pt idx="10">
                  <c:v>-1.329818408267056E-3</c:v>
                </c:pt>
                <c:pt idx="11">
                  <c:v>-5.8852992730593545E-4</c:v>
                </c:pt>
                <c:pt idx="12">
                  <c:v>-1.3533323379448121E-4</c:v>
                </c:pt>
                <c:pt idx="13">
                  <c:v>8.0763129517436034E-15</c:v>
                </c:pt>
                <c:pt idx="14">
                  <c:v>-6.5676432589334584E-4</c:v>
                </c:pt>
                <c:pt idx="15">
                  <c:v>-1.3946985168884567E-3</c:v>
                </c:pt>
                <c:pt idx="16">
                  <c:v>3.5664802125240385E-4</c:v>
                </c:pt>
                <c:pt idx="17">
                  <c:v>4.8225304314593814E-4</c:v>
                </c:pt>
                <c:pt idx="18">
                  <c:v>5.8451578813113888E-4</c:v>
                </c:pt>
                <c:pt idx="19">
                  <c:v>1.5323606757345259E-4</c:v>
                </c:pt>
                <c:pt idx="20">
                  <c:v>-1.2910591072108217E-4</c:v>
                </c:pt>
                <c:pt idx="21">
                  <c:v>-4.4385373507720941E-4</c:v>
                </c:pt>
                <c:pt idx="22">
                  <c:v>-9.0710810252407105E-4</c:v>
                </c:pt>
                <c:pt idx="23">
                  <c:v>-6.9142498206041633E-4</c:v>
                </c:pt>
                <c:pt idx="24">
                  <c:v>-7.8691508226223957E-4</c:v>
                </c:pt>
                <c:pt idx="25">
                  <c:v>-2.758286768348953E-3</c:v>
                </c:pt>
                <c:pt idx="26">
                  <c:v>-3.8182690205636025E-3</c:v>
                </c:pt>
                <c:pt idx="27">
                  <c:v>-5.4431282648678457E-3</c:v>
                </c:pt>
                <c:pt idx="28">
                  <c:v>-9.1039838621678436E-3</c:v>
                </c:pt>
                <c:pt idx="29">
                  <c:v>-7.9136336994439626E-3</c:v>
                </c:pt>
                <c:pt idx="30">
                  <c:v>-7.7447866900932057E-3</c:v>
                </c:pt>
                <c:pt idx="31">
                  <c:v>-5.756541297009571E-3</c:v>
                </c:pt>
                <c:pt idx="32">
                  <c:v>-8.6724480025258521E-3</c:v>
                </c:pt>
                <c:pt idx="33">
                  <c:v>-9.6941096280856801E-3</c:v>
                </c:pt>
                <c:pt idx="34">
                  <c:v>-1.7943689652405521E-2</c:v>
                </c:pt>
                <c:pt idx="35">
                  <c:v>-1.4880796948183598E-2</c:v>
                </c:pt>
                <c:pt idx="36">
                  <c:v>-1.1814021827698416E-2</c:v>
                </c:pt>
                <c:pt idx="37">
                  <c:v>-8.7114866137613361E-3</c:v>
                </c:pt>
                <c:pt idx="38">
                  <c:v>-1.2828249323939745E-2</c:v>
                </c:pt>
                <c:pt idx="39">
                  <c:v>-9.5359496633899473E-3</c:v>
                </c:pt>
                <c:pt idx="40">
                  <c:v>-1.6462168824285438E-2</c:v>
                </c:pt>
                <c:pt idx="41">
                  <c:v>-9.8416688896737475E-3</c:v>
                </c:pt>
                <c:pt idx="42">
                  <c:v>-5.9437862133920865E-3</c:v>
                </c:pt>
                <c:pt idx="43">
                  <c:v>-3.5930449567307733E-3</c:v>
                </c:pt>
                <c:pt idx="44">
                  <c:v>-7.3519152133216272E-4</c:v>
                </c:pt>
                <c:pt idx="45">
                  <c:v>-1.7052860698462609E-4</c:v>
                </c:pt>
                <c:pt idx="46">
                  <c:v>1.6766872443849206E-3</c:v>
                </c:pt>
                <c:pt idx="47">
                  <c:v>2.3358892387472224E-3</c:v>
                </c:pt>
                <c:pt idx="48">
                  <c:v>3.9352779848580034E-3</c:v>
                </c:pt>
                <c:pt idx="49">
                  <c:v>5.9548227514636164E-3</c:v>
                </c:pt>
                <c:pt idx="50">
                  <c:v>6.1164028946716648E-3</c:v>
                </c:pt>
                <c:pt idx="51">
                  <c:v>2.9568075065008817E-3</c:v>
                </c:pt>
                <c:pt idx="52">
                  <c:v>6.0041549072352794E-3</c:v>
                </c:pt>
                <c:pt idx="53">
                  <c:v>8.2640324348139983E-3</c:v>
                </c:pt>
                <c:pt idx="54">
                  <c:v>1.9670921470568282E-3</c:v>
                </c:pt>
                <c:pt idx="55">
                  <c:v>9.5798833042208575E-4</c:v>
                </c:pt>
                <c:pt idx="56">
                  <c:v>1.4387813113329684E-3</c:v>
                </c:pt>
                <c:pt idx="57">
                  <c:v>1.2169781653289101E-3</c:v>
                </c:pt>
                <c:pt idx="58">
                  <c:v>2.1399761361502534E-3</c:v>
                </c:pt>
                <c:pt idx="59">
                  <c:v>-3.0236959766789004E-3</c:v>
                </c:pt>
                <c:pt idx="60">
                  <c:v>-2.0165009011224901E-3</c:v>
                </c:pt>
                <c:pt idx="61">
                  <c:v>-1.14922796848691E-2</c:v>
                </c:pt>
                <c:pt idx="62">
                  <c:v>-7.2988831390385532E-3</c:v>
                </c:pt>
                <c:pt idx="63">
                  <c:v>-1.4212340356989771E-2</c:v>
                </c:pt>
                <c:pt idx="64">
                  <c:v>-2.9190970160017605E-3</c:v>
                </c:pt>
                <c:pt idx="65">
                  <c:v>-4.59766349552654E-3</c:v>
                </c:pt>
                <c:pt idx="66">
                  <c:v>-6.0910803165617835E-4</c:v>
                </c:pt>
                <c:pt idx="67">
                  <c:v>-3.5039084537100281E-4</c:v>
                </c:pt>
                <c:pt idx="68">
                  <c:v>1.1209888326171931E-2</c:v>
                </c:pt>
                <c:pt idx="69">
                  <c:v>1.4245429635091022E-2</c:v>
                </c:pt>
                <c:pt idx="70">
                  <c:v>1.3865743812467118E-2</c:v>
                </c:pt>
                <c:pt idx="71">
                  <c:v>1.372433560288413E-2</c:v>
                </c:pt>
                <c:pt idx="72">
                  <c:v>2.0359165466310405E-2</c:v>
                </c:pt>
                <c:pt idx="73">
                  <c:v>1.8666256128958485E-2</c:v>
                </c:pt>
                <c:pt idx="74">
                  <c:v>2.1096363197099236E-2</c:v>
                </c:pt>
                <c:pt idx="75">
                  <c:v>1.671290202756558E-2</c:v>
                </c:pt>
                <c:pt idx="76">
                  <c:v>1.7204818197955319E-2</c:v>
                </c:pt>
                <c:pt idx="77">
                  <c:v>1.9315356926861239E-2</c:v>
                </c:pt>
                <c:pt idx="78">
                  <c:v>2.2333212846170791E-2</c:v>
                </c:pt>
                <c:pt idx="79">
                  <c:v>2.2492602105112038E-2</c:v>
                </c:pt>
                <c:pt idx="80">
                  <c:v>2.789170008278101E-2</c:v>
                </c:pt>
                <c:pt idx="81">
                  <c:v>2.8082861524912496E-2</c:v>
                </c:pt>
                <c:pt idx="82">
                  <c:v>3.2394666208419548E-2</c:v>
                </c:pt>
                <c:pt idx="83">
                  <c:v>2.8131876184658924E-2</c:v>
                </c:pt>
                <c:pt idx="84">
                  <c:v>2.8916597459934981E-2</c:v>
                </c:pt>
                <c:pt idx="85">
                  <c:v>2.8886157260701966E-2</c:v>
                </c:pt>
                <c:pt idx="86">
                  <c:v>2.7718451760828995E-2</c:v>
                </c:pt>
                <c:pt idx="87">
                  <c:v>1.8121841038535948E-2</c:v>
                </c:pt>
                <c:pt idx="88">
                  <c:v>2.2628586946648894E-2</c:v>
                </c:pt>
                <c:pt idx="89">
                  <c:v>1.6913873520098523E-2</c:v>
                </c:pt>
                <c:pt idx="90">
                  <c:v>1.958498211267248E-2</c:v>
                </c:pt>
                <c:pt idx="91">
                  <c:v>9.5647917231750056E-3</c:v>
                </c:pt>
                <c:pt idx="92">
                  <c:v>1.1477197716002013E-2</c:v>
                </c:pt>
                <c:pt idx="93">
                  <c:v>7.9064093376442525E-3</c:v>
                </c:pt>
                <c:pt idx="94">
                  <c:v>6.570371996692837E-3</c:v>
                </c:pt>
                <c:pt idx="95">
                  <c:v>4.6573208242661123E-3</c:v>
                </c:pt>
                <c:pt idx="96">
                  <c:v>3.4203011509837847E-3</c:v>
                </c:pt>
                <c:pt idx="97">
                  <c:v>2.4336171014748488E-3</c:v>
                </c:pt>
                <c:pt idx="98">
                  <c:v>1.6743192368144275E-3</c:v>
                </c:pt>
                <c:pt idx="99">
                  <c:v>1.1134370152398479E-3</c:v>
                </c:pt>
                <c:pt idx="100">
                  <c:v>7.1422260385408255E-4</c:v>
                </c:pt>
                <c:pt idx="101">
                  <c:v>4.4170151293775062E-4</c:v>
                </c:pt>
                <c:pt idx="102">
                  <c:v>2.6311037762258565E-4</c:v>
                </c:pt>
                <c:pt idx="103">
                  <c:v>1.5075430212474275E-4</c:v>
                </c:pt>
                <c:pt idx="104">
                  <c:v>8.3105741689299412E-5</c:v>
                </c:pt>
                <c:pt idx="105">
                  <c:v>4.4101822460804394E-5</c:v>
                </c:pt>
                <c:pt idx="106">
                  <c:v>2.2523814677493659E-5</c:v>
                </c:pt>
                <c:pt idx="107">
                  <c:v>1.1078896411080072E-5</c:v>
                </c:pt>
                <c:pt idx="108">
                  <c:v>5.2619137234415145E-6</c:v>
                </c:pt>
                <c:pt idx="109">
                  <c:v>2.4217332318218883E-6</c:v>
                </c:pt>
                <c:pt idx="110">
                  <c:v>2.0990478043833619E-6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4A0B-B974-189B5676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6665200"/>
        <c:axId val="1301398640"/>
      </c:barChart>
      <c:lineChart>
        <c:grouping val="standard"/>
        <c:varyColors val="0"/>
        <c:ser>
          <c:idx val="0"/>
          <c:order val="0"/>
          <c:tx>
            <c:strRef>
              <c:f>'fugure 2'!$G$3</c:f>
              <c:strCache>
                <c:ptCount val="1"/>
                <c:pt idx="0">
                  <c:v>ROMI</c:v>
                </c:pt>
              </c:strCache>
            </c:strRef>
          </c:tx>
          <c:spPr>
            <a:ln w="952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'fugure 2'!$F$4:$F$114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'fugure 2'!$G$4:$G$114</c:f>
              <c:numCache>
                <c:formatCode>General</c:formatCode>
                <c:ptCount val="111"/>
                <c:pt idx="0">
                  <c:v>0.89528023598820061</c:v>
                </c:pt>
                <c:pt idx="1">
                  <c:v>0.91304347826086962</c:v>
                </c:pt>
                <c:pt idx="2">
                  <c:v>0.81249999999999989</c:v>
                </c:pt>
                <c:pt idx="3">
                  <c:v>0.79166666666666674</c:v>
                </c:pt>
                <c:pt idx="4">
                  <c:v>0.83333333333333326</c:v>
                </c:pt>
                <c:pt idx="5">
                  <c:v>1</c:v>
                </c:pt>
                <c:pt idx="6">
                  <c:v>1.0833333333333333</c:v>
                </c:pt>
                <c:pt idx="7">
                  <c:v>0.92307692307692313</c:v>
                </c:pt>
                <c:pt idx="8">
                  <c:v>1</c:v>
                </c:pt>
                <c:pt idx="9">
                  <c:v>1</c:v>
                </c:pt>
                <c:pt idx="10">
                  <c:v>1.2727272727272725</c:v>
                </c:pt>
                <c:pt idx="11">
                  <c:v>1.0714285714285714</c:v>
                </c:pt>
                <c:pt idx="12">
                  <c:v>1.0666666666666669</c:v>
                </c:pt>
                <c:pt idx="13">
                  <c:v>1</c:v>
                </c:pt>
                <c:pt idx="14">
                  <c:v>1.0416666666666667</c:v>
                </c:pt>
                <c:pt idx="15">
                  <c:v>1.09375</c:v>
                </c:pt>
                <c:pt idx="16">
                  <c:v>0.98</c:v>
                </c:pt>
                <c:pt idx="17">
                  <c:v>0.96923076923076934</c:v>
                </c:pt>
                <c:pt idx="18">
                  <c:v>0.94736842105263153</c:v>
                </c:pt>
                <c:pt idx="19">
                  <c:v>0.99029126213592233</c:v>
                </c:pt>
                <c:pt idx="20">
                  <c:v>1.0090090090090089</c:v>
                </c:pt>
                <c:pt idx="21">
                  <c:v>1.0314960629921259</c:v>
                </c:pt>
                <c:pt idx="22">
                  <c:v>1.0476190476190477</c:v>
                </c:pt>
                <c:pt idx="23">
                  <c:v>1.046875</c:v>
                </c:pt>
                <c:pt idx="24">
                  <c:v>1.0294117647058822</c:v>
                </c:pt>
                <c:pt idx="25">
                  <c:v>1.1526717557251909</c:v>
                </c:pt>
                <c:pt idx="26">
                  <c:v>1.1544117647058822</c:v>
                </c:pt>
                <c:pt idx="27">
                  <c:v>1.2105263157894737</c:v>
                </c:pt>
                <c:pt idx="28">
                  <c:v>1.2408759124087592</c:v>
                </c:pt>
                <c:pt idx="29">
                  <c:v>1.2733812949640289</c:v>
                </c:pt>
                <c:pt idx="30">
                  <c:v>1.3049645390070923</c:v>
                </c:pt>
                <c:pt idx="31">
                  <c:v>1.2808219178082192</c:v>
                </c:pt>
                <c:pt idx="32">
                  <c:v>1.2925170068027212</c:v>
                </c:pt>
                <c:pt idx="33">
                  <c:v>1.2999999999999998</c:v>
                </c:pt>
                <c:pt idx="34">
                  <c:v>1.38</c:v>
                </c:pt>
                <c:pt idx="35">
                  <c:v>1.3566878980891719</c:v>
                </c:pt>
                <c:pt idx="36">
                  <c:v>1.3496932515337425</c:v>
                </c:pt>
                <c:pt idx="37">
                  <c:v>1.3275862068965516</c:v>
                </c:pt>
                <c:pt idx="38">
                  <c:v>1.2887700534759359</c:v>
                </c:pt>
                <c:pt idx="39">
                  <c:v>1.2588832487309645</c:v>
                </c:pt>
                <c:pt idx="40">
                  <c:v>1.3219512195121952</c:v>
                </c:pt>
                <c:pt idx="41">
                  <c:v>1.1973094170403586</c:v>
                </c:pt>
                <c:pt idx="42">
                  <c:v>1.1314741035856575</c:v>
                </c:pt>
                <c:pt idx="43">
                  <c:v>1.0874524714828897</c:v>
                </c:pt>
                <c:pt idx="44">
                  <c:v>1.0133333333333334</c:v>
                </c:pt>
                <c:pt idx="45">
                  <c:v>1.0030395136778116</c:v>
                </c:pt>
                <c:pt idx="46">
                  <c:v>0.97267759562841527</c:v>
                </c:pt>
                <c:pt idx="47">
                  <c:v>0.9650872817955114</c:v>
                </c:pt>
                <c:pt idx="48">
                  <c:v>0.94942528735632192</c:v>
                </c:pt>
                <c:pt idx="49">
                  <c:v>0.92901878914405012</c:v>
                </c:pt>
                <c:pt idx="50">
                  <c:v>0.92720306513409956</c:v>
                </c:pt>
                <c:pt idx="51">
                  <c:v>0.96750902527075822</c:v>
                </c:pt>
                <c:pt idx="52">
                  <c:v>0.93851132686084138</c:v>
                </c:pt>
                <c:pt idx="53">
                  <c:v>0.92089552238805972</c:v>
                </c:pt>
                <c:pt idx="54">
                  <c:v>0.98169014084507034</c:v>
                </c:pt>
                <c:pt idx="55">
                  <c:v>0.99103713188220233</c:v>
                </c:pt>
                <c:pt idx="56">
                  <c:v>0.98928571428571432</c:v>
                </c:pt>
                <c:pt idx="57">
                  <c:v>0.99124726477024072</c:v>
                </c:pt>
                <c:pt idx="58">
                  <c:v>0.98472505091649687</c:v>
                </c:pt>
                <c:pt idx="59">
                  <c:v>1.0192678227360308</c:v>
                </c:pt>
                <c:pt idx="60">
                  <c:v>1.0135501355013552</c:v>
                </c:pt>
                <c:pt idx="61">
                  <c:v>1.0692640692640694</c:v>
                </c:pt>
                <c:pt idx="62">
                  <c:v>1.0430023455824864</c:v>
                </c:pt>
                <c:pt idx="63">
                  <c:v>1.0737951807228916</c:v>
                </c:pt>
                <c:pt idx="64">
                  <c:v>1.0161834120026974</c:v>
                </c:pt>
                <c:pt idx="65">
                  <c:v>1.0284629981024667</c:v>
                </c:pt>
                <c:pt idx="66">
                  <c:v>1.0028835063437138</c:v>
                </c:pt>
                <c:pt idx="67">
                  <c:v>1.0016224986479176</c:v>
                </c:pt>
                <c:pt idx="68">
                  <c:v>0.95566502463054193</c:v>
                </c:pt>
                <c:pt idx="69">
                  <c:v>0.93835616438356162</c:v>
                </c:pt>
                <c:pt idx="70">
                  <c:v>0.94211409395973156</c:v>
                </c:pt>
                <c:pt idx="71">
                  <c:v>0.94984326018808773</c:v>
                </c:pt>
                <c:pt idx="72">
                  <c:v>0.92294096854012031</c:v>
                </c:pt>
                <c:pt idx="73">
                  <c:v>0.92801047120418845</c:v>
                </c:pt>
                <c:pt idx="74">
                  <c:v>0.92049836843666577</c:v>
                </c:pt>
                <c:pt idx="75">
                  <c:v>0.93435155412647375</c:v>
                </c:pt>
                <c:pt idx="76">
                  <c:v>0.93333333333333335</c:v>
                </c:pt>
                <c:pt idx="77">
                  <c:v>0.93397493285586408</c:v>
                </c:pt>
                <c:pt idx="78">
                  <c:v>0.91832184839886499</c:v>
                </c:pt>
                <c:pt idx="79">
                  <c:v>0.92523191094619661</c:v>
                </c:pt>
                <c:pt idx="80">
                  <c:v>0.89437984496124023</c:v>
                </c:pt>
                <c:pt idx="81">
                  <c:v>0.89678264667346053</c:v>
                </c:pt>
                <c:pt idx="82">
                  <c:v>0.88200858592428777</c:v>
                </c:pt>
                <c:pt idx="83">
                  <c:v>0.89497392128971065</c:v>
                </c:pt>
                <c:pt idx="84">
                  <c:v>0.88331242158092849</c:v>
                </c:pt>
                <c:pt idx="85">
                  <c:v>0.8830709028230691</c:v>
                </c:pt>
                <c:pt idx="86">
                  <c:v>0.88421409788786165</c:v>
                </c:pt>
                <c:pt idx="87">
                  <c:v>0.91422309552599756</c:v>
                </c:pt>
                <c:pt idx="88">
                  <c:v>0.88623519913885906</c:v>
                </c:pt>
                <c:pt idx="89">
                  <c:v>0.91132702004673483</c:v>
                </c:pt>
                <c:pt idx="90">
                  <c:v>0.87047588899440753</c:v>
                </c:pt>
                <c:pt idx="91">
                  <c:v>0.92794727118390175</c:v>
                </c:pt>
                <c:pt idx="92">
                  <c:v>0.90554709593212956</c:v>
                </c:pt>
                <c:pt idx="93">
                  <c:v>0.91981875492513776</c:v>
                </c:pt>
                <c:pt idx="94">
                  <c:v>0.92210840802390093</c:v>
                </c:pt>
                <c:pt idx="95">
                  <c:v>0.92788285132926374</c:v>
                </c:pt>
                <c:pt idx="96">
                  <c:v>0.93174938079075309</c:v>
                </c:pt>
                <c:pt idx="97">
                  <c:v>0.93566626346732695</c:v>
                </c:pt>
                <c:pt idx="98">
                  <c:v>0.93963636363636371</c:v>
                </c:pt>
                <c:pt idx="99">
                  <c:v>0.94357110185608717</c:v>
                </c:pt>
                <c:pt idx="100">
                  <c:v>0.9474945680173823</c:v>
                </c:pt>
                <c:pt idx="101">
                  <c:v>0.9513496547394853</c:v>
                </c:pt>
                <c:pt idx="102">
                  <c:v>0.95511726032774025</c:v>
                </c:pt>
                <c:pt idx="103">
                  <c:v>0.95880689693407983</c:v>
                </c:pt>
                <c:pt idx="104">
                  <c:v>0.96236568533240152</c:v>
                </c:pt>
                <c:pt idx="105">
                  <c:v>0.96575626419912786</c:v>
                </c:pt>
                <c:pt idx="106">
                  <c:v>0.96898502180370338</c:v>
                </c:pt>
                <c:pt idx="107">
                  <c:v>0.97204635771596082</c:v>
                </c:pt>
                <c:pt idx="108">
                  <c:v>0.97491117395402804</c:v>
                </c:pt>
                <c:pt idx="109">
                  <c:v>0.97758348580287435</c:v>
                </c:pt>
                <c:pt idx="110">
                  <c:v>0.98005451944616873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A0B-B974-189B5676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607824"/>
        <c:axId val="1301390704"/>
      </c:lineChart>
      <c:valAx>
        <c:axId val="1301398640"/>
        <c:scaling>
          <c:orientation val="minMax"/>
          <c:max val="0.1"/>
          <c:min val="-0.1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 i="0" u="none" strike="noStrike" kern="1200" baseline="0">
                    <a:solidFill>
                      <a:srgbClr val="C00000"/>
                    </a:solidFill>
                  </a:rPr>
                  <a:t>Gains in e(0), in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65200"/>
        <c:crosses val="autoZero"/>
        <c:crossBetween val="between"/>
      </c:valAx>
      <c:catAx>
        <c:axId val="1306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398640"/>
        <c:crosses val="autoZero"/>
        <c:auto val="1"/>
        <c:lblAlgn val="ctr"/>
        <c:lblOffset val="100"/>
        <c:tickLblSkip val="5"/>
        <c:noMultiLvlLbl val="0"/>
      </c:catAx>
      <c:valAx>
        <c:axId val="1301390704"/>
        <c:scaling>
          <c:orientation val="minMax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8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</a:rPr>
                  <a:t>Relative changes in the USA`s death rates in 2010-19</a:t>
                </a:r>
              </a:p>
            </c:rich>
          </c:tx>
          <c:layout>
            <c:manualLayout>
              <c:xMode val="edge"/>
              <c:yMode val="edge"/>
              <c:x val="0.9018548487232908"/>
              <c:y val="0.13193424177115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07824"/>
        <c:crosses val="max"/>
        <c:crossBetween val="between"/>
      </c:valAx>
      <c:catAx>
        <c:axId val="1346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1390704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607391</xdr:colOff>
      <xdr:row>4</xdr:row>
      <xdr:rowOff>40821</xdr:rowOff>
    </xdr:from>
    <xdr:to>
      <xdr:col>25</xdr:col>
      <xdr:colOff>235088</xdr:colOff>
      <xdr:row>23</xdr:row>
      <xdr:rowOff>17925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4706F-82F8-4B22-A231-372898E13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351727</xdr:colOff>
      <xdr:row>3</xdr:row>
      <xdr:rowOff>110646</xdr:rowOff>
    </xdr:from>
    <xdr:to>
      <xdr:col>25</xdr:col>
      <xdr:colOff>74019</xdr:colOff>
      <xdr:row>30</xdr:row>
      <xdr:rowOff>129210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42689A9-5985-62D4-0696-B9D316CADA8F}"/>
            </a:ext>
          </a:extLst>
        </xdr:cNvPr>
        <xdr:cNvGrpSpPr/>
      </xdr:nvGrpSpPr>
      <xdr:grpSpPr>
        <a:xfrm>
          <a:off x="9999992" y="581293"/>
          <a:ext cx="5773468" cy="4254388"/>
          <a:chOff x="9628249" y="276298"/>
          <a:chExt cx="5851422" cy="449117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9628249" y="276298"/>
          <a:ext cx="2900671" cy="2216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CC50A9F-3ADB-4031-8050-41BEF39C641D}"/>
              </a:ext>
            </a:extLst>
          </xdr:cNvPr>
          <xdr:cNvGraphicFramePr>
            <a:graphicFrameLocks/>
          </xdr:cNvGraphicFramePr>
        </xdr:nvGraphicFramePr>
        <xdr:xfrm>
          <a:off x="12583663" y="276298"/>
          <a:ext cx="2892827" cy="22334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BE462C4-3CF6-4011-9E75-AF7CEB6AAC7A}"/>
              </a:ext>
            </a:extLst>
          </xdr:cNvPr>
          <xdr:cNvGraphicFramePr>
            <a:graphicFrameLocks/>
          </xdr:cNvGraphicFramePr>
        </xdr:nvGraphicFramePr>
        <xdr:xfrm>
          <a:off x="9628249" y="2534260"/>
          <a:ext cx="2900659" cy="2233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59E87D74-47A6-4F42-A466-9919B3CD37FE}"/>
              </a:ext>
            </a:extLst>
          </xdr:cNvPr>
          <xdr:cNvGraphicFramePr>
            <a:graphicFrameLocks/>
          </xdr:cNvGraphicFramePr>
        </xdr:nvGraphicFramePr>
        <xdr:xfrm>
          <a:off x="12564285" y="2534260"/>
          <a:ext cx="2915386" cy="2233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0.06302</cdr:x>
      <cdr:y>0.02615</cdr:y>
    </cdr:from>
    <cdr:to>
      <cdr:x>0.76703</cdr:x>
      <cdr:y>0.10529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661D13-2130-E3F9-379B-1AEE484FE009}"/>
            </a:ext>
          </a:extLst>
        </cdr:cNvPr>
        <cdr:cNvSpPr txBox="1"/>
      </cdr:nvSpPr>
      <cdr:spPr>
        <a:xfrm xmlns:a="http://schemas.openxmlformats.org/drawingml/2006/main">
          <a:off x="182178" y="57369"/>
          <a:ext cx="2034997" cy="173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 b="1"/>
            <a:t>A.</a:t>
          </a:r>
          <a:r>
            <a:rPr lang="en-AU" sz="900" b="1" baseline="0"/>
            <a:t> Age-specific mortality patterns in 2010</a:t>
          </a:r>
          <a:endParaRPr lang="en-AU" sz="9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0.16353</cdr:x>
      <cdr:y>0.03796</cdr:y>
    </cdr:from>
    <cdr:to>
      <cdr:x>0.44222</cdr:x>
      <cdr:y>0.11649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D1A488-26A0-C475-3D92-F5AD75FC17AE}"/>
            </a:ext>
          </a:extLst>
        </cdr:cNvPr>
        <cdr:cNvSpPr txBox="1"/>
      </cdr:nvSpPr>
      <cdr:spPr>
        <a:xfrm xmlns:a="http://schemas.openxmlformats.org/drawingml/2006/main">
          <a:off x="471429" y="84022"/>
          <a:ext cx="803426" cy="173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900" b="1"/>
            <a:t>B. USA (fact)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0.15655</cdr:x>
      <cdr:y>0.03987</cdr:y>
    </cdr:from>
    <cdr:to>
      <cdr:x>0.6396</cdr:x>
      <cdr:y>0.11819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B3DDEF-D477-B005-F27B-5CEA4E75B55F}"/>
            </a:ext>
          </a:extLst>
        </cdr:cNvPr>
        <cdr:cNvSpPr txBox="1"/>
      </cdr:nvSpPr>
      <cdr:spPr>
        <a:xfrm xmlns:a="http://schemas.openxmlformats.org/drawingml/2006/main">
          <a:off x="452533" y="88298"/>
          <a:ext cx="1396344" cy="173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 b="1"/>
            <a:t>C. Russia (counterfactual)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0.15369</cdr:x>
      <cdr:y>0.03987</cdr:y>
    </cdr:from>
    <cdr:to>
      <cdr:x>0.64668</cdr:x>
      <cdr:y>0.1423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B32343-D6DD-8474-2466-49091991556F}"/>
            </a:ext>
          </a:extLst>
        </cdr:cNvPr>
        <cdr:cNvSpPr txBox="1"/>
      </cdr:nvSpPr>
      <cdr:spPr>
        <a:xfrm xmlns:a="http://schemas.openxmlformats.org/drawingml/2006/main">
          <a:off x="446529" y="88298"/>
          <a:ext cx="1432342" cy="226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 b="1"/>
            <a:t>D. Hong Kong (</a:t>
          </a:r>
          <a:r>
            <a:rPr lang="en-AU" sz="900" b="1">
              <a:effectLst/>
              <a:latin typeface="+mn-lt"/>
              <a:ea typeface="+mn-ea"/>
              <a:cs typeface="+mn-cs"/>
            </a:rPr>
            <a:t>counterfactual</a:t>
          </a:r>
          <a:r>
            <a:rPr lang="en-AU" sz="900" b="1"/>
            <a:t>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4"/>
  <sheetViews>
    <sheetView zoomScale="70" zoomScaleNormal="70" workbookViewId="0">
      <selection activeCell="G51" sqref="G51"/>
    </sheetView>
  </sheetViews>
  <sheetFormatPr defaultRowHeight="12.75" x14ac:dyDescent="0.2"/>
  <cols>
    <col min="1" max="1" width="10" bestFit="1" customWidth="1"/>
    <col min="2" max="2" width="10.28515625" bestFit="1" customWidth="1"/>
    <col min="13" max="13" width="10" bestFit="1" customWidth="1"/>
    <col min="24" max="24" width="14.85546875" customWidth="1"/>
  </cols>
  <sheetData>
    <row r="1" spans="1:24" x14ac:dyDescent="0.2">
      <c r="A1" s="12" t="s">
        <v>11</v>
      </c>
      <c r="M1" s="12" t="s">
        <v>12</v>
      </c>
    </row>
    <row r="2" spans="1:24" x14ac:dyDescent="0.2">
      <c r="A2" s="6" t="s">
        <v>9</v>
      </c>
      <c r="M2" s="6" t="s">
        <v>9</v>
      </c>
    </row>
    <row r="3" spans="1:24" s="11" customFormat="1" x14ac:dyDescent="0.2">
      <c r="A3" s="9"/>
      <c r="B3" s="6" t="s">
        <v>17</v>
      </c>
      <c r="C3" s="9" t="s">
        <v>1</v>
      </c>
      <c r="D3" s="9" t="s">
        <v>2</v>
      </c>
      <c r="E3" s="10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M3" s="9"/>
      <c r="N3" t="s">
        <v>10</v>
      </c>
      <c r="O3" s="9" t="s">
        <v>1</v>
      </c>
      <c r="P3" s="9" t="s">
        <v>2</v>
      </c>
      <c r="Q3" s="10" t="s">
        <v>3</v>
      </c>
      <c r="R3" s="9" t="s">
        <v>4</v>
      </c>
      <c r="S3" s="9" t="s">
        <v>5</v>
      </c>
      <c r="T3" s="9" t="s">
        <v>6</v>
      </c>
      <c r="U3" s="9" t="s">
        <v>7</v>
      </c>
      <c r="V3" s="9" t="s">
        <v>8</v>
      </c>
      <c r="W3" s="9" t="s">
        <v>13</v>
      </c>
      <c r="X3" s="9" t="s">
        <v>16</v>
      </c>
    </row>
    <row r="4" spans="1:24" x14ac:dyDescent="0.2">
      <c r="A4" s="1">
        <v>0</v>
      </c>
      <c r="B4">
        <v>6.7799999999999996E-3</v>
      </c>
      <c r="C4" s="3">
        <f>(A5-A4)*B4/(1+(A5-A4)*(1-D4)*B4)</f>
        <v>6.7372084801076435E-3</v>
      </c>
      <c r="D4" s="2">
        <f>IF($A$2="Males",IF(B4&gt;=0.107,0.33,0.045+2.684*B4),IF(B4&gt;=0.107,0.35,0.053+2.8*B4))</f>
        <v>6.3197519999999993E-2</v>
      </c>
      <c r="E4" s="3">
        <f t="shared" ref="E4:E67" si="0">1-C4</f>
        <v>0.99326279151989239</v>
      </c>
      <c r="F4" s="4">
        <v>100000</v>
      </c>
      <c r="G4" s="4">
        <f>F4-F5</f>
        <v>673.72084801076562</v>
      </c>
      <c r="H4" s="4">
        <f>F5*(A5-A4)+(F4-F5)*(A5-A4)*D4</f>
        <v>99368.856638755809</v>
      </c>
      <c r="I4" s="4">
        <f>I5+H4</f>
        <v>7624585.5036813579</v>
      </c>
      <c r="J4" s="5">
        <f>IF(F4&gt;0.0000001,I4/F4,0)</f>
        <v>76.24585503681358</v>
      </c>
      <c r="M4" s="1">
        <v>0</v>
      </c>
      <c r="N4">
        <v>6.0699999999999999E-3</v>
      </c>
      <c r="O4" s="3">
        <f>(M5-M4)*N4/(1+(M5-M4)*(1-P4)*N4)</f>
        <v>6.0356093496804434E-3</v>
      </c>
      <c r="P4" s="2">
        <f>IF($A$2="Males",IF(N4&gt;=0.107,0.33,0.045+2.684*N4),IF(N4&gt;=0.107,0.35,0.053+2.8*N4))</f>
        <v>6.129188E-2</v>
      </c>
      <c r="Q4" s="3">
        <f t="shared" ref="Q4:Q67" si="1">1-O4</f>
        <v>0.99396439065031961</v>
      </c>
      <c r="R4" s="4">
        <v>100000</v>
      </c>
      <c r="S4" s="4">
        <f>R4-R5</f>
        <v>603.56093496804533</v>
      </c>
      <c r="T4" s="4">
        <f>R5*(M5-M4)+(R4-R5)*(M5-M4)*P4</f>
        <v>99433.432449430707</v>
      </c>
      <c r="U4" s="4">
        <f>U5+T4</f>
        <v>7645658.6694724895</v>
      </c>
      <c r="V4" s="5">
        <f>IF(R4&gt;0.0000001,U4/R4,0)</f>
        <v>76.456586694724891</v>
      </c>
      <c r="W4" s="5">
        <f>N4/B4</f>
        <v>0.89528023598820061</v>
      </c>
      <c r="X4" s="5">
        <f>(R4*(V4-J4)-R5*(V5-J5) - F4*(J4-V4)+F5*(J5-V5))/2/$F$4</f>
        <v>5.3856114371851366E-2</v>
      </c>
    </row>
    <row r="5" spans="1:24" x14ac:dyDescent="0.2">
      <c r="A5" s="1">
        <v>1</v>
      </c>
      <c r="B5">
        <v>4.6000000000000001E-4</v>
      </c>
      <c r="C5" s="3">
        <f>(A6-A5)*B5/(1+(A6-A5)*(1-D5)*B5)</f>
        <v>4.5989422432840451E-4</v>
      </c>
      <c r="D5" s="8">
        <v>0.5</v>
      </c>
      <c r="E5" s="3">
        <f t="shared" si="0"/>
        <v>0.99954010577567165</v>
      </c>
      <c r="F5" s="4">
        <f>F4*(1-C4)</f>
        <v>99326.279151989234</v>
      </c>
      <c r="G5" s="4">
        <f>F5-F6</f>
        <v>45.679582106022281</v>
      </c>
      <c r="H5" s="4">
        <f>F6*(A6-A5)+(F5-F6)*(A6-A5)*D5</f>
        <v>99303.439360936231</v>
      </c>
      <c r="I5" s="4">
        <f>I6+H5</f>
        <v>7525216.6470426023</v>
      </c>
      <c r="J5" s="5">
        <f>IF(F5&gt;0.0000001,I5/F5,0)</f>
        <v>75.762594867039198</v>
      </c>
      <c r="M5" s="1">
        <v>1</v>
      </c>
      <c r="N5">
        <v>4.2000000000000002E-4</v>
      </c>
      <c r="O5" s="3">
        <f>(M6-M5)*N5/(1+(M6-M5)*(1-P5)*N5)</f>
        <v>4.1991181851811117E-4</v>
      </c>
      <c r="P5" s="8">
        <v>0.5</v>
      </c>
      <c r="Q5" s="3">
        <f t="shared" si="1"/>
        <v>0.99958008818148192</v>
      </c>
      <c r="R5" s="4">
        <f>R4*(1-O4)</f>
        <v>99396.439065031955</v>
      </c>
      <c r="S5" s="4">
        <f>R5-R6</f>
        <v>41.737739482021425</v>
      </c>
      <c r="T5" s="4">
        <f>R6*(M6-M5)+(R5-R6)*(M6-M5)*P5</f>
        <v>99375.570195290944</v>
      </c>
      <c r="U5" s="4">
        <f>U6+T5</f>
        <v>7546225.2370230583</v>
      </c>
      <c r="V5" s="5">
        <f>IF(R5&gt;0.0000001,U5/R5,0)</f>
        <v>75.920478721433881</v>
      </c>
      <c r="W5" s="5">
        <f>N5/B5</f>
        <v>0.91304347826086962</v>
      </c>
      <c r="X5" s="5">
        <f t="shared" ref="X5:X68" si="2">(R5*(V5-J5)-R6*(V6-J6) - F5*(J5-V5)+F6*(J6-V6))/2/$F$4</f>
        <v>2.994413993779426E-3</v>
      </c>
    </row>
    <row r="6" spans="1:24" x14ac:dyDescent="0.2">
      <c r="A6">
        <v>2</v>
      </c>
      <c r="B6">
        <v>3.2000000000000003E-4</v>
      </c>
      <c r="C6" s="3">
        <f t="shared" ref="C6:C69" si="3">(A7-A6)*B6/(1+(A7-A6)*(1-D6)*B6)</f>
        <v>3.1994880819068952E-4</v>
      </c>
      <c r="D6">
        <v>0.5</v>
      </c>
      <c r="E6" s="3">
        <f t="shared" si="0"/>
        <v>0.99968005119180936</v>
      </c>
      <c r="F6" s="4">
        <f>F5*(1-C5)</f>
        <v>99280.599569883212</v>
      </c>
      <c r="G6" s="4">
        <f>F6-F7</f>
        <v>31.764709508832311</v>
      </c>
      <c r="H6" s="4">
        <f>F7*(A7-A6)+(F6-F7)*(A7-A6)*D6</f>
        <v>99264.717215128796</v>
      </c>
      <c r="I6" s="4">
        <f>I7+H6</f>
        <v>7425913.2076816661</v>
      </c>
      <c r="J6" s="5">
        <f>IF(F6&gt;0.0000001,I6/F6,0)</f>
        <v>74.797223625292432</v>
      </c>
      <c r="M6">
        <v>2</v>
      </c>
      <c r="N6">
        <v>2.5999999999999998E-4</v>
      </c>
      <c r="O6" s="3">
        <f t="shared" ref="O6:O69" si="4">(M7-M6)*N6/(1+(M7-M6)*(1-P6)*N6)</f>
        <v>2.5996620439342882E-4</v>
      </c>
      <c r="P6">
        <v>0.5</v>
      </c>
      <c r="Q6" s="3">
        <f t="shared" si="1"/>
        <v>0.99974003379560661</v>
      </c>
      <c r="R6" s="4">
        <f>R5*(1-O5)</f>
        <v>99354.701325549933</v>
      </c>
      <c r="S6" s="4">
        <f>R6-R7</f>
        <v>25.828864592243917</v>
      </c>
      <c r="T6" s="4">
        <f>R7*(M7-M6)+(R6-R7)*(M7-M6)*P6</f>
        <v>99341.786893253811</v>
      </c>
      <c r="U6" s="4">
        <f>U7+T6</f>
        <v>7446849.6668277672</v>
      </c>
      <c r="V6" s="5">
        <f>IF(R6&gt;0.0000001,U6/R6,0)</f>
        <v>74.952161975980346</v>
      </c>
      <c r="W6" s="5">
        <f t="shared" ref="W6:W68" si="5">N6/B6</f>
        <v>0.81249999999999989</v>
      </c>
      <c r="X6" s="5">
        <f t="shared" si="2"/>
        <v>4.4320301301347901E-3</v>
      </c>
    </row>
    <row r="7" spans="1:24" x14ac:dyDescent="0.2">
      <c r="A7">
        <v>3</v>
      </c>
      <c r="B7">
        <v>2.4000000000000001E-4</v>
      </c>
      <c r="C7" s="3">
        <f t="shared" si="3"/>
        <v>2.3997120345558537E-4</v>
      </c>
      <c r="D7">
        <v>0.5</v>
      </c>
      <c r="E7" s="3">
        <f t="shared" si="0"/>
        <v>0.99976002879654446</v>
      </c>
      <c r="F7" s="4">
        <f t="shared" ref="F7:F70" si="6">F6*(1-C6)</f>
        <v>99248.83486037438</v>
      </c>
      <c r="G7" s="4">
        <f t="shared" ref="G7:G70" si="7">F7-F8</f>
        <v>23.816862343010143</v>
      </c>
      <c r="H7" s="4">
        <f t="shared" ref="H7:H70" si="8">F8*(A8-A7)+(F7-F8)*(A8-A7)*D7</f>
        <v>99236.926429202867</v>
      </c>
      <c r="I7" s="4">
        <f t="shared" ref="I7:I70" si="9">I8+H7</f>
        <v>7326648.490466537</v>
      </c>
      <c r="J7" s="5">
        <f t="shared" ref="J7:J70" si="10">IF(F7&gt;0.0000001,I7/F7,0)</f>
        <v>73.821002541479103</v>
      </c>
      <c r="M7">
        <v>3</v>
      </c>
      <c r="N7">
        <v>1.9000000000000001E-4</v>
      </c>
      <c r="O7" s="3">
        <f t="shared" si="4"/>
        <v>1.8998195171458714E-4</v>
      </c>
      <c r="P7">
        <v>0.5</v>
      </c>
      <c r="Q7" s="3">
        <f t="shared" si="1"/>
        <v>0.9998100180482854</v>
      </c>
      <c r="R7" s="4">
        <f t="shared" ref="R7:R70" si="11">R6*(1-O6)</f>
        <v>99328.872460957689</v>
      </c>
      <c r="S7" s="4">
        <f t="shared" ref="S7:S70" si="12">R7-R8</f>
        <v>18.870693051736453</v>
      </c>
      <c r="T7" s="4">
        <f t="shared" ref="T7:T70" si="13">R8*(M8-M7)+(R7-R8)*(M8-M7)*P7</f>
        <v>99319.437114431814</v>
      </c>
      <c r="U7" s="4">
        <f t="shared" ref="U7:U70" si="14">U8+T7</f>
        <v>7347507.879934513</v>
      </c>
      <c r="V7" s="5">
        <f t="shared" ref="V7:V70" si="15">IF(R7&gt;0.0000001,U7/R7,0)</f>
        <v>73.971522054904355</v>
      </c>
      <c r="W7" s="5">
        <f t="shared" si="5"/>
        <v>0.79166666666666674</v>
      </c>
      <c r="X7" s="5">
        <f t="shared" si="2"/>
        <v>3.6437138545073232E-3</v>
      </c>
    </row>
    <row r="8" spans="1:24" x14ac:dyDescent="0.2">
      <c r="A8">
        <v>4</v>
      </c>
      <c r="B8">
        <v>1.8000000000000001E-4</v>
      </c>
      <c r="C8" s="3">
        <f t="shared" si="3"/>
        <v>1.7998380145786881E-4</v>
      </c>
      <c r="D8">
        <v>0.5</v>
      </c>
      <c r="E8" s="3">
        <f t="shared" si="0"/>
        <v>0.99982001619854211</v>
      </c>
      <c r="F8" s="4">
        <f t="shared" si="6"/>
        <v>99225.01799803137</v>
      </c>
      <c r="G8" s="4">
        <f t="shared" si="7"/>
        <v>17.858895939018112</v>
      </c>
      <c r="H8" s="4">
        <f t="shared" si="8"/>
        <v>99216.088550061861</v>
      </c>
      <c r="I8" s="4">
        <f t="shared" si="9"/>
        <v>7227411.5640373342</v>
      </c>
      <c r="J8" s="5">
        <f t="shared" si="10"/>
        <v>72.838601693987357</v>
      </c>
      <c r="M8">
        <v>4</v>
      </c>
      <c r="N8">
        <v>1.4999999999999999E-4</v>
      </c>
      <c r="O8" s="3">
        <f t="shared" si="4"/>
        <v>1.4998875084368669E-4</v>
      </c>
      <c r="P8">
        <v>0.5</v>
      </c>
      <c r="Q8" s="3">
        <f t="shared" si="1"/>
        <v>0.99985001124915629</v>
      </c>
      <c r="R8" s="4">
        <f t="shared" si="11"/>
        <v>99310.001767905953</v>
      </c>
      <c r="S8" s="4">
        <f t="shared" si="12"/>
        <v>14.895383111448609</v>
      </c>
      <c r="T8" s="4">
        <f t="shared" si="13"/>
        <v>99302.554076350236</v>
      </c>
      <c r="U8" s="4">
        <f t="shared" si="14"/>
        <v>7248188.4428200815</v>
      </c>
      <c r="V8" s="5">
        <f t="shared" si="15"/>
        <v>72.985482970381753</v>
      </c>
      <c r="W8" s="5">
        <f t="shared" si="5"/>
        <v>0.83333333333333326</v>
      </c>
      <c r="X8" s="5">
        <f t="shared" si="2"/>
        <v>2.1564479982658395E-3</v>
      </c>
    </row>
    <row r="9" spans="1:24" x14ac:dyDescent="0.2">
      <c r="A9">
        <v>5</v>
      </c>
      <c r="B9">
        <v>1.3999999999999999E-4</v>
      </c>
      <c r="C9" s="3">
        <f t="shared" si="3"/>
        <v>1.3999020068595198E-4</v>
      </c>
      <c r="D9">
        <v>0.5</v>
      </c>
      <c r="E9" s="3">
        <f t="shared" si="0"/>
        <v>0.999860009799314</v>
      </c>
      <c r="F9" s="4">
        <f t="shared" si="6"/>
        <v>99207.159102092352</v>
      </c>
      <c r="G9" s="4">
        <f t="shared" si="7"/>
        <v>13.888030112197157</v>
      </c>
      <c r="H9" s="4">
        <f t="shared" si="8"/>
        <v>99200.215087036253</v>
      </c>
      <c r="I9" s="4">
        <f t="shared" si="9"/>
        <v>7128195.4754872723</v>
      </c>
      <c r="J9" s="5">
        <f t="shared" si="10"/>
        <v>71.851623814283116</v>
      </c>
      <c r="M9">
        <v>5</v>
      </c>
      <c r="N9">
        <v>1.3999999999999999E-4</v>
      </c>
      <c r="O9" s="3">
        <f t="shared" si="4"/>
        <v>1.3999020068595198E-4</v>
      </c>
      <c r="P9">
        <v>0.5</v>
      </c>
      <c r="Q9" s="3">
        <f t="shared" si="1"/>
        <v>0.999860009799314</v>
      </c>
      <c r="R9" s="4">
        <f t="shared" si="11"/>
        <v>99295.106384794504</v>
      </c>
      <c r="S9" s="4">
        <f t="shared" si="12"/>
        <v>13.900341869943077</v>
      </c>
      <c r="T9" s="4">
        <f t="shared" si="13"/>
        <v>99288.156213859533</v>
      </c>
      <c r="U9" s="4">
        <f t="shared" si="14"/>
        <v>7148885.8887437312</v>
      </c>
      <c r="V9" s="5">
        <f t="shared" si="15"/>
        <v>71.996356608350155</v>
      </c>
      <c r="W9" s="5">
        <f t="shared" si="5"/>
        <v>1</v>
      </c>
      <c r="X9" s="5">
        <f t="shared" si="2"/>
        <v>1.1186784831807017E-15</v>
      </c>
    </row>
    <row r="10" spans="1:24" x14ac:dyDescent="0.2">
      <c r="A10">
        <v>6</v>
      </c>
      <c r="B10">
        <v>1.2E-4</v>
      </c>
      <c r="C10" s="3">
        <f t="shared" si="3"/>
        <v>1.1999280043197409E-4</v>
      </c>
      <c r="D10">
        <v>0.5</v>
      </c>
      <c r="E10" s="3">
        <f t="shared" si="0"/>
        <v>0.99988000719956804</v>
      </c>
      <c r="F10" s="4">
        <f t="shared" si="6"/>
        <v>99193.271071980154</v>
      </c>
      <c r="G10" s="4">
        <f t="shared" si="7"/>
        <v>11.902478379939566</v>
      </c>
      <c r="H10" s="4">
        <f t="shared" si="8"/>
        <v>99187.319832790177</v>
      </c>
      <c r="I10" s="4">
        <f t="shared" si="9"/>
        <v>7028995.2604002357</v>
      </c>
      <c r="J10" s="5">
        <f t="shared" si="10"/>
        <v>70.861613740911977</v>
      </c>
      <c r="M10">
        <v>6</v>
      </c>
      <c r="N10">
        <v>1.2999999999999999E-4</v>
      </c>
      <c r="O10" s="3">
        <f t="shared" si="4"/>
        <v>1.299915505492143E-4</v>
      </c>
      <c r="P10">
        <v>0.5</v>
      </c>
      <c r="Q10" s="3">
        <f t="shared" si="1"/>
        <v>0.99987000844945073</v>
      </c>
      <c r="R10" s="4">
        <f t="shared" si="11"/>
        <v>99281.206042924561</v>
      </c>
      <c r="S10" s="4">
        <f t="shared" si="12"/>
        <v>12.905717913919943</v>
      </c>
      <c r="T10" s="4">
        <f t="shared" si="13"/>
        <v>99274.753183967608</v>
      </c>
      <c r="U10" s="4">
        <f t="shared" si="14"/>
        <v>7049597.7325298721</v>
      </c>
      <c r="V10" s="5">
        <f t="shared" si="15"/>
        <v>71.006366798988665</v>
      </c>
      <c r="W10" s="5">
        <f t="shared" si="5"/>
        <v>1.0833333333333333</v>
      </c>
      <c r="X10" s="5">
        <f t="shared" si="2"/>
        <v>-6.9896715606326322E-4</v>
      </c>
    </row>
    <row r="11" spans="1:24" x14ac:dyDescent="0.2">
      <c r="A11">
        <v>7</v>
      </c>
      <c r="B11">
        <v>1.2999999999999999E-4</v>
      </c>
      <c r="C11" s="3">
        <f t="shared" si="3"/>
        <v>1.299915505492143E-4</v>
      </c>
      <c r="D11">
        <v>0.5</v>
      </c>
      <c r="E11" s="3">
        <f t="shared" si="0"/>
        <v>0.99987000844945073</v>
      </c>
      <c r="F11" s="4">
        <f t="shared" si="6"/>
        <v>99181.368593600215</v>
      </c>
      <c r="G11" s="4">
        <f t="shared" si="7"/>
        <v>12.892739889080985</v>
      </c>
      <c r="H11" s="4">
        <f t="shared" si="8"/>
        <v>99174.922223655682</v>
      </c>
      <c r="I11" s="4">
        <f t="shared" si="9"/>
        <v>6929807.9405674459</v>
      </c>
      <c r="J11" s="5">
        <f t="shared" si="10"/>
        <v>69.870057641194919</v>
      </c>
      <c r="M11">
        <v>7</v>
      </c>
      <c r="N11">
        <v>1.2E-4</v>
      </c>
      <c r="O11" s="3">
        <f t="shared" si="4"/>
        <v>1.1999280043197409E-4</v>
      </c>
      <c r="P11">
        <v>0.5</v>
      </c>
      <c r="Q11" s="3">
        <f t="shared" si="1"/>
        <v>0.99988000719956804</v>
      </c>
      <c r="R11" s="4">
        <f t="shared" si="11"/>
        <v>99268.300325010641</v>
      </c>
      <c r="S11" s="4">
        <f t="shared" si="12"/>
        <v>11.911481350121903</v>
      </c>
      <c r="T11" s="4">
        <f t="shared" si="13"/>
        <v>99262.344584335573</v>
      </c>
      <c r="U11" s="4">
        <f t="shared" si="14"/>
        <v>6950322.9793459047</v>
      </c>
      <c r="V11" s="5">
        <f t="shared" si="15"/>
        <v>70.015533222490077</v>
      </c>
      <c r="W11" s="5">
        <f t="shared" si="5"/>
        <v>0.92307692307692313</v>
      </c>
      <c r="X11" s="5">
        <f t="shared" si="2"/>
        <v>6.8904467254739753E-4</v>
      </c>
    </row>
    <row r="12" spans="1:24" x14ac:dyDescent="0.2">
      <c r="A12">
        <v>8</v>
      </c>
      <c r="B12">
        <v>1.2E-4</v>
      </c>
      <c r="C12" s="3">
        <f t="shared" si="3"/>
        <v>1.1999280043197409E-4</v>
      </c>
      <c r="D12">
        <v>0.5</v>
      </c>
      <c r="E12" s="3">
        <f t="shared" si="0"/>
        <v>0.99988000719956804</v>
      </c>
      <c r="F12" s="4">
        <f t="shared" si="6"/>
        <v>99168.475853711134</v>
      </c>
      <c r="G12" s="4">
        <f t="shared" si="7"/>
        <v>11.899503132255631</v>
      </c>
      <c r="H12" s="4">
        <f t="shared" si="8"/>
        <v>99162.526102144999</v>
      </c>
      <c r="I12" s="4">
        <f t="shared" si="9"/>
        <v>6830633.0183437904</v>
      </c>
      <c r="J12" s="5">
        <f t="shared" si="10"/>
        <v>68.87907633490336</v>
      </c>
      <c r="M12">
        <v>8</v>
      </c>
      <c r="N12">
        <v>1.2E-4</v>
      </c>
      <c r="O12" s="3">
        <f t="shared" si="4"/>
        <v>1.1999280043197409E-4</v>
      </c>
      <c r="P12">
        <v>0.5</v>
      </c>
      <c r="Q12" s="3">
        <f t="shared" si="1"/>
        <v>0.99988000719956804</v>
      </c>
      <c r="R12" s="4">
        <f t="shared" si="11"/>
        <v>99256.388843660519</v>
      </c>
      <c r="S12" s="4">
        <f t="shared" si="12"/>
        <v>11.910052058112342</v>
      </c>
      <c r="T12" s="4">
        <f t="shared" si="13"/>
        <v>99250.433817631463</v>
      </c>
      <c r="U12" s="4">
        <f t="shared" si="14"/>
        <v>6851060.6347615691</v>
      </c>
      <c r="V12" s="5">
        <f t="shared" si="15"/>
        <v>69.023875587018651</v>
      </c>
      <c r="W12" s="5">
        <f t="shared" si="5"/>
        <v>1</v>
      </c>
      <c r="X12" s="5">
        <f t="shared" si="2"/>
        <v>1.645275915507227E-14</v>
      </c>
    </row>
    <row r="13" spans="1:24" x14ac:dyDescent="0.2">
      <c r="A13">
        <v>9</v>
      </c>
      <c r="B13">
        <v>1.2E-4</v>
      </c>
      <c r="C13" s="3">
        <f t="shared" si="3"/>
        <v>1.1999280043197409E-4</v>
      </c>
      <c r="D13">
        <v>0.5</v>
      </c>
      <c r="E13" s="3">
        <f t="shared" si="0"/>
        <v>0.99988000719956804</v>
      </c>
      <c r="F13" s="4">
        <f t="shared" si="6"/>
        <v>99156.576350578878</v>
      </c>
      <c r="G13" s="4">
        <f t="shared" si="7"/>
        <v>11.898075277553289</v>
      </c>
      <c r="H13" s="4">
        <f t="shared" si="8"/>
        <v>99150.627312940109</v>
      </c>
      <c r="I13" s="4">
        <f t="shared" si="9"/>
        <v>6731470.4922416452</v>
      </c>
      <c r="J13" s="5">
        <f t="shared" si="10"/>
        <v>67.887282316422443</v>
      </c>
      <c r="M13">
        <v>9</v>
      </c>
      <c r="N13">
        <v>1.2E-4</v>
      </c>
      <c r="O13" s="3">
        <f t="shared" si="4"/>
        <v>1.1999280043197409E-4</v>
      </c>
      <c r="P13">
        <v>0.5</v>
      </c>
      <c r="Q13" s="3">
        <f t="shared" si="1"/>
        <v>0.99988000719956804</v>
      </c>
      <c r="R13" s="4">
        <f t="shared" si="11"/>
        <v>99244.478791602407</v>
      </c>
      <c r="S13" s="4">
        <f t="shared" si="12"/>
        <v>11.908622937611653</v>
      </c>
      <c r="T13" s="4">
        <f t="shared" si="13"/>
        <v>99238.524480133608</v>
      </c>
      <c r="U13" s="4">
        <f t="shared" si="14"/>
        <v>6751810.2009439375</v>
      </c>
      <c r="V13" s="5">
        <f t="shared" si="15"/>
        <v>68.032098945490588</v>
      </c>
      <c r="W13" s="5">
        <f t="shared" si="5"/>
        <v>1</v>
      </c>
      <c r="X13" s="5">
        <f t="shared" si="2"/>
        <v>-9.949872037395835E-15</v>
      </c>
    </row>
    <row r="14" spans="1:24" x14ac:dyDescent="0.2">
      <c r="A14">
        <v>10</v>
      </c>
      <c r="B14">
        <v>1.1E-4</v>
      </c>
      <c r="C14" s="3">
        <f t="shared" si="3"/>
        <v>1.0999395033273171E-4</v>
      </c>
      <c r="D14">
        <v>0.5</v>
      </c>
      <c r="E14" s="3">
        <f t="shared" si="0"/>
        <v>0.99989000604966727</v>
      </c>
      <c r="F14" s="4">
        <f t="shared" si="6"/>
        <v>99144.678275301325</v>
      </c>
      <c r="G14" s="4">
        <f t="shared" si="7"/>
        <v>10.905314817966428</v>
      </c>
      <c r="H14" s="4">
        <f t="shared" si="8"/>
        <v>99139.225617892342</v>
      </c>
      <c r="I14" s="4">
        <f t="shared" si="9"/>
        <v>6632319.8649287047</v>
      </c>
      <c r="J14" s="5">
        <f t="shared" si="10"/>
        <v>66.89536927551795</v>
      </c>
      <c r="M14">
        <v>10</v>
      </c>
      <c r="N14">
        <v>1.3999999999999999E-4</v>
      </c>
      <c r="O14" s="3">
        <f t="shared" si="4"/>
        <v>1.3999020068595198E-4</v>
      </c>
      <c r="P14">
        <v>0.5</v>
      </c>
      <c r="Q14" s="3">
        <f t="shared" si="1"/>
        <v>0.999860009799314</v>
      </c>
      <c r="R14" s="4">
        <f t="shared" si="11"/>
        <v>99232.570168664795</v>
      </c>
      <c r="S14" s="4">
        <f t="shared" si="12"/>
        <v>13.891587412494118</v>
      </c>
      <c r="T14" s="4">
        <f t="shared" si="13"/>
        <v>99225.624374958541</v>
      </c>
      <c r="U14" s="4">
        <f t="shared" si="14"/>
        <v>6652571.6764638042</v>
      </c>
      <c r="V14" s="5">
        <f t="shared" si="15"/>
        <v>67.040203283624336</v>
      </c>
      <c r="W14" s="5">
        <f t="shared" si="5"/>
        <v>1.2727272727272725</v>
      </c>
      <c r="X14" s="5">
        <f t="shared" si="2"/>
        <v>-1.977853555348429E-3</v>
      </c>
    </row>
    <row r="15" spans="1:24" x14ac:dyDescent="0.2">
      <c r="A15">
        <v>11</v>
      </c>
      <c r="B15">
        <v>1.3999999999999999E-4</v>
      </c>
      <c r="C15" s="3">
        <f t="shared" si="3"/>
        <v>1.3999020068595198E-4</v>
      </c>
      <c r="D15">
        <v>0.5</v>
      </c>
      <c r="E15" s="3">
        <f t="shared" si="0"/>
        <v>0.999860009799314</v>
      </c>
      <c r="F15" s="4">
        <f t="shared" si="6"/>
        <v>99133.772960483358</v>
      </c>
      <c r="G15" s="4">
        <f t="shared" si="7"/>
        <v>13.877756771500572</v>
      </c>
      <c r="H15" s="4">
        <f t="shared" si="8"/>
        <v>99126.834082097601</v>
      </c>
      <c r="I15" s="4">
        <f t="shared" si="9"/>
        <v>6533180.6393108126</v>
      </c>
      <c r="J15" s="5">
        <f t="shared" si="10"/>
        <v>65.902673167852342</v>
      </c>
      <c r="M15">
        <v>11</v>
      </c>
      <c r="N15">
        <v>1.4999999999999999E-4</v>
      </c>
      <c r="O15" s="3">
        <f t="shared" si="4"/>
        <v>1.4998875084368669E-4</v>
      </c>
      <c r="P15">
        <v>0.5</v>
      </c>
      <c r="Q15" s="3">
        <f t="shared" si="1"/>
        <v>0.99985001124915629</v>
      </c>
      <c r="R15" s="4">
        <f t="shared" si="11"/>
        <v>99218.678581252301</v>
      </c>
      <c r="S15" s="4">
        <f t="shared" si="12"/>
        <v>14.881685660759103</v>
      </c>
      <c r="T15" s="4">
        <f t="shared" si="13"/>
        <v>99211.237738421914</v>
      </c>
      <c r="U15" s="4">
        <f t="shared" si="14"/>
        <v>6553346.0520888455</v>
      </c>
      <c r="V15" s="5">
        <f t="shared" si="15"/>
        <v>66.049519564223687</v>
      </c>
      <c r="W15" s="5">
        <f t="shared" si="5"/>
        <v>1.0714285714285714</v>
      </c>
      <c r="X15" s="5">
        <f t="shared" si="2"/>
        <v>-6.4936690555273346E-4</v>
      </c>
    </row>
    <row r="16" spans="1:24" x14ac:dyDescent="0.2">
      <c r="A16">
        <v>12</v>
      </c>
      <c r="B16">
        <v>1.4999999999999999E-4</v>
      </c>
      <c r="C16" s="3">
        <f t="shared" si="3"/>
        <v>1.4998875084368669E-4</v>
      </c>
      <c r="D16">
        <v>0.5</v>
      </c>
      <c r="E16" s="3">
        <f t="shared" si="0"/>
        <v>0.99985001124915629</v>
      </c>
      <c r="F16" s="4">
        <f t="shared" si="6"/>
        <v>99119.895203711858</v>
      </c>
      <c r="G16" s="4">
        <f t="shared" si="7"/>
        <v>14.866869265359128</v>
      </c>
      <c r="H16" s="4">
        <f t="shared" si="8"/>
        <v>99112.461769079178</v>
      </c>
      <c r="I16" s="4">
        <f t="shared" si="9"/>
        <v>6434053.8052287148</v>
      </c>
      <c r="J16" s="5">
        <f t="shared" si="10"/>
        <v>64.911830183086906</v>
      </c>
      <c r="M16">
        <v>12</v>
      </c>
      <c r="N16">
        <v>1.6000000000000001E-4</v>
      </c>
      <c r="O16" s="3">
        <f t="shared" si="4"/>
        <v>1.5998720102391808E-4</v>
      </c>
      <c r="P16">
        <v>0.5</v>
      </c>
      <c r="Q16" s="3">
        <f t="shared" si="1"/>
        <v>0.99984001279897605</v>
      </c>
      <c r="R16" s="4">
        <f t="shared" si="11"/>
        <v>99203.796895591542</v>
      </c>
      <c r="S16" s="4">
        <f t="shared" si="12"/>
        <v>15.871337796270382</v>
      </c>
      <c r="T16" s="4">
        <f t="shared" si="13"/>
        <v>99195.861226693407</v>
      </c>
      <c r="U16" s="4">
        <f t="shared" si="14"/>
        <v>6454134.8143504234</v>
      </c>
      <c r="V16" s="5">
        <f t="shared" si="15"/>
        <v>65.059352729645724</v>
      </c>
      <c r="W16" s="5">
        <f t="shared" si="5"/>
        <v>1.0666666666666669</v>
      </c>
      <c r="X16" s="5">
        <f t="shared" si="2"/>
        <v>-6.3945072595631249E-4</v>
      </c>
    </row>
    <row r="17" spans="1:24" x14ac:dyDescent="0.2">
      <c r="A17">
        <v>13</v>
      </c>
      <c r="B17">
        <v>1.8000000000000001E-4</v>
      </c>
      <c r="C17" s="3">
        <f t="shared" si="3"/>
        <v>1.7998380145786881E-4</v>
      </c>
      <c r="D17">
        <v>0.5</v>
      </c>
      <c r="E17" s="3">
        <f t="shared" si="0"/>
        <v>0.99982001619854211</v>
      </c>
      <c r="F17" s="4">
        <f t="shared" si="6"/>
        <v>99105.028334446499</v>
      </c>
      <c r="G17" s="4">
        <f t="shared" si="7"/>
        <v>17.837299743230687</v>
      </c>
      <c r="H17" s="4">
        <f t="shared" si="8"/>
        <v>99096.109684574883</v>
      </c>
      <c r="I17" s="4">
        <f t="shared" si="9"/>
        <v>6334941.343459636</v>
      </c>
      <c r="J17" s="5">
        <f t="shared" si="10"/>
        <v>63.921492682301817</v>
      </c>
      <c r="M17">
        <v>13</v>
      </c>
      <c r="N17">
        <v>1.8000000000000001E-4</v>
      </c>
      <c r="O17" s="3">
        <f t="shared" si="4"/>
        <v>1.7998380145786881E-4</v>
      </c>
      <c r="P17">
        <v>0.5</v>
      </c>
      <c r="Q17" s="3">
        <f t="shared" si="1"/>
        <v>0.99982001619854211</v>
      </c>
      <c r="R17" s="4">
        <f t="shared" si="11"/>
        <v>99187.925557795272</v>
      </c>
      <c r="S17" s="4">
        <f t="shared" si="12"/>
        <v>17.85221990061109</v>
      </c>
      <c r="T17" s="4">
        <f t="shared" si="13"/>
        <v>99178.999447844966</v>
      </c>
      <c r="U17" s="4">
        <f t="shared" si="14"/>
        <v>6354938.9531237297</v>
      </c>
      <c r="V17" s="5">
        <f t="shared" si="15"/>
        <v>64.069683052508296</v>
      </c>
      <c r="W17" s="5">
        <f t="shared" si="5"/>
        <v>1</v>
      </c>
      <c r="X17" s="5">
        <f t="shared" si="2"/>
        <v>6.2118488131091E-15</v>
      </c>
    </row>
    <row r="18" spans="1:24" x14ac:dyDescent="0.2">
      <c r="A18">
        <v>14</v>
      </c>
      <c r="B18">
        <v>2.4000000000000001E-4</v>
      </c>
      <c r="C18" s="3">
        <f t="shared" si="3"/>
        <v>2.3997120345558537E-4</v>
      </c>
      <c r="D18">
        <v>0.5</v>
      </c>
      <c r="E18" s="3">
        <f t="shared" si="0"/>
        <v>0.99976002879654446</v>
      </c>
      <c r="F18" s="4">
        <f t="shared" si="6"/>
        <v>99087.191034703268</v>
      </c>
      <c r="G18" s="4">
        <f t="shared" si="7"/>
        <v>23.778072479632101</v>
      </c>
      <c r="H18" s="4">
        <f t="shared" si="8"/>
        <v>99075.301998463459</v>
      </c>
      <c r="I18" s="4">
        <f t="shared" si="9"/>
        <v>6235845.2337750606</v>
      </c>
      <c r="J18" s="5">
        <f t="shared" si="10"/>
        <v>62.932909578505289</v>
      </c>
      <c r="M18">
        <v>14</v>
      </c>
      <c r="N18">
        <v>2.5000000000000001E-4</v>
      </c>
      <c r="O18" s="3">
        <f t="shared" si="4"/>
        <v>2.4996875390576181E-4</v>
      </c>
      <c r="P18">
        <v>0.5</v>
      </c>
      <c r="Q18" s="3">
        <f t="shared" si="1"/>
        <v>0.99975003124609418</v>
      </c>
      <c r="R18" s="4">
        <f t="shared" si="11"/>
        <v>99170.073337894661</v>
      </c>
      <c r="S18" s="4">
        <f t="shared" si="12"/>
        <v>24.789419657026883</v>
      </c>
      <c r="T18" s="4">
        <f t="shared" si="13"/>
        <v>99157.678628066147</v>
      </c>
      <c r="U18" s="4">
        <f t="shared" si="14"/>
        <v>6255759.9536758848</v>
      </c>
      <c r="V18" s="5">
        <f t="shared" si="15"/>
        <v>63.081126625379298</v>
      </c>
      <c r="W18" s="5">
        <f t="shared" si="5"/>
        <v>1.0416666666666667</v>
      </c>
      <c r="X18" s="5">
        <f t="shared" si="2"/>
        <v>-6.1962322523288098E-4</v>
      </c>
    </row>
    <row r="19" spans="1:24" x14ac:dyDescent="0.2">
      <c r="A19">
        <v>15</v>
      </c>
      <c r="B19">
        <v>3.2000000000000003E-4</v>
      </c>
      <c r="C19" s="3">
        <f t="shared" si="3"/>
        <v>3.1994880819068952E-4</v>
      </c>
      <c r="D19">
        <v>0.5</v>
      </c>
      <c r="E19" s="3">
        <f t="shared" si="0"/>
        <v>0.99968005119180936</v>
      </c>
      <c r="F19" s="4">
        <f t="shared" si="6"/>
        <v>99063.412962223636</v>
      </c>
      <c r="G19" s="4">
        <f t="shared" si="7"/>
        <v>31.695220912559307</v>
      </c>
      <c r="H19" s="4">
        <f t="shared" si="8"/>
        <v>99047.565351767349</v>
      </c>
      <c r="I19" s="4">
        <f t="shared" si="9"/>
        <v>6136769.9317765972</v>
      </c>
      <c r="J19" s="5">
        <f t="shared" si="10"/>
        <v>61.947895275087717</v>
      </c>
      <c r="M19">
        <v>15</v>
      </c>
      <c r="N19">
        <v>3.5E-4</v>
      </c>
      <c r="O19" s="3">
        <f t="shared" si="4"/>
        <v>3.4993876071687453E-4</v>
      </c>
      <c r="P19">
        <v>0.5</v>
      </c>
      <c r="Q19" s="3">
        <f t="shared" si="1"/>
        <v>0.99965006123928313</v>
      </c>
      <c r="R19" s="4">
        <f t="shared" si="11"/>
        <v>99145.283918237634</v>
      </c>
      <c r="S19" s="4">
        <f t="shared" si="12"/>
        <v>34.694777785276528</v>
      </c>
      <c r="T19" s="4">
        <f t="shared" si="13"/>
        <v>99127.936529344996</v>
      </c>
      <c r="U19" s="4">
        <f t="shared" si="14"/>
        <v>6156602.2750478182</v>
      </c>
      <c r="V19" s="5">
        <f t="shared" si="15"/>
        <v>62.096773862940346</v>
      </c>
      <c r="W19" s="5">
        <f t="shared" si="5"/>
        <v>1.09375</v>
      </c>
      <c r="X19" s="5">
        <f t="shared" si="2"/>
        <v>-1.82913842392486E-3</v>
      </c>
    </row>
    <row r="20" spans="1:24" x14ac:dyDescent="0.2">
      <c r="A20">
        <v>16</v>
      </c>
      <c r="B20">
        <v>5.0000000000000001E-4</v>
      </c>
      <c r="C20" s="3">
        <f t="shared" si="3"/>
        <v>4.9987503124218938E-4</v>
      </c>
      <c r="D20">
        <v>0.5</v>
      </c>
      <c r="E20" s="3">
        <f t="shared" si="0"/>
        <v>0.99950012496875784</v>
      </c>
      <c r="F20" s="4">
        <f t="shared" si="6"/>
        <v>99031.717741311077</v>
      </c>
      <c r="G20" s="4">
        <f t="shared" si="7"/>
        <v>49.503482999905827</v>
      </c>
      <c r="H20" s="4">
        <f t="shared" si="8"/>
        <v>99006.965999811131</v>
      </c>
      <c r="I20" s="4">
        <f t="shared" si="9"/>
        <v>6037722.3664248297</v>
      </c>
      <c r="J20" s="5">
        <f t="shared" si="10"/>
        <v>60.967561748211445</v>
      </c>
      <c r="M20">
        <v>16</v>
      </c>
      <c r="N20">
        <v>4.8999999999999998E-4</v>
      </c>
      <c r="O20" s="3">
        <f t="shared" si="4"/>
        <v>4.898799794050457E-4</v>
      </c>
      <c r="P20">
        <v>0.5</v>
      </c>
      <c r="Q20" s="3">
        <f t="shared" si="1"/>
        <v>0.99951012002059492</v>
      </c>
      <c r="R20" s="4">
        <f t="shared" si="11"/>
        <v>99110.589140452357</v>
      </c>
      <c r="S20" s="4">
        <f t="shared" si="12"/>
        <v>48.552293366956292</v>
      </c>
      <c r="T20" s="4">
        <f t="shared" si="13"/>
        <v>99086.312993768879</v>
      </c>
      <c r="U20" s="4">
        <f t="shared" si="14"/>
        <v>6057474.3385184733</v>
      </c>
      <c r="V20" s="5">
        <f t="shared" si="15"/>
        <v>61.11833650725513</v>
      </c>
      <c r="W20" s="5">
        <f t="shared" si="5"/>
        <v>0.98</v>
      </c>
      <c r="X20" s="5">
        <f t="shared" si="2"/>
        <v>5.9980571719227553E-4</v>
      </c>
    </row>
    <row r="21" spans="1:24" x14ac:dyDescent="0.2">
      <c r="A21">
        <v>17</v>
      </c>
      <c r="B21">
        <v>6.4999999999999997E-4</v>
      </c>
      <c r="C21" s="3">
        <f t="shared" si="3"/>
        <v>6.4978881863394405E-4</v>
      </c>
      <c r="D21">
        <v>0.5</v>
      </c>
      <c r="E21" s="3">
        <f t="shared" si="0"/>
        <v>0.99935021118136602</v>
      </c>
      <c r="F21" s="4">
        <f t="shared" si="6"/>
        <v>98982.214258311171</v>
      </c>
      <c r="G21" s="4">
        <f t="shared" si="7"/>
        <v>64.317536068687332</v>
      </c>
      <c r="H21" s="4">
        <f t="shared" si="8"/>
        <v>98950.055490276834</v>
      </c>
      <c r="I21" s="4">
        <f t="shared" si="9"/>
        <v>5938715.4004250187</v>
      </c>
      <c r="J21" s="5">
        <f t="shared" si="10"/>
        <v>59.997803089420856</v>
      </c>
      <c r="M21">
        <v>17</v>
      </c>
      <c r="N21">
        <v>6.3000000000000003E-4</v>
      </c>
      <c r="O21" s="3">
        <f t="shared" si="4"/>
        <v>6.2980161249206502E-4</v>
      </c>
      <c r="P21">
        <v>0.5</v>
      </c>
      <c r="Q21" s="3">
        <f t="shared" si="1"/>
        <v>0.99937019838750796</v>
      </c>
      <c r="R21" s="4">
        <f t="shared" si="11"/>
        <v>99062.036847085401</v>
      </c>
      <c r="S21" s="4">
        <f t="shared" si="12"/>
        <v>62.389430543044</v>
      </c>
      <c r="T21" s="4">
        <f t="shared" si="13"/>
        <v>99030.842131813872</v>
      </c>
      <c r="U21" s="4">
        <f t="shared" si="14"/>
        <v>5958388.0255247047</v>
      </c>
      <c r="V21" s="5">
        <f t="shared" si="15"/>
        <v>60.148046771158349</v>
      </c>
      <c r="W21" s="5">
        <f t="shared" si="5"/>
        <v>0.96923076923076934</v>
      </c>
      <c r="X21" s="5">
        <f t="shared" si="2"/>
        <v>1.1798070415324764E-3</v>
      </c>
    </row>
    <row r="22" spans="1:24" x14ac:dyDescent="0.2">
      <c r="A22">
        <v>18</v>
      </c>
      <c r="B22">
        <v>9.5E-4</v>
      </c>
      <c r="C22" s="3">
        <f t="shared" si="3"/>
        <v>9.4954896424198501E-4</v>
      </c>
      <c r="D22">
        <v>0.5</v>
      </c>
      <c r="E22" s="3">
        <f t="shared" si="0"/>
        <v>0.99905045103575807</v>
      </c>
      <c r="F22" s="4">
        <f t="shared" si="6"/>
        <v>98917.896722242484</v>
      </c>
      <c r="G22" s="4">
        <f t="shared" si="7"/>
        <v>93.927386377588846</v>
      </c>
      <c r="H22" s="4">
        <f t="shared" si="8"/>
        <v>98870.933029053689</v>
      </c>
      <c r="I22" s="4">
        <f t="shared" si="9"/>
        <v>5839765.344934742</v>
      </c>
      <c r="J22" s="5">
        <f t="shared" si="10"/>
        <v>59.036489234426107</v>
      </c>
      <c r="M22">
        <v>18</v>
      </c>
      <c r="N22" s="13">
        <v>8.9999999999999998E-4</v>
      </c>
      <c r="O22" s="3">
        <f t="shared" si="4"/>
        <v>8.9959518216802426E-4</v>
      </c>
      <c r="P22">
        <v>0.5</v>
      </c>
      <c r="Q22" s="3">
        <f t="shared" si="1"/>
        <v>0.99910040481783202</v>
      </c>
      <c r="R22" s="4">
        <f t="shared" si="11"/>
        <v>98999.647416542357</v>
      </c>
      <c r="S22" s="4">
        <f t="shared" si="12"/>
        <v>89.059605852249661</v>
      </c>
      <c r="T22" s="4">
        <f t="shared" si="13"/>
        <v>98955.117613616225</v>
      </c>
      <c r="U22" s="4">
        <f t="shared" si="14"/>
        <v>5859357.1833928907</v>
      </c>
      <c r="V22" s="5">
        <f t="shared" si="15"/>
        <v>59.185636881508941</v>
      </c>
      <c r="W22" s="5">
        <f t="shared" si="5"/>
        <v>0.94736842105263153</v>
      </c>
      <c r="X22" s="5">
        <f t="shared" si="2"/>
        <v>2.9000384502323052E-3</v>
      </c>
    </row>
    <row r="23" spans="1:24" x14ac:dyDescent="0.2">
      <c r="A23">
        <v>19</v>
      </c>
      <c r="B23">
        <v>1.0300000000000001E-3</v>
      </c>
      <c r="C23" s="3">
        <f t="shared" si="3"/>
        <v>1.0294698230411338E-3</v>
      </c>
      <c r="D23">
        <v>0.5</v>
      </c>
      <c r="E23" s="3">
        <f t="shared" si="0"/>
        <v>0.99897053017695892</v>
      </c>
      <c r="F23" s="4">
        <f t="shared" si="6"/>
        <v>98823.969335864895</v>
      </c>
      <c r="G23" s="4">
        <f t="shared" si="7"/>
        <v>101.73629422440717</v>
      </c>
      <c r="H23" s="4">
        <f t="shared" si="8"/>
        <v>98773.101188752684</v>
      </c>
      <c r="I23" s="4">
        <f t="shared" si="9"/>
        <v>5740894.4119056882</v>
      </c>
      <c r="J23" s="5">
        <f t="shared" si="10"/>
        <v>58.092125326342469</v>
      </c>
      <c r="M23">
        <v>19</v>
      </c>
      <c r="N23">
        <v>1.0200000000000001E-3</v>
      </c>
      <c r="O23" s="3">
        <f t="shared" si="4"/>
        <v>1.0194800651667649E-3</v>
      </c>
      <c r="P23">
        <v>0.5</v>
      </c>
      <c r="Q23" s="3">
        <f t="shared" si="1"/>
        <v>0.99898051993483328</v>
      </c>
      <c r="R23" s="4">
        <f t="shared" si="11"/>
        <v>98910.587810690107</v>
      </c>
      <c r="S23" s="4">
        <f t="shared" si="12"/>
        <v>100.83737250692502</v>
      </c>
      <c r="T23" s="4">
        <f t="shared" si="13"/>
        <v>98860.169124436652</v>
      </c>
      <c r="U23" s="4">
        <f t="shared" si="14"/>
        <v>5760402.0657792743</v>
      </c>
      <c r="V23" s="5">
        <f t="shared" si="15"/>
        <v>58.238477733085503</v>
      </c>
      <c r="W23" s="5">
        <f t="shared" si="5"/>
        <v>0.99029126213592233</v>
      </c>
      <c r="X23" s="5">
        <f t="shared" si="2"/>
        <v>5.7012097349267603E-4</v>
      </c>
    </row>
    <row r="24" spans="1:24" x14ac:dyDescent="0.2">
      <c r="A24">
        <v>20</v>
      </c>
      <c r="B24">
        <v>1.1100000000000001E-3</v>
      </c>
      <c r="C24" s="3">
        <f t="shared" si="3"/>
        <v>1.1093842917180964E-3</v>
      </c>
      <c r="D24">
        <v>0.5</v>
      </c>
      <c r="E24" s="3">
        <f t="shared" si="0"/>
        <v>0.99889061570828186</v>
      </c>
      <c r="F24" s="4">
        <f t="shared" si="6"/>
        <v>98722.233041640487</v>
      </c>
      <c r="G24" s="4">
        <f t="shared" si="7"/>
        <v>109.52089457973489</v>
      </c>
      <c r="H24" s="4">
        <f t="shared" si="8"/>
        <v>98667.47259435062</v>
      </c>
      <c r="I24" s="4">
        <f t="shared" si="9"/>
        <v>5642121.3107169354</v>
      </c>
      <c r="J24" s="5">
        <f t="shared" si="10"/>
        <v>57.151475780912698</v>
      </c>
      <c r="M24">
        <v>20</v>
      </c>
      <c r="N24">
        <v>1.1199999999999999E-3</v>
      </c>
      <c r="O24" s="3">
        <f t="shared" si="4"/>
        <v>1.1193731510354202E-3</v>
      </c>
      <c r="P24">
        <v>0.5</v>
      </c>
      <c r="Q24" s="3">
        <f t="shared" si="1"/>
        <v>0.99888062684896461</v>
      </c>
      <c r="R24" s="4">
        <f t="shared" si="11"/>
        <v>98809.750438183182</v>
      </c>
      <c r="S24" s="4">
        <f t="shared" si="12"/>
        <v>110.60498170100618</v>
      </c>
      <c r="T24" s="4">
        <f t="shared" si="13"/>
        <v>98754.447947332679</v>
      </c>
      <c r="U24" s="4">
        <f t="shared" si="14"/>
        <v>5661541.8966548378</v>
      </c>
      <c r="V24" s="5">
        <f t="shared" si="15"/>
        <v>57.297401031255319</v>
      </c>
      <c r="W24" s="5">
        <f t="shared" si="5"/>
        <v>1.0090090090090089</v>
      </c>
      <c r="X24" s="5">
        <f t="shared" si="2"/>
        <v>-5.6024439872888248E-4</v>
      </c>
    </row>
    <row r="25" spans="1:24" x14ac:dyDescent="0.2">
      <c r="A25">
        <v>21</v>
      </c>
      <c r="B25">
        <v>1.2700000000000001E-3</v>
      </c>
      <c r="C25" s="3">
        <f t="shared" si="3"/>
        <v>1.2691940617707757E-3</v>
      </c>
      <c r="D25">
        <v>0.5</v>
      </c>
      <c r="E25" s="3">
        <f t="shared" si="0"/>
        <v>0.99873080593822927</v>
      </c>
      <c r="F25" s="4">
        <f t="shared" si="6"/>
        <v>98612.712147060753</v>
      </c>
      <c r="G25" s="4">
        <f t="shared" si="7"/>
        <v>125.15866867215664</v>
      </c>
      <c r="H25" s="4">
        <f t="shared" si="8"/>
        <v>98550.132812724682</v>
      </c>
      <c r="I25" s="4">
        <f t="shared" si="9"/>
        <v>5543453.8381225849</v>
      </c>
      <c r="J25" s="5">
        <f t="shared" si="10"/>
        <v>56.214393838551501</v>
      </c>
      <c r="M25">
        <v>21</v>
      </c>
      <c r="N25">
        <v>1.31E-3</v>
      </c>
      <c r="O25" s="3">
        <f t="shared" si="4"/>
        <v>1.3091425116548659E-3</v>
      </c>
      <c r="P25">
        <v>0.5</v>
      </c>
      <c r="Q25" s="3">
        <f t="shared" si="1"/>
        <v>0.99869085748834519</v>
      </c>
      <c r="R25" s="4">
        <f t="shared" si="11"/>
        <v>98699.145456482176</v>
      </c>
      <c r="S25" s="4">
        <f t="shared" si="12"/>
        <v>129.21124718108331</v>
      </c>
      <c r="T25" s="4">
        <f t="shared" si="13"/>
        <v>98634.539832891634</v>
      </c>
      <c r="U25" s="4">
        <f t="shared" si="14"/>
        <v>5562787.4487075051</v>
      </c>
      <c r="V25" s="5">
        <f t="shared" si="15"/>
        <v>56.361049763700493</v>
      </c>
      <c r="W25" s="5">
        <f t="shared" si="5"/>
        <v>1.0314960629921259</v>
      </c>
      <c r="X25" s="5">
        <f t="shared" si="2"/>
        <v>-2.2015154915338009E-3</v>
      </c>
    </row>
    <row r="26" spans="1:24" x14ac:dyDescent="0.2">
      <c r="A26">
        <v>22</v>
      </c>
      <c r="B26">
        <v>1.2600000000000001E-3</v>
      </c>
      <c r="C26" s="3">
        <f t="shared" si="3"/>
        <v>1.2592066997791393E-3</v>
      </c>
      <c r="D26">
        <v>0.5</v>
      </c>
      <c r="E26" s="3">
        <f t="shared" si="0"/>
        <v>0.99874079330022081</v>
      </c>
      <c r="F26" s="4">
        <f t="shared" si="6"/>
        <v>98487.553478388596</v>
      </c>
      <c r="G26" s="4">
        <f t="shared" si="7"/>
        <v>124.01618718485406</v>
      </c>
      <c r="H26" s="4">
        <f t="shared" si="8"/>
        <v>98425.545384796162</v>
      </c>
      <c r="I26" s="4">
        <f t="shared" si="9"/>
        <v>5444903.7053098604</v>
      </c>
      <c r="J26" s="5">
        <f t="shared" si="10"/>
        <v>55.285196078148608</v>
      </c>
      <c r="M26">
        <v>22</v>
      </c>
      <c r="N26">
        <v>1.32E-3</v>
      </c>
      <c r="O26" s="3">
        <f t="shared" si="4"/>
        <v>1.3191293746127554E-3</v>
      </c>
      <c r="P26">
        <v>0.5</v>
      </c>
      <c r="Q26" s="3">
        <f t="shared" si="1"/>
        <v>0.99868087062538724</v>
      </c>
      <c r="R26" s="4">
        <f t="shared" si="11"/>
        <v>98569.934209301093</v>
      </c>
      <c r="S26" s="4">
        <f t="shared" si="12"/>
        <v>130.02649566913897</v>
      </c>
      <c r="T26" s="4">
        <f t="shared" si="13"/>
        <v>98504.920961466531</v>
      </c>
      <c r="U26" s="4">
        <f t="shared" si="14"/>
        <v>5464152.9088746132</v>
      </c>
      <c r="V26" s="5">
        <f t="shared" si="15"/>
        <v>55.434275701880438</v>
      </c>
      <c r="W26" s="5">
        <f t="shared" si="5"/>
        <v>1.0476190476190477</v>
      </c>
      <c r="X26" s="5">
        <f t="shared" si="2"/>
        <v>-3.2431561196593246E-3</v>
      </c>
    </row>
    <row r="27" spans="1:24" x14ac:dyDescent="0.2">
      <c r="A27">
        <v>23</v>
      </c>
      <c r="B27">
        <v>1.2800000000000001E-3</v>
      </c>
      <c r="C27" s="3">
        <f t="shared" si="3"/>
        <v>1.2791813239526704E-3</v>
      </c>
      <c r="D27">
        <v>0.5</v>
      </c>
      <c r="E27" s="3">
        <f t="shared" si="0"/>
        <v>0.99872081867604734</v>
      </c>
      <c r="F27" s="4">
        <f t="shared" si="6"/>
        <v>98363.537291203742</v>
      </c>
      <c r="G27" s="4">
        <f t="shared" si="7"/>
        <v>125.82479986082762</v>
      </c>
      <c r="H27" s="4">
        <f t="shared" si="8"/>
        <v>98300.624891273328</v>
      </c>
      <c r="I27" s="4">
        <f t="shared" si="9"/>
        <v>5346478.1599250641</v>
      </c>
      <c r="J27" s="5">
        <f t="shared" si="10"/>
        <v>54.354268941110746</v>
      </c>
      <c r="M27">
        <v>23</v>
      </c>
      <c r="N27">
        <v>1.34E-3</v>
      </c>
      <c r="O27" s="3">
        <f t="shared" si="4"/>
        <v>1.3391028011232476E-3</v>
      </c>
      <c r="P27">
        <v>0.5</v>
      </c>
      <c r="Q27" s="3">
        <f t="shared" si="1"/>
        <v>0.99866089719887674</v>
      </c>
      <c r="R27" s="4">
        <f t="shared" si="11"/>
        <v>98439.907713631954</v>
      </c>
      <c r="S27" s="4">
        <f t="shared" si="12"/>
        <v>131.82115616163355</v>
      </c>
      <c r="T27" s="4">
        <f t="shared" si="13"/>
        <v>98373.997135551137</v>
      </c>
      <c r="U27" s="4">
        <f t="shared" si="14"/>
        <v>5365647.9879131466</v>
      </c>
      <c r="V27" s="5">
        <f t="shared" si="15"/>
        <v>54.506836836155543</v>
      </c>
      <c r="W27" s="5">
        <f t="shared" si="5"/>
        <v>1.046875</v>
      </c>
      <c r="X27" s="5">
        <f t="shared" si="2"/>
        <v>-3.1841152983761549E-3</v>
      </c>
    </row>
    <row r="28" spans="1:24" x14ac:dyDescent="0.2">
      <c r="A28">
        <v>24</v>
      </c>
      <c r="B28">
        <v>1.3600000000000001E-3</v>
      </c>
      <c r="C28" s="3">
        <f t="shared" si="3"/>
        <v>1.3590758284366632E-3</v>
      </c>
      <c r="D28">
        <v>0.5</v>
      </c>
      <c r="E28" s="3">
        <f t="shared" si="0"/>
        <v>0.99864092417156336</v>
      </c>
      <c r="F28" s="4">
        <f t="shared" si="6"/>
        <v>98237.712491342914</v>
      </c>
      <c r="G28" s="4">
        <f t="shared" si="7"/>
        <v>133.5125004878937</v>
      </c>
      <c r="H28" s="4">
        <f t="shared" si="8"/>
        <v>98170.95624109896</v>
      </c>
      <c r="I28" s="4">
        <f t="shared" si="9"/>
        <v>5248177.5350337904</v>
      </c>
      <c r="J28" s="5">
        <f t="shared" si="10"/>
        <v>53.423246551025706</v>
      </c>
      <c r="M28">
        <v>24</v>
      </c>
      <c r="N28">
        <v>1.4E-3</v>
      </c>
      <c r="O28" s="3">
        <f t="shared" si="4"/>
        <v>1.3990206855201361E-3</v>
      </c>
      <c r="P28">
        <v>0.5</v>
      </c>
      <c r="Q28" s="3">
        <f t="shared" si="1"/>
        <v>0.99860097931447989</v>
      </c>
      <c r="R28" s="4">
        <f t="shared" si="11"/>
        <v>98308.08655747032</v>
      </c>
      <c r="S28" s="4">
        <f t="shared" si="12"/>
        <v>137.53504664779757</v>
      </c>
      <c r="T28" s="4">
        <f t="shared" si="13"/>
        <v>98239.319034146421</v>
      </c>
      <c r="U28" s="4">
        <f t="shared" si="14"/>
        <v>5267273.9907775959</v>
      </c>
      <c r="V28" s="5">
        <f t="shared" si="15"/>
        <v>53.579254517362408</v>
      </c>
      <c r="W28" s="5">
        <f t="shared" si="5"/>
        <v>1.0294117647058822</v>
      </c>
      <c r="X28" s="5">
        <f t="shared" si="2"/>
        <v>-2.0834345684270011E-3</v>
      </c>
    </row>
    <row r="29" spans="1:24" x14ac:dyDescent="0.2">
      <c r="A29">
        <v>25</v>
      </c>
      <c r="B29">
        <v>1.31E-3</v>
      </c>
      <c r="C29" s="3">
        <f t="shared" si="3"/>
        <v>1.3091425116548659E-3</v>
      </c>
      <c r="D29">
        <v>0.5</v>
      </c>
      <c r="E29" s="3">
        <f t="shared" si="0"/>
        <v>0.99869085748834519</v>
      </c>
      <c r="F29" s="4">
        <f t="shared" si="6"/>
        <v>98104.199990855021</v>
      </c>
      <c r="G29" s="4">
        <f t="shared" si="7"/>
        <v>128.43237877990759</v>
      </c>
      <c r="H29" s="4">
        <f t="shared" si="8"/>
        <v>98039.983801465074</v>
      </c>
      <c r="I29" s="4">
        <f t="shared" si="9"/>
        <v>5150006.5787926912</v>
      </c>
      <c r="J29" s="5">
        <f t="shared" si="10"/>
        <v>52.495271143057678</v>
      </c>
      <c r="M29">
        <v>25</v>
      </c>
      <c r="N29">
        <v>1.5100000000000001E-3</v>
      </c>
      <c r="O29" s="3">
        <f t="shared" si="4"/>
        <v>1.5088608100883832E-3</v>
      </c>
      <c r="P29">
        <v>0.5</v>
      </c>
      <c r="Q29" s="3">
        <f t="shared" si="1"/>
        <v>0.99849113918991161</v>
      </c>
      <c r="R29" s="4">
        <f t="shared" si="11"/>
        <v>98170.551510822523</v>
      </c>
      <c r="S29" s="4">
        <f t="shared" si="12"/>
        <v>148.12569787944085</v>
      </c>
      <c r="T29" s="4">
        <f t="shared" si="13"/>
        <v>98096.488661882802</v>
      </c>
      <c r="U29" s="4">
        <f t="shared" si="14"/>
        <v>5169034.6717434498</v>
      </c>
      <c r="V29" s="5">
        <f t="shared" si="15"/>
        <v>52.653617527794012</v>
      </c>
      <c r="W29" s="5">
        <f t="shared" si="5"/>
        <v>1.1526717557251909</v>
      </c>
      <c r="X29" s="5">
        <f t="shared" si="2"/>
        <v>-1.0220899733421402E-2</v>
      </c>
    </row>
    <row r="30" spans="1:24" x14ac:dyDescent="0.2">
      <c r="A30">
        <v>26</v>
      </c>
      <c r="B30">
        <v>1.3600000000000001E-3</v>
      </c>
      <c r="C30" s="3">
        <f t="shared" si="3"/>
        <v>1.3590758284366632E-3</v>
      </c>
      <c r="D30">
        <v>0.5</v>
      </c>
      <c r="E30" s="3">
        <f t="shared" si="0"/>
        <v>0.99864092417156336</v>
      </c>
      <c r="F30" s="4">
        <f t="shared" si="6"/>
        <v>97975.767612075113</v>
      </c>
      <c r="G30" s="4">
        <f t="shared" si="7"/>
        <v>133.15649753410253</v>
      </c>
      <c r="H30" s="4">
        <f t="shared" si="8"/>
        <v>97909.189363308062</v>
      </c>
      <c r="I30" s="4">
        <f t="shared" si="9"/>
        <v>5051966.5949912257</v>
      </c>
      <c r="J30" s="5">
        <f t="shared" si="10"/>
        <v>51.563429592039157</v>
      </c>
      <c r="M30">
        <v>26</v>
      </c>
      <c r="N30">
        <v>1.57E-3</v>
      </c>
      <c r="O30" s="3">
        <f t="shared" si="4"/>
        <v>1.5687685167143791E-3</v>
      </c>
      <c r="P30">
        <v>0.5</v>
      </c>
      <c r="Q30" s="3">
        <f t="shared" si="1"/>
        <v>0.99843123148328561</v>
      </c>
      <c r="R30" s="4">
        <f t="shared" si="11"/>
        <v>98022.425812943082</v>
      </c>
      <c r="S30" s="4">
        <f t="shared" si="12"/>
        <v>153.7744955473172</v>
      </c>
      <c r="T30" s="4">
        <f t="shared" si="13"/>
        <v>97945.538565169423</v>
      </c>
      <c r="U30" s="4">
        <f t="shared" si="14"/>
        <v>5070938.1830815673</v>
      </c>
      <c r="V30" s="5">
        <f t="shared" si="15"/>
        <v>51.73242899291715</v>
      </c>
      <c r="W30" s="5">
        <f t="shared" si="5"/>
        <v>1.1544117647058822</v>
      </c>
      <c r="X30" s="5">
        <f t="shared" si="2"/>
        <v>-1.0526149983706164E-2</v>
      </c>
    </row>
    <row r="31" spans="1:24" x14ac:dyDescent="0.2">
      <c r="A31">
        <v>27</v>
      </c>
      <c r="B31">
        <v>1.33E-3</v>
      </c>
      <c r="C31" s="3">
        <f t="shared" si="3"/>
        <v>1.3291161377683841E-3</v>
      </c>
      <c r="D31">
        <v>0.5</v>
      </c>
      <c r="E31" s="3">
        <f t="shared" si="0"/>
        <v>0.99867088386223157</v>
      </c>
      <c r="F31" s="4">
        <f t="shared" si="6"/>
        <v>97842.61111454101</v>
      </c>
      <c r="G31" s="4">
        <f t="shared" si="7"/>
        <v>130.04419339373999</v>
      </c>
      <c r="H31" s="4">
        <f t="shared" si="8"/>
        <v>97777.589017844148</v>
      </c>
      <c r="I31" s="4">
        <f t="shared" si="9"/>
        <v>4954057.4056279175</v>
      </c>
      <c r="J31" s="5">
        <f t="shared" si="10"/>
        <v>50.632923111877822</v>
      </c>
      <c r="M31">
        <v>27</v>
      </c>
      <c r="N31">
        <v>1.6100000000000001E-3</v>
      </c>
      <c r="O31" s="3">
        <f t="shared" si="4"/>
        <v>1.6087049924810529E-3</v>
      </c>
      <c r="P31">
        <v>0.5</v>
      </c>
      <c r="Q31" s="3">
        <f t="shared" si="1"/>
        <v>0.998391295007519</v>
      </c>
      <c r="R31" s="4">
        <f t="shared" si="11"/>
        <v>97868.651317395765</v>
      </c>
      <c r="S31" s="4">
        <f t="shared" si="12"/>
        <v>157.44178798167559</v>
      </c>
      <c r="T31" s="4">
        <f t="shared" si="13"/>
        <v>97789.930423404934</v>
      </c>
      <c r="U31" s="4">
        <f t="shared" si="14"/>
        <v>4972992.6445163982</v>
      </c>
      <c r="V31" s="5">
        <f t="shared" si="15"/>
        <v>50.812927097448096</v>
      </c>
      <c r="W31" s="5">
        <f t="shared" si="5"/>
        <v>1.2105263157894737</v>
      </c>
      <c r="X31" s="5">
        <f t="shared" si="2"/>
        <v>-1.3760876456557816E-2</v>
      </c>
    </row>
    <row r="32" spans="1:24" x14ac:dyDescent="0.2">
      <c r="A32">
        <v>28</v>
      </c>
      <c r="B32">
        <v>1.3699999999999999E-3</v>
      </c>
      <c r="C32" s="3">
        <f t="shared" si="3"/>
        <v>1.3690621923982071E-3</v>
      </c>
      <c r="D32">
        <v>0.5</v>
      </c>
      <c r="E32" s="3">
        <f t="shared" si="0"/>
        <v>0.99863093780760182</v>
      </c>
      <c r="F32" s="4">
        <f t="shared" si="6"/>
        <v>97712.56692114727</v>
      </c>
      <c r="G32" s="4">
        <f t="shared" si="7"/>
        <v>133.77458109392319</v>
      </c>
      <c r="H32" s="4">
        <f t="shared" si="8"/>
        <v>97645.679630600309</v>
      </c>
      <c r="I32" s="4">
        <f t="shared" si="9"/>
        <v>4856279.8166100737</v>
      </c>
      <c r="J32" s="5">
        <f t="shared" si="10"/>
        <v>49.699644269186237</v>
      </c>
      <c r="M32">
        <v>28</v>
      </c>
      <c r="N32">
        <v>1.6999999999999999E-3</v>
      </c>
      <c r="O32" s="3">
        <f t="shared" si="4"/>
        <v>1.6985562272068741E-3</v>
      </c>
      <c r="P32">
        <v>0.5</v>
      </c>
      <c r="Q32" s="3">
        <f t="shared" si="1"/>
        <v>0.99830144377279317</v>
      </c>
      <c r="R32" s="4">
        <f t="shared" si="11"/>
        <v>97711.209529414089</v>
      </c>
      <c r="S32" s="4">
        <f t="shared" si="12"/>
        <v>165.96798341409885</v>
      </c>
      <c r="T32" s="4">
        <f t="shared" si="13"/>
        <v>97628.22553770704</v>
      </c>
      <c r="U32" s="4">
        <f t="shared" si="14"/>
        <v>4875202.7140929932</v>
      </c>
      <c r="V32" s="5">
        <f t="shared" si="15"/>
        <v>49.893996170678932</v>
      </c>
      <c r="W32" s="5">
        <f t="shared" si="5"/>
        <v>1.2408759124087592</v>
      </c>
      <c r="X32" s="5">
        <f t="shared" si="2"/>
        <v>-1.5895736871800709E-2</v>
      </c>
    </row>
    <row r="33" spans="1:24" x14ac:dyDescent="0.2">
      <c r="A33">
        <v>29</v>
      </c>
      <c r="B33">
        <v>1.39E-3</v>
      </c>
      <c r="C33" s="3">
        <f t="shared" si="3"/>
        <v>1.3890346209384479E-3</v>
      </c>
      <c r="D33">
        <v>0.5</v>
      </c>
      <c r="E33" s="3">
        <f t="shared" si="0"/>
        <v>0.99861096537906158</v>
      </c>
      <c r="F33" s="4">
        <f t="shared" si="6"/>
        <v>97578.792340053347</v>
      </c>
      <c r="G33" s="4">
        <f t="shared" si="7"/>
        <v>135.54032082969206</v>
      </c>
      <c r="H33" s="4">
        <f t="shared" si="8"/>
        <v>97511.022179638501</v>
      </c>
      <c r="I33" s="4">
        <f t="shared" si="9"/>
        <v>4758634.1369794738</v>
      </c>
      <c r="J33" s="5">
        <f t="shared" si="10"/>
        <v>48.767093984890288</v>
      </c>
      <c r="M33">
        <v>29</v>
      </c>
      <c r="N33">
        <v>1.7700000000000001E-3</v>
      </c>
      <c r="O33" s="3">
        <f t="shared" si="4"/>
        <v>1.7684349350824522E-3</v>
      </c>
      <c r="P33">
        <v>0.5</v>
      </c>
      <c r="Q33" s="3">
        <f t="shared" si="1"/>
        <v>0.9982315650649175</v>
      </c>
      <c r="R33" s="4">
        <f t="shared" si="11"/>
        <v>97545.24154599999</v>
      </c>
      <c r="S33" s="4">
        <f t="shared" si="12"/>
        <v>172.50241290101258</v>
      </c>
      <c r="T33" s="4">
        <f t="shared" si="13"/>
        <v>97458.990339549491</v>
      </c>
      <c r="U33" s="4">
        <f t="shared" si="14"/>
        <v>4777574.4885552861</v>
      </c>
      <c r="V33" s="5">
        <f t="shared" si="15"/>
        <v>48.978037399213335</v>
      </c>
      <c r="W33" s="5">
        <f t="shared" si="5"/>
        <v>1.2733812949640289</v>
      </c>
      <c r="X33" s="5">
        <f t="shared" si="2"/>
        <v>-1.7933461696348914E-2</v>
      </c>
    </row>
    <row r="34" spans="1:24" x14ac:dyDescent="0.2">
      <c r="A34">
        <v>30</v>
      </c>
      <c r="B34">
        <v>1.41E-3</v>
      </c>
      <c r="C34" s="3">
        <f t="shared" si="3"/>
        <v>1.4090066503115305E-3</v>
      </c>
      <c r="D34">
        <v>0.5</v>
      </c>
      <c r="E34" s="3">
        <f t="shared" si="0"/>
        <v>0.99859099334968848</v>
      </c>
      <c r="F34" s="4">
        <f t="shared" si="6"/>
        <v>97443.252019223655</v>
      </c>
      <c r="G34" s="4">
        <f t="shared" si="7"/>
        <v>137.29819012306689</v>
      </c>
      <c r="H34" s="4">
        <f t="shared" si="8"/>
        <v>97374.602924162115</v>
      </c>
      <c r="I34" s="4">
        <f t="shared" si="9"/>
        <v>4661123.1147998357</v>
      </c>
      <c r="J34" s="5">
        <f t="shared" si="10"/>
        <v>47.834231906384723</v>
      </c>
      <c r="M34">
        <v>30</v>
      </c>
      <c r="N34">
        <v>1.8400000000000001E-3</v>
      </c>
      <c r="O34" s="3">
        <f t="shared" si="4"/>
        <v>1.838308755944531E-3</v>
      </c>
      <c r="P34">
        <v>0.5</v>
      </c>
      <c r="Q34" s="3">
        <f t="shared" si="1"/>
        <v>0.99816169124405552</v>
      </c>
      <c r="R34" s="4">
        <f t="shared" si="11"/>
        <v>97372.739133098978</v>
      </c>
      <c r="S34" s="4">
        <f t="shared" si="12"/>
        <v>179.00115893867041</v>
      </c>
      <c r="T34" s="4">
        <f t="shared" si="13"/>
        <v>97283.238553629635</v>
      </c>
      <c r="U34" s="4">
        <f t="shared" si="14"/>
        <v>4680115.4982157368</v>
      </c>
      <c r="V34" s="5">
        <f t="shared" si="15"/>
        <v>48.063919531096666</v>
      </c>
      <c r="W34" s="5">
        <f t="shared" si="5"/>
        <v>1.3049645390070923</v>
      </c>
      <c r="X34" s="5">
        <f t="shared" si="2"/>
        <v>-1.9874296346629107E-2</v>
      </c>
    </row>
    <row r="35" spans="1:24" x14ac:dyDescent="0.2">
      <c r="A35">
        <v>31</v>
      </c>
      <c r="B35">
        <v>1.4599999999999999E-3</v>
      </c>
      <c r="C35" s="3">
        <f t="shared" si="3"/>
        <v>1.4589349774664496E-3</v>
      </c>
      <c r="D35">
        <v>0.5</v>
      </c>
      <c r="E35" s="3">
        <f t="shared" si="0"/>
        <v>0.99854106502253359</v>
      </c>
      <c r="F35" s="4">
        <f t="shared" si="6"/>
        <v>97305.953829100588</v>
      </c>
      <c r="G35" s="4">
        <f t="shared" si="7"/>
        <v>141.96305955700518</v>
      </c>
      <c r="H35" s="4">
        <f t="shared" si="8"/>
        <v>97234.972299322078</v>
      </c>
      <c r="I35" s="4">
        <f t="shared" si="9"/>
        <v>4563748.5118756732</v>
      </c>
      <c r="J35" s="5">
        <f t="shared" si="10"/>
        <v>46.901020259161427</v>
      </c>
      <c r="M35">
        <v>31</v>
      </c>
      <c r="N35">
        <v>1.8699999999999999E-3</v>
      </c>
      <c r="O35" s="3">
        <f t="shared" si="4"/>
        <v>1.8682531832736392E-3</v>
      </c>
      <c r="P35">
        <v>0.5</v>
      </c>
      <c r="Q35" s="3">
        <f t="shared" si="1"/>
        <v>0.99813174681672634</v>
      </c>
      <c r="R35" s="4">
        <f t="shared" si="11"/>
        <v>97193.737974160307</v>
      </c>
      <c r="S35" s="4">
        <f t="shared" si="12"/>
        <v>181.58251036448928</v>
      </c>
      <c r="T35" s="4">
        <f t="shared" si="13"/>
        <v>97102.946718978055</v>
      </c>
      <c r="U35" s="4">
        <f t="shared" si="14"/>
        <v>4582832.2596621076</v>
      </c>
      <c r="V35" s="5">
        <f t="shared" si="15"/>
        <v>47.15151773337999</v>
      </c>
      <c r="W35" s="5">
        <f t="shared" si="5"/>
        <v>1.2808219178082192</v>
      </c>
      <c r="X35" s="5">
        <f t="shared" si="2"/>
        <v>-1.8551211896143852E-2</v>
      </c>
    </row>
    <row r="36" spans="1:24" x14ac:dyDescent="0.2">
      <c r="A36">
        <v>32</v>
      </c>
      <c r="B36" s="13">
        <v>1.47E-3</v>
      </c>
      <c r="C36" s="3">
        <f t="shared" si="3"/>
        <v>1.4689203435474926E-3</v>
      </c>
      <c r="D36">
        <v>0.5</v>
      </c>
      <c r="E36" s="3">
        <f t="shared" si="0"/>
        <v>0.99853107965645249</v>
      </c>
      <c r="F36" s="4">
        <f t="shared" si="6"/>
        <v>97163.990769543583</v>
      </c>
      <c r="G36" s="4">
        <f t="shared" si="7"/>
        <v>142.72616270164144</v>
      </c>
      <c r="H36" s="4">
        <f t="shared" si="8"/>
        <v>97092.627688192762</v>
      </c>
      <c r="I36" s="4">
        <f t="shared" si="9"/>
        <v>4466513.5395763507</v>
      </c>
      <c r="J36" s="5">
        <f t="shared" si="10"/>
        <v>45.968815239075134</v>
      </c>
      <c r="M36">
        <v>32</v>
      </c>
      <c r="N36">
        <v>1.9E-3</v>
      </c>
      <c r="O36" s="3">
        <f t="shared" si="4"/>
        <v>1.8981967131225337E-3</v>
      </c>
      <c r="P36">
        <v>0.5</v>
      </c>
      <c r="Q36" s="3">
        <f t="shared" si="1"/>
        <v>0.99810180328687748</v>
      </c>
      <c r="R36" s="4">
        <f t="shared" si="11"/>
        <v>97012.155463795818</v>
      </c>
      <c r="S36" s="4">
        <f t="shared" si="12"/>
        <v>184.14815463431296</v>
      </c>
      <c r="T36" s="4">
        <f t="shared" si="13"/>
        <v>96920.081386478661</v>
      </c>
      <c r="U36" s="4">
        <f t="shared" si="14"/>
        <v>4485729.3129431298</v>
      </c>
      <c r="V36" s="5">
        <f t="shared" si="15"/>
        <v>46.238837715724905</v>
      </c>
      <c r="W36" s="5">
        <f t="shared" si="5"/>
        <v>1.2925170068027212</v>
      </c>
      <c r="X36" s="5">
        <f t="shared" si="2"/>
        <v>-1.9038700416370083E-2</v>
      </c>
    </row>
    <row r="37" spans="1:24" x14ac:dyDescent="0.2">
      <c r="A37">
        <v>33</v>
      </c>
      <c r="B37">
        <v>1.5E-3</v>
      </c>
      <c r="C37" s="3">
        <f t="shared" si="3"/>
        <v>1.4988758431176618E-3</v>
      </c>
      <c r="D37">
        <v>0.5</v>
      </c>
      <c r="E37" s="3">
        <f t="shared" si="0"/>
        <v>0.9985011241568823</v>
      </c>
      <c r="F37" s="4">
        <f t="shared" si="6"/>
        <v>97021.264606841942</v>
      </c>
      <c r="G37" s="4">
        <f t="shared" si="7"/>
        <v>145.42282978793082</v>
      </c>
      <c r="H37" s="4">
        <f t="shared" si="8"/>
        <v>96948.553191947984</v>
      </c>
      <c r="I37" s="4">
        <f t="shared" si="9"/>
        <v>4369420.9118881579</v>
      </c>
      <c r="J37" s="5">
        <f t="shared" si="10"/>
        <v>45.03570356039274</v>
      </c>
      <c r="M37">
        <v>33</v>
      </c>
      <c r="N37">
        <v>1.9499999999999999E-3</v>
      </c>
      <c r="O37" s="3">
        <f t="shared" si="4"/>
        <v>1.9481006019131347E-3</v>
      </c>
      <c r="P37">
        <v>0.5</v>
      </c>
      <c r="Q37" s="3">
        <f t="shared" si="1"/>
        <v>0.99805189939808692</v>
      </c>
      <c r="R37" s="4">
        <f t="shared" si="11"/>
        <v>96828.007309161505</v>
      </c>
      <c r="S37" s="4">
        <f t="shared" si="12"/>
        <v>188.63069932101644</v>
      </c>
      <c r="T37" s="4">
        <f t="shared" si="13"/>
        <v>96733.691959500997</v>
      </c>
      <c r="U37" s="4">
        <f t="shared" si="14"/>
        <v>4388809.2315566512</v>
      </c>
      <c r="V37" s="5">
        <f t="shared" si="15"/>
        <v>45.32582414449211</v>
      </c>
      <c r="W37" s="5">
        <f t="shared" si="5"/>
        <v>1.2999999999999998</v>
      </c>
      <c r="X37" s="5">
        <f t="shared" si="2"/>
        <v>-1.9488097388995446E-2</v>
      </c>
    </row>
    <row r="38" spans="1:24" x14ac:dyDescent="0.2">
      <c r="A38">
        <v>34</v>
      </c>
      <c r="B38">
        <v>1.5E-3</v>
      </c>
      <c r="C38" s="3">
        <f t="shared" si="3"/>
        <v>1.4988758431176618E-3</v>
      </c>
      <c r="D38">
        <v>0.5</v>
      </c>
      <c r="E38" s="3">
        <f t="shared" si="0"/>
        <v>0.9985011241568823</v>
      </c>
      <c r="F38" s="4">
        <f t="shared" si="6"/>
        <v>96875.841777054011</v>
      </c>
      <c r="G38" s="4">
        <f t="shared" si="7"/>
        <v>145.2048590213235</v>
      </c>
      <c r="H38" s="4">
        <f t="shared" si="8"/>
        <v>96803.239347543349</v>
      </c>
      <c r="I38" s="4">
        <f t="shared" si="9"/>
        <v>4272472.3586962102</v>
      </c>
      <c r="J38" s="5">
        <f t="shared" si="10"/>
        <v>44.102557256005049</v>
      </c>
      <c r="M38">
        <v>34</v>
      </c>
      <c r="N38">
        <v>2.0699999999999998E-3</v>
      </c>
      <c r="O38" s="3">
        <f t="shared" si="4"/>
        <v>2.067859765143077E-3</v>
      </c>
      <c r="P38">
        <v>0.5</v>
      </c>
      <c r="Q38" s="3">
        <f t="shared" si="1"/>
        <v>0.99793214023485688</v>
      </c>
      <c r="R38" s="4">
        <f t="shared" si="11"/>
        <v>96639.376609840489</v>
      </c>
      <c r="S38" s="4">
        <f t="shared" si="12"/>
        <v>199.83667862000584</v>
      </c>
      <c r="T38" s="4">
        <f t="shared" si="13"/>
        <v>96539.458270530478</v>
      </c>
      <c r="U38" s="4">
        <f t="shared" si="14"/>
        <v>4292075.5395971499</v>
      </c>
      <c r="V38" s="5">
        <f t="shared" si="15"/>
        <v>44.413319809847586</v>
      </c>
      <c r="W38" s="5">
        <f t="shared" si="5"/>
        <v>1.38</v>
      </c>
      <c r="X38" s="5">
        <f t="shared" si="2"/>
        <v>-2.4133465276481404E-2</v>
      </c>
    </row>
    <row r="39" spans="1:24" x14ac:dyDescent="0.2">
      <c r="A39">
        <v>35</v>
      </c>
      <c r="B39">
        <v>1.57E-3</v>
      </c>
      <c r="C39" s="3">
        <f t="shared" si="3"/>
        <v>1.5687685167143791E-3</v>
      </c>
      <c r="D39">
        <v>0.5</v>
      </c>
      <c r="E39" s="3">
        <f t="shared" si="0"/>
        <v>0.99843123148328561</v>
      </c>
      <c r="F39" s="4">
        <f t="shared" si="6"/>
        <v>96730.636918032687</v>
      </c>
      <c r="G39" s="4">
        <f t="shared" si="7"/>
        <v>151.74797779874643</v>
      </c>
      <c r="H39" s="4">
        <f t="shared" si="8"/>
        <v>96654.762929133314</v>
      </c>
      <c r="I39" s="4">
        <f t="shared" si="9"/>
        <v>4175669.1193486671</v>
      </c>
      <c r="J39" s="5">
        <f t="shared" si="10"/>
        <v>43.168010181583242</v>
      </c>
      <c r="M39">
        <v>35</v>
      </c>
      <c r="N39">
        <v>2.1299999999999999E-3</v>
      </c>
      <c r="O39" s="3">
        <f t="shared" si="4"/>
        <v>2.1277339633290543E-3</v>
      </c>
      <c r="P39">
        <v>0.5</v>
      </c>
      <c r="Q39" s="3">
        <f t="shared" si="1"/>
        <v>0.9978722660366709</v>
      </c>
      <c r="R39" s="4">
        <f t="shared" si="11"/>
        <v>96439.539931220483</v>
      </c>
      <c r="S39" s="4">
        <f t="shared" si="12"/>
        <v>205.19768451948767</v>
      </c>
      <c r="T39" s="4">
        <f t="shared" si="13"/>
        <v>96336.941088960739</v>
      </c>
      <c r="U39" s="4">
        <f t="shared" si="14"/>
        <v>4195536.0813266197</v>
      </c>
      <c r="V39" s="5">
        <f t="shared" si="15"/>
        <v>43.504314561421857</v>
      </c>
      <c r="W39" s="5">
        <f t="shared" si="5"/>
        <v>1.3566878980891719</v>
      </c>
      <c r="X39" s="5">
        <f t="shared" si="2"/>
        <v>-2.3169266854968482E-2</v>
      </c>
    </row>
    <row r="40" spans="1:24" x14ac:dyDescent="0.2">
      <c r="A40">
        <v>36</v>
      </c>
      <c r="B40">
        <v>1.6299999999999999E-3</v>
      </c>
      <c r="C40" s="3">
        <f t="shared" si="3"/>
        <v>1.6286726318050788E-3</v>
      </c>
      <c r="D40">
        <v>0.5</v>
      </c>
      <c r="E40" s="3">
        <f t="shared" si="0"/>
        <v>0.99837132736819489</v>
      </c>
      <c r="F40" s="4">
        <f t="shared" si="6"/>
        <v>96578.888940233941</v>
      </c>
      <c r="G40" s="4">
        <f t="shared" si="7"/>
        <v>157.2953932271048</v>
      </c>
      <c r="H40" s="4">
        <f t="shared" si="8"/>
        <v>96500.241243620389</v>
      </c>
      <c r="I40" s="4">
        <f t="shared" si="9"/>
        <v>4079014.356419534</v>
      </c>
      <c r="J40" s="5">
        <f t="shared" si="10"/>
        <v>42.235051585070075</v>
      </c>
      <c r="M40">
        <v>36</v>
      </c>
      <c r="N40">
        <v>2.2000000000000001E-3</v>
      </c>
      <c r="O40" s="3">
        <f t="shared" si="4"/>
        <v>2.1975826590750172E-3</v>
      </c>
      <c r="P40">
        <v>0.5</v>
      </c>
      <c r="Q40" s="3">
        <f t="shared" si="1"/>
        <v>0.99780241734092501</v>
      </c>
      <c r="R40" s="4">
        <f t="shared" si="11"/>
        <v>96234.342246700995</v>
      </c>
      <c r="S40" s="4">
        <f t="shared" si="12"/>
        <v>211.48292172883521</v>
      </c>
      <c r="T40" s="4">
        <f t="shared" si="13"/>
        <v>96128.600785836577</v>
      </c>
      <c r="U40" s="4">
        <f t="shared" si="14"/>
        <v>4099199.1402376592</v>
      </c>
      <c r="V40" s="5">
        <f t="shared" si="15"/>
        <v>42.596011408579912</v>
      </c>
      <c r="W40" s="5">
        <f t="shared" si="5"/>
        <v>1.3496932515337425</v>
      </c>
      <c r="X40" s="5">
        <f t="shared" si="2"/>
        <v>-2.3033566574795841E-2</v>
      </c>
    </row>
    <row r="41" spans="1:24" x14ac:dyDescent="0.2">
      <c r="A41">
        <v>37</v>
      </c>
      <c r="B41" s="13">
        <v>1.74E-3</v>
      </c>
      <c r="C41" s="3">
        <f t="shared" si="3"/>
        <v>1.7384875158612009E-3</v>
      </c>
      <c r="D41">
        <v>0.5</v>
      </c>
      <c r="E41" s="3">
        <f t="shared" si="0"/>
        <v>0.99826151248413875</v>
      </c>
      <c r="F41" s="4">
        <f t="shared" si="6"/>
        <v>96421.593547006836</v>
      </c>
      <c r="G41" s="4">
        <f t="shared" si="7"/>
        <v>167.62773664091947</v>
      </c>
      <c r="H41" s="4">
        <f t="shared" si="8"/>
        <v>96337.779678686376</v>
      </c>
      <c r="I41" s="4">
        <f t="shared" si="9"/>
        <v>3982514.1151759136</v>
      </c>
      <c r="J41" s="5">
        <f t="shared" si="10"/>
        <v>41.303135207305857</v>
      </c>
      <c r="M41">
        <v>37</v>
      </c>
      <c r="N41">
        <v>2.31E-3</v>
      </c>
      <c r="O41" s="3">
        <f t="shared" si="4"/>
        <v>2.3073350280426105E-3</v>
      </c>
      <c r="P41">
        <v>0.5</v>
      </c>
      <c r="Q41" s="3">
        <f t="shared" si="1"/>
        <v>0.99769266497195741</v>
      </c>
      <c r="R41" s="4">
        <f t="shared" si="11"/>
        <v>96022.85932497216</v>
      </c>
      <c r="S41" s="4">
        <f t="shared" si="12"/>
        <v>221.55690681331907</v>
      </c>
      <c r="T41" s="4">
        <f t="shared" si="13"/>
        <v>95912.0808715655</v>
      </c>
      <c r="U41" s="4">
        <f t="shared" si="14"/>
        <v>4003070.5394518226</v>
      </c>
      <c r="V41" s="5">
        <f t="shared" si="15"/>
        <v>41.688724618209378</v>
      </c>
      <c r="W41" s="5">
        <f t="shared" si="5"/>
        <v>1.3275862068965516</v>
      </c>
      <c r="X41" s="5">
        <f t="shared" si="2"/>
        <v>-2.24851889356667E-2</v>
      </c>
    </row>
    <row r="42" spans="1:24" x14ac:dyDescent="0.2">
      <c r="A42">
        <v>38</v>
      </c>
      <c r="B42">
        <v>1.8699999999999999E-3</v>
      </c>
      <c r="C42" s="3">
        <f t="shared" si="3"/>
        <v>1.8682531832736392E-3</v>
      </c>
      <c r="D42">
        <v>0.5</v>
      </c>
      <c r="E42" s="3">
        <f t="shared" si="0"/>
        <v>0.99813174681672634</v>
      </c>
      <c r="F42" s="4">
        <f t="shared" si="6"/>
        <v>96253.965810365917</v>
      </c>
      <c r="G42" s="4">
        <f t="shared" si="7"/>
        <v>179.8267780279275</v>
      </c>
      <c r="H42" s="4">
        <f t="shared" si="8"/>
        <v>96164.052421351953</v>
      </c>
      <c r="I42" s="4">
        <f t="shared" si="9"/>
        <v>3886176.335497227</v>
      </c>
      <c r="J42" s="5">
        <f t="shared" si="10"/>
        <v>40.374194484137419</v>
      </c>
      <c r="M42">
        <v>38</v>
      </c>
      <c r="N42">
        <v>2.4099999999999998E-3</v>
      </c>
      <c r="O42" s="3">
        <f t="shared" si="4"/>
        <v>2.4070994451685719E-3</v>
      </c>
      <c r="P42">
        <v>0.5</v>
      </c>
      <c r="Q42" s="3">
        <f t="shared" si="1"/>
        <v>0.99759290055483141</v>
      </c>
      <c r="R42" s="4">
        <f t="shared" si="11"/>
        <v>95801.302418158841</v>
      </c>
      <c r="S42" s="4">
        <f t="shared" si="12"/>
        <v>230.60326189718035</v>
      </c>
      <c r="T42" s="4">
        <f t="shared" si="13"/>
        <v>95686.000787210243</v>
      </c>
      <c r="U42" s="4">
        <f t="shared" si="14"/>
        <v>3907158.4585802574</v>
      </c>
      <c r="V42" s="5">
        <f t="shared" si="15"/>
        <v>40.783980592728014</v>
      </c>
      <c r="W42" s="5">
        <f t="shared" si="5"/>
        <v>1.2887700534759359</v>
      </c>
      <c r="X42" s="5">
        <f t="shared" si="2"/>
        <v>-2.0783297012529657E-2</v>
      </c>
    </row>
    <row r="43" spans="1:24" x14ac:dyDescent="0.2">
      <c r="A43">
        <v>39</v>
      </c>
      <c r="B43">
        <v>1.97E-3</v>
      </c>
      <c r="C43" s="3">
        <f t="shared" si="3"/>
        <v>1.9680614594624296E-3</v>
      </c>
      <c r="D43">
        <v>0.5</v>
      </c>
      <c r="E43" s="3">
        <f t="shared" si="0"/>
        <v>0.99803193854053762</v>
      </c>
      <c r="F43" s="4">
        <f t="shared" si="6"/>
        <v>96074.139032337989</v>
      </c>
      <c r="G43" s="4">
        <f t="shared" si="7"/>
        <v>189.07981028057111</v>
      </c>
      <c r="H43" s="4">
        <f t="shared" si="8"/>
        <v>95979.599127197696</v>
      </c>
      <c r="I43" s="4">
        <f t="shared" si="9"/>
        <v>3790012.2830758751</v>
      </c>
      <c r="J43" s="5">
        <f t="shared" si="10"/>
        <v>39.448829011105467</v>
      </c>
      <c r="M43">
        <v>39</v>
      </c>
      <c r="N43">
        <v>2.48E-3</v>
      </c>
      <c r="O43" s="3">
        <f t="shared" si="4"/>
        <v>2.4769286085254286E-3</v>
      </c>
      <c r="P43">
        <v>0.5</v>
      </c>
      <c r="Q43" s="3">
        <f t="shared" si="1"/>
        <v>0.99752307139147456</v>
      </c>
      <c r="R43" s="4">
        <f t="shared" si="11"/>
        <v>95570.69915626166</v>
      </c>
      <c r="S43" s="4">
        <f t="shared" si="12"/>
        <v>236.72179887692619</v>
      </c>
      <c r="T43" s="4">
        <f t="shared" si="13"/>
        <v>95452.33825682319</v>
      </c>
      <c r="U43" s="4">
        <f t="shared" si="14"/>
        <v>3811472.4577930472</v>
      </c>
      <c r="V43" s="5">
        <f t="shared" si="15"/>
        <v>39.881182113789372</v>
      </c>
      <c r="W43" s="5">
        <f t="shared" si="5"/>
        <v>1.2588832487309645</v>
      </c>
      <c r="X43" s="5">
        <f t="shared" si="2"/>
        <v>-1.9140058345904692E-2</v>
      </c>
    </row>
    <row r="44" spans="1:24" x14ac:dyDescent="0.2">
      <c r="A44">
        <v>40</v>
      </c>
      <c r="B44">
        <v>2.0500000000000002E-3</v>
      </c>
      <c r="C44" s="3">
        <f t="shared" si="3"/>
        <v>2.0479009015758848E-3</v>
      </c>
      <c r="D44">
        <v>0.5</v>
      </c>
      <c r="E44" s="3">
        <f t="shared" si="0"/>
        <v>0.99795209909842408</v>
      </c>
      <c r="F44" s="4">
        <f t="shared" si="6"/>
        <v>95885.059222057418</v>
      </c>
      <c r="G44" s="4">
        <f t="shared" si="7"/>
        <v>196.36309922851797</v>
      </c>
      <c r="H44" s="4">
        <f t="shared" si="8"/>
        <v>95786.877672443166</v>
      </c>
      <c r="I44" s="4">
        <f t="shared" si="9"/>
        <v>3694032.6839486775</v>
      </c>
      <c r="J44" s="5">
        <f t="shared" si="10"/>
        <v>38.525633857030577</v>
      </c>
      <c r="M44">
        <v>40</v>
      </c>
      <c r="N44">
        <v>2.7100000000000002E-3</v>
      </c>
      <c r="O44" s="3">
        <f t="shared" si="4"/>
        <v>2.7063329188948978E-3</v>
      </c>
      <c r="P44">
        <v>0.5</v>
      </c>
      <c r="Q44" s="3">
        <f t="shared" si="1"/>
        <v>0.99729366708110512</v>
      </c>
      <c r="R44" s="4">
        <f t="shared" si="11"/>
        <v>95333.977357384734</v>
      </c>
      <c r="S44" s="4">
        <f t="shared" si="12"/>
        <v>258.00548121146858</v>
      </c>
      <c r="T44" s="4">
        <f t="shared" si="13"/>
        <v>95204.974616779</v>
      </c>
      <c r="U44" s="4">
        <f t="shared" si="14"/>
        <v>3716020.1195362238</v>
      </c>
      <c r="V44" s="5">
        <f t="shared" si="15"/>
        <v>38.978968700799456</v>
      </c>
      <c r="W44" s="5">
        <f t="shared" si="5"/>
        <v>1.3219512195121952</v>
      </c>
      <c r="X44" s="5">
        <f t="shared" si="2"/>
        <v>-2.4138593573583347E-2</v>
      </c>
    </row>
    <row r="45" spans="1:24" x14ac:dyDescent="0.2">
      <c r="A45">
        <v>41</v>
      </c>
      <c r="B45">
        <v>2.2300000000000002E-3</v>
      </c>
      <c r="C45" s="3">
        <f t="shared" si="3"/>
        <v>2.2275163193039762E-3</v>
      </c>
      <c r="D45">
        <v>0.5</v>
      </c>
      <c r="E45" s="3">
        <f t="shared" si="0"/>
        <v>0.99777248368069604</v>
      </c>
      <c r="F45" s="4">
        <f t="shared" si="6"/>
        <v>95688.6961228289</v>
      </c>
      <c r="G45" s="4">
        <f t="shared" si="7"/>
        <v>213.14813218651398</v>
      </c>
      <c r="H45" s="4">
        <f t="shared" si="8"/>
        <v>95582.12205673565</v>
      </c>
      <c r="I45" s="4">
        <f t="shared" si="9"/>
        <v>3598245.8062762343</v>
      </c>
      <c r="J45" s="5">
        <f t="shared" si="10"/>
        <v>37.603666389783569</v>
      </c>
      <c r="M45">
        <v>41</v>
      </c>
      <c r="N45">
        <v>2.6700000000000001E-3</v>
      </c>
      <c r="O45" s="3">
        <f t="shared" si="4"/>
        <v>2.6664403021965672E-3</v>
      </c>
      <c r="P45">
        <v>0.5</v>
      </c>
      <c r="Q45" s="3">
        <f t="shared" si="1"/>
        <v>0.99733355969780346</v>
      </c>
      <c r="R45" s="4">
        <f t="shared" si="11"/>
        <v>95075.971876173266</v>
      </c>
      <c r="S45" s="4">
        <f t="shared" si="12"/>
        <v>253.514403181136</v>
      </c>
      <c r="T45" s="4">
        <f t="shared" si="13"/>
        <v>94949.214674582705</v>
      </c>
      <c r="U45" s="4">
        <f t="shared" si="14"/>
        <v>3620815.1449194448</v>
      </c>
      <c r="V45" s="5">
        <f t="shared" si="15"/>
        <v>38.083388194392441</v>
      </c>
      <c r="W45" s="5">
        <f t="shared" si="5"/>
        <v>1.1973094170403586</v>
      </c>
      <c r="X45" s="5">
        <f t="shared" si="2"/>
        <v>-1.5672796928521564E-2</v>
      </c>
    </row>
    <row r="46" spans="1:24" x14ac:dyDescent="0.2">
      <c r="A46">
        <v>42</v>
      </c>
      <c r="B46">
        <v>2.5100000000000001E-3</v>
      </c>
      <c r="C46" s="3">
        <f t="shared" si="3"/>
        <v>2.5068538983575614E-3</v>
      </c>
      <c r="D46">
        <v>0.5</v>
      </c>
      <c r="E46" s="3">
        <f t="shared" si="0"/>
        <v>0.99749314610164241</v>
      </c>
      <c r="F46" s="4">
        <f t="shared" si="6"/>
        <v>95475.547990642386</v>
      </c>
      <c r="G46" s="4">
        <f t="shared" si="7"/>
        <v>239.3432496781752</v>
      </c>
      <c r="H46" s="4">
        <f t="shared" si="8"/>
        <v>95355.876365803299</v>
      </c>
      <c r="I46" s="4">
        <f t="shared" si="9"/>
        <v>3502663.6842194987</v>
      </c>
      <c r="J46" s="5">
        <f t="shared" si="10"/>
        <v>36.686499925224801</v>
      </c>
      <c r="M46">
        <v>42</v>
      </c>
      <c r="N46">
        <v>2.8400000000000001E-3</v>
      </c>
      <c r="O46" s="3">
        <f t="shared" si="4"/>
        <v>2.8359729184557927E-3</v>
      </c>
      <c r="P46">
        <v>0.5</v>
      </c>
      <c r="Q46" s="3">
        <f t="shared" si="1"/>
        <v>0.99716402708154417</v>
      </c>
      <c r="R46" s="4">
        <f t="shared" si="11"/>
        <v>94822.45747299213</v>
      </c>
      <c r="S46" s="4">
        <f t="shared" si="12"/>
        <v>268.91392145483405</v>
      </c>
      <c r="T46" s="4">
        <f t="shared" si="13"/>
        <v>94688.000512264713</v>
      </c>
      <c r="U46" s="4">
        <f t="shared" si="14"/>
        <v>3525865.9302448621</v>
      </c>
      <c r="V46" s="5">
        <f t="shared" si="15"/>
        <v>37.183869984060678</v>
      </c>
      <c r="W46" s="5">
        <f t="shared" si="5"/>
        <v>1.1314741035856575</v>
      </c>
      <c r="X46" s="5">
        <f t="shared" si="2"/>
        <v>-1.1440654037258064E-2</v>
      </c>
    </row>
    <row r="47" spans="1:24" x14ac:dyDescent="0.2">
      <c r="A47">
        <v>43</v>
      </c>
      <c r="B47">
        <v>2.63E-3</v>
      </c>
      <c r="C47" s="3">
        <f t="shared" si="3"/>
        <v>2.626546091889166E-3</v>
      </c>
      <c r="D47">
        <v>0.5</v>
      </c>
      <c r="E47" s="3">
        <f t="shared" si="0"/>
        <v>0.99737345390811083</v>
      </c>
      <c r="F47" s="4">
        <f t="shared" si="6"/>
        <v>95236.204740964211</v>
      </c>
      <c r="G47" s="4">
        <f t="shared" si="7"/>
        <v>250.14228136873862</v>
      </c>
      <c r="H47" s="4">
        <f t="shared" si="8"/>
        <v>95111.133600279834</v>
      </c>
      <c r="I47" s="4">
        <f t="shared" si="9"/>
        <v>3407307.8078536955</v>
      </c>
      <c r="J47" s="5">
        <f t="shared" si="10"/>
        <v>35.777442172557521</v>
      </c>
      <c r="M47">
        <v>43</v>
      </c>
      <c r="N47">
        <v>2.8600000000000001E-3</v>
      </c>
      <c r="O47" s="3">
        <f t="shared" si="4"/>
        <v>2.8559160400627105E-3</v>
      </c>
      <c r="P47">
        <v>0.5</v>
      </c>
      <c r="Q47" s="3">
        <f t="shared" si="1"/>
        <v>0.99714408395993726</v>
      </c>
      <c r="R47" s="4">
        <f t="shared" si="11"/>
        <v>94553.543551537296</v>
      </c>
      <c r="S47" s="4">
        <f t="shared" si="12"/>
        <v>270.03698167360562</v>
      </c>
      <c r="T47" s="4">
        <f t="shared" si="13"/>
        <v>94418.525060700485</v>
      </c>
      <c r="U47" s="4">
        <f t="shared" si="14"/>
        <v>3431177.9297325974</v>
      </c>
      <c r="V47" s="5">
        <f t="shared" si="15"/>
        <v>36.288200323897982</v>
      </c>
      <c r="W47" s="5">
        <f t="shared" si="5"/>
        <v>1.0874524714828897</v>
      </c>
      <c r="X47" s="5">
        <f t="shared" si="2"/>
        <v>-7.755554773360018E-3</v>
      </c>
    </row>
    <row r="48" spans="1:24" x14ac:dyDescent="0.2">
      <c r="A48">
        <v>44</v>
      </c>
      <c r="B48">
        <v>3.0000000000000001E-3</v>
      </c>
      <c r="C48" s="3">
        <f t="shared" si="3"/>
        <v>2.9955067398901645E-3</v>
      </c>
      <c r="D48">
        <v>0.5</v>
      </c>
      <c r="E48" s="3">
        <f t="shared" si="0"/>
        <v>0.99700449326010987</v>
      </c>
      <c r="F48" s="4">
        <f t="shared" si="6"/>
        <v>94986.062459595472</v>
      </c>
      <c r="G48" s="4">
        <f t="shared" si="7"/>
        <v>284.53139029334125</v>
      </c>
      <c r="H48" s="4">
        <f t="shared" si="8"/>
        <v>94843.796764448809</v>
      </c>
      <c r="I48" s="4">
        <f t="shared" si="9"/>
        <v>3312196.6742534158</v>
      </c>
      <c r="J48" s="5">
        <f t="shared" si="10"/>
        <v>34.870344011389413</v>
      </c>
      <c r="M48">
        <v>44</v>
      </c>
      <c r="N48">
        <v>3.0400000000000002E-3</v>
      </c>
      <c r="O48" s="3">
        <f t="shared" si="4"/>
        <v>3.0353862129563068E-3</v>
      </c>
      <c r="P48">
        <v>0.5</v>
      </c>
      <c r="Q48" s="3">
        <f t="shared" si="1"/>
        <v>0.99696461378704371</v>
      </c>
      <c r="R48" s="4">
        <f t="shared" si="11"/>
        <v>94283.50656986369</v>
      </c>
      <c r="S48" s="4">
        <f t="shared" si="12"/>
        <v>286.18685595133866</v>
      </c>
      <c r="T48" s="4">
        <f t="shared" si="13"/>
        <v>94140.413141888013</v>
      </c>
      <c r="U48" s="4">
        <f t="shared" si="14"/>
        <v>3336759.4046718967</v>
      </c>
      <c r="V48" s="5">
        <f t="shared" si="15"/>
        <v>35.390701153009957</v>
      </c>
      <c r="W48" s="5">
        <f t="shared" si="5"/>
        <v>1.0133333333333334</v>
      </c>
      <c r="X48" s="5">
        <f t="shared" si="2"/>
        <v>-1.31094065864203E-3</v>
      </c>
    </row>
    <row r="49" spans="1:24" x14ac:dyDescent="0.2">
      <c r="A49">
        <v>45</v>
      </c>
      <c r="B49">
        <v>3.29E-3</v>
      </c>
      <c r="C49" s="3">
        <f t="shared" si="3"/>
        <v>3.2845968382011594E-3</v>
      </c>
      <c r="D49">
        <v>0.5</v>
      </c>
      <c r="E49" s="3">
        <f t="shared" si="0"/>
        <v>0.99671540316179885</v>
      </c>
      <c r="F49" s="4">
        <f t="shared" si="6"/>
        <v>94701.531069302131</v>
      </c>
      <c r="G49" s="4">
        <f t="shared" si="7"/>
        <v>311.0563495230308</v>
      </c>
      <c r="H49" s="4">
        <f t="shared" si="8"/>
        <v>94546.002894540608</v>
      </c>
      <c r="I49" s="4">
        <f t="shared" si="9"/>
        <v>3217352.877488967</v>
      </c>
      <c r="J49" s="5">
        <f t="shared" si="10"/>
        <v>33.973609942319975</v>
      </c>
      <c r="M49">
        <v>45</v>
      </c>
      <c r="N49">
        <v>3.3E-3</v>
      </c>
      <c r="O49" s="3">
        <f t="shared" si="4"/>
        <v>3.294563969450407E-3</v>
      </c>
      <c r="P49">
        <v>0.5</v>
      </c>
      <c r="Q49" s="3">
        <f t="shared" si="1"/>
        <v>0.99670543603054962</v>
      </c>
      <c r="R49" s="4">
        <f t="shared" si="11"/>
        <v>93997.319713912351</v>
      </c>
      <c r="S49" s="4">
        <f t="shared" si="12"/>
        <v>309.68018275436771</v>
      </c>
      <c r="T49" s="4">
        <f t="shared" si="13"/>
        <v>93842.479622535175</v>
      </c>
      <c r="U49" s="4">
        <f t="shared" si="14"/>
        <v>3242618.9915300086</v>
      </c>
      <c r="V49" s="5">
        <f t="shared" si="15"/>
        <v>34.496930352898936</v>
      </c>
      <c r="W49" s="5">
        <f t="shared" si="5"/>
        <v>1.0030395136778116</v>
      </c>
      <c r="X49" s="5">
        <f t="shared" si="2"/>
        <v>-3.1830043083664347E-4</v>
      </c>
    </row>
    <row r="50" spans="1:24" x14ac:dyDescent="0.2">
      <c r="A50">
        <v>46</v>
      </c>
      <c r="B50">
        <v>3.6600000000000001E-3</v>
      </c>
      <c r="C50" s="3">
        <f t="shared" si="3"/>
        <v>3.6533144345847102E-3</v>
      </c>
      <c r="D50">
        <v>0.5</v>
      </c>
      <c r="E50" s="3">
        <f t="shared" si="0"/>
        <v>0.99634668556541528</v>
      </c>
      <c r="F50" s="4">
        <f t="shared" si="6"/>
        <v>94390.4747197791</v>
      </c>
      <c r="G50" s="4">
        <f t="shared" si="7"/>
        <v>344.83808378106914</v>
      </c>
      <c r="H50" s="4">
        <f t="shared" si="8"/>
        <v>94218.055677888566</v>
      </c>
      <c r="I50" s="4">
        <f t="shared" si="9"/>
        <v>3122806.8745944262</v>
      </c>
      <c r="J50" s="5">
        <f t="shared" si="10"/>
        <v>33.083919578381526</v>
      </c>
      <c r="M50">
        <v>46</v>
      </c>
      <c r="N50">
        <v>3.5599999999999998E-3</v>
      </c>
      <c r="O50" s="3">
        <f t="shared" si="4"/>
        <v>3.5536744594621577E-3</v>
      </c>
      <c r="P50">
        <v>0.5</v>
      </c>
      <c r="Q50" s="3">
        <f t="shared" si="1"/>
        <v>0.9964463255405378</v>
      </c>
      <c r="R50" s="4">
        <f t="shared" si="11"/>
        <v>93687.639531157984</v>
      </c>
      <c r="S50" s="4">
        <f t="shared" si="12"/>
        <v>332.93537176917016</v>
      </c>
      <c r="T50" s="4">
        <f t="shared" si="13"/>
        <v>93521.171845273406</v>
      </c>
      <c r="U50" s="4">
        <f t="shared" si="14"/>
        <v>3148776.5119074737</v>
      </c>
      <c r="V50" s="5">
        <f t="shared" si="15"/>
        <v>33.609305642291005</v>
      </c>
      <c r="W50" s="5">
        <f t="shared" si="5"/>
        <v>0.97267759562841527</v>
      </c>
      <c r="X50" s="5">
        <f t="shared" si="2"/>
        <v>3.0889650519964561E-3</v>
      </c>
    </row>
    <row r="51" spans="1:24" x14ac:dyDescent="0.2">
      <c r="A51">
        <v>47</v>
      </c>
      <c r="B51">
        <v>4.0099999999999997E-3</v>
      </c>
      <c r="C51" s="3">
        <f t="shared" si="3"/>
        <v>4.0019760380437218E-3</v>
      </c>
      <c r="D51">
        <v>0.5</v>
      </c>
      <c r="E51" s="3">
        <f t="shared" si="0"/>
        <v>0.99599802396195625</v>
      </c>
      <c r="F51" s="4">
        <f t="shared" si="6"/>
        <v>94045.636635998031</v>
      </c>
      <c r="G51" s="4">
        <f t="shared" si="7"/>
        <v>376.3683842998289</v>
      </c>
      <c r="H51" s="4">
        <f t="shared" si="8"/>
        <v>93857.452443848117</v>
      </c>
      <c r="I51" s="4">
        <f t="shared" si="9"/>
        <v>3028588.8189165378</v>
      </c>
      <c r="J51" s="5">
        <f t="shared" si="10"/>
        <v>32.203395364727413</v>
      </c>
      <c r="M51">
        <v>47</v>
      </c>
      <c r="N51">
        <v>3.8700000000000002E-3</v>
      </c>
      <c r="O51" s="3">
        <f t="shared" si="4"/>
        <v>3.8625260121664582E-3</v>
      </c>
      <c r="P51">
        <v>0.5</v>
      </c>
      <c r="Q51" s="3">
        <f t="shared" si="1"/>
        <v>0.99613747398783359</v>
      </c>
      <c r="R51" s="4">
        <f t="shared" si="11"/>
        <v>93354.704159388813</v>
      </c>
      <c r="S51" s="4">
        <f t="shared" si="12"/>
        <v>360.58497317373985</v>
      </c>
      <c r="T51" s="4">
        <f t="shared" si="13"/>
        <v>93174.411672801943</v>
      </c>
      <c r="U51" s="4">
        <f t="shared" si="14"/>
        <v>3055255.3400622001</v>
      </c>
      <c r="V51" s="5">
        <f t="shared" si="15"/>
        <v>32.727384951548032</v>
      </c>
      <c r="W51" s="5">
        <f t="shared" si="5"/>
        <v>0.9650872817955114</v>
      </c>
      <c r="X51" s="5">
        <f t="shared" si="2"/>
        <v>4.193367022430102E-3</v>
      </c>
    </row>
    <row r="52" spans="1:24" x14ac:dyDescent="0.2">
      <c r="A52">
        <v>48</v>
      </c>
      <c r="B52">
        <v>4.3499999999999997E-3</v>
      </c>
      <c r="C52" s="3">
        <f t="shared" si="3"/>
        <v>4.3405592835582601E-3</v>
      </c>
      <c r="D52">
        <v>0.5</v>
      </c>
      <c r="E52" s="3">
        <f t="shared" si="0"/>
        <v>0.99565944071644175</v>
      </c>
      <c r="F52" s="4">
        <f t="shared" si="6"/>
        <v>93669.268251698202</v>
      </c>
      <c r="G52" s="4">
        <f t="shared" si="7"/>
        <v>406.57701189401268</v>
      </c>
      <c r="H52" s="4">
        <f t="shared" si="8"/>
        <v>93465.979745751189</v>
      </c>
      <c r="I52" s="4">
        <f t="shared" si="9"/>
        <v>2934731.3664726899</v>
      </c>
      <c r="J52" s="5">
        <f t="shared" si="10"/>
        <v>31.330781389118879</v>
      </c>
      <c r="M52">
        <v>48</v>
      </c>
      <c r="N52">
        <v>4.13E-3</v>
      </c>
      <c r="O52" s="3">
        <f t="shared" si="4"/>
        <v>4.1214891249569639E-3</v>
      </c>
      <c r="P52">
        <v>0.5</v>
      </c>
      <c r="Q52" s="3">
        <f t="shared" si="1"/>
        <v>0.99587851087504309</v>
      </c>
      <c r="R52" s="4">
        <f t="shared" si="11"/>
        <v>92994.119186215074</v>
      </c>
      <c r="S52" s="4">
        <f t="shared" si="12"/>
        <v>383.27425091093755</v>
      </c>
      <c r="T52" s="4">
        <f t="shared" si="13"/>
        <v>92802.482060759605</v>
      </c>
      <c r="U52" s="4">
        <f t="shared" si="14"/>
        <v>2962080.9283893984</v>
      </c>
      <c r="V52" s="5">
        <f t="shared" si="15"/>
        <v>31.852346732356391</v>
      </c>
      <c r="W52" s="5">
        <f t="shared" si="5"/>
        <v>0.94942528735632192</v>
      </c>
      <c r="X52" s="5">
        <f t="shared" si="2"/>
        <v>6.3842363301858862E-3</v>
      </c>
    </row>
    <row r="53" spans="1:24" x14ac:dyDescent="0.2">
      <c r="A53">
        <v>49</v>
      </c>
      <c r="B53">
        <v>4.79E-3</v>
      </c>
      <c r="C53" s="3">
        <f t="shared" si="3"/>
        <v>4.7785553599130086E-3</v>
      </c>
      <c r="D53">
        <v>0.5</v>
      </c>
      <c r="E53" s="3">
        <f t="shared" si="0"/>
        <v>0.99522144464008699</v>
      </c>
      <c r="F53" s="4">
        <f t="shared" si="6"/>
        <v>93262.69123980419</v>
      </c>
      <c r="G53" s="4">
        <f t="shared" si="7"/>
        <v>445.66093310387805</v>
      </c>
      <c r="H53" s="4">
        <f t="shared" si="8"/>
        <v>93039.860773252251</v>
      </c>
      <c r="I53" s="4">
        <f t="shared" si="9"/>
        <v>2841265.3867269387</v>
      </c>
      <c r="J53" s="5">
        <f t="shared" si="10"/>
        <v>30.465187621717444</v>
      </c>
      <c r="M53">
        <v>49</v>
      </c>
      <c r="N53">
        <v>4.45E-3</v>
      </c>
      <c r="O53" s="3">
        <f t="shared" si="4"/>
        <v>4.4401207313726964E-3</v>
      </c>
      <c r="P53">
        <v>0.5</v>
      </c>
      <c r="Q53" s="3">
        <f t="shared" si="1"/>
        <v>0.99555987926862732</v>
      </c>
      <c r="R53" s="4">
        <f t="shared" si="11"/>
        <v>92610.844935304136</v>
      </c>
      <c r="S53" s="4">
        <f t="shared" si="12"/>
        <v>411.20333254718571</v>
      </c>
      <c r="T53" s="4">
        <f t="shared" si="13"/>
        <v>92405.243269030543</v>
      </c>
      <c r="U53" s="4">
        <f t="shared" si="14"/>
        <v>2869278.4463286386</v>
      </c>
      <c r="V53" s="5">
        <f t="shared" si="15"/>
        <v>30.982099864579059</v>
      </c>
      <c r="W53" s="5">
        <f t="shared" si="5"/>
        <v>0.92901878914405012</v>
      </c>
      <c r="X53" s="5">
        <f t="shared" si="2"/>
        <v>9.5505364131935489E-3</v>
      </c>
    </row>
    <row r="54" spans="1:24" x14ac:dyDescent="0.2">
      <c r="A54">
        <v>50</v>
      </c>
      <c r="B54">
        <v>5.2199999999999998E-3</v>
      </c>
      <c r="C54" s="3">
        <f t="shared" si="3"/>
        <v>5.2064112665941888E-3</v>
      </c>
      <c r="D54">
        <v>0.5</v>
      </c>
      <c r="E54" s="3">
        <f t="shared" si="0"/>
        <v>0.99479358873340584</v>
      </c>
      <c r="F54" s="4">
        <f t="shared" si="6"/>
        <v>92817.030306700311</v>
      </c>
      <c r="G54" s="4">
        <f t="shared" si="7"/>
        <v>483.24363232062024</v>
      </c>
      <c r="H54" s="4">
        <f t="shared" si="8"/>
        <v>92575.408490539994</v>
      </c>
      <c r="I54" s="4">
        <f t="shared" si="9"/>
        <v>2748225.5259536863</v>
      </c>
      <c r="J54" s="5">
        <f t="shared" si="10"/>
        <v>29.609065457842991</v>
      </c>
      <c r="M54">
        <v>50</v>
      </c>
      <c r="N54">
        <v>4.8399999999999997E-3</v>
      </c>
      <c r="O54" s="3">
        <f t="shared" si="4"/>
        <v>4.8283154765467557E-3</v>
      </c>
      <c r="P54">
        <v>0.5</v>
      </c>
      <c r="Q54" s="3">
        <f t="shared" si="1"/>
        <v>0.99517168452345328</v>
      </c>
      <c r="R54" s="4">
        <f t="shared" si="11"/>
        <v>92199.64160275695</v>
      </c>
      <c r="S54" s="4">
        <f t="shared" si="12"/>
        <v>445.16895648265199</v>
      </c>
      <c r="T54" s="4">
        <f t="shared" si="13"/>
        <v>91977.057124515617</v>
      </c>
      <c r="U54" s="4">
        <f t="shared" si="14"/>
        <v>2776873.2030596081</v>
      </c>
      <c r="V54" s="5">
        <f t="shared" si="15"/>
        <v>30.118047692894439</v>
      </c>
      <c r="W54" s="5">
        <f t="shared" si="5"/>
        <v>0.92720306513409956</v>
      </c>
      <c r="X54" s="5">
        <f t="shared" si="2"/>
        <v>1.0322560832254494E-2</v>
      </c>
    </row>
    <row r="55" spans="1:24" x14ac:dyDescent="0.2">
      <c r="A55">
        <v>51</v>
      </c>
      <c r="B55">
        <v>5.5399999999999998E-3</v>
      </c>
      <c r="C55" s="3">
        <f t="shared" si="3"/>
        <v>5.5246965904444693E-3</v>
      </c>
      <c r="D55">
        <v>0.5</v>
      </c>
      <c r="E55" s="3">
        <f t="shared" si="0"/>
        <v>0.99447530340955548</v>
      </c>
      <c r="F55" s="4">
        <f t="shared" si="6"/>
        <v>92333.786674379691</v>
      </c>
      <c r="G55" s="4">
        <f t="shared" si="7"/>
        <v>510.11615642278048</v>
      </c>
      <c r="H55" s="4">
        <f t="shared" si="8"/>
        <v>92078.728596168308</v>
      </c>
      <c r="I55" s="4">
        <f t="shared" si="9"/>
        <v>2655650.1174631463</v>
      </c>
      <c r="J55" s="5">
        <f t="shared" si="10"/>
        <v>28.761412405065183</v>
      </c>
      <c r="M55">
        <v>51</v>
      </c>
      <c r="N55">
        <v>5.3600000000000002E-3</v>
      </c>
      <c r="O55" s="3">
        <f t="shared" si="4"/>
        <v>5.3456735947660268E-3</v>
      </c>
      <c r="P55">
        <v>0.5</v>
      </c>
      <c r="Q55" s="3">
        <f t="shared" si="1"/>
        <v>0.99465432640523399</v>
      </c>
      <c r="R55" s="4">
        <f t="shared" si="11"/>
        <v>91754.472646274298</v>
      </c>
      <c r="S55" s="4">
        <f t="shared" si="12"/>
        <v>490.48946162687207</v>
      </c>
      <c r="T55" s="4">
        <f t="shared" si="13"/>
        <v>91509.227915460855</v>
      </c>
      <c r="U55" s="4">
        <f t="shared" si="14"/>
        <v>2684896.1459350926</v>
      </c>
      <c r="V55" s="5">
        <f t="shared" si="15"/>
        <v>29.26174679555649</v>
      </c>
      <c r="W55" s="5">
        <f t="shared" si="5"/>
        <v>0.96750902527075822</v>
      </c>
      <c r="X55" s="5">
        <f t="shared" si="2"/>
        <v>4.7239428247437534E-3</v>
      </c>
    </row>
    <row r="56" spans="1:24" x14ac:dyDescent="0.2">
      <c r="A56">
        <v>52</v>
      </c>
      <c r="B56">
        <v>6.1799999999999997E-3</v>
      </c>
      <c r="C56" s="3">
        <f t="shared" si="3"/>
        <v>6.1609626254872443E-3</v>
      </c>
      <c r="D56">
        <v>0.5</v>
      </c>
      <c r="E56" s="3">
        <f t="shared" si="0"/>
        <v>0.99383903737451273</v>
      </c>
      <c r="F56" s="4">
        <f t="shared" si="6"/>
        <v>91823.670517956911</v>
      </c>
      <c r="G56" s="4">
        <f t="shared" si="7"/>
        <v>565.72220219619339</v>
      </c>
      <c r="H56" s="4">
        <f t="shared" si="8"/>
        <v>91540.809416858814</v>
      </c>
      <c r="I56" s="4">
        <f t="shared" si="9"/>
        <v>2563571.3888669782</v>
      </c>
      <c r="J56" s="5">
        <f t="shared" si="10"/>
        <v>27.918415528440999</v>
      </c>
      <c r="M56">
        <v>52</v>
      </c>
      <c r="N56">
        <v>5.7999999999999996E-3</v>
      </c>
      <c r="O56" s="3">
        <f t="shared" si="4"/>
        <v>5.7832286369528373E-3</v>
      </c>
      <c r="P56">
        <v>0.5</v>
      </c>
      <c r="Q56" s="3">
        <f t="shared" si="1"/>
        <v>0.9942167713630472</v>
      </c>
      <c r="R56" s="4">
        <f t="shared" si="11"/>
        <v>91263.983184647426</v>
      </c>
      <c r="S56" s="4">
        <f t="shared" si="12"/>
        <v>527.80048107582843</v>
      </c>
      <c r="T56" s="4">
        <f t="shared" si="13"/>
        <v>91000.082944109512</v>
      </c>
      <c r="U56" s="4">
        <f t="shared" si="14"/>
        <v>2593386.9180196319</v>
      </c>
      <c r="V56" s="5">
        <f t="shared" si="15"/>
        <v>28.416324025356538</v>
      </c>
      <c r="W56" s="5">
        <f t="shared" si="5"/>
        <v>0.93851132686084138</v>
      </c>
      <c r="X56" s="5">
        <f t="shared" si="2"/>
        <v>9.6248815420909156E-3</v>
      </c>
    </row>
    <row r="57" spans="1:24" x14ac:dyDescent="0.2">
      <c r="A57">
        <v>53</v>
      </c>
      <c r="B57">
        <v>6.7000000000000002E-3</v>
      </c>
      <c r="C57" s="3">
        <f t="shared" si="3"/>
        <v>6.6776299397019985E-3</v>
      </c>
      <c r="D57">
        <v>0.5</v>
      </c>
      <c r="E57" s="3">
        <f t="shared" si="0"/>
        <v>0.993322370060298</v>
      </c>
      <c r="F57" s="4">
        <f t="shared" si="6"/>
        <v>91257.948315760717</v>
      </c>
      <c r="G57" s="4">
        <f t="shared" si="7"/>
        <v>609.38680790910439</v>
      </c>
      <c r="H57" s="4">
        <f t="shared" si="8"/>
        <v>90953.254911806172</v>
      </c>
      <c r="I57" s="4">
        <f t="shared" si="9"/>
        <v>2472030.5794501193</v>
      </c>
      <c r="J57" s="5">
        <f t="shared" si="10"/>
        <v>27.088386546853659</v>
      </c>
      <c r="M57">
        <v>53</v>
      </c>
      <c r="N57">
        <v>6.1700000000000001E-3</v>
      </c>
      <c r="O57" s="3">
        <f t="shared" si="4"/>
        <v>6.1510240906802512E-3</v>
      </c>
      <c r="P57">
        <v>0.5</v>
      </c>
      <c r="Q57" s="3">
        <f t="shared" si="1"/>
        <v>0.99384897590931975</v>
      </c>
      <c r="R57" s="4">
        <f t="shared" si="11"/>
        <v>90736.182703571598</v>
      </c>
      <c r="S57" s="4">
        <f t="shared" si="12"/>
        <v>558.12044570603757</v>
      </c>
      <c r="T57" s="4">
        <f t="shared" si="13"/>
        <v>90457.122480718579</v>
      </c>
      <c r="U57" s="4">
        <f t="shared" si="14"/>
        <v>2502386.8350755223</v>
      </c>
      <c r="V57" s="5">
        <f t="shared" si="15"/>
        <v>27.578709622936586</v>
      </c>
      <c r="W57" s="5">
        <f t="shared" si="5"/>
        <v>0.92089552238805972</v>
      </c>
      <c r="X57" s="5">
        <f t="shared" si="2"/>
        <v>1.2941835378268662E-2</v>
      </c>
    </row>
    <row r="58" spans="1:24" x14ac:dyDescent="0.2">
      <c r="A58">
        <v>54</v>
      </c>
      <c r="B58">
        <v>7.1000000000000004E-3</v>
      </c>
      <c r="C58" s="3">
        <f t="shared" si="3"/>
        <v>7.0748841612276424E-3</v>
      </c>
      <c r="D58">
        <v>0.5</v>
      </c>
      <c r="E58" s="3">
        <f t="shared" si="0"/>
        <v>0.99292511583877241</v>
      </c>
      <c r="F58" s="4">
        <f t="shared" si="6"/>
        <v>90648.561507851613</v>
      </c>
      <c r="G58" s="4">
        <f t="shared" si="7"/>
        <v>641.32807204996061</v>
      </c>
      <c r="H58" s="4">
        <f t="shared" si="8"/>
        <v>90327.89747182664</v>
      </c>
      <c r="I58" s="4">
        <f t="shared" si="9"/>
        <v>2381077.3245383133</v>
      </c>
      <c r="J58" s="5">
        <f t="shared" si="10"/>
        <v>26.267127518974188</v>
      </c>
      <c r="M58">
        <v>54</v>
      </c>
      <c r="N58">
        <v>6.9699999999999996E-3</v>
      </c>
      <c r="O58" s="3">
        <f t="shared" si="4"/>
        <v>6.9457939082298191E-3</v>
      </c>
      <c r="P58">
        <v>0.5</v>
      </c>
      <c r="Q58" s="3">
        <f t="shared" si="1"/>
        <v>0.9930542060917702</v>
      </c>
      <c r="R58" s="4">
        <f t="shared" si="11"/>
        <v>90178.06225786556</v>
      </c>
      <c r="S58" s="4">
        <f t="shared" si="12"/>
        <v>626.35823548665212</v>
      </c>
      <c r="T58" s="4">
        <f t="shared" si="13"/>
        <v>89864.883140122227</v>
      </c>
      <c r="U58" s="4">
        <f t="shared" si="14"/>
        <v>2411929.7125948039</v>
      </c>
      <c r="V58" s="5">
        <f t="shared" si="15"/>
        <v>26.746302284671561</v>
      </c>
      <c r="W58" s="5">
        <f t="shared" si="5"/>
        <v>0.98169014084507034</v>
      </c>
      <c r="X58" s="5">
        <f t="shared" si="2"/>
        <v>3.0568679490842261E-3</v>
      </c>
    </row>
    <row r="59" spans="1:24" x14ac:dyDescent="0.2">
      <c r="A59">
        <v>55</v>
      </c>
      <c r="B59">
        <v>7.8100000000000001E-3</v>
      </c>
      <c r="C59" s="3">
        <f t="shared" si="3"/>
        <v>7.7796205816287392E-3</v>
      </c>
      <c r="D59">
        <v>0.5</v>
      </c>
      <c r="E59" s="3">
        <f t="shared" si="0"/>
        <v>0.99222037941837127</v>
      </c>
      <c r="F59" s="4">
        <f t="shared" si="6"/>
        <v>90007.233435801652</v>
      </c>
      <c r="G59" s="4">
        <f t="shared" si="7"/>
        <v>700.22212573263096</v>
      </c>
      <c r="H59" s="4">
        <f t="shared" si="8"/>
        <v>89657.122372935337</v>
      </c>
      <c r="I59" s="4">
        <f t="shared" si="9"/>
        <v>2290749.4270664868</v>
      </c>
      <c r="J59" s="5">
        <f t="shared" si="10"/>
        <v>25.450725898606599</v>
      </c>
      <c r="M59">
        <v>55</v>
      </c>
      <c r="N59">
        <v>7.7400000000000004E-3</v>
      </c>
      <c r="O59" s="3">
        <f t="shared" si="4"/>
        <v>7.71016167432038E-3</v>
      </c>
      <c r="P59">
        <v>0.5</v>
      </c>
      <c r="Q59" s="3">
        <f t="shared" si="1"/>
        <v>0.99228983832567963</v>
      </c>
      <c r="R59" s="4">
        <f t="shared" si="11"/>
        <v>89551.704022378908</v>
      </c>
      <c r="S59" s="4">
        <f t="shared" si="12"/>
        <v>690.45811622342444</v>
      </c>
      <c r="T59" s="4">
        <f t="shared" si="13"/>
        <v>89206.474964267196</v>
      </c>
      <c r="U59" s="4">
        <f t="shared" si="14"/>
        <v>2322064.8294546818</v>
      </c>
      <c r="V59" s="5">
        <f t="shared" si="15"/>
        <v>25.929878775666843</v>
      </c>
      <c r="W59" s="5">
        <f t="shared" si="5"/>
        <v>0.99103713188220233</v>
      </c>
      <c r="X59" s="5">
        <f t="shared" si="2"/>
        <v>1.5831618292935308E-3</v>
      </c>
    </row>
    <row r="60" spans="1:24" x14ac:dyDescent="0.2">
      <c r="A60">
        <v>56</v>
      </c>
      <c r="B60">
        <v>8.3999999999999995E-3</v>
      </c>
      <c r="C60" s="3">
        <f t="shared" si="3"/>
        <v>8.3648675562636929E-3</v>
      </c>
      <c r="D60">
        <v>0.5</v>
      </c>
      <c r="E60" s="3">
        <f t="shared" si="0"/>
        <v>0.99163513244373636</v>
      </c>
      <c r="F60" s="4">
        <f t="shared" si="6"/>
        <v>89307.011310069021</v>
      </c>
      <c r="G60" s="4">
        <f t="shared" si="7"/>
        <v>747.04132145446783</v>
      </c>
      <c r="H60" s="4">
        <f t="shared" si="8"/>
        <v>88933.49064934178</v>
      </c>
      <c r="I60" s="4">
        <f t="shared" si="9"/>
        <v>2201092.3046935513</v>
      </c>
      <c r="J60" s="5">
        <f t="shared" si="10"/>
        <v>24.646354999513758</v>
      </c>
      <c r="M60">
        <v>56</v>
      </c>
      <c r="N60">
        <v>8.3099999999999997E-3</v>
      </c>
      <c r="O60" s="3">
        <f t="shared" si="4"/>
        <v>8.27561482042115E-3</v>
      </c>
      <c r="P60">
        <v>0.5</v>
      </c>
      <c r="Q60" s="3">
        <f t="shared" si="1"/>
        <v>0.99172438517957884</v>
      </c>
      <c r="R60" s="4">
        <f t="shared" si="11"/>
        <v>88861.245906155484</v>
      </c>
      <c r="S60" s="4">
        <f t="shared" si="12"/>
        <v>735.38144358206773</v>
      </c>
      <c r="T60" s="4">
        <f t="shared" si="13"/>
        <v>88493.55518436445</v>
      </c>
      <c r="U60" s="4">
        <f t="shared" si="14"/>
        <v>2232858.3544904147</v>
      </c>
      <c r="V60" s="5">
        <f t="shared" si="15"/>
        <v>25.127470718208137</v>
      </c>
      <c r="W60" s="5">
        <f t="shared" si="5"/>
        <v>0.98928571428571432</v>
      </c>
      <c r="X60" s="5">
        <f t="shared" si="2"/>
        <v>1.955319486066255E-3</v>
      </c>
    </row>
    <row r="61" spans="1:24" x14ac:dyDescent="0.2">
      <c r="A61">
        <v>57</v>
      </c>
      <c r="B61">
        <v>9.1400000000000006E-3</v>
      </c>
      <c r="C61" s="3">
        <f t="shared" si="3"/>
        <v>9.0984202195964446E-3</v>
      </c>
      <c r="D61">
        <v>0.5</v>
      </c>
      <c r="E61" s="3">
        <f t="shared" si="0"/>
        <v>0.99090157978040361</v>
      </c>
      <c r="F61" s="4">
        <f t="shared" si="6"/>
        <v>88559.969988614554</v>
      </c>
      <c r="G61" s="4">
        <f t="shared" si="7"/>
        <v>805.7558215912577</v>
      </c>
      <c r="H61" s="4">
        <f t="shared" si="8"/>
        <v>88157.092077818932</v>
      </c>
      <c r="I61" s="4">
        <f t="shared" si="9"/>
        <v>2112158.8140442097</v>
      </c>
      <c r="J61" s="5">
        <f t="shared" si="10"/>
        <v>23.850039857914958</v>
      </c>
      <c r="M61">
        <v>57</v>
      </c>
      <c r="N61">
        <v>9.0600000000000003E-3</v>
      </c>
      <c r="O61" s="3">
        <f t="shared" si="4"/>
        <v>9.0191432809373553E-3</v>
      </c>
      <c r="P61">
        <v>0.5</v>
      </c>
      <c r="Q61" s="3">
        <f t="shared" si="1"/>
        <v>0.99098085671906266</v>
      </c>
      <c r="R61" s="4">
        <f t="shared" si="11"/>
        <v>88125.864462573416</v>
      </c>
      <c r="S61" s="4">
        <f t="shared" si="12"/>
        <v>794.81979834441154</v>
      </c>
      <c r="T61" s="4">
        <f t="shared" si="13"/>
        <v>87728.454563401203</v>
      </c>
      <c r="U61" s="4">
        <f t="shared" si="14"/>
        <v>2144364.7993060504</v>
      </c>
      <c r="V61" s="5">
        <f t="shared" si="15"/>
        <v>24.332978886314933</v>
      </c>
      <c r="W61" s="5">
        <f t="shared" si="5"/>
        <v>0.99124726477024072</v>
      </c>
      <c r="X61" s="5">
        <f t="shared" si="2"/>
        <v>1.6673898116858982E-3</v>
      </c>
    </row>
    <row r="62" spans="1:24" x14ac:dyDescent="0.2">
      <c r="A62">
        <v>58</v>
      </c>
      <c r="B62">
        <v>9.8200000000000006E-3</v>
      </c>
      <c r="C62" s="3">
        <f t="shared" si="3"/>
        <v>9.7720193848205329E-3</v>
      </c>
      <c r="D62">
        <v>0.5</v>
      </c>
      <c r="E62" s="3">
        <f t="shared" si="0"/>
        <v>0.99022798061517947</v>
      </c>
      <c r="F62" s="4">
        <f t="shared" si="6"/>
        <v>87754.214167023296</v>
      </c>
      <c r="G62" s="4">
        <f t="shared" si="7"/>
        <v>857.53588193983887</v>
      </c>
      <c r="H62" s="4">
        <f t="shared" si="8"/>
        <v>87325.446226053376</v>
      </c>
      <c r="I62" s="4">
        <f t="shared" si="9"/>
        <v>2024001.7219663907</v>
      </c>
      <c r="J62" s="5">
        <f t="shared" si="10"/>
        <v>23.064439026416352</v>
      </c>
      <c r="M62">
        <v>58</v>
      </c>
      <c r="N62">
        <v>9.6699999999999998E-3</v>
      </c>
      <c r="O62" s="3">
        <f t="shared" si="4"/>
        <v>9.6234705200356277E-3</v>
      </c>
      <c r="P62">
        <v>0.5</v>
      </c>
      <c r="Q62" s="3">
        <f t="shared" si="1"/>
        <v>0.99037652947996435</v>
      </c>
      <c r="R62" s="4">
        <f t="shared" si="11"/>
        <v>87331.044664229004</v>
      </c>
      <c r="S62" s="4">
        <f t="shared" si="12"/>
        <v>840.42773381012375</v>
      </c>
      <c r="T62" s="4">
        <f t="shared" si="13"/>
        <v>86910.830797323943</v>
      </c>
      <c r="U62" s="4">
        <f t="shared" si="14"/>
        <v>2056636.3447426492</v>
      </c>
      <c r="V62" s="5">
        <f t="shared" si="15"/>
        <v>23.549888274553666</v>
      </c>
      <c r="W62" s="5">
        <f t="shared" si="5"/>
        <v>0.98472505091649687</v>
      </c>
      <c r="X62" s="5">
        <f t="shared" si="2"/>
        <v>2.9950438337526431E-3</v>
      </c>
    </row>
    <row r="63" spans="1:24" x14ac:dyDescent="0.2">
      <c r="A63">
        <v>59</v>
      </c>
      <c r="B63">
        <v>1.038E-2</v>
      </c>
      <c r="C63" s="3">
        <f t="shared" si="3"/>
        <v>1.0326405953103393E-2</v>
      </c>
      <c r="D63">
        <v>0.5</v>
      </c>
      <c r="E63" s="3">
        <f t="shared" si="0"/>
        <v>0.98967359404689659</v>
      </c>
      <c r="F63" s="4">
        <f t="shared" si="6"/>
        <v>86896.678285083457</v>
      </c>
      <c r="G63" s="4">
        <f t="shared" si="7"/>
        <v>897.33037594800408</v>
      </c>
      <c r="H63" s="4">
        <f t="shared" si="8"/>
        <v>86448.013097109448</v>
      </c>
      <c r="I63" s="4">
        <f t="shared" si="9"/>
        <v>1936676.2757403373</v>
      </c>
      <c r="J63" s="5">
        <f t="shared" si="10"/>
        <v>22.287115157459176</v>
      </c>
      <c r="M63">
        <v>59</v>
      </c>
      <c r="N63">
        <v>1.0580000000000001E-2</v>
      </c>
      <c r="O63" s="3">
        <f t="shared" si="4"/>
        <v>1.0524326313799999E-2</v>
      </c>
      <c r="P63">
        <v>0.5</v>
      </c>
      <c r="Q63" s="3">
        <f t="shared" si="1"/>
        <v>0.98947567368620004</v>
      </c>
      <c r="R63" s="4">
        <f t="shared" si="11"/>
        <v>86490.616930418881</v>
      </c>
      <c r="S63" s="4">
        <f t="shared" si="12"/>
        <v>910.25547565759916</v>
      </c>
      <c r="T63" s="4">
        <f t="shared" si="13"/>
        <v>86035.489192590088</v>
      </c>
      <c r="U63" s="4">
        <f t="shared" si="14"/>
        <v>1969725.5139453253</v>
      </c>
      <c r="V63" s="5">
        <f t="shared" si="15"/>
        <v>22.773863614939366</v>
      </c>
      <c r="W63" s="5">
        <f t="shared" si="5"/>
        <v>1.0192678227360308</v>
      </c>
      <c r="X63" s="5">
        <f t="shared" si="2"/>
        <v>-3.8200158234452828E-3</v>
      </c>
    </row>
    <row r="64" spans="1:24" x14ac:dyDescent="0.2">
      <c r="A64">
        <v>60</v>
      </c>
      <c r="B64">
        <v>1.107E-2</v>
      </c>
      <c r="C64" s="3">
        <f t="shared" si="3"/>
        <v>1.1009064826187053E-2</v>
      </c>
      <c r="D64">
        <v>0.5</v>
      </c>
      <c r="E64" s="3">
        <f t="shared" si="0"/>
        <v>0.98899093517381298</v>
      </c>
      <c r="F64" s="4">
        <f t="shared" si="6"/>
        <v>85999.347909135453</v>
      </c>
      <c r="G64" s="4">
        <f t="shared" si="7"/>
        <v>946.77239614148857</v>
      </c>
      <c r="H64" s="4">
        <f t="shared" si="8"/>
        <v>85525.961711064709</v>
      </c>
      <c r="I64" s="4">
        <f t="shared" si="9"/>
        <v>1850228.2626432278</v>
      </c>
      <c r="J64" s="5">
        <f t="shared" si="10"/>
        <v>21.514445256005057</v>
      </c>
      <c r="M64">
        <v>60</v>
      </c>
      <c r="N64">
        <v>1.1220000000000001E-2</v>
      </c>
      <c r="O64" s="3">
        <f t="shared" si="4"/>
        <v>1.1157406947027179E-2</v>
      </c>
      <c r="P64">
        <v>0.5</v>
      </c>
      <c r="Q64" s="3">
        <f t="shared" si="1"/>
        <v>0.98884259305297284</v>
      </c>
      <c r="R64" s="4">
        <f t="shared" si="11"/>
        <v>85580.361454761281</v>
      </c>
      <c r="S64" s="4">
        <f t="shared" si="12"/>
        <v>954.85491942445515</v>
      </c>
      <c r="T64" s="4">
        <f t="shared" si="13"/>
        <v>85102.933995049054</v>
      </c>
      <c r="U64" s="4">
        <f t="shared" si="14"/>
        <v>1883690.0247527352</v>
      </c>
      <c r="V64" s="5">
        <f t="shared" si="15"/>
        <v>22.010774349772692</v>
      </c>
      <c r="W64" s="5">
        <f t="shared" si="5"/>
        <v>1.0135501355013552</v>
      </c>
      <c r="X64" s="5">
        <f t="shared" si="2"/>
        <v>-2.7363401696893198E-3</v>
      </c>
    </row>
    <row r="65" spans="1:24" x14ac:dyDescent="0.2">
      <c r="A65">
        <v>61</v>
      </c>
      <c r="B65">
        <v>1.155E-2</v>
      </c>
      <c r="C65" s="3">
        <f t="shared" si="3"/>
        <v>1.1483681737963261E-2</v>
      </c>
      <c r="D65">
        <v>0.5</v>
      </c>
      <c r="E65" s="3">
        <f t="shared" si="0"/>
        <v>0.98851631826203679</v>
      </c>
      <c r="F65" s="4">
        <f t="shared" si="6"/>
        <v>85052.575512993964</v>
      </c>
      <c r="G65" s="4">
        <f t="shared" si="7"/>
        <v>976.71670818531129</v>
      </c>
      <c r="H65" s="4">
        <f t="shared" si="8"/>
        <v>84564.217158901301</v>
      </c>
      <c r="I65" s="4">
        <f t="shared" si="9"/>
        <v>1764702.3009321631</v>
      </c>
      <c r="J65" s="5">
        <f t="shared" si="10"/>
        <v>20.748369938104457</v>
      </c>
      <c r="M65">
        <v>61</v>
      </c>
      <c r="N65">
        <v>1.235E-2</v>
      </c>
      <c r="O65" s="3">
        <f t="shared" si="4"/>
        <v>1.2274206773175639E-2</v>
      </c>
      <c r="P65">
        <v>0.5</v>
      </c>
      <c r="Q65" s="3">
        <f t="shared" si="1"/>
        <v>0.98772579322682441</v>
      </c>
      <c r="R65" s="4">
        <f t="shared" si="11"/>
        <v>84625.506535336826</v>
      </c>
      <c r="S65" s="4">
        <f t="shared" si="12"/>
        <v>1038.710965499442</v>
      </c>
      <c r="T65" s="4">
        <f t="shared" si="13"/>
        <v>84106.151052587113</v>
      </c>
      <c r="U65" s="4">
        <f t="shared" si="14"/>
        <v>1798587.0907576862</v>
      </c>
      <c r="V65" s="5">
        <f t="shared" si="15"/>
        <v>21.253486855132209</v>
      </c>
      <c r="W65" s="5">
        <f t="shared" si="5"/>
        <v>1.0692640692640694</v>
      </c>
      <c r="X65" s="5">
        <f t="shared" si="2"/>
        <v>-1.3915245311842628E-2</v>
      </c>
    </row>
    <row r="66" spans="1:24" x14ac:dyDescent="0.2">
      <c r="A66">
        <v>62</v>
      </c>
      <c r="B66">
        <v>1.2789999999999999E-2</v>
      </c>
      <c r="C66" s="3">
        <f t="shared" si="3"/>
        <v>1.2708727686445183E-2</v>
      </c>
      <c r="D66">
        <v>0.5</v>
      </c>
      <c r="E66" s="3">
        <f t="shared" si="0"/>
        <v>0.98729127231355485</v>
      </c>
      <c r="F66" s="4">
        <f t="shared" si="6"/>
        <v>84075.858804808653</v>
      </c>
      <c r="G66" s="4">
        <f t="shared" si="7"/>
        <v>1068.497194554322</v>
      </c>
      <c r="H66" s="4">
        <f t="shared" si="8"/>
        <v>83541.610207531485</v>
      </c>
      <c r="I66" s="4">
        <f t="shared" si="9"/>
        <v>1680138.0837732619</v>
      </c>
      <c r="J66" s="5">
        <f t="shared" si="10"/>
        <v>19.983597047446011</v>
      </c>
      <c r="M66">
        <v>62</v>
      </c>
      <c r="N66">
        <v>1.3339999999999999E-2</v>
      </c>
      <c r="O66" s="3">
        <f t="shared" si="4"/>
        <v>1.3251611749629967E-2</v>
      </c>
      <c r="P66">
        <v>0.5</v>
      </c>
      <c r="Q66" s="3">
        <f t="shared" si="1"/>
        <v>0.98674838825037003</v>
      </c>
      <c r="R66" s="4">
        <f t="shared" si="11"/>
        <v>83586.795569837384</v>
      </c>
      <c r="S66" s="4">
        <f t="shared" si="12"/>
        <v>1107.6597622871777</v>
      </c>
      <c r="T66" s="4">
        <f t="shared" si="13"/>
        <v>83032.965688693803</v>
      </c>
      <c r="U66" s="4">
        <f t="shared" si="14"/>
        <v>1714480.939705099</v>
      </c>
      <c r="V66" s="5">
        <f t="shared" si="15"/>
        <v>20.511384938457624</v>
      </c>
      <c r="W66" s="5">
        <f t="shared" si="5"/>
        <v>1.0430023455824864</v>
      </c>
      <c r="X66" s="5">
        <f t="shared" si="2"/>
        <v>-9.1058058587978295E-3</v>
      </c>
    </row>
    <row r="67" spans="1:24" x14ac:dyDescent="0.2">
      <c r="A67">
        <v>63</v>
      </c>
      <c r="B67">
        <v>1.328E-2</v>
      </c>
      <c r="C67" s="3">
        <f t="shared" si="3"/>
        <v>1.319240244774696E-2</v>
      </c>
      <c r="D67">
        <v>0.5</v>
      </c>
      <c r="E67" s="3">
        <f t="shared" si="0"/>
        <v>0.986807597552253</v>
      </c>
      <c r="F67" s="4">
        <f t="shared" si="6"/>
        <v>83007.361610254331</v>
      </c>
      <c r="G67" s="4">
        <f t="shared" si="7"/>
        <v>1095.066520488137</v>
      </c>
      <c r="H67" s="4">
        <f t="shared" si="8"/>
        <v>82459.82835001027</v>
      </c>
      <c r="I67" s="4">
        <f t="shared" si="9"/>
        <v>1596596.4735657303</v>
      </c>
      <c r="J67" s="5">
        <f t="shared" si="10"/>
        <v>19.234396113711611</v>
      </c>
      <c r="M67">
        <v>63</v>
      </c>
      <c r="N67">
        <v>1.426E-2</v>
      </c>
      <c r="O67" s="3">
        <f t="shared" si="4"/>
        <v>1.4159046002005697E-2</v>
      </c>
      <c r="P67">
        <v>0.5</v>
      </c>
      <c r="Q67" s="3">
        <f t="shared" si="1"/>
        <v>0.98584095399799432</v>
      </c>
      <c r="R67" s="4">
        <f t="shared" si="11"/>
        <v>82479.135807550207</v>
      </c>
      <c r="S67" s="4">
        <f t="shared" si="12"/>
        <v>1167.8258781047771</v>
      </c>
      <c r="T67" s="4">
        <f t="shared" si="13"/>
        <v>81895.222868497818</v>
      </c>
      <c r="U67" s="4">
        <f t="shared" si="14"/>
        <v>1631447.9740164052</v>
      </c>
      <c r="V67" s="5">
        <f t="shared" si="15"/>
        <v>19.780129338686173</v>
      </c>
      <c r="W67" s="5">
        <f t="shared" si="5"/>
        <v>1.0737951807228916</v>
      </c>
      <c r="X67" s="5">
        <f t="shared" si="2"/>
        <v>-1.5414254392115254E-2</v>
      </c>
    </row>
    <row r="68" spans="1:24" x14ac:dyDescent="0.2">
      <c r="A68">
        <v>64</v>
      </c>
      <c r="B68">
        <v>1.4829999999999999E-2</v>
      </c>
      <c r="C68" s="3">
        <f t="shared" si="3"/>
        <v>1.4720844934808396E-2</v>
      </c>
      <c r="D68">
        <v>0.5</v>
      </c>
      <c r="E68" s="3">
        <f t="shared" ref="E68:E114" si="16">1-C68</f>
        <v>0.98527915506519159</v>
      </c>
      <c r="F68" s="4">
        <f t="shared" si="6"/>
        <v>81912.295089766194</v>
      </c>
      <c r="G68" s="4">
        <f t="shared" si="7"/>
        <v>1205.818194270716</v>
      </c>
      <c r="H68" s="4">
        <f t="shared" si="8"/>
        <v>81309.385992630836</v>
      </c>
      <c r="I68" s="4">
        <f t="shared" si="9"/>
        <v>1514136.6452157199</v>
      </c>
      <c r="J68" s="5">
        <f t="shared" si="10"/>
        <v>18.484851920659835</v>
      </c>
      <c r="M68">
        <v>64</v>
      </c>
      <c r="N68">
        <v>1.507E-2</v>
      </c>
      <c r="O68" s="3">
        <f t="shared" si="4"/>
        <v>1.4957296768846738E-2</v>
      </c>
      <c r="P68">
        <v>0.5</v>
      </c>
      <c r="Q68" s="3">
        <f t="shared" ref="Q68:Q114" si="17">1-O68</f>
        <v>0.98504270323115328</v>
      </c>
      <c r="R68" s="4">
        <f t="shared" si="11"/>
        <v>81311.30992944543</v>
      </c>
      <c r="S68" s="4">
        <f t="shared" si="12"/>
        <v>1216.1973932783876</v>
      </c>
      <c r="T68" s="4">
        <f t="shared" si="13"/>
        <v>80703.211232806236</v>
      </c>
      <c r="U68" s="4">
        <f t="shared" si="14"/>
        <v>1549552.7511479075</v>
      </c>
      <c r="V68" s="5">
        <f t="shared" si="15"/>
        <v>19.057038344265621</v>
      </c>
      <c r="W68" s="5">
        <f t="shared" si="5"/>
        <v>1.0161834120026974</v>
      </c>
      <c r="X68" s="5">
        <f t="shared" si="2"/>
        <v>-3.57911409323362E-3</v>
      </c>
    </row>
    <row r="69" spans="1:24" x14ac:dyDescent="0.2">
      <c r="A69">
        <v>65</v>
      </c>
      <c r="B69">
        <v>1.5810000000000001E-2</v>
      </c>
      <c r="C69" s="3">
        <f t="shared" si="3"/>
        <v>1.5686002152980688E-2</v>
      </c>
      <c r="D69">
        <v>0.5</v>
      </c>
      <c r="E69" s="3">
        <f t="shared" si="16"/>
        <v>0.98431399784701934</v>
      </c>
      <c r="F69" s="4">
        <f t="shared" si="6"/>
        <v>80706.476895495478</v>
      </c>
      <c r="G69" s="4">
        <f t="shared" si="7"/>
        <v>1265.9619703422213</v>
      </c>
      <c r="H69" s="4">
        <f t="shared" si="8"/>
        <v>80073.49591032436</v>
      </c>
      <c r="I69" s="4">
        <f t="shared" si="9"/>
        <v>1432827.2592230891</v>
      </c>
      <c r="J69" s="5">
        <f t="shared" si="10"/>
        <v>17.753559743146965</v>
      </c>
      <c r="M69">
        <v>65</v>
      </c>
      <c r="N69">
        <v>1.626E-2</v>
      </c>
      <c r="O69" s="3">
        <f t="shared" si="4"/>
        <v>1.6128872268457443E-2</v>
      </c>
      <c r="P69">
        <v>0.5</v>
      </c>
      <c r="Q69" s="3">
        <f t="shared" si="17"/>
        <v>0.98387112773154251</v>
      </c>
      <c r="R69" s="4">
        <f t="shared" si="11"/>
        <v>80095.112536167042</v>
      </c>
      <c r="S69" s="4">
        <f t="shared" si="12"/>
        <v>1291.8438394235709</v>
      </c>
      <c r="T69" s="4">
        <f t="shared" si="13"/>
        <v>79449.190616455249</v>
      </c>
      <c r="U69" s="4">
        <f t="shared" si="14"/>
        <v>1468849.5399151011</v>
      </c>
      <c r="V69" s="5">
        <f t="shared" si="15"/>
        <v>18.338816107560127</v>
      </c>
      <c r="W69" s="5">
        <f t="shared" ref="W69:W114" si="18">N69/B69</f>
        <v>1.0284629981024667</v>
      </c>
      <c r="X69" s="5">
        <f t="shared" ref="X69:X114" si="19">(R69*(V69-J69)-R70*(V70-J70) - F69*(J69-V69)+F70*(J70-V70))/2/$F$4</f>
        <v>-6.3491136891130374E-3</v>
      </c>
    </row>
    <row r="70" spans="1:24" x14ac:dyDescent="0.2">
      <c r="A70">
        <v>66</v>
      </c>
      <c r="B70">
        <v>1.7340000000000001E-2</v>
      </c>
      <c r="C70" s="3">
        <f t="shared" ref="C70:C113" si="20">(A71-A70)*B70/(1+(A71-A70)*(1-D70)*B70)</f>
        <v>1.7190954425134089E-2</v>
      </c>
      <c r="D70">
        <v>0.5</v>
      </c>
      <c r="E70" s="3">
        <f t="shared" si="16"/>
        <v>0.98280904557486592</v>
      </c>
      <c r="F70" s="4">
        <f t="shared" si="6"/>
        <v>79440.514925153257</v>
      </c>
      <c r="G70" s="4">
        <f t="shared" si="7"/>
        <v>1365.6582715874974</v>
      </c>
      <c r="H70" s="4">
        <f t="shared" si="8"/>
        <v>78757.685789359501</v>
      </c>
      <c r="I70" s="4">
        <f t="shared" si="9"/>
        <v>1352753.7633127647</v>
      </c>
      <c r="J70" s="5">
        <f t="shared" si="10"/>
        <v>17.028512020438104</v>
      </c>
      <c r="M70">
        <v>66</v>
      </c>
      <c r="N70">
        <v>1.7389999999999999E-2</v>
      </c>
      <c r="O70" s="3">
        <f t="shared" ref="O70:O113" si="21">(M71-M70)*N70/(1+(M71-M70)*(1-P70)*N70)</f>
        <v>1.724009735351122E-2</v>
      </c>
      <c r="P70">
        <v>0.5</v>
      </c>
      <c r="Q70" s="3">
        <f t="shared" si="17"/>
        <v>0.98275990264648883</v>
      </c>
      <c r="R70" s="4">
        <f t="shared" si="11"/>
        <v>78803.268696743471</v>
      </c>
      <c r="S70" s="4">
        <f t="shared" si="12"/>
        <v>1358.5760241067619</v>
      </c>
      <c r="T70" s="4">
        <f t="shared" si="13"/>
        <v>78123.98068469009</v>
      </c>
      <c r="U70" s="4">
        <f t="shared" si="14"/>
        <v>1389400.349298646</v>
      </c>
      <c r="V70" s="5">
        <f t="shared" si="15"/>
        <v>17.631252767514486</v>
      </c>
      <c r="W70" s="5">
        <f t="shared" si="18"/>
        <v>1.0028835063437138</v>
      </c>
      <c r="X70" s="5">
        <f t="shared" si="19"/>
        <v>-6.659046439570739E-4</v>
      </c>
    </row>
    <row r="71" spans="1:24" x14ac:dyDescent="0.2">
      <c r="A71">
        <v>67</v>
      </c>
      <c r="B71">
        <v>1.8489999999999999E-2</v>
      </c>
      <c r="C71" s="3">
        <f t="shared" si="20"/>
        <v>1.8320625814346368E-2</v>
      </c>
      <c r="D71">
        <v>0.5</v>
      </c>
      <c r="E71" s="3">
        <f t="shared" si="16"/>
        <v>0.98167937418565365</v>
      </c>
      <c r="F71" s="4">
        <f t="shared" ref="F71:F114" si="22">F70*(1-C70)</f>
        <v>78074.856653565759</v>
      </c>
      <c r="G71" s="4">
        <f t="shared" ref="G71:G113" si="23">F71-F72</f>
        <v>1430.3802342587005</v>
      </c>
      <c r="H71" s="4">
        <f t="shared" ref="H71:H113" si="24">F72*(A72-A71)+(F71-F72)*(A72-A71)*D71</f>
        <v>77359.666536436416</v>
      </c>
      <c r="I71" s="4">
        <f t="shared" ref="I71:I113" si="25">I72+H71</f>
        <v>1273996.0775234052</v>
      </c>
      <c r="J71" s="5">
        <f t="shared" ref="J71:J113" si="26">IF(F71&gt;0.0000001,I71/F71,0)</f>
        <v>16.317623011162077</v>
      </c>
      <c r="M71">
        <v>67</v>
      </c>
      <c r="N71">
        <v>1.8519999999999998E-2</v>
      </c>
      <c r="O71" s="3">
        <f t="shared" si="21"/>
        <v>1.8350078275171905E-2</v>
      </c>
      <c r="P71">
        <v>0.5</v>
      </c>
      <c r="Q71" s="3">
        <f t="shared" si="17"/>
        <v>0.98164992172482812</v>
      </c>
      <c r="R71" s="4">
        <f t="shared" ref="R71:R114" si="27">R70*(1-O70)</f>
        <v>77444.692672636709</v>
      </c>
      <c r="S71" s="4">
        <f t="shared" ref="S71:S113" si="28">R71-R72</f>
        <v>1421.1161725395068</v>
      </c>
      <c r="T71" s="4">
        <f t="shared" ref="T71:T113" si="29">R72*(M72-M71)+(R71-R72)*(M72-M71)*P71</f>
        <v>76734.134586366956</v>
      </c>
      <c r="U71" s="4">
        <f t="shared" ref="U71:U113" si="30">U72+T71</f>
        <v>1311276.3686139558</v>
      </c>
      <c r="V71" s="5">
        <f t="shared" ref="V71:V113" si="31">IF(R71&gt;0.0000001,U71/R71,0)</f>
        <v>16.931778322845162</v>
      </c>
      <c r="W71" s="5">
        <f t="shared" si="18"/>
        <v>1.0016224986479176</v>
      </c>
      <c r="X71" s="5">
        <f t="shared" si="19"/>
        <v>-3.7621729138747468E-4</v>
      </c>
    </row>
    <row r="72" spans="1:24" x14ac:dyDescent="0.2">
      <c r="A72">
        <v>68</v>
      </c>
      <c r="B72">
        <v>2.0299999999999999E-2</v>
      </c>
      <c r="C72" s="3">
        <f t="shared" si="20"/>
        <v>2.0096025342770871E-2</v>
      </c>
      <c r="D72">
        <v>0.5</v>
      </c>
      <c r="E72" s="3">
        <f t="shared" si="16"/>
        <v>0.97990397465722912</v>
      </c>
      <c r="F72" s="4">
        <f t="shared" si="22"/>
        <v>76644.476419307059</v>
      </c>
      <c r="G72" s="4">
        <f t="shared" si="23"/>
        <v>1540.2493405058049</v>
      </c>
      <c r="H72" s="4">
        <f t="shared" si="24"/>
        <v>75874.351749054156</v>
      </c>
      <c r="I72" s="4">
        <f t="shared" si="25"/>
        <v>1196636.4109869688</v>
      </c>
      <c r="J72" s="5">
        <f t="shared" si="26"/>
        <v>15.612819956397161</v>
      </c>
      <c r="M72">
        <v>68</v>
      </c>
      <c r="N72">
        <v>1.9400000000000001E-2</v>
      </c>
      <c r="O72" s="3">
        <f t="shared" si="21"/>
        <v>1.9213627810240667E-2</v>
      </c>
      <c r="P72">
        <v>0.5</v>
      </c>
      <c r="Q72" s="3">
        <f t="shared" si="17"/>
        <v>0.98078637218975928</v>
      </c>
      <c r="R72" s="4">
        <f t="shared" si="27"/>
        <v>76023.576500097202</v>
      </c>
      <c r="S72" s="4">
        <f t="shared" si="28"/>
        <v>1460.6887036762346</v>
      </c>
      <c r="T72" s="4">
        <f t="shared" si="29"/>
        <v>75293.232148259092</v>
      </c>
      <c r="U72" s="4">
        <f t="shared" si="30"/>
        <v>1234542.2340275887</v>
      </c>
      <c r="V72" s="5">
        <f t="shared" si="31"/>
        <v>16.238939166799266</v>
      </c>
      <c r="W72" s="5">
        <f t="shared" si="18"/>
        <v>0.95566502463054193</v>
      </c>
      <c r="X72" s="5">
        <f t="shared" si="19"/>
        <v>1.0599479720032395E-2</v>
      </c>
    </row>
    <row r="73" spans="1:24" x14ac:dyDescent="0.2">
      <c r="A73">
        <v>69</v>
      </c>
      <c r="B73">
        <v>2.1899999999999999E-2</v>
      </c>
      <c r="C73" s="3">
        <f t="shared" si="20"/>
        <v>2.1662792422968494E-2</v>
      </c>
      <c r="D73">
        <v>0.5</v>
      </c>
      <c r="E73" s="3">
        <f t="shared" si="16"/>
        <v>0.97833720757703146</v>
      </c>
      <c r="F73" s="4">
        <f t="shared" si="22"/>
        <v>75104.227078801254</v>
      </c>
      <c r="G73" s="4">
        <f t="shared" si="23"/>
        <v>1626.9672812955687</v>
      </c>
      <c r="H73" s="4">
        <f t="shared" si="24"/>
        <v>74290.743438153469</v>
      </c>
      <c r="I73" s="4">
        <f t="shared" si="25"/>
        <v>1120762.0592379146</v>
      </c>
      <c r="J73" s="5">
        <f t="shared" si="26"/>
        <v>14.92275605289144</v>
      </c>
      <c r="M73">
        <v>69</v>
      </c>
      <c r="N73">
        <v>2.0549999999999999E-2</v>
      </c>
      <c r="O73" s="3">
        <f t="shared" si="21"/>
        <v>2.034099626339363E-2</v>
      </c>
      <c r="P73">
        <v>0.5</v>
      </c>
      <c r="Q73" s="3">
        <f t="shared" si="17"/>
        <v>0.97965900373660642</v>
      </c>
      <c r="R73" s="4">
        <f t="shared" si="27"/>
        <v>74562.887796420968</v>
      </c>
      <c r="S73" s="4">
        <f t="shared" si="28"/>
        <v>1516.6834220548335</v>
      </c>
      <c r="T73" s="4">
        <f t="shared" si="29"/>
        <v>73804.546085393551</v>
      </c>
      <c r="U73" s="4">
        <f t="shared" si="30"/>
        <v>1159249.0018793296</v>
      </c>
      <c r="V73" s="5">
        <f t="shared" si="31"/>
        <v>15.547265350618217</v>
      </c>
      <c r="W73" s="5">
        <f t="shared" si="18"/>
        <v>0.93835616438356162</v>
      </c>
      <c r="X73" s="5">
        <f t="shared" si="19"/>
        <v>1.4888662753804564E-2</v>
      </c>
    </row>
    <row r="74" spans="1:24" x14ac:dyDescent="0.2">
      <c r="A74">
        <v>70</v>
      </c>
      <c r="B74">
        <v>2.384E-2</v>
      </c>
      <c r="C74" s="3">
        <f t="shared" si="20"/>
        <v>2.355917463831133E-2</v>
      </c>
      <c r="D74">
        <v>0.5</v>
      </c>
      <c r="E74" s="3">
        <f t="shared" si="16"/>
        <v>0.97644082536168864</v>
      </c>
      <c r="F74" s="4">
        <f t="shared" si="22"/>
        <v>73477.259797505685</v>
      </c>
      <c r="G74" s="4">
        <f t="shared" si="23"/>
        <v>1731.0635955140169</v>
      </c>
      <c r="H74" s="4">
        <f t="shared" si="24"/>
        <v>72611.727999748677</v>
      </c>
      <c r="I74" s="4">
        <f t="shared" si="25"/>
        <v>1046471.3157997611</v>
      </c>
      <c r="J74" s="5">
        <f t="shared" si="26"/>
        <v>14.242111350963654</v>
      </c>
      <c r="M74">
        <v>70</v>
      </c>
      <c r="N74">
        <v>2.2460000000000001E-2</v>
      </c>
      <c r="O74" s="3">
        <f t="shared" si="21"/>
        <v>2.2210575240054192E-2</v>
      </c>
      <c r="P74">
        <v>0.5</v>
      </c>
      <c r="Q74" s="3">
        <f t="shared" si="17"/>
        <v>0.97778942475994579</v>
      </c>
      <c r="R74" s="4">
        <f t="shared" si="27"/>
        <v>73046.204374366134</v>
      </c>
      <c r="S74" s="4">
        <f t="shared" si="28"/>
        <v>1622.3982182572363</v>
      </c>
      <c r="T74" s="4">
        <f t="shared" si="29"/>
        <v>72235.005265237516</v>
      </c>
      <c r="U74" s="4">
        <f t="shared" si="30"/>
        <v>1085444.455793936</v>
      </c>
      <c r="V74" s="5">
        <f t="shared" si="31"/>
        <v>14.859696887616073</v>
      </c>
      <c r="W74" s="5">
        <f t="shared" si="18"/>
        <v>0.94211409395973156</v>
      </c>
      <c r="X74" s="5">
        <f t="shared" si="19"/>
        <v>1.4208214164106576E-2</v>
      </c>
    </row>
    <row r="75" spans="1:24" x14ac:dyDescent="0.2">
      <c r="A75">
        <v>71</v>
      </c>
      <c r="B75">
        <v>2.5520000000000001E-2</v>
      </c>
      <c r="C75" s="3">
        <f t="shared" si="20"/>
        <v>2.5198467554010822E-2</v>
      </c>
      <c r="D75">
        <v>0.5</v>
      </c>
      <c r="E75" s="3">
        <f t="shared" si="16"/>
        <v>0.97480153244598922</v>
      </c>
      <c r="F75" s="4">
        <f t="shared" si="22"/>
        <v>71746.196201991668</v>
      </c>
      <c r="G75" s="4">
        <f t="shared" si="23"/>
        <v>1807.8941971195745</v>
      </c>
      <c r="H75" s="4">
        <f t="shared" si="24"/>
        <v>70842.249103431881</v>
      </c>
      <c r="I75" s="4">
        <f t="shared" si="25"/>
        <v>973859.58780001244</v>
      </c>
      <c r="J75" s="5">
        <f t="shared" si="26"/>
        <v>13.573675530591798</v>
      </c>
      <c r="M75">
        <v>71</v>
      </c>
      <c r="N75">
        <v>2.4240000000000001E-2</v>
      </c>
      <c r="O75" s="3">
        <f t="shared" si="21"/>
        <v>2.3949729281112914E-2</v>
      </c>
      <c r="P75">
        <v>0.5</v>
      </c>
      <c r="Q75" s="3">
        <f t="shared" si="17"/>
        <v>0.97605027071888706</v>
      </c>
      <c r="R75" s="4">
        <f t="shared" si="27"/>
        <v>71423.806156108898</v>
      </c>
      <c r="S75" s="4">
        <f t="shared" si="28"/>
        <v>1710.5808216654987</v>
      </c>
      <c r="T75" s="4">
        <f t="shared" si="29"/>
        <v>70568.515745276149</v>
      </c>
      <c r="U75" s="4">
        <f t="shared" si="30"/>
        <v>1013209.4505286985</v>
      </c>
      <c r="V75" s="5">
        <f t="shared" si="31"/>
        <v>14.185878701481641</v>
      </c>
      <c r="W75" s="5">
        <f t="shared" si="18"/>
        <v>0.94984326018808773</v>
      </c>
      <c r="X75" s="5">
        <f t="shared" si="19"/>
        <v>1.2262065156658572E-2</v>
      </c>
    </row>
    <row r="76" spans="1:24" x14ac:dyDescent="0.2">
      <c r="A76">
        <v>72</v>
      </c>
      <c r="B76">
        <v>2.8289999999999999E-2</v>
      </c>
      <c r="C76" s="3">
        <f t="shared" si="20"/>
        <v>2.7895419294085164E-2</v>
      </c>
      <c r="D76">
        <v>0.5</v>
      </c>
      <c r="E76" s="3">
        <f t="shared" si="16"/>
        <v>0.97210458070591488</v>
      </c>
      <c r="F76" s="4">
        <f t="shared" si="22"/>
        <v>69938.302004872094</v>
      </c>
      <c r="G76" s="4">
        <f t="shared" si="23"/>
        <v>1950.9582591422659</v>
      </c>
      <c r="H76" s="4">
        <f t="shared" si="24"/>
        <v>68962.822875300961</v>
      </c>
      <c r="I76" s="4">
        <f t="shared" si="25"/>
        <v>903017.3386965805</v>
      </c>
      <c r="J76" s="5">
        <f t="shared" si="26"/>
        <v>12.91162800368922</v>
      </c>
      <c r="M76">
        <v>72</v>
      </c>
      <c r="N76">
        <v>2.6110000000000001E-2</v>
      </c>
      <c r="O76" s="3">
        <f t="shared" si="21"/>
        <v>2.5773526610105079E-2</v>
      </c>
      <c r="P76">
        <v>0.5</v>
      </c>
      <c r="Q76" s="3">
        <f t="shared" si="17"/>
        <v>0.97422647338989488</v>
      </c>
      <c r="R76" s="4">
        <f t="shared" si="27"/>
        <v>69713.225334443399</v>
      </c>
      <c r="S76" s="4">
        <f t="shared" si="28"/>
        <v>1796.7556682335271</v>
      </c>
      <c r="T76" s="4">
        <f t="shared" si="29"/>
        <v>68814.847500326636</v>
      </c>
      <c r="U76" s="4">
        <f t="shared" si="30"/>
        <v>942640.93478342239</v>
      </c>
      <c r="V76" s="5">
        <f t="shared" si="31"/>
        <v>13.521694488544762</v>
      </c>
      <c r="W76" s="5">
        <f t="shared" si="18"/>
        <v>0.92294096854012031</v>
      </c>
      <c r="X76" s="5">
        <f t="shared" si="19"/>
        <v>1.9361129128803806E-2</v>
      </c>
    </row>
    <row r="77" spans="1:24" x14ac:dyDescent="0.2">
      <c r="A77">
        <v>73</v>
      </c>
      <c r="B77">
        <v>3.056E-2</v>
      </c>
      <c r="C77" s="3">
        <f t="shared" si="20"/>
        <v>3.0100070916397447E-2</v>
      </c>
      <c r="D77">
        <v>0.5</v>
      </c>
      <c r="E77" s="3">
        <f t="shared" si="16"/>
        <v>0.96989992908360256</v>
      </c>
      <c r="F77" s="4">
        <f t="shared" si="22"/>
        <v>67987.343745729828</v>
      </c>
      <c r="G77" s="4">
        <f t="shared" si="23"/>
        <v>2046.4238681639545</v>
      </c>
      <c r="H77" s="4">
        <f t="shared" si="24"/>
        <v>66964.131811647851</v>
      </c>
      <c r="I77" s="4">
        <f t="shared" si="25"/>
        <v>834054.51582127949</v>
      </c>
      <c r="J77" s="5">
        <f t="shared" si="26"/>
        <v>12.267790883853513</v>
      </c>
      <c r="M77">
        <v>73</v>
      </c>
      <c r="N77">
        <v>2.836E-2</v>
      </c>
      <c r="O77" s="3">
        <f t="shared" si="21"/>
        <v>2.7963477883610401E-2</v>
      </c>
      <c r="P77">
        <v>0.5</v>
      </c>
      <c r="Q77" s="3">
        <f t="shared" si="17"/>
        <v>0.97203652211638958</v>
      </c>
      <c r="R77" s="4">
        <f t="shared" si="27"/>
        <v>67916.469666209872</v>
      </c>
      <c r="S77" s="4">
        <f t="shared" si="28"/>
        <v>1899.1806974439532</v>
      </c>
      <c r="T77" s="4">
        <f t="shared" si="29"/>
        <v>66966.879317487896</v>
      </c>
      <c r="U77" s="4">
        <f t="shared" si="30"/>
        <v>873826.08728309569</v>
      </c>
      <c r="V77" s="5">
        <f t="shared" si="31"/>
        <v>12.866188298327376</v>
      </c>
      <c r="W77" s="5">
        <f t="shared" si="18"/>
        <v>0.92801047120418845</v>
      </c>
      <c r="X77" s="5">
        <f t="shared" si="19"/>
        <v>1.804311095446854E-2</v>
      </c>
    </row>
    <row r="78" spans="1:24" x14ac:dyDescent="0.2">
      <c r="A78">
        <v>74</v>
      </c>
      <c r="B78">
        <v>3.3709999999999997E-2</v>
      </c>
      <c r="C78" s="3">
        <f t="shared" si="20"/>
        <v>3.3151235918592127E-2</v>
      </c>
      <c r="D78">
        <v>0.5</v>
      </c>
      <c r="E78" s="3">
        <f t="shared" si="16"/>
        <v>0.96684876408140785</v>
      </c>
      <c r="F78" s="4">
        <f t="shared" si="22"/>
        <v>65940.919877565873</v>
      </c>
      <c r="G78" s="4">
        <f t="shared" si="23"/>
        <v>2186.0229915501695</v>
      </c>
      <c r="H78" s="4">
        <f t="shared" si="24"/>
        <v>64847.908381790789</v>
      </c>
      <c r="I78" s="4">
        <f t="shared" si="25"/>
        <v>767090.3840096317</v>
      </c>
      <c r="J78" s="5">
        <f t="shared" si="26"/>
        <v>11.632994890485412</v>
      </c>
      <c r="M78">
        <v>74</v>
      </c>
      <c r="N78">
        <v>3.1029999999999999E-2</v>
      </c>
      <c r="O78" s="3">
        <f t="shared" si="21"/>
        <v>3.055592482631965E-2</v>
      </c>
      <c r="P78">
        <v>0.5</v>
      </c>
      <c r="Q78" s="3">
        <f t="shared" si="17"/>
        <v>0.96944407517368036</v>
      </c>
      <c r="R78" s="4">
        <f t="shared" si="27"/>
        <v>66017.288968765919</v>
      </c>
      <c r="S78" s="4">
        <f t="shared" si="28"/>
        <v>2017.2193189670288</v>
      </c>
      <c r="T78" s="4">
        <f t="shared" si="29"/>
        <v>65008.679309282408</v>
      </c>
      <c r="U78" s="4">
        <f t="shared" si="30"/>
        <v>806859.20796560775</v>
      </c>
      <c r="V78" s="5">
        <f t="shared" si="31"/>
        <v>12.221937928219814</v>
      </c>
      <c r="W78" s="5">
        <f t="shared" si="18"/>
        <v>0.92049836843666577</v>
      </c>
      <c r="X78" s="5">
        <f t="shared" si="19"/>
        <v>2.0210841142281204E-2</v>
      </c>
    </row>
    <row r="79" spans="1:24" x14ac:dyDescent="0.2">
      <c r="A79">
        <v>75</v>
      </c>
      <c r="B79">
        <v>3.7319999999999999E-2</v>
      </c>
      <c r="C79" s="3">
        <f t="shared" si="20"/>
        <v>3.6636365421239672E-2</v>
      </c>
      <c r="D79">
        <v>0.5</v>
      </c>
      <c r="E79" s="3">
        <f t="shared" si="16"/>
        <v>0.96336363457876029</v>
      </c>
      <c r="F79" s="4">
        <f t="shared" si="22"/>
        <v>63754.896886015704</v>
      </c>
      <c r="G79" s="4">
        <f t="shared" si="23"/>
        <v>2335.7476997095291</v>
      </c>
      <c r="H79" s="4">
        <f t="shared" si="24"/>
        <v>62587.023036160943</v>
      </c>
      <c r="I79" s="4">
        <f t="shared" si="25"/>
        <v>702242.47562784096</v>
      </c>
      <c r="J79" s="5">
        <f t="shared" si="26"/>
        <v>11.014722161394854</v>
      </c>
      <c r="M79">
        <v>75</v>
      </c>
      <c r="N79">
        <v>3.4869999999999998E-2</v>
      </c>
      <c r="O79" s="3">
        <f t="shared" si="21"/>
        <v>3.4272459665728026E-2</v>
      </c>
      <c r="P79">
        <v>0.5</v>
      </c>
      <c r="Q79" s="3">
        <f t="shared" si="17"/>
        <v>0.96572754033427199</v>
      </c>
      <c r="R79" s="4">
        <f t="shared" si="27"/>
        <v>64000.06964979889</v>
      </c>
      <c r="S79" s="4">
        <f t="shared" si="28"/>
        <v>2193.4398056765131</v>
      </c>
      <c r="T79" s="4">
        <f t="shared" si="29"/>
        <v>62903.349746960637</v>
      </c>
      <c r="U79" s="4">
        <f t="shared" si="30"/>
        <v>741850.5286563253</v>
      </c>
      <c r="V79" s="5">
        <f t="shared" si="31"/>
        <v>11.591401895586163</v>
      </c>
      <c r="W79" s="5">
        <f t="shared" si="18"/>
        <v>0.93435155412647375</v>
      </c>
      <c r="X79" s="5">
        <f t="shared" si="19"/>
        <v>1.6910922083354707E-2</v>
      </c>
    </row>
    <row r="80" spans="1:24" x14ac:dyDescent="0.2">
      <c r="A80">
        <v>76</v>
      </c>
      <c r="B80">
        <v>4.0800000000000003E-2</v>
      </c>
      <c r="C80" s="3">
        <f t="shared" si="20"/>
        <v>3.9984319874558999E-2</v>
      </c>
      <c r="D80">
        <v>0.5</v>
      </c>
      <c r="E80" s="3">
        <f t="shared" si="16"/>
        <v>0.96001568012544103</v>
      </c>
      <c r="F80" s="4">
        <f t="shared" si="22"/>
        <v>61419.149186306175</v>
      </c>
      <c r="G80" s="4">
        <f t="shared" si="23"/>
        <v>2455.8029074885271</v>
      </c>
      <c r="H80" s="4">
        <f t="shared" si="24"/>
        <v>60191.247732561911</v>
      </c>
      <c r="I80" s="4">
        <f t="shared" si="25"/>
        <v>639655.45259167999</v>
      </c>
      <c r="J80" s="5">
        <f t="shared" si="26"/>
        <v>10.414593185773006</v>
      </c>
      <c r="M80">
        <v>76</v>
      </c>
      <c r="N80">
        <v>3.8080000000000003E-2</v>
      </c>
      <c r="O80" s="3">
        <f t="shared" si="21"/>
        <v>3.7368503689747215E-2</v>
      </c>
      <c r="P80">
        <v>0.5</v>
      </c>
      <c r="Q80" s="3">
        <f t="shared" si="17"/>
        <v>0.9626314963102528</v>
      </c>
      <c r="R80" s="4">
        <f t="shared" si="27"/>
        <v>61806.629844122377</v>
      </c>
      <c r="S80" s="4">
        <f t="shared" si="28"/>
        <v>2309.6212753809232</v>
      </c>
      <c r="T80" s="4">
        <f t="shared" si="29"/>
        <v>60651.819206431916</v>
      </c>
      <c r="U80" s="4">
        <f t="shared" si="30"/>
        <v>678947.17890936462</v>
      </c>
      <c r="V80" s="5">
        <f t="shared" si="31"/>
        <v>10.985021843476723</v>
      </c>
      <c r="W80" s="5">
        <f t="shared" si="18"/>
        <v>0.93333333333333335</v>
      </c>
      <c r="X80" s="5">
        <f t="shared" si="19"/>
        <v>1.7098150134434109E-2</v>
      </c>
    </row>
    <row r="81" spans="1:24" x14ac:dyDescent="0.2">
      <c r="A81">
        <v>77</v>
      </c>
      <c r="B81">
        <v>4.4679999999999997E-2</v>
      </c>
      <c r="C81" s="3">
        <f t="shared" si="20"/>
        <v>4.3703660230451705E-2</v>
      </c>
      <c r="D81">
        <v>0.5</v>
      </c>
      <c r="E81" s="3">
        <f t="shared" si="16"/>
        <v>0.95629633976954831</v>
      </c>
      <c r="F81" s="4">
        <f t="shared" si="22"/>
        <v>58963.346278817648</v>
      </c>
      <c r="G81" s="4">
        <f t="shared" si="23"/>
        <v>2576.9140518199129</v>
      </c>
      <c r="H81" s="4">
        <f t="shared" si="24"/>
        <v>57674.889252907691</v>
      </c>
      <c r="I81" s="4">
        <f t="shared" si="25"/>
        <v>579464.20485911809</v>
      </c>
      <c r="J81" s="5">
        <f t="shared" si="26"/>
        <v>9.8275325507990772</v>
      </c>
      <c r="M81">
        <v>77</v>
      </c>
      <c r="N81">
        <v>4.1730000000000003E-2</v>
      </c>
      <c r="O81" s="3">
        <f t="shared" si="21"/>
        <v>4.087709932263326E-2</v>
      </c>
      <c r="P81">
        <v>0.5</v>
      </c>
      <c r="Q81" s="3">
        <f t="shared" si="17"/>
        <v>0.95912290067736672</v>
      </c>
      <c r="R81" s="4">
        <f t="shared" si="27"/>
        <v>59497.008568741454</v>
      </c>
      <c r="S81" s="4">
        <f t="shared" si="28"/>
        <v>2432.0651286640059</v>
      </c>
      <c r="T81" s="4">
        <f t="shared" si="29"/>
        <v>58280.976004409451</v>
      </c>
      <c r="U81" s="4">
        <f t="shared" si="30"/>
        <v>618295.35970293265</v>
      </c>
      <c r="V81" s="5">
        <f t="shared" si="31"/>
        <v>10.392041122345985</v>
      </c>
      <c r="W81" s="5">
        <f t="shared" si="18"/>
        <v>0.93397493285586408</v>
      </c>
      <c r="X81" s="5">
        <f t="shared" si="19"/>
        <v>1.6796114399663983E-2</v>
      </c>
    </row>
    <row r="82" spans="1:24" x14ac:dyDescent="0.2">
      <c r="A82">
        <v>78</v>
      </c>
      <c r="B82">
        <v>4.9340000000000002E-2</v>
      </c>
      <c r="C82" s="3">
        <f t="shared" si="20"/>
        <v>4.8152087989303878E-2</v>
      </c>
      <c r="D82">
        <v>0.5</v>
      </c>
      <c r="E82" s="3">
        <f t="shared" si="16"/>
        <v>0.95184791201069607</v>
      </c>
      <c r="F82" s="4">
        <f t="shared" si="22"/>
        <v>56386.432226997735</v>
      </c>
      <c r="G82" s="4">
        <f t="shared" si="23"/>
        <v>2715.1244459973168</v>
      </c>
      <c r="H82" s="4">
        <f t="shared" si="24"/>
        <v>55028.87000399908</v>
      </c>
      <c r="I82" s="4">
        <f t="shared" si="25"/>
        <v>521789.31560621038</v>
      </c>
      <c r="J82" s="5">
        <f t="shared" si="26"/>
        <v>9.2538097375201271</v>
      </c>
      <c r="M82">
        <v>78</v>
      </c>
      <c r="N82">
        <v>4.5310000000000003E-2</v>
      </c>
      <c r="O82" s="3">
        <f t="shared" si="21"/>
        <v>4.4306242085551825E-2</v>
      </c>
      <c r="P82">
        <v>0.5</v>
      </c>
      <c r="Q82" s="3">
        <f t="shared" si="17"/>
        <v>0.95569375791444822</v>
      </c>
      <c r="R82" s="4">
        <f t="shared" si="27"/>
        <v>57064.943440077448</v>
      </c>
      <c r="S82" s="4">
        <f t="shared" si="28"/>
        <v>2528.3331986543926</v>
      </c>
      <c r="T82" s="4">
        <f t="shared" si="29"/>
        <v>55800.776840750252</v>
      </c>
      <c r="U82" s="4">
        <f t="shared" si="30"/>
        <v>560014.38369852316</v>
      </c>
      <c r="V82" s="5">
        <f t="shared" si="31"/>
        <v>9.8136325025290017</v>
      </c>
      <c r="W82" s="5">
        <f t="shared" si="18"/>
        <v>0.91832184839886499</v>
      </c>
      <c r="X82" s="5">
        <f t="shared" si="19"/>
        <v>2.0658256744138816E-2</v>
      </c>
    </row>
    <row r="83" spans="1:24" x14ac:dyDescent="0.2">
      <c r="A83">
        <v>79</v>
      </c>
      <c r="B83">
        <v>5.3900000000000003E-2</v>
      </c>
      <c r="C83" s="3">
        <f t="shared" si="20"/>
        <v>5.2485515361020502E-2</v>
      </c>
      <c r="D83">
        <v>0.5</v>
      </c>
      <c r="E83" s="3">
        <f t="shared" si="16"/>
        <v>0.94751448463897947</v>
      </c>
      <c r="F83" s="4">
        <f t="shared" si="22"/>
        <v>53671.307781000418</v>
      </c>
      <c r="G83" s="4">
        <f t="shared" si="23"/>
        <v>2816.9662489857583</v>
      </c>
      <c r="H83" s="4">
        <f t="shared" si="24"/>
        <v>52262.824656507539</v>
      </c>
      <c r="I83" s="4">
        <f t="shared" si="25"/>
        <v>466760.44560221129</v>
      </c>
      <c r="J83" s="5">
        <f t="shared" si="26"/>
        <v>8.6966475180141583</v>
      </c>
      <c r="M83">
        <v>79</v>
      </c>
      <c r="N83">
        <v>4.9869999999999998E-2</v>
      </c>
      <c r="O83" s="3">
        <f t="shared" si="21"/>
        <v>4.8656744086210346E-2</v>
      </c>
      <c r="P83">
        <v>0.5</v>
      </c>
      <c r="Q83" s="3">
        <f t="shared" si="17"/>
        <v>0.95134325591378965</v>
      </c>
      <c r="R83" s="4">
        <f t="shared" si="27"/>
        <v>54536.610241423055</v>
      </c>
      <c r="S83" s="4">
        <f t="shared" si="28"/>
        <v>2653.5738878463235</v>
      </c>
      <c r="T83" s="4">
        <f t="shared" si="29"/>
        <v>53209.823297499897</v>
      </c>
      <c r="U83" s="4">
        <f t="shared" si="30"/>
        <v>504213.60685777286</v>
      </c>
      <c r="V83" s="5">
        <f t="shared" si="31"/>
        <v>9.2454152288841662</v>
      </c>
      <c r="W83" s="5">
        <f t="shared" si="18"/>
        <v>0.92523191094619661</v>
      </c>
      <c r="X83" s="5">
        <f t="shared" si="19"/>
        <v>1.8476947204496372E-2</v>
      </c>
    </row>
    <row r="84" spans="1:24" x14ac:dyDescent="0.2">
      <c r="A84">
        <v>80</v>
      </c>
      <c r="B84">
        <v>6.1920000000000003E-2</v>
      </c>
      <c r="C84" s="3">
        <f t="shared" si="20"/>
        <v>6.0060526111585313E-2</v>
      </c>
      <c r="D84">
        <v>0.5</v>
      </c>
      <c r="E84" s="3">
        <f t="shared" si="16"/>
        <v>0.9399394738884147</v>
      </c>
      <c r="F84" s="4">
        <f t="shared" si="22"/>
        <v>50854.34153201466</v>
      </c>
      <c r="G84" s="4">
        <f t="shared" si="23"/>
        <v>3054.3385074710459</v>
      </c>
      <c r="H84" s="4">
        <f t="shared" si="24"/>
        <v>49327.172278279133</v>
      </c>
      <c r="I84" s="4">
        <f t="shared" si="25"/>
        <v>414497.62094570376</v>
      </c>
      <c r="J84" s="5">
        <f t="shared" si="26"/>
        <v>8.1506830775650183</v>
      </c>
      <c r="M84">
        <v>80</v>
      </c>
      <c r="N84">
        <v>5.5379999999999999E-2</v>
      </c>
      <c r="O84" s="3">
        <f t="shared" si="21"/>
        <v>5.3887845556539422E-2</v>
      </c>
      <c r="P84">
        <v>0.5</v>
      </c>
      <c r="Q84" s="3">
        <f t="shared" si="17"/>
        <v>0.94611215444346053</v>
      </c>
      <c r="R84" s="4">
        <f t="shared" si="27"/>
        <v>51883.036353576732</v>
      </c>
      <c r="S84" s="4">
        <f t="shared" si="28"/>
        <v>2795.8650500258664</v>
      </c>
      <c r="T84" s="4">
        <f t="shared" si="29"/>
        <v>50485.103828563799</v>
      </c>
      <c r="U84" s="4">
        <f t="shared" si="30"/>
        <v>451003.78356027295</v>
      </c>
      <c r="V84" s="5">
        <f t="shared" si="31"/>
        <v>8.6927021866402683</v>
      </c>
      <c r="W84" s="5">
        <f t="shared" si="18"/>
        <v>0.89437984496124023</v>
      </c>
      <c r="X84" s="5">
        <f t="shared" si="19"/>
        <v>2.6624909548529214E-2</v>
      </c>
    </row>
    <row r="85" spans="1:24" x14ac:dyDescent="0.2">
      <c r="A85">
        <v>81</v>
      </c>
      <c r="B85">
        <v>6.8690000000000001E-2</v>
      </c>
      <c r="C85" s="3">
        <f t="shared" si="20"/>
        <v>6.6409176822046806E-2</v>
      </c>
      <c r="D85">
        <v>0.5</v>
      </c>
      <c r="E85" s="3">
        <f t="shared" si="16"/>
        <v>0.93359082317795317</v>
      </c>
      <c r="F85" s="4">
        <f t="shared" si="22"/>
        <v>47800.003024543614</v>
      </c>
      <c r="G85" s="4">
        <f t="shared" si="23"/>
        <v>3174.3588529512926</v>
      </c>
      <c r="H85" s="4">
        <f t="shared" si="24"/>
        <v>46212.823598067967</v>
      </c>
      <c r="I85" s="4">
        <f t="shared" si="25"/>
        <v>365170.44866742461</v>
      </c>
      <c r="J85" s="5">
        <f t="shared" si="26"/>
        <v>7.6395486519095508</v>
      </c>
      <c r="M85">
        <v>81</v>
      </c>
      <c r="N85">
        <v>6.1600000000000002E-2</v>
      </c>
      <c r="O85" s="3">
        <f t="shared" si="21"/>
        <v>5.9759410166860698E-2</v>
      </c>
      <c r="P85">
        <v>0.5</v>
      </c>
      <c r="Q85" s="3">
        <f t="shared" si="17"/>
        <v>0.9402405898331393</v>
      </c>
      <c r="R85" s="4">
        <f t="shared" si="27"/>
        <v>49087.171303550866</v>
      </c>
      <c r="S85" s="4">
        <f t="shared" si="28"/>
        <v>2933.4204038598473</v>
      </c>
      <c r="T85" s="4">
        <f t="shared" si="29"/>
        <v>47620.461101620938</v>
      </c>
      <c r="U85" s="4">
        <f t="shared" si="30"/>
        <v>400518.67973170913</v>
      </c>
      <c r="V85" s="5">
        <f t="shared" si="31"/>
        <v>8.1593350990819147</v>
      </c>
      <c r="W85" s="5">
        <f t="shared" si="18"/>
        <v>0.89678264667346053</v>
      </c>
      <c r="X85" s="5">
        <f t="shared" si="19"/>
        <v>2.5427885114377276E-2</v>
      </c>
    </row>
    <row r="86" spans="1:24" x14ac:dyDescent="0.2">
      <c r="A86">
        <v>82</v>
      </c>
      <c r="B86">
        <v>7.6869999999999994E-2</v>
      </c>
      <c r="C86" s="3">
        <f t="shared" si="20"/>
        <v>7.4024854709249965E-2</v>
      </c>
      <c r="D86">
        <v>0.5</v>
      </c>
      <c r="E86" s="3">
        <f t="shared" si="16"/>
        <v>0.92597514529075009</v>
      </c>
      <c r="F86" s="4">
        <f t="shared" si="22"/>
        <v>44625.644171592321</v>
      </c>
      <c r="G86" s="4">
        <f t="shared" si="23"/>
        <v>3303.4068261088032</v>
      </c>
      <c r="H86" s="4">
        <f t="shared" si="24"/>
        <v>42973.940758537923</v>
      </c>
      <c r="I86" s="4">
        <f t="shared" si="25"/>
        <v>318957.62506935664</v>
      </c>
      <c r="J86" s="5">
        <f t="shared" si="26"/>
        <v>7.1474066311046744</v>
      </c>
      <c r="M86">
        <v>82</v>
      </c>
      <c r="N86">
        <v>6.7799999999999999E-2</v>
      </c>
      <c r="O86" s="3">
        <f t="shared" si="21"/>
        <v>6.5576941677144784E-2</v>
      </c>
      <c r="P86">
        <v>0.5</v>
      </c>
      <c r="Q86" s="3">
        <f t="shared" si="17"/>
        <v>0.93442305832285522</v>
      </c>
      <c r="R86" s="4">
        <f t="shared" si="27"/>
        <v>46153.750899691018</v>
      </c>
      <c r="S86" s="4">
        <f t="shared" si="28"/>
        <v>3026.6218309305041</v>
      </c>
      <c r="T86" s="4">
        <f t="shared" si="29"/>
        <v>44640.43998422577</v>
      </c>
      <c r="U86" s="4">
        <f t="shared" si="30"/>
        <v>352898.2186300882</v>
      </c>
      <c r="V86" s="5">
        <f t="shared" si="31"/>
        <v>7.6461438507363164</v>
      </c>
      <c r="W86" s="5">
        <f t="shared" si="18"/>
        <v>0.88200858592428777</v>
      </c>
      <c r="X86" s="5">
        <f t="shared" si="19"/>
        <v>2.8410788765786364E-2</v>
      </c>
    </row>
    <row r="87" spans="1:24" x14ac:dyDescent="0.2">
      <c r="A87">
        <v>83</v>
      </c>
      <c r="B87">
        <v>8.4360000000000004E-2</v>
      </c>
      <c r="C87" s="3">
        <f t="shared" si="20"/>
        <v>8.0945709954134595E-2</v>
      </c>
      <c r="D87">
        <v>0.5</v>
      </c>
      <c r="E87" s="3">
        <f t="shared" si="16"/>
        <v>0.91905429004586536</v>
      </c>
      <c r="F87" s="4">
        <f t="shared" si="22"/>
        <v>41322.237345483518</v>
      </c>
      <c r="G87" s="4">
        <f t="shared" si="23"/>
        <v>3344.8578388234164</v>
      </c>
      <c r="H87" s="4">
        <f t="shared" si="24"/>
        <v>39649.80842607181</v>
      </c>
      <c r="I87" s="4">
        <f t="shared" si="25"/>
        <v>275983.68431081873</v>
      </c>
      <c r="J87" s="5">
        <f t="shared" si="26"/>
        <v>6.6788175578054343</v>
      </c>
      <c r="M87">
        <v>83</v>
      </c>
      <c r="N87">
        <v>7.5499999999999998E-2</v>
      </c>
      <c r="O87" s="3">
        <f t="shared" si="21"/>
        <v>7.2753553360635992E-2</v>
      </c>
      <c r="P87">
        <v>0.5</v>
      </c>
      <c r="Q87" s="3">
        <f t="shared" si="17"/>
        <v>0.92724644663936395</v>
      </c>
      <c r="R87" s="4">
        <f t="shared" si="27"/>
        <v>43127.129068760514</v>
      </c>
      <c r="S87" s="4">
        <f t="shared" si="28"/>
        <v>3137.6518859951029</v>
      </c>
      <c r="T87" s="4">
        <f t="shared" si="29"/>
        <v>41558.303125762963</v>
      </c>
      <c r="U87" s="4">
        <f t="shared" si="30"/>
        <v>308257.77864586242</v>
      </c>
      <c r="V87" s="5">
        <f t="shared" si="31"/>
        <v>7.1476535837659423</v>
      </c>
      <c r="W87" s="5">
        <f t="shared" si="18"/>
        <v>0.89497392128971065</v>
      </c>
      <c r="X87" s="5">
        <f t="shared" si="19"/>
        <v>2.4010945245259662E-2</v>
      </c>
    </row>
    <row r="88" spans="1:24" x14ac:dyDescent="0.2">
      <c r="A88">
        <v>84</v>
      </c>
      <c r="B88">
        <v>9.5640000000000003E-2</v>
      </c>
      <c r="C88" s="3">
        <f t="shared" si="20"/>
        <v>9.1275219026168627E-2</v>
      </c>
      <c r="D88">
        <v>0.5</v>
      </c>
      <c r="E88" s="3">
        <f t="shared" si="16"/>
        <v>0.90872478097383136</v>
      </c>
      <c r="F88" s="4">
        <f t="shared" si="22"/>
        <v>37977.379506660101</v>
      </c>
      <c r="G88" s="4">
        <f t="shared" si="23"/>
        <v>3466.3936325103277</v>
      </c>
      <c r="H88" s="4">
        <f t="shared" si="24"/>
        <v>36244.182690404938</v>
      </c>
      <c r="I88" s="4">
        <f t="shared" si="25"/>
        <v>236333.87588474693</v>
      </c>
      <c r="J88" s="5">
        <f t="shared" si="26"/>
        <v>6.2230169367873582</v>
      </c>
      <c r="M88">
        <v>84</v>
      </c>
      <c r="N88">
        <v>8.448E-2</v>
      </c>
      <c r="O88" s="3">
        <f t="shared" si="21"/>
        <v>8.1056186674854161E-2</v>
      </c>
      <c r="P88">
        <v>0.5</v>
      </c>
      <c r="Q88" s="3">
        <f t="shared" si="17"/>
        <v>0.91894381332514585</v>
      </c>
      <c r="R88" s="4">
        <f t="shared" si="27"/>
        <v>39989.477182765411</v>
      </c>
      <c r="S88" s="4">
        <f t="shared" si="28"/>
        <v>3241.3945275560545</v>
      </c>
      <c r="T88" s="4">
        <f t="shared" si="29"/>
        <v>38368.779918987384</v>
      </c>
      <c r="U88" s="4">
        <f t="shared" si="30"/>
        <v>266699.47552009946</v>
      </c>
      <c r="V88" s="5">
        <f t="shared" si="31"/>
        <v>6.6692413682027603</v>
      </c>
      <c r="W88" s="5">
        <f t="shared" si="18"/>
        <v>0.88331242158092849</v>
      </c>
      <c r="X88" s="5">
        <f t="shared" si="19"/>
        <v>2.5895305625510037E-2</v>
      </c>
    </row>
    <row r="89" spans="1:24" x14ac:dyDescent="0.2">
      <c r="A89">
        <v>85</v>
      </c>
      <c r="B89">
        <v>0.10732999999999999</v>
      </c>
      <c r="C89" s="3">
        <f t="shared" si="20"/>
        <v>0.10186349551327982</v>
      </c>
      <c r="D89">
        <v>0.5</v>
      </c>
      <c r="E89" s="3">
        <f t="shared" si="16"/>
        <v>0.89813650448672022</v>
      </c>
      <c r="F89" s="4">
        <f t="shared" si="22"/>
        <v>34510.985874149774</v>
      </c>
      <c r="G89" s="4">
        <f t="shared" si="23"/>
        <v>3515.4096547503177</v>
      </c>
      <c r="H89" s="4">
        <f t="shared" si="24"/>
        <v>32753.281046774617</v>
      </c>
      <c r="I89" s="4">
        <f t="shared" si="25"/>
        <v>200089.69319434199</v>
      </c>
      <c r="J89" s="5">
        <f t="shared" si="26"/>
        <v>5.7978550344520254</v>
      </c>
      <c r="M89">
        <v>85</v>
      </c>
      <c r="N89">
        <v>9.4780000000000003E-2</v>
      </c>
      <c r="O89" s="3">
        <f t="shared" si="21"/>
        <v>9.0491602936823914E-2</v>
      </c>
      <c r="P89">
        <v>0.5</v>
      </c>
      <c r="Q89" s="3">
        <f t="shared" si="17"/>
        <v>0.9095083970631761</v>
      </c>
      <c r="R89" s="4">
        <f t="shared" si="27"/>
        <v>36748.082655209357</v>
      </c>
      <c r="S89" s="4">
        <f t="shared" si="28"/>
        <v>3325.3929043247917</v>
      </c>
      <c r="T89" s="4">
        <f t="shared" si="29"/>
        <v>35085.386203046961</v>
      </c>
      <c r="U89" s="4">
        <f t="shared" si="30"/>
        <v>228330.69560111209</v>
      </c>
      <c r="V89" s="5">
        <f t="shared" si="31"/>
        <v>6.2134043221638464</v>
      </c>
      <c r="W89" s="5">
        <f t="shared" si="18"/>
        <v>0.8830709028230691</v>
      </c>
      <c r="X89" s="5">
        <f t="shared" si="19"/>
        <v>2.4651977264620799E-2</v>
      </c>
    </row>
    <row r="90" spans="1:24" x14ac:dyDescent="0.2">
      <c r="A90">
        <v>86</v>
      </c>
      <c r="B90">
        <v>0.11788999999999999</v>
      </c>
      <c r="C90" s="3">
        <f t="shared" si="20"/>
        <v>0.11132778378480468</v>
      </c>
      <c r="D90">
        <v>0.5</v>
      </c>
      <c r="E90" s="3">
        <f t="shared" si="16"/>
        <v>0.88867221621519532</v>
      </c>
      <c r="F90" s="4">
        <f t="shared" si="22"/>
        <v>30995.576219399456</v>
      </c>
      <c r="G90" s="4">
        <f t="shared" si="23"/>
        <v>3450.6688076387363</v>
      </c>
      <c r="H90" s="4">
        <f t="shared" si="24"/>
        <v>29270.241815580088</v>
      </c>
      <c r="I90" s="4">
        <f t="shared" si="25"/>
        <v>167336.41214756737</v>
      </c>
      <c r="J90" s="5">
        <f t="shared" si="26"/>
        <v>5.398719190218995</v>
      </c>
      <c r="M90">
        <v>86</v>
      </c>
      <c r="N90">
        <v>0.10424</v>
      </c>
      <c r="O90" s="3">
        <f t="shared" si="21"/>
        <v>9.9076151009390573E-2</v>
      </c>
      <c r="P90">
        <v>0.5</v>
      </c>
      <c r="Q90" s="3">
        <f t="shared" si="17"/>
        <v>0.9009238489906094</v>
      </c>
      <c r="R90" s="4">
        <f t="shared" si="27"/>
        <v>33422.689750884565</v>
      </c>
      <c r="S90" s="4">
        <f t="shared" si="28"/>
        <v>3311.3914568986511</v>
      </c>
      <c r="T90" s="4">
        <f t="shared" si="29"/>
        <v>31766.994022435239</v>
      </c>
      <c r="U90" s="4">
        <f t="shared" si="30"/>
        <v>193245.30939806515</v>
      </c>
      <c r="V90" s="5">
        <f t="shared" si="31"/>
        <v>5.7818598933364038</v>
      </c>
      <c r="W90" s="5">
        <f t="shared" si="18"/>
        <v>0.88421409788786165</v>
      </c>
      <c r="X90" s="5">
        <f t="shared" si="19"/>
        <v>2.2417888293975719E-2</v>
      </c>
    </row>
    <row r="91" spans="1:24" x14ac:dyDescent="0.2">
      <c r="A91">
        <v>87</v>
      </c>
      <c r="B91">
        <v>0.13231999999999999</v>
      </c>
      <c r="C91" s="3">
        <f t="shared" si="20"/>
        <v>0.12410895175208224</v>
      </c>
      <c r="D91">
        <v>0.5</v>
      </c>
      <c r="E91" s="3">
        <f t="shared" si="16"/>
        <v>0.87589104824791775</v>
      </c>
      <c r="F91" s="4">
        <f t="shared" si="22"/>
        <v>27544.90741176072</v>
      </c>
      <c r="G91" s="4">
        <f t="shared" si="23"/>
        <v>3418.5695849817857</v>
      </c>
      <c r="H91" s="4">
        <f t="shared" si="24"/>
        <v>25835.622619269827</v>
      </c>
      <c r="I91" s="4">
        <f t="shared" si="25"/>
        <v>138066.17033198729</v>
      </c>
      <c r="J91" s="5">
        <f t="shared" si="26"/>
        <v>5.0124027744249311</v>
      </c>
      <c r="M91">
        <v>87</v>
      </c>
      <c r="N91">
        <v>0.12096999999999999</v>
      </c>
      <c r="O91" s="3">
        <f t="shared" si="21"/>
        <v>0.1140704488983814</v>
      </c>
      <c r="P91">
        <v>0.5</v>
      </c>
      <c r="Q91" s="3">
        <f t="shared" si="17"/>
        <v>0.88592955110161864</v>
      </c>
      <c r="R91" s="4">
        <f t="shared" si="27"/>
        <v>30111.298293985914</v>
      </c>
      <c r="S91" s="4">
        <f t="shared" si="28"/>
        <v>3434.8093133080365</v>
      </c>
      <c r="T91" s="4">
        <f t="shared" si="29"/>
        <v>28393.893637331894</v>
      </c>
      <c r="U91" s="4">
        <f t="shared" si="30"/>
        <v>161478.3153756299</v>
      </c>
      <c r="V91" s="5">
        <f t="shared" si="31"/>
        <v>5.362715144297904</v>
      </c>
      <c r="W91" s="5">
        <f t="shared" si="18"/>
        <v>0.91422309552599756</v>
      </c>
      <c r="X91" s="5">
        <f t="shared" si="19"/>
        <v>1.5374780983722984E-2</v>
      </c>
    </row>
    <row r="92" spans="1:24" x14ac:dyDescent="0.2">
      <c r="A92">
        <v>88</v>
      </c>
      <c r="B92">
        <v>0.14863999999999999</v>
      </c>
      <c r="C92" s="3">
        <f t="shared" si="20"/>
        <v>0.13835728646958076</v>
      </c>
      <c r="D92">
        <v>0.5</v>
      </c>
      <c r="E92" s="3">
        <f t="shared" si="16"/>
        <v>0.86164271353041921</v>
      </c>
      <c r="F92" s="4">
        <f t="shared" si="22"/>
        <v>24126.337826778934</v>
      </c>
      <c r="G92" s="4">
        <f t="shared" si="23"/>
        <v>3338.0546341615373</v>
      </c>
      <c r="H92" s="4">
        <f t="shared" si="24"/>
        <v>22457.310509698167</v>
      </c>
      <c r="I92" s="4">
        <f t="shared" si="25"/>
        <v>112230.54771271747</v>
      </c>
      <c r="J92" s="5">
        <f t="shared" si="26"/>
        <v>4.6517854685822897</v>
      </c>
      <c r="M92">
        <v>88</v>
      </c>
      <c r="N92">
        <v>0.13173000000000001</v>
      </c>
      <c r="O92" s="3">
        <f t="shared" si="21"/>
        <v>0.12358976042932267</v>
      </c>
      <c r="P92">
        <v>0.5</v>
      </c>
      <c r="Q92" s="3">
        <f t="shared" si="17"/>
        <v>0.87641023957067732</v>
      </c>
      <c r="R92" s="4">
        <f t="shared" si="27"/>
        <v>26676.488980677877</v>
      </c>
      <c r="S92" s="4">
        <f t="shared" si="28"/>
        <v>3296.9408822174446</v>
      </c>
      <c r="T92" s="4">
        <f t="shared" si="29"/>
        <v>25028.018539569155</v>
      </c>
      <c r="U92" s="4">
        <f t="shared" si="30"/>
        <v>133084.421738298</v>
      </c>
      <c r="V92" s="5">
        <f t="shared" si="31"/>
        <v>4.9888282462768148</v>
      </c>
      <c r="W92" s="5">
        <f t="shared" si="18"/>
        <v>0.88623519913885906</v>
      </c>
      <c r="X92" s="5">
        <f t="shared" si="19"/>
        <v>1.8615244533476717E-2</v>
      </c>
    </row>
    <row r="93" spans="1:24" x14ac:dyDescent="0.2">
      <c r="A93">
        <v>89</v>
      </c>
      <c r="B93">
        <v>0.16261999999999999</v>
      </c>
      <c r="C93" s="3">
        <f t="shared" si="20"/>
        <v>0.1503916545671454</v>
      </c>
      <c r="D93">
        <v>0.5</v>
      </c>
      <c r="E93" s="3">
        <f t="shared" si="16"/>
        <v>0.84960834543285457</v>
      </c>
      <c r="F93" s="4">
        <f t="shared" si="22"/>
        <v>20788.283192617397</v>
      </c>
      <c r="G93" s="4">
        <f t="shared" si="23"/>
        <v>3126.3843049481111</v>
      </c>
      <c r="H93" s="4">
        <f t="shared" si="24"/>
        <v>19225.091040143343</v>
      </c>
      <c r="I93" s="4">
        <f t="shared" si="25"/>
        <v>89773.237203019293</v>
      </c>
      <c r="J93" s="5">
        <f t="shared" si="26"/>
        <v>4.3184536390624464</v>
      </c>
      <c r="M93">
        <v>89</v>
      </c>
      <c r="N93">
        <v>0.1482</v>
      </c>
      <c r="O93" s="3">
        <f t="shared" si="21"/>
        <v>0.13797597989014057</v>
      </c>
      <c r="P93">
        <v>0.5</v>
      </c>
      <c r="Q93" s="3">
        <f t="shared" si="17"/>
        <v>0.86202402010985946</v>
      </c>
      <c r="R93" s="4">
        <f t="shared" si="27"/>
        <v>23379.548098460433</v>
      </c>
      <c r="S93" s="4">
        <f t="shared" si="28"/>
        <v>3225.816058273751</v>
      </c>
      <c r="T93" s="4">
        <f t="shared" si="29"/>
        <v>21766.640069323556</v>
      </c>
      <c r="U93" s="4">
        <f t="shared" si="30"/>
        <v>108056.40319872883</v>
      </c>
      <c r="V93" s="5">
        <f t="shared" si="31"/>
        <v>4.6218345514490276</v>
      </c>
      <c r="W93" s="5">
        <f t="shared" si="18"/>
        <v>0.91132702004673483</v>
      </c>
      <c r="X93" s="5">
        <f t="shared" si="19"/>
        <v>1.2693606203147396E-2</v>
      </c>
    </row>
    <row r="94" spans="1:24" x14ac:dyDescent="0.2">
      <c r="A94">
        <v>90</v>
      </c>
      <c r="B94">
        <v>0.18953999999999999</v>
      </c>
      <c r="C94" s="3">
        <f t="shared" si="20"/>
        <v>0.17313225609032032</v>
      </c>
      <c r="D94">
        <v>0.5</v>
      </c>
      <c r="E94" s="3">
        <f t="shared" si="16"/>
        <v>0.82686774390967965</v>
      </c>
      <c r="F94" s="4">
        <f t="shared" si="22"/>
        <v>17661.898887669286</v>
      </c>
      <c r="G94" s="4">
        <f t="shared" si="23"/>
        <v>3057.8444012613036</v>
      </c>
      <c r="H94" s="4">
        <f t="shared" si="24"/>
        <v>16132.976687038634</v>
      </c>
      <c r="I94" s="4">
        <f t="shared" si="25"/>
        <v>70548.146162875957</v>
      </c>
      <c r="J94" s="5">
        <f t="shared" si="26"/>
        <v>3.994369269780464</v>
      </c>
      <c r="M94">
        <v>90</v>
      </c>
      <c r="N94">
        <v>0.16499</v>
      </c>
      <c r="O94" s="3">
        <f t="shared" si="21"/>
        <v>0.15241640838987708</v>
      </c>
      <c r="P94">
        <v>0.5</v>
      </c>
      <c r="Q94" s="3">
        <f t="shared" si="17"/>
        <v>0.84758359161012287</v>
      </c>
      <c r="R94" s="4">
        <f t="shared" si="27"/>
        <v>20153.732040186682</v>
      </c>
      <c r="S94" s="4">
        <f t="shared" si="28"/>
        <v>3071.7594532172443</v>
      </c>
      <c r="T94" s="4">
        <f t="shared" si="29"/>
        <v>18617.85231357806</v>
      </c>
      <c r="U94" s="4">
        <f t="shared" si="30"/>
        <v>86289.763129405284</v>
      </c>
      <c r="V94" s="5">
        <f t="shared" si="31"/>
        <v>4.2815773752148187</v>
      </c>
      <c r="W94" s="5">
        <f t="shared" si="18"/>
        <v>0.87047588899440753</v>
      </c>
      <c r="X94" s="5">
        <f t="shared" si="19"/>
        <v>1.6983950404064918E-2</v>
      </c>
    </row>
    <row r="95" spans="1:24" x14ac:dyDescent="0.2">
      <c r="A95">
        <v>91</v>
      </c>
      <c r="B95">
        <v>0.20027</v>
      </c>
      <c r="C95" s="3">
        <f t="shared" si="20"/>
        <v>0.18204129493198562</v>
      </c>
      <c r="D95">
        <v>0.5</v>
      </c>
      <c r="E95" s="3">
        <f t="shared" si="16"/>
        <v>0.81795870506801438</v>
      </c>
      <c r="F95" s="4">
        <f t="shared" si="22"/>
        <v>14604.054486407982</v>
      </c>
      <c r="G95" s="4">
        <f t="shared" si="23"/>
        <v>2658.5409899629831</v>
      </c>
      <c r="H95" s="4">
        <f t="shared" si="24"/>
        <v>13274.783991426491</v>
      </c>
      <c r="I95" s="4">
        <f t="shared" si="25"/>
        <v>54415.16947583732</v>
      </c>
      <c r="J95" s="5">
        <f t="shared" si="26"/>
        <v>3.7260316665129953</v>
      </c>
      <c r="M95">
        <v>91</v>
      </c>
      <c r="N95">
        <v>0.18584000000000001</v>
      </c>
      <c r="O95" s="3">
        <f t="shared" si="21"/>
        <v>0.17003989313032977</v>
      </c>
      <c r="P95">
        <v>0.5</v>
      </c>
      <c r="Q95" s="3">
        <f t="shared" si="17"/>
        <v>0.82996010686967026</v>
      </c>
      <c r="R95" s="4">
        <f t="shared" si="27"/>
        <v>17081.972586969438</v>
      </c>
      <c r="S95" s="4">
        <f t="shared" si="28"/>
        <v>2904.6167931435048</v>
      </c>
      <c r="T95" s="4">
        <f t="shared" si="29"/>
        <v>15629.664190397685</v>
      </c>
      <c r="U95" s="4">
        <f t="shared" si="30"/>
        <v>67671.910815827228</v>
      </c>
      <c r="V95" s="5">
        <f t="shared" si="31"/>
        <v>3.9615981392833448</v>
      </c>
      <c r="W95" s="5">
        <f t="shared" si="18"/>
        <v>0.92794727118390175</v>
      </c>
      <c r="X95" s="5">
        <f t="shared" si="19"/>
        <v>7.6978162790281041E-3</v>
      </c>
    </row>
    <row r="96" spans="1:24" x14ac:dyDescent="0.2">
      <c r="A96">
        <v>92</v>
      </c>
      <c r="B96">
        <v>0.22985</v>
      </c>
      <c r="C96" s="3">
        <f t="shared" si="20"/>
        <v>0.20615736484516897</v>
      </c>
      <c r="D96">
        <v>0.5</v>
      </c>
      <c r="E96" s="3">
        <f t="shared" si="16"/>
        <v>0.793842635154831</v>
      </c>
      <c r="F96" s="4">
        <f t="shared" si="22"/>
        <v>11945.513496444999</v>
      </c>
      <c r="G96" s="4">
        <f t="shared" si="23"/>
        <v>2462.6555841495028</v>
      </c>
      <c r="H96" s="4">
        <f t="shared" si="24"/>
        <v>10714.185704370248</v>
      </c>
      <c r="I96" s="4">
        <f t="shared" si="25"/>
        <v>41140.385484410828</v>
      </c>
      <c r="J96" s="5">
        <f t="shared" si="26"/>
        <v>3.4440030976193916</v>
      </c>
      <c r="M96">
        <v>92</v>
      </c>
      <c r="N96">
        <v>0.20813999999999999</v>
      </c>
      <c r="O96" s="3">
        <f t="shared" si="21"/>
        <v>0.18852065539322685</v>
      </c>
      <c r="P96">
        <v>0.5</v>
      </c>
      <c r="Q96" s="3">
        <f t="shared" si="17"/>
        <v>0.81147934460677318</v>
      </c>
      <c r="R96" s="4">
        <f t="shared" si="27"/>
        <v>14177.355793825933</v>
      </c>
      <c r="S96" s="4">
        <f t="shared" si="28"/>
        <v>2672.7244059950262</v>
      </c>
      <c r="T96" s="4">
        <f t="shared" si="29"/>
        <v>12840.993590828421</v>
      </c>
      <c r="U96" s="4">
        <f t="shared" si="30"/>
        <v>52042.246625429543</v>
      </c>
      <c r="V96" s="5">
        <f t="shared" si="31"/>
        <v>3.6708006332248018</v>
      </c>
      <c r="W96" s="5">
        <f t="shared" si="18"/>
        <v>0.90554709593212956</v>
      </c>
      <c r="X96" s="5">
        <f t="shared" si="19"/>
        <v>8.752541821138278E-3</v>
      </c>
    </row>
    <row r="97" spans="1:24" x14ac:dyDescent="0.2">
      <c r="A97">
        <v>93</v>
      </c>
      <c r="B97">
        <v>0.25380000000000003</v>
      </c>
      <c r="C97" s="3">
        <f t="shared" si="20"/>
        <v>0.22521962907090248</v>
      </c>
      <c r="D97">
        <v>0.5</v>
      </c>
      <c r="E97" s="3">
        <f t="shared" si="16"/>
        <v>0.77478037092909746</v>
      </c>
      <c r="F97" s="4">
        <f t="shared" si="22"/>
        <v>9482.8579122954961</v>
      </c>
      <c r="G97" s="4">
        <f t="shared" si="23"/>
        <v>2135.7257415392651</v>
      </c>
      <c r="H97" s="4">
        <f t="shared" si="24"/>
        <v>8414.9950415258645</v>
      </c>
      <c r="I97" s="4">
        <f t="shared" si="25"/>
        <v>30426.199780040581</v>
      </c>
      <c r="J97" s="5">
        <f t="shared" si="26"/>
        <v>3.2085474718112033</v>
      </c>
      <c r="M97">
        <v>93</v>
      </c>
      <c r="N97">
        <v>0.23344999999999999</v>
      </c>
      <c r="O97" s="3">
        <f t="shared" si="21"/>
        <v>0.2090487810338266</v>
      </c>
      <c r="P97">
        <v>0.5</v>
      </c>
      <c r="Q97" s="3">
        <f t="shared" si="17"/>
        <v>0.79095121896617337</v>
      </c>
      <c r="R97" s="4">
        <f t="shared" si="27"/>
        <v>11504.631387830907</v>
      </c>
      <c r="S97" s="4">
        <f t="shared" si="28"/>
        <v>2405.0291678695521</v>
      </c>
      <c r="T97" s="4">
        <f t="shared" si="29"/>
        <v>10302.11680389613</v>
      </c>
      <c r="U97" s="4">
        <f t="shared" si="30"/>
        <v>39201.253034601126</v>
      </c>
      <c r="V97" s="5">
        <f t="shared" si="31"/>
        <v>3.4074323386029115</v>
      </c>
      <c r="W97" s="5">
        <f t="shared" si="18"/>
        <v>0.91981875492513776</v>
      </c>
      <c r="X97" s="5">
        <f t="shared" si="19"/>
        <v>6.0702669680993918E-3</v>
      </c>
    </row>
    <row r="98" spans="1:24" x14ac:dyDescent="0.2">
      <c r="A98">
        <v>94</v>
      </c>
      <c r="B98">
        <v>0.28116000000000002</v>
      </c>
      <c r="C98" s="3">
        <f t="shared" si="20"/>
        <v>0.24650616353083521</v>
      </c>
      <c r="D98">
        <v>0.5</v>
      </c>
      <c r="E98" s="3">
        <f t="shared" si="16"/>
        <v>0.75349383646916479</v>
      </c>
      <c r="F98" s="4">
        <f t="shared" si="22"/>
        <v>7347.1321707562311</v>
      </c>
      <c r="G98" s="4">
        <f t="shared" si="23"/>
        <v>1811.1133643670955</v>
      </c>
      <c r="H98" s="4">
        <f t="shared" si="24"/>
        <v>6441.5754885726838</v>
      </c>
      <c r="I98" s="4">
        <f t="shared" si="25"/>
        <v>22011.204738514716</v>
      </c>
      <c r="J98" s="5">
        <f t="shared" si="26"/>
        <v>2.9958906722987577</v>
      </c>
      <c r="M98">
        <v>94</v>
      </c>
      <c r="N98">
        <v>0.25925999999999999</v>
      </c>
      <c r="O98" s="3">
        <f t="shared" si="21"/>
        <v>0.22950877721023699</v>
      </c>
      <c r="P98">
        <v>0.5</v>
      </c>
      <c r="Q98" s="3">
        <f t="shared" si="17"/>
        <v>0.77049122278976301</v>
      </c>
      <c r="R98" s="4">
        <f t="shared" si="27"/>
        <v>9099.6022199613544</v>
      </c>
      <c r="S98" s="4">
        <f t="shared" si="28"/>
        <v>2088.4385786028888</v>
      </c>
      <c r="T98" s="4">
        <f t="shared" si="29"/>
        <v>8055.38293065991</v>
      </c>
      <c r="U98" s="4">
        <f t="shared" si="30"/>
        <v>28899.136230704997</v>
      </c>
      <c r="V98" s="5">
        <f t="shared" si="31"/>
        <v>3.1758680799596237</v>
      </c>
      <c r="W98" s="5">
        <f t="shared" si="18"/>
        <v>0.92210840802390093</v>
      </c>
      <c r="X98" s="5">
        <f t="shared" si="19"/>
        <v>4.7301914998066873E-3</v>
      </c>
    </row>
    <row r="99" spans="1:24" x14ac:dyDescent="0.2">
      <c r="A99">
        <v>95</v>
      </c>
      <c r="B99">
        <v>0.29979</v>
      </c>
      <c r="C99" s="3">
        <f t="shared" si="20"/>
        <v>0.2607107605477022</v>
      </c>
      <c r="D99">
        <v>0.5</v>
      </c>
      <c r="E99" s="3">
        <f t="shared" si="16"/>
        <v>0.73928923945229785</v>
      </c>
      <c r="F99" s="4">
        <f t="shared" si="22"/>
        <v>5536.0188063891355</v>
      </c>
      <c r="G99" s="4">
        <f t="shared" si="23"/>
        <v>1443.2996734200938</v>
      </c>
      <c r="H99" s="4">
        <f t="shared" si="24"/>
        <v>4814.3689696790889</v>
      </c>
      <c r="I99" s="4">
        <f t="shared" si="25"/>
        <v>15569.629249942034</v>
      </c>
      <c r="J99" s="5">
        <f t="shared" si="26"/>
        <v>2.8124234751466304</v>
      </c>
      <c r="M99">
        <v>95</v>
      </c>
      <c r="N99">
        <v>0.27816999999999997</v>
      </c>
      <c r="O99" s="3">
        <f t="shared" si="21"/>
        <v>0.24420477839669558</v>
      </c>
      <c r="P99">
        <v>0.5</v>
      </c>
      <c r="Q99" s="3">
        <f t="shared" si="17"/>
        <v>0.75579522160330437</v>
      </c>
      <c r="R99" s="4">
        <f t="shared" si="27"/>
        <v>7011.1636413584656</v>
      </c>
      <c r="S99" s="4">
        <f t="shared" si="28"/>
        <v>1712.1596633409135</v>
      </c>
      <c r="T99" s="4">
        <f t="shared" si="29"/>
        <v>6155.0838096880088</v>
      </c>
      <c r="U99" s="4">
        <f t="shared" si="30"/>
        <v>20843.753300045086</v>
      </c>
      <c r="V99" s="5">
        <f t="shared" si="31"/>
        <v>2.9729377841203051</v>
      </c>
      <c r="W99" s="5">
        <f t="shared" si="18"/>
        <v>0.92788285132926374</v>
      </c>
      <c r="X99" s="5">
        <f t="shared" si="19"/>
        <v>3.3048196135131362E-3</v>
      </c>
    </row>
    <row r="100" spans="1:24" x14ac:dyDescent="0.2">
      <c r="A100">
        <v>96</v>
      </c>
      <c r="B100">
        <v>0.32702999999999999</v>
      </c>
      <c r="C100" s="3">
        <f t="shared" si="20"/>
        <v>0.28107072104785924</v>
      </c>
      <c r="D100">
        <v>0.5</v>
      </c>
      <c r="E100" s="3">
        <f t="shared" si="16"/>
        <v>0.71892927895214076</v>
      </c>
      <c r="F100" s="4">
        <f t="shared" si="22"/>
        <v>4092.7191329690418</v>
      </c>
      <c r="G100" s="4">
        <f t="shared" si="23"/>
        <v>1150.3435177499778</v>
      </c>
      <c r="H100" s="4">
        <f t="shared" si="24"/>
        <v>3517.5473740940529</v>
      </c>
      <c r="I100" s="4">
        <f t="shared" si="25"/>
        <v>10755.260280262944</v>
      </c>
      <c r="J100" s="5">
        <f t="shared" si="26"/>
        <v>2.6279008968936006</v>
      </c>
      <c r="M100">
        <v>96</v>
      </c>
      <c r="N100">
        <v>0.30470999999999998</v>
      </c>
      <c r="O100" s="3">
        <f t="shared" si="21"/>
        <v>0.26442372359212218</v>
      </c>
      <c r="P100">
        <v>0.5</v>
      </c>
      <c r="Q100" s="3">
        <f t="shared" si="17"/>
        <v>0.73557627640787782</v>
      </c>
      <c r="R100" s="4">
        <f t="shared" si="27"/>
        <v>5299.0039780175521</v>
      </c>
      <c r="S100" s="4">
        <f t="shared" si="28"/>
        <v>1401.1823631968691</v>
      </c>
      <c r="T100" s="4">
        <f t="shared" si="29"/>
        <v>4598.4127964191175</v>
      </c>
      <c r="U100" s="4">
        <f t="shared" si="30"/>
        <v>14688.669490357079</v>
      </c>
      <c r="V100" s="5">
        <f t="shared" si="31"/>
        <v>2.7719680059293634</v>
      </c>
      <c r="W100" s="5">
        <f t="shared" si="18"/>
        <v>0.93174938079075309</v>
      </c>
      <c r="X100" s="5">
        <f t="shared" si="19"/>
        <v>2.3576510783822635E-3</v>
      </c>
    </row>
    <row r="101" spans="1:24" x14ac:dyDescent="0.2">
      <c r="A101">
        <v>97</v>
      </c>
      <c r="B101">
        <v>0.35548999999999997</v>
      </c>
      <c r="C101" s="3">
        <f t="shared" si="20"/>
        <v>0.30183953232660715</v>
      </c>
      <c r="D101">
        <v>0.5</v>
      </c>
      <c r="E101" s="3">
        <f t="shared" si="16"/>
        <v>0.69816046767339279</v>
      </c>
      <c r="F101" s="4">
        <f t="shared" si="22"/>
        <v>2942.375615219064</v>
      </c>
      <c r="G101" s="4">
        <f t="shared" si="23"/>
        <v>888.12527962693548</v>
      </c>
      <c r="H101" s="4">
        <f t="shared" si="24"/>
        <v>2498.3129754055963</v>
      </c>
      <c r="I101" s="4">
        <f t="shared" si="25"/>
        <v>7237.7129061688911</v>
      </c>
      <c r="J101" s="5">
        <f t="shared" si="26"/>
        <v>2.4598194971208778</v>
      </c>
      <c r="M101">
        <v>97</v>
      </c>
      <c r="N101">
        <v>0.33262000000000003</v>
      </c>
      <c r="O101" s="3">
        <f t="shared" si="21"/>
        <v>0.28519004381339441</v>
      </c>
      <c r="P101">
        <v>0.5</v>
      </c>
      <c r="Q101" s="3">
        <f t="shared" si="17"/>
        <v>0.71480995618660559</v>
      </c>
      <c r="R101" s="4">
        <f t="shared" si="27"/>
        <v>3897.821614820683</v>
      </c>
      <c r="S101" s="4">
        <f t="shared" si="28"/>
        <v>1111.6199171075064</v>
      </c>
      <c r="T101" s="4">
        <f t="shared" si="29"/>
        <v>3342.01165626693</v>
      </c>
      <c r="U101" s="4">
        <f t="shared" si="30"/>
        <v>10090.256693937961</v>
      </c>
      <c r="V101" s="5">
        <f t="shared" si="31"/>
        <v>2.5886912463032656</v>
      </c>
      <c r="W101" s="5">
        <f t="shared" si="18"/>
        <v>0.93566626346732695</v>
      </c>
      <c r="X101" s="5">
        <f t="shared" si="19"/>
        <v>1.6265999770786238E-3</v>
      </c>
    </row>
    <row r="102" spans="1:24" x14ac:dyDescent="0.2">
      <c r="A102">
        <v>98</v>
      </c>
      <c r="B102">
        <v>0.38500000000000001</v>
      </c>
      <c r="C102" s="3">
        <f t="shared" si="20"/>
        <v>0.32285115303983231</v>
      </c>
      <c r="D102">
        <v>0.5</v>
      </c>
      <c r="E102" s="3">
        <f t="shared" si="16"/>
        <v>0.67714884696016764</v>
      </c>
      <c r="F102" s="4">
        <f t="shared" si="22"/>
        <v>2054.2503355921285</v>
      </c>
      <c r="G102" s="4">
        <f t="shared" si="23"/>
        <v>663.21708947838124</v>
      </c>
      <c r="H102" s="4">
        <f t="shared" si="24"/>
        <v>1722.6417908529379</v>
      </c>
      <c r="I102" s="4">
        <f t="shared" si="25"/>
        <v>4739.3999307632948</v>
      </c>
      <c r="J102" s="5">
        <f t="shared" si="26"/>
        <v>2.307118976031314</v>
      </c>
      <c r="M102">
        <v>98</v>
      </c>
      <c r="N102">
        <v>0.36176000000000003</v>
      </c>
      <c r="O102" s="3">
        <f t="shared" si="21"/>
        <v>0.30634780841406412</v>
      </c>
      <c r="P102">
        <v>0.5</v>
      </c>
      <c r="Q102" s="3">
        <f t="shared" si="17"/>
        <v>0.69365219158593594</v>
      </c>
      <c r="R102" s="4">
        <f t="shared" si="27"/>
        <v>2786.2016977131766</v>
      </c>
      <c r="S102" s="4">
        <f t="shared" si="28"/>
        <v>853.54678389397623</v>
      </c>
      <c r="T102" s="4">
        <f t="shared" si="29"/>
        <v>2359.4283057661887</v>
      </c>
      <c r="U102" s="4">
        <f t="shared" si="30"/>
        <v>6748.2450376710322</v>
      </c>
      <c r="V102" s="5">
        <f t="shared" si="31"/>
        <v>2.4220231590590773</v>
      </c>
      <c r="W102" s="5">
        <f t="shared" si="18"/>
        <v>0.93963636363636371</v>
      </c>
      <c r="X102" s="5">
        <f t="shared" si="19"/>
        <v>1.083251078053412E-3</v>
      </c>
    </row>
    <row r="103" spans="1:24" x14ac:dyDescent="0.2">
      <c r="A103">
        <v>99</v>
      </c>
      <c r="B103">
        <v>0.41538999999999998</v>
      </c>
      <c r="C103" s="3">
        <f t="shared" si="20"/>
        <v>0.34395273641109719</v>
      </c>
      <c r="D103">
        <v>0.5</v>
      </c>
      <c r="E103" s="3">
        <f t="shared" si="16"/>
        <v>0.65604726358890275</v>
      </c>
      <c r="F103" s="4">
        <f t="shared" si="22"/>
        <v>1391.0332461137473</v>
      </c>
      <c r="G103" s="4">
        <f t="shared" si="23"/>
        <v>478.44969143963465</v>
      </c>
      <c r="H103" s="4">
        <f t="shared" si="24"/>
        <v>1151.80840039393</v>
      </c>
      <c r="I103" s="4">
        <f t="shared" si="25"/>
        <v>3016.7581399103565</v>
      </c>
      <c r="J103" s="5">
        <f t="shared" si="26"/>
        <v>2.1687174971112593</v>
      </c>
      <c r="M103">
        <v>99</v>
      </c>
      <c r="N103">
        <v>0.39195000000000002</v>
      </c>
      <c r="O103" s="3">
        <f t="shared" si="21"/>
        <v>0.3277242417274609</v>
      </c>
      <c r="P103">
        <v>0.5</v>
      </c>
      <c r="Q103" s="3">
        <f t="shared" si="17"/>
        <v>0.67227575827253916</v>
      </c>
      <c r="R103" s="4">
        <f t="shared" si="27"/>
        <v>1932.6549138192004</v>
      </c>
      <c r="S103" s="4">
        <f t="shared" si="28"/>
        <v>633.37786615224854</v>
      </c>
      <c r="T103" s="4">
        <f t="shared" si="29"/>
        <v>1615.9659807430762</v>
      </c>
      <c r="U103" s="4">
        <f t="shared" si="30"/>
        <v>4388.8167319048434</v>
      </c>
      <c r="V103" s="5">
        <f t="shared" si="31"/>
        <v>2.2708744848980404</v>
      </c>
      <c r="W103" s="5">
        <f t="shared" si="18"/>
        <v>0.94357110185608717</v>
      </c>
      <c r="X103" s="5">
        <f t="shared" si="19"/>
        <v>6.962086759051536E-4</v>
      </c>
    </row>
    <row r="104" spans="1:24" x14ac:dyDescent="0.2">
      <c r="A104">
        <v>100</v>
      </c>
      <c r="B104">
        <v>0.44642999999999999</v>
      </c>
      <c r="C104" s="3">
        <f t="shared" si="20"/>
        <v>0.36496445841491482</v>
      </c>
      <c r="D104">
        <v>0.5</v>
      </c>
      <c r="E104" s="3">
        <f t="shared" si="16"/>
        <v>0.63503554158508524</v>
      </c>
      <c r="F104" s="4">
        <f t="shared" si="22"/>
        <v>912.58355467411263</v>
      </c>
      <c r="G104" s="4">
        <f t="shared" si="23"/>
        <v>333.06056278999529</v>
      </c>
      <c r="H104" s="4">
        <f t="shared" si="24"/>
        <v>746.05327327911505</v>
      </c>
      <c r="I104" s="4">
        <f t="shared" si="25"/>
        <v>1864.9497395164265</v>
      </c>
      <c r="J104" s="5">
        <f t="shared" si="26"/>
        <v>2.0435934112163654</v>
      </c>
      <c r="M104">
        <v>100</v>
      </c>
      <c r="N104">
        <v>0.42298999999999998</v>
      </c>
      <c r="O104" s="3">
        <f t="shared" si="21"/>
        <v>0.34914712813507276</v>
      </c>
      <c r="P104">
        <v>0.5</v>
      </c>
      <c r="Q104" s="3">
        <f t="shared" si="17"/>
        <v>0.65085287186492724</v>
      </c>
      <c r="R104" s="4">
        <f t="shared" si="27"/>
        <v>1299.2770476669518</v>
      </c>
      <c r="S104" s="4">
        <f t="shared" si="28"/>
        <v>453.63884984473225</v>
      </c>
      <c r="T104" s="4">
        <f t="shared" si="29"/>
        <v>1072.4576227445857</v>
      </c>
      <c r="U104" s="4">
        <f t="shared" si="30"/>
        <v>2772.8507511617672</v>
      </c>
      <c r="V104" s="5">
        <f t="shared" si="31"/>
        <v>2.1341489531742592</v>
      </c>
      <c r="W104" s="5">
        <f t="shared" si="18"/>
        <v>0.9474945680173823</v>
      </c>
      <c r="X104" s="5">
        <f t="shared" si="19"/>
        <v>4.3098078390082877E-4</v>
      </c>
    </row>
    <row r="105" spans="1:24" x14ac:dyDescent="0.2">
      <c r="A105">
        <v>101</v>
      </c>
      <c r="B105">
        <v>0.47789999999999999</v>
      </c>
      <c r="C105" s="3">
        <f t="shared" si="20"/>
        <v>0.3857298518907139</v>
      </c>
      <c r="D105">
        <v>0.5</v>
      </c>
      <c r="E105" s="3">
        <f t="shared" si="16"/>
        <v>0.61427014810928604</v>
      </c>
      <c r="F105" s="4">
        <f t="shared" si="22"/>
        <v>579.52299188411735</v>
      </c>
      <c r="G105" s="4">
        <f t="shared" si="23"/>
        <v>223.53931782672402</v>
      </c>
      <c r="H105" s="4">
        <f t="shared" si="24"/>
        <v>467.75333297075531</v>
      </c>
      <c r="I105" s="4">
        <f t="shared" si="25"/>
        <v>1118.8964662373114</v>
      </c>
      <c r="J105" s="5">
        <f t="shared" si="26"/>
        <v>1.9307197158815199</v>
      </c>
      <c r="M105">
        <v>101</v>
      </c>
      <c r="N105">
        <v>0.45465</v>
      </c>
      <c r="O105" s="3">
        <f t="shared" si="21"/>
        <v>0.37043977756502966</v>
      </c>
      <c r="P105">
        <v>0.5</v>
      </c>
      <c r="Q105" s="3">
        <f t="shared" si="17"/>
        <v>0.62956022243497034</v>
      </c>
      <c r="R105" s="4">
        <f t="shared" si="27"/>
        <v>845.63819782221958</v>
      </c>
      <c r="S105" s="4">
        <f t="shared" si="28"/>
        <v>313.25802590175556</v>
      </c>
      <c r="T105" s="4">
        <f t="shared" si="29"/>
        <v>689.00918487134186</v>
      </c>
      <c r="U105" s="4">
        <f t="shared" si="30"/>
        <v>1700.3931284171817</v>
      </c>
      <c r="V105" s="5">
        <f t="shared" si="31"/>
        <v>2.0107808904519935</v>
      </c>
      <c r="W105" s="5">
        <f t="shared" si="18"/>
        <v>0.9513496547394853</v>
      </c>
      <c r="X105" s="5">
        <f t="shared" si="19"/>
        <v>2.5689712335017129E-4</v>
      </c>
    </row>
    <row r="106" spans="1:24" x14ac:dyDescent="0.2">
      <c r="A106">
        <v>102</v>
      </c>
      <c r="B106">
        <v>0.50954999999999995</v>
      </c>
      <c r="C106" s="3">
        <f t="shared" si="20"/>
        <v>0.40608874100934428</v>
      </c>
      <c r="D106">
        <v>0.5</v>
      </c>
      <c r="E106" s="3">
        <f t="shared" si="16"/>
        <v>0.59391125899065567</v>
      </c>
      <c r="F106" s="4">
        <f t="shared" si="22"/>
        <v>355.98367405739333</v>
      </c>
      <c r="G106" s="4">
        <f t="shared" si="23"/>
        <v>144.56096201784766</v>
      </c>
      <c r="H106" s="4">
        <f t="shared" si="24"/>
        <v>283.70319304846953</v>
      </c>
      <c r="I106" s="4">
        <f t="shared" si="25"/>
        <v>651.14313326655599</v>
      </c>
      <c r="J106" s="5">
        <f t="shared" si="26"/>
        <v>1.8291376282654348</v>
      </c>
      <c r="M106">
        <v>102</v>
      </c>
      <c r="N106">
        <v>0.48668</v>
      </c>
      <c r="O106" s="3">
        <f t="shared" si="21"/>
        <v>0.3914295365708495</v>
      </c>
      <c r="P106">
        <v>0.5</v>
      </c>
      <c r="Q106" s="3">
        <f t="shared" si="17"/>
        <v>0.60857046342915044</v>
      </c>
      <c r="R106" s="4">
        <f t="shared" si="27"/>
        <v>532.38017192046402</v>
      </c>
      <c r="S106" s="4">
        <f t="shared" si="28"/>
        <v>208.38932397433643</v>
      </c>
      <c r="T106" s="4">
        <f t="shared" si="29"/>
        <v>428.1855099332958</v>
      </c>
      <c r="U106" s="4">
        <f t="shared" si="30"/>
        <v>1011.3839435458399</v>
      </c>
      <c r="V106" s="5">
        <f t="shared" si="31"/>
        <v>1.8997400671355911</v>
      </c>
      <c r="W106" s="5">
        <f t="shared" si="18"/>
        <v>0.95511726032774025</v>
      </c>
      <c r="X106" s="5">
        <f t="shared" si="19"/>
        <v>1.4734065997027373E-4</v>
      </c>
    </row>
    <row r="107" spans="1:24" x14ac:dyDescent="0.2">
      <c r="A107">
        <v>103</v>
      </c>
      <c r="B107">
        <v>0.54110999999999998</v>
      </c>
      <c r="C107" s="3">
        <f t="shared" si="20"/>
        <v>0.4258847511520556</v>
      </c>
      <c r="D107">
        <v>0.5</v>
      </c>
      <c r="E107" s="3">
        <f t="shared" si="16"/>
        <v>0.5741152488479444</v>
      </c>
      <c r="F107" s="4">
        <f t="shared" si="22"/>
        <v>211.42271203954567</v>
      </c>
      <c r="G107" s="4">
        <f t="shared" si="23"/>
        <v>90.041709104854618</v>
      </c>
      <c r="H107" s="4">
        <f t="shared" si="24"/>
        <v>166.40185748711838</v>
      </c>
      <c r="I107" s="4">
        <f t="shared" si="25"/>
        <v>367.43994021808646</v>
      </c>
      <c r="J107" s="5">
        <f t="shared" si="26"/>
        <v>1.7379397732319244</v>
      </c>
      <c r="M107">
        <v>103</v>
      </c>
      <c r="N107">
        <v>0.51881999999999995</v>
      </c>
      <c r="O107" s="3">
        <f t="shared" si="21"/>
        <v>0.41195480423372849</v>
      </c>
      <c r="P107">
        <v>0.5</v>
      </c>
      <c r="Q107" s="3">
        <f t="shared" si="17"/>
        <v>0.58804519576627157</v>
      </c>
      <c r="R107" s="4">
        <f t="shared" si="27"/>
        <v>323.99084794612759</v>
      </c>
      <c r="S107" s="4">
        <f t="shared" si="28"/>
        <v>133.46958633916665</v>
      </c>
      <c r="T107" s="4">
        <f t="shared" si="29"/>
        <v>257.25605477654426</v>
      </c>
      <c r="U107" s="4">
        <f t="shared" si="30"/>
        <v>583.19843361254402</v>
      </c>
      <c r="V107" s="5">
        <f t="shared" si="31"/>
        <v>1.8000460115142414</v>
      </c>
      <c r="W107" s="5">
        <f t="shared" si="18"/>
        <v>0.95880689693407983</v>
      </c>
      <c r="X107" s="5">
        <f t="shared" si="19"/>
        <v>8.1212926094342673E-5</v>
      </c>
    </row>
    <row r="108" spans="1:24" x14ac:dyDescent="0.2">
      <c r="A108">
        <v>104</v>
      </c>
      <c r="B108">
        <v>0.57235000000000003</v>
      </c>
      <c r="C108" s="3">
        <f t="shared" si="20"/>
        <v>0.44500165218574456</v>
      </c>
      <c r="D108">
        <v>0.5</v>
      </c>
      <c r="E108" s="3">
        <f t="shared" si="16"/>
        <v>0.5549983478142555</v>
      </c>
      <c r="F108" s="4">
        <f t="shared" si="22"/>
        <v>121.38100293469105</v>
      </c>
      <c r="G108" s="4">
        <f t="shared" si="23"/>
        <v>54.01474684990022</v>
      </c>
      <c r="H108" s="4">
        <f t="shared" si="24"/>
        <v>94.373629509740937</v>
      </c>
      <c r="I108" s="4">
        <f t="shared" si="25"/>
        <v>201.03808273096809</v>
      </c>
      <c r="J108" s="5">
        <f t="shared" si="26"/>
        <v>1.6562565629741621</v>
      </c>
      <c r="M108">
        <v>104</v>
      </c>
      <c r="N108">
        <v>0.55081000000000002</v>
      </c>
      <c r="O108" s="3">
        <f t="shared" si="21"/>
        <v>0.43187066069209384</v>
      </c>
      <c r="P108">
        <v>0.5</v>
      </c>
      <c r="Q108" s="3">
        <f t="shared" si="17"/>
        <v>0.5681293393079061</v>
      </c>
      <c r="R108" s="4">
        <f t="shared" si="27"/>
        <v>190.52126160696093</v>
      </c>
      <c r="S108" s="4">
        <f t="shared" si="28"/>
        <v>82.280543126089484</v>
      </c>
      <c r="T108" s="4">
        <f t="shared" si="29"/>
        <v>149.3809900439162</v>
      </c>
      <c r="U108" s="4">
        <f t="shared" si="30"/>
        <v>325.94237883599976</v>
      </c>
      <c r="V108" s="5">
        <f t="shared" si="31"/>
        <v>1.710792675246966</v>
      </c>
      <c r="W108" s="5">
        <f t="shared" si="18"/>
        <v>0.96236568533240152</v>
      </c>
      <c r="X108" s="5">
        <f t="shared" si="19"/>
        <v>4.3043977469695511E-5</v>
      </c>
    </row>
    <row r="109" spans="1:24" x14ac:dyDescent="0.2">
      <c r="A109">
        <v>105</v>
      </c>
      <c r="B109">
        <v>0.60302999999999995</v>
      </c>
      <c r="C109" s="3">
        <f t="shared" si="20"/>
        <v>0.4633292739614987</v>
      </c>
      <c r="D109">
        <v>0.5</v>
      </c>
      <c r="E109" s="3">
        <f t="shared" si="16"/>
        <v>0.5366707260385013</v>
      </c>
      <c r="F109" s="4">
        <f t="shared" si="22"/>
        <v>67.366256084790834</v>
      </c>
      <c r="G109" s="4">
        <f t="shared" si="23"/>
        <v>31.21275852127053</v>
      </c>
      <c r="H109" s="4">
        <f t="shared" si="24"/>
        <v>51.759876824155569</v>
      </c>
      <c r="I109" s="4">
        <f t="shared" si="25"/>
        <v>106.66445322122713</v>
      </c>
      <c r="J109" s="5">
        <f t="shared" si="26"/>
        <v>1.5833513604641092</v>
      </c>
      <c r="M109">
        <v>105</v>
      </c>
      <c r="N109">
        <v>0.58238000000000001</v>
      </c>
      <c r="O109" s="3">
        <f t="shared" si="21"/>
        <v>0.4510412874944818</v>
      </c>
      <c r="P109">
        <v>0.5</v>
      </c>
      <c r="Q109" s="3">
        <f t="shared" si="17"/>
        <v>0.5489587125055182</v>
      </c>
      <c r="R109" s="4">
        <f t="shared" si="27"/>
        <v>108.24071848087145</v>
      </c>
      <c r="S109" s="4">
        <f t="shared" si="28"/>
        <v>48.821033022940007</v>
      </c>
      <c r="T109" s="4">
        <f t="shared" si="29"/>
        <v>83.830201969401443</v>
      </c>
      <c r="U109" s="4">
        <f t="shared" si="30"/>
        <v>176.56138879208356</v>
      </c>
      <c r="V109" s="5">
        <f t="shared" si="31"/>
        <v>1.6311919513291655</v>
      </c>
      <c r="W109" s="5">
        <f t="shared" si="18"/>
        <v>0.96575626419912786</v>
      </c>
      <c r="X109" s="5">
        <f t="shared" si="19"/>
        <v>2.1953481388740893E-5</v>
      </c>
    </row>
    <row r="110" spans="1:24" x14ac:dyDescent="0.2">
      <c r="A110">
        <v>106</v>
      </c>
      <c r="B110">
        <v>0.63292000000000004</v>
      </c>
      <c r="C110" s="3">
        <f t="shared" si="20"/>
        <v>0.48077419746896988</v>
      </c>
      <c r="D110">
        <v>0.5</v>
      </c>
      <c r="E110" s="3">
        <f t="shared" si="16"/>
        <v>0.51922580253103012</v>
      </c>
      <c r="F110" s="4">
        <f t="shared" si="22"/>
        <v>36.153497563520304</v>
      </c>
      <c r="G110" s="4">
        <f t="shared" si="23"/>
        <v>17.381668776797831</v>
      </c>
      <c r="H110" s="4">
        <f t="shared" si="24"/>
        <v>27.462663175121389</v>
      </c>
      <c r="I110" s="4">
        <f t="shared" si="25"/>
        <v>54.904576397071565</v>
      </c>
      <c r="J110" s="5">
        <f t="shared" si="26"/>
        <v>1.5186518621222287</v>
      </c>
      <c r="M110">
        <v>106</v>
      </c>
      <c r="N110">
        <v>0.61329</v>
      </c>
      <c r="O110" s="3">
        <f t="shared" si="21"/>
        <v>0.469362374631212</v>
      </c>
      <c r="P110">
        <v>0.5</v>
      </c>
      <c r="Q110" s="3">
        <f t="shared" si="17"/>
        <v>0.530637625368788</v>
      </c>
      <c r="R110" s="4">
        <f t="shared" si="27"/>
        <v>59.419685457931443</v>
      </c>
      <c r="S110" s="4">
        <f t="shared" si="28"/>
        <v>27.889364666374398</v>
      </c>
      <c r="T110" s="4">
        <f t="shared" si="29"/>
        <v>45.475003124744248</v>
      </c>
      <c r="U110" s="4">
        <f t="shared" si="30"/>
        <v>92.731186822682105</v>
      </c>
      <c r="V110" s="5">
        <f t="shared" si="31"/>
        <v>1.5606138960182627</v>
      </c>
      <c r="W110" s="5">
        <f t="shared" si="18"/>
        <v>0.96898502180370338</v>
      </c>
      <c r="X110" s="5">
        <f t="shared" si="19"/>
        <v>1.077478313790059E-5</v>
      </c>
    </row>
    <row r="111" spans="1:24" x14ac:dyDescent="0.2">
      <c r="A111">
        <v>107</v>
      </c>
      <c r="B111">
        <v>0.66181000000000001</v>
      </c>
      <c r="C111" s="3">
        <f t="shared" si="20"/>
        <v>0.49726314049462583</v>
      </c>
      <c r="D111">
        <v>0.5</v>
      </c>
      <c r="E111" s="3">
        <f t="shared" si="16"/>
        <v>0.50273685950537417</v>
      </c>
      <c r="F111" s="4">
        <f t="shared" si="22"/>
        <v>18.771828786722473</v>
      </c>
      <c r="G111" s="4">
        <f t="shared" si="23"/>
        <v>9.3345385353130386</v>
      </c>
      <c r="H111" s="4">
        <f t="shared" si="24"/>
        <v>14.104559519065955</v>
      </c>
      <c r="I111" s="4">
        <f t="shared" si="25"/>
        <v>27.441913221950173</v>
      </c>
      <c r="J111" s="5">
        <f t="shared" si="26"/>
        <v>1.4618667969825161</v>
      </c>
      <c r="M111">
        <v>107</v>
      </c>
      <c r="N111">
        <v>0.64331000000000005</v>
      </c>
      <c r="O111" s="3">
        <f t="shared" si="21"/>
        <v>0.48674578464122636</v>
      </c>
      <c r="P111">
        <v>0.5</v>
      </c>
      <c r="Q111" s="3">
        <f t="shared" si="17"/>
        <v>0.51325421535877358</v>
      </c>
      <c r="R111" s="4">
        <f t="shared" si="27"/>
        <v>31.530320791557045</v>
      </c>
      <c r="S111" s="4">
        <f t="shared" si="28"/>
        <v>15.34725073367601</v>
      </c>
      <c r="T111" s="4">
        <f t="shared" si="29"/>
        <v>23.856695424719042</v>
      </c>
      <c r="U111" s="4">
        <f t="shared" si="30"/>
        <v>47.25618369793785</v>
      </c>
      <c r="V111" s="5">
        <f t="shared" si="31"/>
        <v>1.4987536603367435</v>
      </c>
      <c r="W111" s="5">
        <f t="shared" si="18"/>
        <v>0.97204635771596082</v>
      </c>
      <c r="X111" s="5">
        <f t="shared" si="19"/>
        <v>5.0932547537213981E-6</v>
      </c>
    </row>
    <row r="112" spans="1:24" x14ac:dyDescent="0.2">
      <c r="A112">
        <v>108</v>
      </c>
      <c r="B112">
        <v>0.68955</v>
      </c>
      <c r="C112" s="3">
        <f t="shared" si="20"/>
        <v>0.51276235801528136</v>
      </c>
      <c r="D112">
        <v>0.5</v>
      </c>
      <c r="E112" s="3">
        <f t="shared" si="16"/>
        <v>0.48723764198471864</v>
      </c>
      <c r="F112" s="4">
        <f t="shared" si="22"/>
        <v>9.4372902514094346</v>
      </c>
      <c r="G112" s="4">
        <f t="shared" si="23"/>
        <v>4.8390872025873293</v>
      </c>
      <c r="H112" s="4">
        <f t="shared" si="24"/>
        <v>7.0177466501157699</v>
      </c>
      <c r="I112" s="4">
        <f t="shared" si="25"/>
        <v>13.33735370288422</v>
      </c>
      <c r="J112" s="5">
        <f t="shared" si="26"/>
        <v>1.4132609411787798</v>
      </c>
      <c r="M112">
        <v>108</v>
      </c>
      <c r="N112">
        <v>0.67225000000000001</v>
      </c>
      <c r="O112" s="3">
        <f t="shared" si="21"/>
        <v>0.50313406305547759</v>
      </c>
      <c r="P112">
        <v>0.5</v>
      </c>
      <c r="Q112" s="3">
        <f t="shared" si="17"/>
        <v>0.49686593694452241</v>
      </c>
      <c r="R112" s="4">
        <f t="shared" si="27"/>
        <v>16.183070057881036</v>
      </c>
      <c r="S112" s="4">
        <f t="shared" si="28"/>
        <v>8.142253790933129</v>
      </c>
      <c r="T112" s="4">
        <f t="shared" si="29"/>
        <v>12.111943162414471</v>
      </c>
      <c r="U112" s="4">
        <f t="shared" si="30"/>
        <v>23.399488273218807</v>
      </c>
      <c r="V112" s="5">
        <f t="shared" si="31"/>
        <v>1.4459239309678098</v>
      </c>
      <c r="W112" s="5">
        <f t="shared" si="18"/>
        <v>0.97491117395402804</v>
      </c>
      <c r="X112" s="5">
        <f t="shared" si="19"/>
        <v>2.3252094493632349E-6</v>
      </c>
    </row>
    <row r="113" spans="1:24" x14ac:dyDescent="0.2">
      <c r="A113">
        <v>109</v>
      </c>
      <c r="B113">
        <v>0.71599000000000002</v>
      </c>
      <c r="C113" s="3">
        <f t="shared" si="20"/>
        <v>0.52724052739516714</v>
      </c>
      <c r="D113">
        <v>0.5</v>
      </c>
      <c r="E113" s="3">
        <f t="shared" si="16"/>
        <v>0.47275947260483286</v>
      </c>
      <c r="F113" s="4">
        <f t="shared" si="22"/>
        <v>4.5982030488221053</v>
      </c>
      <c r="G113" s="4">
        <f t="shared" si="23"/>
        <v>2.424359000531032</v>
      </c>
      <c r="H113" s="4">
        <f t="shared" si="24"/>
        <v>3.3860235485565893</v>
      </c>
      <c r="I113" s="4">
        <f t="shared" si="25"/>
        <v>6.3196070527684505</v>
      </c>
      <c r="J113" s="5">
        <f t="shared" si="26"/>
        <v>1.3743645040614958</v>
      </c>
      <c r="M113">
        <v>109</v>
      </c>
      <c r="N113">
        <v>0.69994000000000001</v>
      </c>
      <c r="O113" s="3">
        <f t="shared" si="21"/>
        <v>0.51848559597620691</v>
      </c>
      <c r="P113">
        <v>0.5</v>
      </c>
      <c r="Q113" s="3">
        <f t="shared" si="17"/>
        <v>0.48151440402379309</v>
      </c>
      <c r="R113" s="4">
        <f t="shared" si="27"/>
        <v>8.0408162669479069</v>
      </c>
      <c r="S113" s="4">
        <f t="shared" si="28"/>
        <v>4.1690474143036642</v>
      </c>
      <c r="T113" s="4">
        <f t="shared" si="29"/>
        <v>5.9562925597960739</v>
      </c>
      <c r="U113" s="4">
        <f t="shared" si="30"/>
        <v>11.287545110804338</v>
      </c>
      <c r="V113" s="5">
        <f t="shared" si="31"/>
        <v>1.4037810013396572</v>
      </c>
      <c r="W113" s="5">
        <f t="shared" si="18"/>
        <v>0.97758348580287435</v>
      </c>
      <c r="X113" s="5">
        <f t="shared" si="19"/>
        <v>1.0287937743133529E-6</v>
      </c>
    </row>
    <row r="114" spans="1:24" x14ac:dyDescent="0.2">
      <c r="A114">
        <v>110</v>
      </c>
      <c r="B114">
        <v>0.74102000000000001</v>
      </c>
      <c r="C114" s="3">
        <v>1</v>
      </c>
      <c r="D114" s="2">
        <f>1/B114</f>
        <v>1.3494912418018408</v>
      </c>
      <c r="E114" s="3">
        <f t="shared" si="16"/>
        <v>0</v>
      </c>
      <c r="F114" s="4">
        <f t="shared" si="22"/>
        <v>2.1738440482910732</v>
      </c>
      <c r="G114" s="4">
        <f>F114</f>
        <v>2.1738440482910732</v>
      </c>
      <c r="H114" s="4">
        <f>F114*D114</f>
        <v>2.9335835042118612</v>
      </c>
      <c r="I114" s="4">
        <f>H114</f>
        <v>2.9335835042118612</v>
      </c>
      <c r="J114" s="5">
        <f>IF(F114&gt;0.0000001,I114/F114,0)</f>
        <v>1.3494912418018408</v>
      </c>
      <c r="M114">
        <v>110</v>
      </c>
      <c r="N114">
        <v>0.72624</v>
      </c>
      <c r="O114" s="3">
        <v>1</v>
      </c>
      <c r="P114" s="2">
        <f>1/N114</f>
        <v>1.3769552764926196</v>
      </c>
      <c r="Q114" s="3">
        <f t="shared" si="17"/>
        <v>0</v>
      </c>
      <c r="R114" s="4">
        <f t="shared" si="27"/>
        <v>3.8717688526442422</v>
      </c>
      <c r="S114" s="4">
        <f>R114</f>
        <v>3.8717688526442422</v>
      </c>
      <c r="T114" s="4">
        <f>R114*P114</f>
        <v>5.3312525510082649</v>
      </c>
      <c r="U114" s="4">
        <f>T114</f>
        <v>5.3312525510082649</v>
      </c>
      <c r="V114" s="5">
        <f>IF(R114&gt;0.0000001,U114/R114,0)</f>
        <v>1.3769552764926196</v>
      </c>
      <c r="W114" s="5">
        <f t="shared" si="18"/>
        <v>0.98005451944616873</v>
      </c>
      <c r="X114" s="5">
        <f t="shared" si="19"/>
        <v>8.3018461219153817E-7</v>
      </c>
    </row>
    <row r="115" spans="1:24" x14ac:dyDescent="0.2">
      <c r="J115" s="7"/>
      <c r="V115" s="7"/>
      <c r="W115" s="7"/>
      <c r="X115" s="7"/>
    </row>
    <row r="116" spans="1:24" x14ac:dyDescent="0.2">
      <c r="J116" s="7"/>
      <c r="V116" s="7"/>
      <c r="W116" s="7"/>
      <c r="X116" s="7"/>
    </row>
    <row r="117" spans="1:24" x14ac:dyDescent="0.2">
      <c r="J117" s="7"/>
      <c r="V117" s="7"/>
      <c r="W117" s="7"/>
      <c r="X117" s="7"/>
    </row>
    <row r="118" spans="1:24" x14ac:dyDescent="0.2">
      <c r="J118" s="7"/>
      <c r="V118" s="7"/>
      <c r="W118" s="7"/>
      <c r="X118" s="7"/>
    </row>
    <row r="119" spans="1:24" x14ac:dyDescent="0.2">
      <c r="J119" s="7"/>
      <c r="V119" s="7"/>
      <c r="W119" s="7"/>
      <c r="X119" s="7"/>
    </row>
    <row r="120" spans="1:24" x14ac:dyDescent="0.2">
      <c r="J120" s="7"/>
      <c r="V120" s="7"/>
      <c r="W120" s="7"/>
      <c r="X120" s="7"/>
    </row>
    <row r="121" spans="1:24" x14ac:dyDescent="0.2">
      <c r="J121" s="7"/>
      <c r="V121" s="7"/>
      <c r="W121" s="7"/>
      <c r="X121" s="7"/>
    </row>
    <row r="122" spans="1:24" x14ac:dyDescent="0.2">
      <c r="J122" s="7"/>
      <c r="V122" s="7"/>
      <c r="W122" s="7"/>
      <c r="X122" s="7"/>
    </row>
    <row r="123" spans="1:24" x14ac:dyDescent="0.2">
      <c r="J123" s="7"/>
      <c r="V123" s="7"/>
      <c r="W123" s="7"/>
      <c r="X123" s="7"/>
    </row>
    <row r="124" spans="1:24" x14ac:dyDescent="0.2">
      <c r="J124" s="7"/>
      <c r="V124" s="7"/>
      <c r="W124" s="7"/>
      <c r="X124" s="7"/>
    </row>
    <row r="125" spans="1:24" x14ac:dyDescent="0.2">
      <c r="J125" s="7"/>
      <c r="V125" s="7"/>
      <c r="W125" s="7"/>
      <c r="X125" s="7"/>
    </row>
    <row r="126" spans="1:24" x14ac:dyDescent="0.2">
      <c r="J126" s="7"/>
      <c r="V126" s="7"/>
      <c r="W126" s="7"/>
      <c r="X126" s="7"/>
    </row>
    <row r="127" spans="1:24" x14ac:dyDescent="0.2">
      <c r="J127" s="7"/>
      <c r="V127" s="7"/>
      <c r="W127" s="7"/>
      <c r="X127" s="7"/>
    </row>
    <row r="128" spans="1:24" x14ac:dyDescent="0.2">
      <c r="J128" s="7"/>
      <c r="V128" s="7"/>
      <c r="W128" s="7"/>
      <c r="X128" s="7"/>
    </row>
    <row r="129" spans="10:24" x14ac:dyDescent="0.2">
      <c r="J129" s="7"/>
      <c r="V129" s="7"/>
      <c r="W129" s="7"/>
      <c r="X129" s="7"/>
    </row>
    <row r="130" spans="10:24" x14ac:dyDescent="0.2">
      <c r="J130" s="7"/>
      <c r="V130" s="7"/>
      <c r="W130" s="7"/>
      <c r="X130" s="7"/>
    </row>
    <row r="131" spans="10:24" x14ac:dyDescent="0.2">
      <c r="J131" s="7"/>
      <c r="V131" s="7"/>
      <c r="W131" s="7"/>
      <c r="X131" s="7"/>
    </row>
    <row r="132" spans="10:24" x14ac:dyDescent="0.2">
      <c r="J132" s="7"/>
      <c r="V132" s="7"/>
      <c r="W132" s="7"/>
      <c r="X132" s="7"/>
    </row>
    <row r="133" spans="10:24" x14ac:dyDescent="0.2">
      <c r="J133" s="7"/>
      <c r="V133" s="7"/>
      <c r="W133" s="7"/>
      <c r="X133" s="7"/>
    </row>
    <row r="134" spans="10:24" x14ac:dyDescent="0.2">
      <c r="J134" s="7"/>
      <c r="V134" s="7"/>
      <c r="W134" s="7"/>
      <c r="X134" s="7"/>
    </row>
    <row r="135" spans="10:24" x14ac:dyDescent="0.2">
      <c r="J135" s="7"/>
      <c r="V135" s="7"/>
      <c r="W135" s="7"/>
      <c r="X135" s="7"/>
    </row>
    <row r="136" spans="10:24" x14ac:dyDescent="0.2">
      <c r="J136" s="7"/>
      <c r="V136" s="7"/>
      <c r="W136" s="7"/>
      <c r="X136" s="7"/>
    </row>
    <row r="137" spans="10:24" x14ac:dyDescent="0.2">
      <c r="J137" s="7"/>
      <c r="V137" s="7"/>
      <c r="W137" s="7"/>
      <c r="X137" s="7"/>
    </row>
    <row r="138" spans="10:24" x14ac:dyDescent="0.2">
      <c r="J138" s="7"/>
      <c r="V138" s="7"/>
      <c r="W138" s="7"/>
      <c r="X138" s="7"/>
    </row>
    <row r="139" spans="10:24" x14ac:dyDescent="0.2">
      <c r="J139" s="7"/>
      <c r="V139" s="7"/>
      <c r="W139" s="7"/>
      <c r="X139" s="7"/>
    </row>
    <row r="140" spans="10:24" x14ac:dyDescent="0.2">
      <c r="J140" s="7"/>
      <c r="V140" s="7"/>
      <c r="W140" s="7"/>
      <c r="X140" s="7"/>
    </row>
    <row r="141" spans="10:24" x14ac:dyDescent="0.2">
      <c r="J141" s="7"/>
      <c r="V141" s="7"/>
      <c r="W141" s="7"/>
      <c r="X141" s="7"/>
    </row>
    <row r="142" spans="10:24" x14ac:dyDescent="0.2">
      <c r="J142" s="7"/>
      <c r="V142" s="7"/>
      <c r="W142" s="7"/>
      <c r="X142" s="7"/>
    </row>
    <row r="143" spans="10:24" x14ac:dyDescent="0.2">
      <c r="J143" s="7"/>
      <c r="V143" s="7"/>
      <c r="W143" s="7"/>
      <c r="X143" s="7"/>
    </row>
    <row r="144" spans="10:24" x14ac:dyDescent="0.2">
      <c r="J144" s="7"/>
      <c r="V144" s="7"/>
      <c r="W144" s="7"/>
      <c r="X144" s="7"/>
    </row>
    <row r="145" spans="10:24" x14ac:dyDescent="0.2">
      <c r="J145" s="7"/>
      <c r="V145" s="7"/>
      <c r="W145" s="7"/>
      <c r="X145" s="7"/>
    </row>
    <row r="146" spans="10:24" x14ac:dyDescent="0.2">
      <c r="J146" s="7"/>
      <c r="V146" s="7"/>
      <c r="W146" s="7"/>
      <c r="X146" s="7"/>
    </row>
    <row r="147" spans="10:24" x14ac:dyDescent="0.2">
      <c r="J147" s="7"/>
      <c r="V147" s="7"/>
      <c r="W147" s="7"/>
      <c r="X147" s="7"/>
    </row>
    <row r="148" spans="10:24" x14ac:dyDescent="0.2">
      <c r="J148" s="7"/>
      <c r="V148" s="7"/>
      <c r="W148" s="7"/>
      <c r="X148" s="7"/>
    </row>
    <row r="149" spans="10:24" x14ac:dyDescent="0.2">
      <c r="J149" s="7"/>
      <c r="V149" s="7"/>
      <c r="W149" s="7"/>
      <c r="X149" s="7"/>
    </row>
    <row r="150" spans="10:24" x14ac:dyDescent="0.2">
      <c r="J150" s="7"/>
      <c r="V150" s="7"/>
      <c r="W150" s="7"/>
      <c r="X150" s="7"/>
    </row>
    <row r="151" spans="10:24" x14ac:dyDescent="0.2">
      <c r="J151" s="7"/>
      <c r="V151" s="7"/>
      <c r="W151" s="7"/>
      <c r="X151" s="7"/>
    </row>
    <row r="152" spans="10:24" x14ac:dyDescent="0.2">
      <c r="J152" s="7"/>
      <c r="V152" s="7"/>
      <c r="W152" s="7"/>
      <c r="X152" s="7"/>
    </row>
    <row r="153" spans="10:24" x14ac:dyDescent="0.2">
      <c r="J153" s="7"/>
      <c r="V153" s="7"/>
      <c r="W153" s="7"/>
      <c r="X153" s="7"/>
    </row>
    <row r="154" spans="10:24" x14ac:dyDescent="0.2">
      <c r="J154" s="7"/>
      <c r="V154" s="7"/>
      <c r="W154" s="7"/>
      <c r="X154" s="7"/>
    </row>
    <row r="155" spans="10:24" x14ac:dyDescent="0.2">
      <c r="J155" s="7"/>
      <c r="V155" s="7"/>
      <c r="W155" s="7"/>
      <c r="X155" s="7"/>
    </row>
    <row r="156" spans="10:24" x14ac:dyDescent="0.2">
      <c r="J156" s="7"/>
      <c r="V156" s="7"/>
      <c r="W156" s="7"/>
      <c r="X156" s="7"/>
    </row>
    <row r="157" spans="10:24" x14ac:dyDescent="0.2">
      <c r="J157" s="7"/>
      <c r="V157" s="7"/>
      <c r="W157" s="7"/>
      <c r="X157" s="7"/>
    </row>
    <row r="158" spans="10:24" x14ac:dyDescent="0.2">
      <c r="J158" s="7"/>
      <c r="V158" s="7"/>
      <c r="W158" s="7"/>
      <c r="X158" s="7"/>
    </row>
    <row r="159" spans="10:24" x14ac:dyDescent="0.2">
      <c r="J159" s="7"/>
      <c r="V159" s="7"/>
      <c r="W159" s="7"/>
      <c r="X159" s="7"/>
    </row>
    <row r="160" spans="10:24" x14ac:dyDescent="0.2">
      <c r="J160" s="7"/>
      <c r="V160" s="7"/>
      <c r="W160" s="7"/>
      <c r="X160" s="7"/>
    </row>
    <row r="161" spans="10:24" x14ac:dyDescent="0.2">
      <c r="J161" s="7"/>
      <c r="V161" s="7"/>
      <c r="W161" s="7"/>
      <c r="X161" s="7"/>
    </row>
    <row r="162" spans="10:24" x14ac:dyDescent="0.2">
      <c r="J162" s="7"/>
      <c r="V162" s="7"/>
      <c r="W162" s="7"/>
      <c r="X162" s="7"/>
    </row>
    <row r="163" spans="10:24" x14ac:dyDescent="0.2">
      <c r="J163" s="7"/>
      <c r="V163" s="7"/>
      <c r="W163" s="7"/>
      <c r="X163" s="7"/>
    </row>
    <row r="164" spans="10:24" x14ac:dyDescent="0.2">
      <c r="J164" s="7"/>
      <c r="V164" s="7"/>
      <c r="W164" s="7"/>
      <c r="X164" s="7"/>
    </row>
    <row r="165" spans="10:24" x14ac:dyDescent="0.2">
      <c r="J165" s="7"/>
      <c r="V165" s="7"/>
      <c r="W165" s="7"/>
      <c r="X165" s="7"/>
    </row>
    <row r="166" spans="10:24" x14ac:dyDescent="0.2">
      <c r="J166" s="7"/>
      <c r="V166" s="7"/>
      <c r="W166" s="7"/>
      <c r="X166" s="7"/>
    </row>
    <row r="167" spans="10:24" x14ac:dyDescent="0.2">
      <c r="J167" s="7"/>
      <c r="V167" s="7"/>
      <c r="W167" s="7"/>
      <c r="X167" s="7"/>
    </row>
    <row r="168" spans="10:24" x14ac:dyDescent="0.2">
      <c r="J168" s="7"/>
      <c r="V168" s="7"/>
      <c r="W168" s="7"/>
      <c r="X168" s="7"/>
    </row>
    <row r="169" spans="10:24" x14ac:dyDescent="0.2">
      <c r="J169" s="7"/>
      <c r="V169" s="7"/>
      <c r="W169" s="7"/>
      <c r="X169" s="7"/>
    </row>
    <row r="170" spans="10:24" x14ac:dyDescent="0.2">
      <c r="J170" s="7"/>
      <c r="V170" s="7"/>
      <c r="W170" s="7"/>
      <c r="X170" s="7"/>
    </row>
    <row r="171" spans="10:24" x14ac:dyDescent="0.2">
      <c r="J171" s="7"/>
      <c r="V171" s="7"/>
      <c r="W171" s="7"/>
      <c r="X171" s="7"/>
    </row>
    <row r="172" spans="10:24" x14ac:dyDescent="0.2">
      <c r="J172" s="7"/>
      <c r="V172" s="7"/>
      <c r="W172" s="7"/>
      <c r="X172" s="7"/>
    </row>
    <row r="173" spans="10:24" x14ac:dyDescent="0.2">
      <c r="J173" s="7"/>
      <c r="V173" s="7"/>
      <c r="W173" s="7"/>
      <c r="X173" s="7"/>
    </row>
    <row r="174" spans="10:24" x14ac:dyDescent="0.2">
      <c r="J174" s="7"/>
      <c r="V174" s="7"/>
      <c r="W174" s="7"/>
      <c r="X174" s="7"/>
    </row>
    <row r="175" spans="10:24" x14ac:dyDescent="0.2">
      <c r="J175" s="7"/>
      <c r="V175" s="7"/>
      <c r="W175" s="7"/>
      <c r="X175" s="7"/>
    </row>
    <row r="176" spans="10:24" x14ac:dyDescent="0.2">
      <c r="J176" s="7"/>
      <c r="V176" s="7"/>
      <c r="W176" s="7"/>
      <c r="X176" s="7"/>
    </row>
    <row r="177" spans="10:24" x14ac:dyDescent="0.2">
      <c r="J177" s="7"/>
      <c r="V177" s="7"/>
      <c r="W177" s="7"/>
      <c r="X177" s="7"/>
    </row>
    <row r="178" spans="10:24" x14ac:dyDescent="0.2">
      <c r="J178" s="7"/>
      <c r="V178" s="7"/>
      <c r="W178" s="7"/>
      <c r="X178" s="7"/>
    </row>
    <row r="179" spans="10:24" x14ac:dyDescent="0.2">
      <c r="J179" s="7"/>
      <c r="V179" s="7"/>
      <c r="W179" s="7"/>
      <c r="X179" s="7"/>
    </row>
    <row r="180" spans="10:24" x14ac:dyDescent="0.2">
      <c r="J180" s="7"/>
      <c r="V180" s="7"/>
      <c r="W180" s="7"/>
      <c r="X180" s="7"/>
    </row>
    <row r="181" spans="10:24" x14ac:dyDescent="0.2">
      <c r="J181" s="7"/>
      <c r="V181" s="7"/>
      <c r="W181" s="7"/>
      <c r="X181" s="7"/>
    </row>
    <row r="182" spans="10:24" x14ac:dyDescent="0.2">
      <c r="J182" s="7"/>
      <c r="V182" s="7"/>
      <c r="W182" s="7"/>
      <c r="X182" s="7"/>
    </row>
    <row r="183" spans="10:24" x14ac:dyDescent="0.2">
      <c r="J183" s="7"/>
      <c r="V183" s="7"/>
      <c r="W183" s="7"/>
      <c r="X183" s="7"/>
    </row>
    <row r="184" spans="10:24" x14ac:dyDescent="0.2">
      <c r="J184" s="7"/>
      <c r="V184" s="7"/>
      <c r="W184" s="7"/>
      <c r="X184" s="7"/>
    </row>
    <row r="185" spans="10:24" x14ac:dyDescent="0.2">
      <c r="J185" s="7"/>
      <c r="V185" s="7"/>
      <c r="W185" s="7"/>
      <c r="X185" s="7"/>
    </row>
    <row r="186" spans="10:24" x14ac:dyDescent="0.2">
      <c r="J186" s="7"/>
      <c r="V186" s="7"/>
      <c r="W186" s="7"/>
      <c r="X186" s="7"/>
    </row>
    <row r="187" spans="10:24" x14ac:dyDescent="0.2">
      <c r="J187" s="7"/>
      <c r="V187" s="7"/>
      <c r="W187" s="7"/>
      <c r="X187" s="7"/>
    </row>
    <row r="188" spans="10:24" x14ac:dyDescent="0.2">
      <c r="J188" s="7"/>
      <c r="V188" s="7"/>
      <c r="W188" s="7"/>
      <c r="X188" s="7"/>
    </row>
    <row r="189" spans="10:24" x14ac:dyDescent="0.2">
      <c r="J189" s="7"/>
      <c r="V189" s="7"/>
      <c r="W189" s="7"/>
      <c r="X189" s="7"/>
    </row>
    <row r="190" spans="10:24" x14ac:dyDescent="0.2">
      <c r="J190" s="7"/>
      <c r="V190" s="7"/>
      <c r="W190" s="7"/>
      <c r="X190" s="7"/>
    </row>
    <row r="191" spans="10:24" x14ac:dyDescent="0.2">
      <c r="J191" s="7"/>
      <c r="V191" s="7"/>
      <c r="W191" s="7"/>
      <c r="X191" s="7"/>
    </row>
    <row r="192" spans="10:24" x14ac:dyDescent="0.2">
      <c r="J192" s="7"/>
      <c r="V192" s="7"/>
      <c r="W192" s="7"/>
      <c r="X192" s="7"/>
    </row>
    <row r="193" spans="10:24" x14ac:dyDescent="0.2">
      <c r="J193" s="7"/>
      <c r="V193" s="7"/>
      <c r="W193" s="7"/>
      <c r="X193" s="7"/>
    </row>
    <row r="194" spans="10:24" x14ac:dyDescent="0.2">
      <c r="J194" s="7"/>
      <c r="V194" s="7"/>
      <c r="W194" s="7"/>
      <c r="X194" s="7"/>
    </row>
    <row r="195" spans="10:24" x14ac:dyDescent="0.2">
      <c r="J195" s="7"/>
      <c r="V195" s="7"/>
      <c r="W195" s="7"/>
      <c r="X195" s="7"/>
    </row>
    <row r="196" spans="10:24" x14ac:dyDescent="0.2">
      <c r="J196" s="7"/>
      <c r="V196" s="7"/>
      <c r="W196" s="7"/>
      <c r="X196" s="7"/>
    </row>
    <row r="197" spans="10:24" x14ac:dyDescent="0.2">
      <c r="J197" s="7"/>
      <c r="V197" s="7"/>
      <c r="W197" s="7"/>
      <c r="X197" s="7"/>
    </row>
    <row r="198" spans="10:24" x14ac:dyDescent="0.2">
      <c r="J198" s="7"/>
      <c r="V198" s="7"/>
      <c r="W198" s="7"/>
      <c r="X198" s="7"/>
    </row>
    <row r="199" spans="10:24" x14ac:dyDescent="0.2">
      <c r="J199" s="7"/>
      <c r="V199" s="7"/>
      <c r="W199" s="7"/>
      <c r="X199" s="7"/>
    </row>
    <row r="200" spans="10:24" x14ac:dyDescent="0.2">
      <c r="J200" s="7"/>
      <c r="V200" s="7"/>
      <c r="W200" s="7"/>
      <c r="X200" s="7"/>
    </row>
    <row r="201" spans="10:24" x14ac:dyDescent="0.2">
      <c r="J201" s="7"/>
      <c r="V201" s="7"/>
      <c r="W201" s="7"/>
      <c r="X201" s="7"/>
    </row>
    <row r="202" spans="10:24" x14ac:dyDescent="0.2">
      <c r="J202" s="7"/>
      <c r="V202" s="7"/>
      <c r="W202" s="7"/>
      <c r="X202" s="7"/>
    </row>
    <row r="203" spans="10:24" x14ac:dyDescent="0.2">
      <c r="J203" s="7"/>
      <c r="V203" s="7"/>
      <c r="W203" s="7"/>
      <c r="X203" s="7"/>
    </row>
    <row r="204" spans="10:24" x14ac:dyDescent="0.2">
      <c r="J204" s="7"/>
      <c r="V204" s="7"/>
      <c r="W204" s="7"/>
      <c r="X204" s="7"/>
    </row>
    <row r="205" spans="10:24" x14ac:dyDescent="0.2">
      <c r="J205" s="7"/>
      <c r="V205" s="7"/>
      <c r="W205" s="7"/>
      <c r="X205" s="7"/>
    </row>
    <row r="206" spans="10:24" x14ac:dyDescent="0.2">
      <c r="J206" s="7"/>
      <c r="V206" s="7"/>
      <c r="W206" s="7"/>
      <c r="X206" s="7"/>
    </row>
    <row r="207" spans="10:24" x14ac:dyDescent="0.2">
      <c r="J207" s="7"/>
      <c r="V207" s="7"/>
      <c r="W207" s="7"/>
      <c r="X207" s="7"/>
    </row>
    <row r="208" spans="10:24" x14ac:dyDescent="0.2">
      <c r="J208" s="7"/>
      <c r="V208" s="7"/>
      <c r="W208" s="7"/>
      <c r="X208" s="7"/>
    </row>
    <row r="209" spans="10:24" x14ac:dyDescent="0.2">
      <c r="J209" s="7"/>
      <c r="V209" s="7"/>
      <c r="W209" s="7"/>
      <c r="X209" s="7"/>
    </row>
    <row r="210" spans="10:24" x14ac:dyDescent="0.2">
      <c r="J210" s="7"/>
      <c r="V210" s="7"/>
      <c r="W210" s="7"/>
      <c r="X210" s="7"/>
    </row>
    <row r="211" spans="10:24" x14ac:dyDescent="0.2">
      <c r="J211" s="7"/>
      <c r="V211" s="7"/>
      <c r="W211" s="7"/>
      <c r="X211" s="7"/>
    </row>
    <row r="212" spans="10:24" x14ac:dyDescent="0.2">
      <c r="J212" s="7"/>
      <c r="V212" s="7"/>
      <c r="W212" s="7"/>
      <c r="X212" s="7"/>
    </row>
    <row r="213" spans="10:24" x14ac:dyDescent="0.2">
      <c r="J213" s="7"/>
      <c r="V213" s="7"/>
      <c r="W213" s="7"/>
      <c r="X213" s="7"/>
    </row>
    <row r="214" spans="10:24" x14ac:dyDescent="0.2">
      <c r="J214" s="7"/>
      <c r="V214" s="7"/>
      <c r="W214" s="7"/>
      <c r="X214" s="7"/>
    </row>
    <row r="215" spans="10:24" x14ac:dyDescent="0.2">
      <c r="J215" s="7"/>
      <c r="V215" s="7"/>
      <c r="W215" s="7"/>
      <c r="X215" s="7"/>
    </row>
    <row r="216" spans="10:24" x14ac:dyDescent="0.2">
      <c r="J216" s="7"/>
      <c r="V216" s="7"/>
      <c r="W216" s="7"/>
      <c r="X216" s="7"/>
    </row>
    <row r="217" spans="10:24" x14ac:dyDescent="0.2">
      <c r="J217" s="7"/>
      <c r="V217" s="7"/>
      <c r="W217" s="7"/>
      <c r="X217" s="7"/>
    </row>
    <row r="218" spans="10:24" x14ac:dyDescent="0.2">
      <c r="J218" s="7"/>
      <c r="V218" s="7"/>
      <c r="W218" s="7"/>
      <c r="X218" s="7"/>
    </row>
    <row r="219" spans="10:24" x14ac:dyDescent="0.2">
      <c r="J219" s="7"/>
      <c r="V219" s="7"/>
      <c r="W219" s="7"/>
      <c r="X219" s="7"/>
    </row>
    <row r="220" spans="10:24" x14ac:dyDescent="0.2">
      <c r="J220" s="7"/>
      <c r="V220" s="7"/>
      <c r="W220" s="7"/>
      <c r="X220" s="7"/>
    </row>
    <row r="221" spans="10:24" x14ac:dyDescent="0.2">
      <c r="J221" s="7"/>
      <c r="V221" s="7"/>
      <c r="W221" s="7"/>
      <c r="X221" s="7"/>
    </row>
    <row r="222" spans="10:24" x14ac:dyDescent="0.2">
      <c r="J222" s="7"/>
      <c r="V222" s="7"/>
      <c r="W222" s="7"/>
      <c r="X222" s="7"/>
    </row>
    <row r="223" spans="10:24" x14ac:dyDescent="0.2">
      <c r="J223" s="7"/>
      <c r="V223" s="7"/>
      <c r="W223" s="7"/>
      <c r="X223" s="7"/>
    </row>
    <row r="224" spans="10:24" x14ac:dyDescent="0.2">
      <c r="J224" s="7"/>
      <c r="V224" s="7"/>
      <c r="W224" s="7"/>
      <c r="X224" s="7"/>
    </row>
  </sheetData>
  <phoneticPr fontId="0" type="noConversion"/>
  <conditionalFormatting sqref="W1:W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4"/>
  <sheetViews>
    <sheetView zoomScale="70" zoomScaleNormal="70" workbookViewId="0">
      <selection activeCell="D18" sqref="D18"/>
    </sheetView>
  </sheetViews>
  <sheetFormatPr defaultRowHeight="12.75" x14ac:dyDescent="0.2"/>
  <cols>
    <col min="1" max="1" width="10" bestFit="1" customWidth="1"/>
    <col min="2" max="2" width="10.7109375" bestFit="1" customWidth="1"/>
    <col min="12" max="12" width="30.5703125" bestFit="1" customWidth="1"/>
    <col min="23" max="23" width="11.85546875" bestFit="1" customWidth="1"/>
  </cols>
  <sheetData>
    <row r="1" spans="1:23" x14ac:dyDescent="0.2">
      <c r="A1" s="12" t="s">
        <v>14</v>
      </c>
      <c r="L1" s="12" t="s">
        <v>15</v>
      </c>
    </row>
    <row r="2" spans="1:23" x14ac:dyDescent="0.2">
      <c r="A2" s="6" t="s">
        <v>9</v>
      </c>
      <c r="L2" s="6" t="s">
        <v>9</v>
      </c>
    </row>
    <row r="3" spans="1:23" x14ac:dyDescent="0.2">
      <c r="A3" s="9" t="s">
        <v>0</v>
      </c>
      <c r="B3" t="s">
        <v>18</v>
      </c>
      <c r="C3" s="9" t="s">
        <v>1</v>
      </c>
      <c r="D3" s="9" t="s">
        <v>2</v>
      </c>
      <c r="E3" s="10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L3" s="9"/>
      <c r="M3" t="s">
        <v>10</v>
      </c>
      <c r="N3" s="9" t="s">
        <v>1</v>
      </c>
      <c r="O3" s="9" t="s">
        <v>2</v>
      </c>
      <c r="P3" s="10" t="s">
        <v>3</v>
      </c>
      <c r="Q3" s="9" t="s">
        <v>4</v>
      </c>
      <c r="R3" s="9" t="s">
        <v>5</v>
      </c>
      <c r="S3" s="9" t="s">
        <v>6</v>
      </c>
      <c r="T3" s="9" t="s">
        <v>7</v>
      </c>
      <c r="U3" s="9" t="s">
        <v>8</v>
      </c>
      <c r="V3" s="9" t="s">
        <v>13</v>
      </c>
      <c r="W3" s="9" t="s">
        <v>16</v>
      </c>
    </row>
    <row r="4" spans="1:23" x14ac:dyDescent="0.2">
      <c r="A4" s="1">
        <v>0</v>
      </c>
      <c r="B4">
        <v>8.8199999999999997E-3</v>
      </c>
      <c r="C4" s="3">
        <f>(A5-A4)*B4/(1+(A5-A4)*(1-D4)*B4)</f>
        <v>8.7481401072407594E-3</v>
      </c>
      <c r="D4" s="2">
        <f>IF($A$2="Males",IF(B4&gt;=0.107,0.33,0.045+2.684*B4),IF(B4&gt;=0.107,0.35,0.053+2.8*B4))</f>
        <v>6.8672879999999992E-2</v>
      </c>
      <c r="E4" s="3">
        <f t="shared" ref="E4:E67" si="0">1-C4</f>
        <v>0.99125185989275921</v>
      </c>
      <c r="F4" s="4">
        <v>100000</v>
      </c>
      <c r="G4" s="4">
        <f>F4-F5</f>
        <v>874.81401072407607</v>
      </c>
      <c r="H4" s="4">
        <f>F5*(A5-A4)+(F4-F5)*(A5-A4)*D4</f>
        <v>99185.261986856698</v>
      </c>
      <c r="I4" s="4">
        <f>I5+H4</f>
        <v>6306360.7035720572</v>
      </c>
      <c r="J4" s="5">
        <f>IF(F4&gt;0.0000001,I4/F4,0)</f>
        <v>63.063607035720572</v>
      </c>
      <c r="L4" s="1">
        <v>0</v>
      </c>
      <c r="M4">
        <f>B4*USA!W4</f>
        <v>7.8963716814159299E-3</v>
      </c>
      <c r="N4" s="3">
        <f>(L5-L4)*M4/(1+(L5-L4)*(1-O4)*M4)</f>
        <v>7.8385725530311506E-3</v>
      </c>
      <c r="O4" s="2">
        <f>IF($A$2="Males",IF(M4&gt;=0.107,0.33,0.045+2.684*M4),IF(M4&gt;=0.107,0.35,0.053+2.8*M4))</f>
        <v>6.6193861592920358E-2</v>
      </c>
      <c r="P4" s="3">
        <f t="shared" ref="P4:P67" si="1">1-N4</f>
        <v>0.99216142744696889</v>
      </c>
      <c r="Q4" s="4">
        <v>100000</v>
      </c>
      <c r="R4" s="4">
        <f>Q4-Q5</f>
        <v>783.85725530311174</v>
      </c>
      <c r="S4" s="4">
        <f>Q5*(L5-L4)+(Q4-Q5)*(L5-L4)*O4</f>
        <v>99268.029283363023</v>
      </c>
      <c r="T4" s="4">
        <f>T5+S4</f>
        <v>6241607.9380066879</v>
      </c>
      <c r="U4" s="5">
        <f>IF(Q4&gt;0.0000001,T4/Q4,0)</f>
        <v>62.416079380066876</v>
      </c>
      <c r="V4" s="5">
        <f>M4/B4</f>
        <v>0.89528023598820072</v>
      </c>
      <c r="W4" s="5">
        <f>(Q4*(U4-J4)-Q5*(U5-J5) - F4*(J4-U4)+F5*(J5-U5))/2/$F$4</f>
        <v>5.7461093496997927E-2</v>
      </c>
    </row>
    <row r="5" spans="1:23" x14ac:dyDescent="0.2">
      <c r="A5" s="1">
        <v>1</v>
      </c>
      <c r="B5">
        <v>8.8000000000000003E-4</v>
      </c>
      <c r="C5" s="3">
        <f>(A6-A5)*B5/(1+(A6-A5)*(1-D5)*B5)</f>
        <v>8.7961297029307104E-4</v>
      </c>
      <c r="D5" s="8">
        <v>0.5</v>
      </c>
      <c r="E5" s="3">
        <f t="shared" si="0"/>
        <v>0.99912038702970696</v>
      </c>
      <c r="F5" s="4">
        <f>F4*(1-C4)</f>
        <v>99125.185989275924</v>
      </c>
      <c r="G5" s="4">
        <f>F5-F6</f>
        <v>87.191799278880353</v>
      </c>
      <c r="H5" s="4">
        <f>F6*(A6-A5)+(F5-F6)*(A6-A5)*D5</f>
        <v>99081.590089636476</v>
      </c>
      <c r="I5" s="4">
        <f>I6+H5</f>
        <v>6207175.4415852008</v>
      </c>
      <c r="J5" s="5">
        <f>IF(F5&gt;0.0000001,I5/F5,0)</f>
        <v>62.619559092244607</v>
      </c>
      <c r="L5" s="1">
        <v>1</v>
      </c>
      <c r="M5">
        <f>B5*USA!W5</f>
        <v>8.0347826086956526E-4</v>
      </c>
      <c r="N5" s="3">
        <f>(L6-L5)*M5/(1+(L6-L5)*(1-O5)*M5)</f>
        <v>8.0315560183647969E-4</v>
      </c>
      <c r="O5" s="8">
        <v>0.5</v>
      </c>
      <c r="P5" s="3">
        <f t="shared" si="1"/>
        <v>0.99919684439816348</v>
      </c>
      <c r="Q5" s="4">
        <f>Q4*(1-N4)</f>
        <v>99216.142744696888</v>
      </c>
      <c r="R5" s="4">
        <f>Q5-Q6</f>
        <v>79.686000838017208</v>
      </c>
      <c r="S5" s="4">
        <f>Q6*(L6-L5)+(Q5-Q6)*(L6-L5)*O5</f>
        <v>99176.299744277872</v>
      </c>
      <c r="T5" s="4">
        <f>T6+S5</f>
        <v>6142339.9087233245</v>
      </c>
      <c r="U5" s="5">
        <f>IF(Q5&gt;0.0000001,T5/Q5,0)</f>
        <v>61.908674725732908</v>
      </c>
      <c r="V5" s="5">
        <f t="shared" ref="V5:V68" si="2">M5/B5</f>
        <v>0.91304347826086962</v>
      </c>
      <c r="W5" s="5">
        <f t="shared" ref="W5:W68" si="3">(Q5*(U5-J5)-Q6*(U6-J6) - F5*(J5-U5)+F6*(J6-U6))/2/$F$4</f>
        <v>4.687115090597581E-3</v>
      </c>
    </row>
    <row r="6" spans="1:23" x14ac:dyDescent="0.2">
      <c r="A6">
        <v>2</v>
      </c>
      <c r="B6">
        <v>5.9000000000000003E-4</v>
      </c>
      <c r="C6" s="3">
        <f t="shared" ref="C6:C69" si="4">(A7-A6)*B6/(1+(A7-A6)*(1-D6)*B6)</f>
        <v>5.8982600132960787E-4</v>
      </c>
      <c r="D6">
        <v>0.5</v>
      </c>
      <c r="E6" s="3">
        <f t="shared" si="0"/>
        <v>0.99941017399867038</v>
      </c>
      <c r="F6" s="4">
        <f>F5*(1-C5)</f>
        <v>99037.994189997044</v>
      </c>
      <c r="G6" s="4">
        <f>F6-F7</f>
        <v>58.415184092795243</v>
      </c>
      <c r="H6" s="4">
        <f>F7*(A7-A6)+(F6-F7)*(A7-A6)*D6</f>
        <v>99008.786597950646</v>
      </c>
      <c r="I6" s="4">
        <f>I7+H6</f>
        <v>6108093.851495564</v>
      </c>
      <c r="J6" s="5">
        <f>IF(F6&gt;0.0000001,I6/F6,0)</f>
        <v>61.6742483675269</v>
      </c>
      <c r="L6">
        <v>2</v>
      </c>
      <c r="M6">
        <f>B6*USA!W6</f>
        <v>4.7937499999999998E-4</v>
      </c>
      <c r="N6" s="3">
        <f t="shared" ref="N6:N69" si="5">(L7-L6)*M6/(1+(L7-L6)*(1-O6)*M6)</f>
        <v>4.7926012733822863E-4</v>
      </c>
      <c r="O6">
        <v>0.5</v>
      </c>
      <c r="P6" s="3">
        <f t="shared" si="1"/>
        <v>0.99952073987266177</v>
      </c>
      <c r="Q6" s="4">
        <f>Q5*(1-N5)</f>
        <v>99136.456743858871</v>
      </c>
      <c r="R6" s="4">
        <f>Q6-Q7</f>
        <v>47.512150882917922</v>
      </c>
      <c r="S6" s="4">
        <f>Q7*(L7-L6)+(Q6-Q7)*(L7-L6)*O6</f>
        <v>99112.700668417412</v>
      </c>
      <c r="T6" s="4">
        <f>T7+S6</f>
        <v>6043163.6089790463</v>
      </c>
      <c r="U6" s="5">
        <f>IF(Q6&gt;0.0000001,T6/Q6,0)</f>
        <v>60.958035090894022</v>
      </c>
      <c r="V6" s="5">
        <f t="shared" si="2"/>
        <v>0.81249999999999989</v>
      </c>
      <c r="W6" s="5">
        <f t="shared" si="3"/>
        <v>6.6663985139332358E-3</v>
      </c>
    </row>
    <row r="7" spans="1:23" x14ac:dyDescent="0.2">
      <c r="A7">
        <v>3</v>
      </c>
      <c r="B7">
        <v>4.8000000000000001E-4</v>
      </c>
      <c r="C7" s="3">
        <f t="shared" si="4"/>
        <v>4.7988482764136606E-4</v>
      </c>
      <c r="D7">
        <v>0.5</v>
      </c>
      <c r="E7" s="3">
        <f t="shared" si="0"/>
        <v>0.99952011517235861</v>
      </c>
      <c r="F7" s="4">
        <f t="shared" ref="F7:F70" si="6">F6*(1-C6)</f>
        <v>98979.579005904248</v>
      </c>
      <c r="G7" s="4">
        <f t="shared" ref="G7:G70" si="7">F7-F8</f>
        <v>47.498798211265239</v>
      </c>
      <c r="H7" s="4">
        <f t="shared" ref="H7:H70" si="8">F8*(A8-A7)+(F7-F8)*(A8-A7)*D7</f>
        <v>98955.829606798623</v>
      </c>
      <c r="I7" s="4">
        <f t="shared" ref="I7:I70" si="9">I8+H7</f>
        <v>6009085.0648976136</v>
      </c>
      <c r="J7" s="5">
        <f t="shared" ref="J7:J70" si="10">IF(F7&gt;0.0000001,I7/F7,0)</f>
        <v>60.710351824583583</v>
      </c>
      <c r="L7">
        <v>3</v>
      </c>
      <c r="M7">
        <f>B7*USA!W7</f>
        <v>3.8000000000000002E-4</v>
      </c>
      <c r="N7" s="3">
        <f t="shared" si="5"/>
        <v>3.7992781371539412E-4</v>
      </c>
      <c r="O7">
        <v>0.5</v>
      </c>
      <c r="P7" s="3">
        <f t="shared" si="1"/>
        <v>0.99962007218628457</v>
      </c>
      <c r="Q7" s="4">
        <f t="shared" ref="Q7:Q70" si="11">Q6*(1-N6)</f>
        <v>99088.944592975953</v>
      </c>
      <c r="R7" s="4">
        <f t="shared" ref="R7:R70" si="12">Q7-Q8</f>
        <v>37.646646082575899</v>
      </c>
      <c r="S7" s="4">
        <f t="shared" ref="S7:S70" si="13">Q8*(L8-L7)+(Q7-Q8)*(L8-L7)*O7</f>
        <v>99070.121269934665</v>
      </c>
      <c r="T7" s="4">
        <f t="shared" ref="T7:T70" si="14">T8+S7</f>
        <v>5944050.9083106285</v>
      </c>
      <c r="U7" s="5">
        <f t="shared" ref="U7:U70" si="15">IF(Q7&gt;0.0000001,T7/Q7,0)</f>
        <v>59.987024109771177</v>
      </c>
      <c r="V7" s="5">
        <f t="shared" si="2"/>
        <v>0.79166666666666674</v>
      </c>
      <c r="W7" s="5">
        <f t="shared" si="3"/>
        <v>5.9270926488732218E-3</v>
      </c>
    </row>
    <row r="8" spans="1:23" x14ac:dyDescent="0.2">
      <c r="A8">
        <v>4</v>
      </c>
      <c r="B8">
        <v>4.4000000000000002E-4</v>
      </c>
      <c r="C8" s="3">
        <f t="shared" si="4"/>
        <v>4.399032212913159E-4</v>
      </c>
      <c r="D8">
        <v>0.5</v>
      </c>
      <c r="E8" s="3">
        <f t="shared" si="0"/>
        <v>0.99956009677870872</v>
      </c>
      <c r="F8" s="4">
        <f t="shared" si="6"/>
        <v>98932.080207692983</v>
      </c>
      <c r="G8" s="4">
        <f t="shared" si="7"/>
        <v>43.520540772413369</v>
      </c>
      <c r="H8" s="4">
        <f t="shared" si="8"/>
        <v>98910.319937306776</v>
      </c>
      <c r="I8" s="4">
        <f t="shared" si="9"/>
        <v>5910129.2352908151</v>
      </c>
      <c r="J8" s="5">
        <f t="shared" si="10"/>
        <v>59.739259731357009</v>
      </c>
      <c r="L8">
        <v>4</v>
      </c>
      <c r="M8">
        <f>B8*USA!W8</f>
        <v>3.6666666666666667E-4</v>
      </c>
      <c r="N8" s="3">
        <f t="shared" si="5"/>
        <v>3.6659945676625948E-4</v>
      </c>
      <c r="O8">
        <v>0.5</v>
      </c>
      <c r="P8" s="3">
        <f t="shared" si="1"/>
        <v>0.99963340054323369</v>
      </c>
      <c r="Q8" s="4">
        <f t="shared" si="11"/>
        <v>99051.297946893377</v>
      </c>
      <c r="R8" s="4">
        <f t="shared" si="12"/>
        <v>36.312152019323548</v>
      </c>
      <c r="S8" s="4">
        <f t="shared" si="13"/>
        <v>99033.141870883715</v>
      </c>
      <c r="T8" s="4">
        <f t="shared" si="14"/>
        <v>5844980.7870406937</v>
      </c>
      <c r="U8" s="5">
        <f t="shared" si="15"/>
        <v>59.009633474712224</v>
      </c>
      <c r="V8" s="5">
        <f t="shared" si="2"/>
        <v>0.83333333333333326</v>
      </c>
      <c r="W8" s="5">
        <f t="shared" si="3"/>
        <v>4.2739431933504239E-3</v>
      </c>
    </row>
    <row r="9" spans="1:23" x14ac:dyDescent="0.2">
      <c r="A9">
        <v>5</v>
      </c>
      <c r="B9">
        <v>3.8999999999999999E-4</v>
      </c>
      <c r="C9" s="3">
        <f t="shared" si="4"/>
        <v>3.8992396482685879E-4</v>
      </c>
      <c r="D9">
        <v>0.5</v>
      </c>
      <c r="E9" s="3">
        <f t="shared" si="0"/>
        <v>0.99961007603517316</v>
      </c>
      <c r="F9" s="4">
        <f t="shared" si="6"/>
        <v>98888.55966692057</v>
      </c>
      <c r="G9" s="4">
        <f t="shared" si="7"/>
        <v>38.559019261345384</v>
      </c>
      <c r="H9" s="4">
        <f t="shared" si="8"/>
        <v>98869.280157289904</v>
      </c>
      <c r="I9" s="4">
        <f t="shared" si="9"/>
        <v>5811218.9153535087</v>
      </c>
      <c r="J9" s="5">
        <f t="shared" si="10"/>
        <v>58.765330741260989</v>
      </c>
      <c r="L9">
        <v>5</v>
      </c>
      <c r="M9">
        <f>B9*USA!W9</f>
        <v>3.8999999999999999E-4</v>
      </c>
      <c r="N9" s="3">
        <f t="shared" si="5"/>
        <v>3.8992396482685879E-4</v>
      </c>
      <c r="O9">
        <v>0.5</v>
      </c>
      <c r="P9" s="3">
        <f t="shared" si="1"/>
        <v>0.99961007603517316</v>
      </c>
      <c r="Q9" s="4">
        <f t="shared" si="11"/>
        <v>99014.985794874054</v>
      </c>
      <c r="R9" s="4">
        <f t="shared" si="12"/>
        <v>38.608315838413546</v>
      </c>
      <c r="S9" s="4">
        <f t="shared" si="13"/>
        <v>98995.681636954847</v>
      </c>
      <c r="T9" s="4">
        <f t="shared" si="14"/>
        <v>5745947.6451698104</v>
      </c>
      <c r="U9" s="5">
        <f t="shared" si="15"/>
        <v>58.03109094085508</v>
      </c>
      <c r="V9" s="5">
        <f t="shared" si="2"/>
        <v>1</v>
      </c>
      <c r="W9" s="5">
        <f t="shared" si="3"/>
        <v>2.0372681319713591E-15</v>
      </c>
    </row>
    <row r="10" spans="1:23" x14ac:dyDescent="0.2">
      <c r="A10">
        <v>6</v>
      </c>
      <c r="B10">
        <v>3.4000000000000002E-4</v>
      </c>
      <c r="C10" s="3">
        <f t="shared" si="4"/>
        <v>3.3994220982432987E-4</v>
      </c>
      <c r="D10">
        <v>0.5</v>
      </c>
      <c r="E10" s="3">
        <f t="shared" si="0"/>
        <v>0.99966005779017564</v>
      </c>
      <c r="F10" s="4">
        <f t="shared" si="6"/>
        <v>98850.000647659224</v>
      </c>
      <c r="G10" s="4">
        <f t="shared" si="7"/>
        <v>33.603287661302602</v>
      </c>
      <c r="H10" s="4">
        <f t="shared" si="8"/>
        <v>98833.199003828573</v>
      </c>
      <c r="I10" s="4">
        <f t="shared" si="9"/>
        <v>5712349.6351962192</v>
      </c>
      <c r="J10" s="5">
        <f t="shared" si="10"/>
        <v>57.788058652192717</v>
      </c>
      <c r="L10">
        <v>6</v>
      </c>
      <c r="M10">
        <f>B10*USA!W10</f>
        <v>3.6833333333333336E-4</v>
      </c>
      <c r="N10" s="3">
        <f t="shared" si="5"/>
        <v>3.6826551110170544E-4</v>
      </c>
      <c r="O10">
        <v>0.5</v>
      </c>
      <c r="P10" s="3">
        <f t="shared" si="1"/>
        <v>0.9996317344888983</v>
      </c>
      <c r="Q10" s="4">
        <f t="shared" si="11"/>
        <v>98976.37747903564</v>
      </c>
      <c r="R10" s="4">
        <f t="shared" si="12"/>
        <v>36.449586239308701</v>
      </c>
      <c r="S10" s="4">
        <f t="shared" si="13"/>
        <v>98958.152685915993</v>
      </c>
      <c r="T10" s="4">
        <f t="shared" si="14"/>
        <v>5646951.9635328557</v>
      </c>
      <c r="U10" s="5">
        <f t="shared" si="15"/>
        <v>57.05353244241482</v>
      </c>
      <c r="V10" s="5">
        <f t="shared" si="2"/>
        <v>1.0833333333333333</v>
      </c>
      <c r="W10" s="5">
        <f t="shared" si="3"/>
        <v>-1.5952347318900137E-3</v>
      </c>
    </row>
    <row r="11" spans="1:23" x14ac:dyDescent="0.2">
      <c r="A11">
        <v>7</v>
      </c>
      <c r="B11">
        <v>3.5E-4</v>
      </c>
      <c r="C11" s="3">
        <f t="shared" si="4"/>
        <v>3.4993876071687453E-4</v>
      </c>
      <c r="D11">
        <v>0.5</v>
      </c>
      <c r="E11" s="3">
        <f t="shared" si="0"/>
        <v>0.99965006123928313</v>
      </c>
      <c r="F11" s="4">
        <f t="shared" si="6"/>
        <v>98816.397359997922</v>
      </c>
      <c r="G11" s="4">
        <f t="shared" si="7"/>
        <v>34.579687630670378</v>
      </c>
      <c r="H11" s="4">
        <f t="shared" si="8"/>
        <v>98799.107516182587</v>
      </c>
      <c r="I11" s="4">
        <f t="shared" si="9"/>
        <v>5613516.4361923905</v>
      </c>
      <c r="J11" s="5">
        <f t="shared" si="10"/>
        <v>56.807539903947259</v>
      </c>
      <c r="L11">
        <v>7</v>
      </c>
      <c r="M11">
        <f>B11*USA!W11</f>
        <v>3.2307692307692311E-4</v>
      </c>
      <c r="N11" s="3">
        <f t="shared" si="5"/>
        <v>3.2302474215703617E-4</v>
      </c>
      <c r="O11">
        <v>0.5</v>
      </c>
      <c r="P11" s="3">
        <f t="shared" si="1"/>
        <v>0.99967697525784294</v>
      </c>
      <c r="Q11" s="4">
        <f t="shared" si="11"/>
        <v>98939.927892796331</v>
      </c>
      <c r="R11" s="4">
        <f t="shared" si="12"/>
        <v>31.960044696606928</v>
      </c>
      <c r="S11" s="4">
        <f t="shared" si="13"/>
        <v>98923.947870448028</v>
      </c>
      <c r="T11" s="4">
        <f t="shared" si="14"/>
        <v>5547993.8108469397</v>
      </c>
      <c r="U11" s="5">
        <f t="shared" si="15"/>
        <v>56.07436683053092</v>
      </c>
      <c r="V11" s="5">
        <f t="shared" si="2"/>
        <v>0.92307692307692313</v>
      </c>
      <c r="W11" s="5">
        <f t="shared" si="3"/>
        <v>1.4892128511865303E-3</v>
      </c>
    </row>
    <row r="12" spans="1:23" x14ac:dyDescent="0.2">
      <c r="A12">
        <v>8</v>
      </c>
      <c r="B12" s="13">
        <v>4.0000000000000002E-4</v>
      </c>
      <c r="C12" s="3">
        <f t="shared" si="4"/>
        <v>3.9992001599680068E-4</v>
      </c>
      <c r="D12">
        <v>0.5</v>
      </c>
      <c r="E12" s="3">
        <f t="shared" si="0"/>
        <v>0.99960007998400324</v>
      </c>
      <c r="F12" s="4">
        <f t="shared" si="6"/>
        <v>98781.817672367251</v>
      </c>
      <c r="G12" s="4">
        <f t="shared" si="7"/>
        <v>39.504826103715459</v>
      </c>
      <c r="H12" s="4">
        <f t="shared" si="8"/>
        <v>98762.065259315394</v>
      </c>
      <c r="I12" s="4">
        <f t="shared" si="9"/>
        <v>5514717.3286762079</v>
      </c>
      <c r="J12" s="5">
        <f t="shared" si="10"/>
        <v>55.827250992354116</v>
      </c>
      <c r="L12">
        <v>8</v>
      </c>
      <c r="M12">
        <f>B12*USA!W12</f>
        <v>4.0000000000000002E-4</v>
      </c>
      <c r="N12" s="3">
        <f t="shared" si="5"/>
        <v>3.9992001599680068E-4</v>
      </c>
      <c r="O12">
        <v>0.5</v>
      </c>
      <c r="P12" s="3">
        <f t="shared" si="1"/>
        <v>0.99960007998400324</v>
      </c>
      <c r="Q12" s="4">
        <f t="shared" si="11"/>
        <v>98907.967848099725</v>
      </c>
      <c r="R12" s="4">
        <f t="shared" si="12"/>
        <v>39.555276084021898</v>
      </c>
      <c r="S12" s="4">
        <f t="shared" si="13"/>
        <v>98888.190210057714</v>
      </c>
      <c r="T12" s="4">
        <f t="shared" si="14"/>
        <v>5449069.8629764915</v>
      </c>
      <c r="U12" s="5">
        <f t="shared" si="15"/>
        <v>55.092324526827106</v>
      </c>
      <c r="V12" s="5">
        <f t="shared" si="2"/>
        <v>1</v>
      </c>
      <c r="W12" s="5">
        <f t="shared" si="3"/>
        <v>-8.9494278654456137E-15</v>
      </c>
    </row>
    <row r="13" spans="1:23" x14ac:dyDescent="0.2">
      <c r="A13">
        <v>9</v>
      </c>
      <c r="B13" s="13">
        <v>2.9999999999999997E-4</v>
      </c>
      <c r="C13" s="3">
        <f t="shared" si="4"/>
        <v>2.9995500674898762E-4</v>
      </c>
      <c r="D13">
        <v>0.5</v>
      </c>
      <c r="E13" s="3">
        <f t="shared" si="0"/>
        <v>0.99970004499325105</v>
      </c>
      <c r="F13" s="4">
        <f t="shared" si="6"/>
        <v>98742.312846263536</v>
      </c>
      <c r="G13" s="4">
        <f t="shared" si="7"/>
        <v>29.618251116204192</v>
      </c>
      <c r="H13" s="4">
        <f t="shared" si="8"/>
        <v>98727.503720705427</v>
      </c>
      <c r="I13" s="4">
        <f t="shared" si="9"/>
        <v>5415955.2634168928</v>
      </c>
      <c r="J13" s="5">
        <f t="shared" si="10"/>
        <v>54.849386319816546</v>
      </c>
      <c r="L13">
        <v>9</v>
      </c>
      <c r="M13">
        <f>B13*USA!W13</f>
        <v>2.9999999999999997E-4</v>
      </c>
      <c r="N13" s="3">
        <f t="shared" si="5"/>
        <v>2.9995500674898762E-4</v>
      </c>
      <c r="O13">
        <v>0.5</v>
      </c>
      <c r="P13" s="3">
        <f t="shared" si="1"/>
        <v>0.99970004499325105</v>
      </c>
      <c r="Q13" s="4">
        <f t="shared" si="11"/>
        <v>98868.412572015703</v>
      </c>
      <c r="R13" s="4">
        <f t="shared" si="12"/>
        <v>29.656075360297109</v>
      </c>
      <c r="S13" s="4">
        <f t="shared" si="13"/>
        <v>98853.584534335561</v>
      </c>
      <c r="T13" s="4">
        <f t="shared" si="14"/>
        <v>5350181.672766434</v>
      </c>
      <c r="U13" s="5">
        <f t="shared" si="15"/>
        <v>54.114165824897455</v>
      </c>
      <c r="V13" s="5">
        <f t="shared" si="2"/>
        <v>1</v>
      </c>
      <c r="W13" s="5">
        <f t="shared" si="3"/>
        <v>-5.8207660913467412E-16</v>
      </c>
    </row>
    <row r="14" spans="1:23" x14ac:dyDescent="0.2">
      <c r="A14">
        <v>10</v>
      </c>
      <c r="B14" s="13">
        <v>2.9999999999999997E-4</v>
      </c>
      <c r="C14" s="3">
        <f t="shared" si="4"/>
        <v>2.9995500674898762E-4</v>
      </c>
      <c r="D14">
        <v>0.5</v>
      </c>
      <c r="E14" s="3">
        <f t="shared" si="0"/>
        <v>0.99970004499325105</v>
      </c>
      <c r="F14" s="4">
        <f t="shared" si="6"/>
        <v>98712.694595147332</v>
      </c>
      <c r="G14" s="4">
        <f t="shared" si="7"/>
        <v>29.609366973498254</v>
      </c>
      <c r="H14" s="4">
        <f t="shared" si="8"/>
        <v>98697.889911660575</v>
      </c>
      <c r="I14" s="4">
        <f t="shared" si="9"/>
        <v>5317227.7596961875</v>
      </c>
      <c r="J14" s="5">
        <f t="shared" si="10"/>
        <v>53.865693581801786</v>
      </c>
      <c r="L14">
        <v>10</v>
      </c>
      <c r="M14">
        <f>B14*USA!W14</f>
        <v>3.8181818181818174E-4</v>
      </c>
      <c r="N14" s="3">
        <f t="shared" si="5"/>
        <v>3.8174530316939482E-4</v>
      </c>
      <c r="O14">
        <v>0.5</v>
      </c>
      <c r="P14" s="3">
        <f t="shared" si="1"/>
        <v>0.99961825469683063</v>
      </c>
      <c r="Q14" s="4">
        <f t="shared" si="11"/>
        <v>98838.756496655405</v>
      </c>
      <c r="R14" s="4">
        <f t="shared" si="12"/>
        <v>37.731231063706218</v>
      </c>
      <c r="S14" s="4">
        <f t="shared" si="13"/>
        <v>98819.890881123545</v>
      </c>
      <c r="T14" s="4">
        <f t="shared" si="14"/>
        <v>5251328.0882320981</v>
      </c>
      <c r="U14" s="5">
        <f t="shared" si="15"/>
        <v>53.130252487644334</v>
      </c>
      <c r="V14" s="5">
        <f t="shared" si="2"/>
        <v>1.2727272727272725</v>
      </c>
      <c r="W14" s="5">
        <f t="shared" si="3"/>
        <v>-4.2831285977896916E-3</v>
      </c>
    </row>
    <row r="15" spans="1:23" x14ac:dyDescent="0.2">
      <c r="A15">
        <v>11</v>
      </c>
      <c r="B15">
        <v>3.8000000000000002E-4</v>
      </c>
      <c r="C15" s="3">
        <f t="shared" si="4"/>
        <v>3.7992781371539412E-4</v>
      </c>
      <c r="D15">
        <v>0.5</v>
      </c>
      <c r="E15" s="3">
        <f t="shared" si="0"/>
        <v>0.99962007218628457</v>
      </c>
      <c r="F15" s="4">
        <f t="shared" si="6"/>
        <v>98683.085228173833</v>
      </c>
      <c r="G15" s="4">
        <f t="shared" si="7"/>
        <v>37.492448821431026</v>
      </c>
      <c r="H15" s="4">
        <f t="shared" si="8"/>
        <v>98664.339003763118</v>
      </c>
      <c r="I15" s="4">
        <f t="shared" si="9"/>
        <v>5218529.8697845265</v>
      </c>
      <c r="J15" s="5">
        <f t="shared" si="10"/>
        <v>52.881705691692808</v>
      </c>
      <c r="L15">
        <v>11</v>
      </c>
      <c r="M15">
        <f>B15*USA!W15</f>
        <v>4.0714285714285717E-4</v>
      </c>
      <c r="N15" s="3">
        <f t="shared" si="5"/>
        <v>4.070599913589019E-4</v>
      </c>
      <c r="O15">
        <v>0.5</v>
      </c>
      <c r="P15" s="3">
        <f t="shared" si="1"/>
        <v>0.99959294000864107</v>
      </c>
      <c r="Q15" s="4">
        <f t="shared" si="11"/>
        <v>98801.025265591699</v>
      </c>
      <c r="R15" s="4">
        <f t="shared" si="12"/>
        <v>40.217944490868831</v>
      </c>
      <c r="S15" s="4">
        <f t="shared" si="13"/>
        <v>98780.916293346265</v>
      </c>
      <c r="T15" s="4">
        <f t="shared" si="14"/>
        <v>5152508.1973509742</v>
      </c>
      <c r="U15" s="5">
        <f t="shared" si="15"/>
        <v>52.150351512044267</v>
      </c>
      <c r="V15" s="5">
        <f t="shared" si="2"/>
        <v>1.0714285714285714</v>
      </c>
      <c r="W15" s="5">
        <f t="shared" si="3"/>
        <v>-1.3941089319424646E-3</v>
      </c>
    </row>
    <row r="16" spans="1:23" x14ac:dyDescent="0.2">
      <c r="A16">
        <v>12</v>
      </c>
      <c r="B16">
        <v>3.5E-4</v>
      </c>
      <c r="C16" s="3">
        <f t="shared" si="4"/>
        <v>3.4993876071687453E-4</v>
      </c>
      <c r="D16">
        <v>0.5</v>
      </c>
      <c r="E16" s="3">
        <f t="shared" si="0"/>
        <v>0.99965006123928313</v>
      </c>
      <c r="F16" s="4">
        <f t="shared" si="6"/>
        <v>98645.592779352402</v>
      </c>
      <c r="G16" s="4">
        <f t="shared" si="7"/>
        <v>34.519916487392038</v>
      </c>
      <c r="H16" s="4">
        <f t="shared" si="8"/>
        <v>98628.332821108706</v>
      </c>
      <c r="I16" s="4">
        <f t="shared" si="9"/>
        <v>5119865.5307807634</v>
      </c>
      <c r="J16" s="5">
        <f t="shared" si="10"/>
        <v>51.901614522533507</v>
      </c>
      <c r="L16">
        <v>12</v>
      </c>
      <c r="M16">
        <f>B16*USA!W16</f>
        <v>3.7333333333333343E-4</v>
      </c>
      <c r="N16" s="3">
        <f t="shared" si="5"/>
        <v>3.7326365745060934E-4</v>
      </c>
      <c r="O16">
        <v>0.5</v>
      </c>
      <c r="P16" s="3">
        <f t="shared" si="1"/>
        <v>0.99962673634254939</v>
      </c>
      <c r="Q16" s="4">
        <f t="shared" si="11"/>
        <v>98760.80732110083</v>
      </c>
      <c r="R16" s="4">
        <f t="shared" si="12"/>
        <v>36.863820153448614</v>
      </c>
      <c r="S16" s="4">
        <f t="shared" si="13"/>
        <v>98742.375411024113</v>
      </c>
      <c r="T16" s="4">
        <f t="shared" si="14"/>
        <v>5053727.2810576279</v>
      </c>
      <c r="U16" s="5">
        <f t="shared" si="15"/>
        <v>51.171384865521134</v>
      </c>
      <c r="V16" s="5">
        <f t="shared" si="2"/>
        <v>1.0666666666666669</v>
      </c>
      <c r="W16" s="5">
        <f t="shared" si="3"/>
        <v>-1.1754135360127111E-3</v>
      </c>
    </row>
    <row r="17" spans="1:23" x14ac:dyDescent="0.2">
      <c r="A17">
        <v>13</v>
      </c>
      <c r="B17">
        <v>4.2000000000000002E-4</v>
      </c>
      <c r="C17" s="3">
        <f t="shared" si="4"/>
        <v>4.1991181851811117E-4</v>
      </c>
      <c r="D17">
        <v>0.5</v>
      </c>
      <c r="E17" s="3">
        <f t="shared" si="0"/>
        <v>0.99958008818148192</v>
      </c>
      <c r="F17" s="4">
        <f t="shared" si="6"/>
        <v>98611.07286286501</v>
      </c>
      <c r="G17" s="4">
        <f t="shared" si="7"/>
        <v>41.407954931870336</v>
      </c>
      <c r="H17" s="4">
        <f t="shared" si="8"/>
        <v>98590.368885399075</v>
      </c>
      <c r="I17" s="4">
        <f t="shared" si="9"/>
        <v>5021237.197959655</v>
      </c>
      <c r="J17" s="5">
        <f t="shared" si="10"/>
        <v>50.919608236516346</v>
      </c>
      <c r="L17">
        <v>13</v>
      </c>
      <c r="M17">
        <f>B17*USA!W17</f>
        <v>4.2000000000000002E-4</v>
      </c>
      <c r="N17" s="3">
        <f t="shared" si="5"/>
        <v>4.1991181851811117E-4</v>
      </c>
      <c r="O17">
        <v>0.5</v>
      </c>
      <c r="P17" s="3">
        <f t="shared" si="1"/>
        <v>0.99958008818148192</v>
      </c>
      <c r="Q17" s="4">
        <f t="shared" si="11"/>
        <v>98723.943500947382</v>
      </c>
      <c r="R17" s="4">
        <f t="shared" si="12"/>
        <v>41.455350646763691</v>
      </c>
      <c r="S17" s="4">
        <f t="shared" si="13"/>
        <v>98703.215825624007</v>
      </c>
      <c r="T17" s="4">
        <f t="shared" si="14"/>
        <v>4954984.9056466036</v>
      </c>
      <c r="U17" s="5">
        <f t="shared" si="15"/>
        <v>50.190305714429392</v>
      </c>
      <c r="V17" s="5">
        <f t="shared" si="2"/>
        <v>1</v>
      </c>
      <c r="W17" s="5">
        <f t="shared" si="3"/>
        <v>9.167706593871117E-15</v>
      </c>
    </row>
    <row r="18" spans="1:23" x14ac:dyDescent="0.2">
      <c r="A18">
        <v>14</v>
      </c>
      <c r="B18">
        <v>4.8000000000000001E-4</v>
      </c>
      <c r="C18" s="3">
        <f t="shared" si="4"/>
        <v>4.7988482764136606E-4</v>
      </c>
      <c r="D18">
        <v>0.5</v>
      </c>
      <c r="E18" s="3">
        <f t="shared" si="0"/>
        <v>0.99952011517235861</v>
      </c>
      <c r="F18" s="4">
        <f t="shared" si="6"/>
        <v>98569.66490793314</v>
      </c>
      <c r="G18" s="4">
        <f t="shared" si="7"/>
        <v>47.30208665500686</v>
      </c>
      <c r="H18" s="4">
        <f t="shared" si="8"/>
        <v>98546.013864605629</v>
      </c>
      <c r="I18" s="4">
        <f t="shared" si="9"/>
        <v>4922646.8290742561</v>
      </c>
      <c r="J18" s="5">
        <f t="shared" si="10"/>
        <v>49.940788919919207</v>
      </c>
      <c r="L18">
        <v>14</v>
      </c>
      <c r="M18">
        <f>B18*USA!W18</f>
        <v>5.0000000000000001E-4</v>
      </c>
      <c r="N18" s="3">
        <f t="shared" si="5"/>
        <v>4.9987503124218938E-4</v>
      </c>
      <c r="O18">
        <v>0.5</v>
      </c>
      <c r="P18" s="3">
        <f t="shared" si="1"/>
        <v>0.99950012496875784</v>
      </c>
      <c r="Q18" s="4">
        <f t="shared" si="11"/>
        <v>98682.488150300618</v>
      </c>
      <c r="R18" s="4">
        <f t="shared" si="12"/>
        <v>49.328911847187555</v>
      </c>
      <c r="S18" s="4">
        <f t="shared" si="13"/>
        <v>98657.823694377032</v>
      </c>
      <c r="T18" s="4">
        <f t="shared" si="14"/>
        <v>4856281.6898209797</v>
      </c>
      <c r="U18" s="5">
        <f t="shared" si="15"/>
        <v>49.211180026434974</v>
      </c>
      <c r="V18" s="5">
        <f t="shared" si="2"/>
        <v>1.0416666666666667</v>
      </c>
      <c r="W18" s="5">
        <f t="shared" si="3"/>
        <v>-9.6803845660375378E-4</v>
      </c>
    </row>
    <row r="19" spans="1:23" x14ac:dyDescent="0.2">
      <c r="A19">
        <v>15</v>
      </c>
      <c r="B19">
        <v>6.4999999999999997E-4</v>
      </c>
      <c r="C19" s="3">
        <f t="shared" si="4"/>
        <v>6.4978881863394405E-4</v>
      </c>
      <c r="D19">
        <v>0.5</v>
      </c>
      <c r="E19" s="3">
        <f t="shared" si="0"/>
        <v>0.99935021118136602</v>
      </c>
      <c r="F19" s="4">
        <f t="shared" si="6"/>
        <v>98522.362821278133</v>
      </c>
      <c r="G19" s="4">
        <f t="shared" si="7"/>
        <v>64.018729746661847</v>
      </c>
      <c r="H19" s="4">
        <f t="shared" si="8"/>
        <v>98490.353456404802</v>
      </c>
      <c r="I19" s="4">
        <f t="shared" si="9"/>
        <v>4824100.8152096504</v>
      </c>
      <c r="J19" s="5">
        <f t="shared" si="10"/>
        <v>48.964526195546917</v>
      </c>
      <c r="L19">
        <v>15</v>
      </c>
      <c r="M19">
        <f>B19*USA!W19</f>
        <v>7.1093749999999998E-4</v>
      </c>
      <c r="N19" s="3">
        <f t="shared" si="5"/>
        <v>7.10684873736289E-4</v>
      </c>
      <c r="O19">
        <v>0.5</v>
      </c>
      <c r="P19" s="3">
        <f t="shared" si="1"/>
        <v>0.99928931512626373</v>
      </c>
      <c r="Q19" s="4">
        <f t="shared" si="11"/>
        <v>98633.159238453431</v>
      </c>
      <c r="R19" s="4">
        <f t="shared" si="12"/>
        <v>70.097094319586176</v>
      </c>
      <c r="S19" s="4">
        <f t="shared" si="13"/>
        <v>98598.110691293638</v>
      </c>
      <c r="T19" s="4">
        <f t="shared" si="14"/>
        <v>4757623.8661266025</v>
      </c>
      <c r="U19" s="5">
        <f t="shared" si="15"/>
        <v>48.235541706868297</v>
      </c>
      <c r="V19" s="5">
        <f t="shared" si="2"/>
        <v>1.09375</v>
      </c>
      <c r="W19" s="5">
        <f t="shared" si="3"/>
        <v>-2.8894205564339065E-3</v>
      </c>
    </row>
    <row r="20" spans="1:23" x14ac:dyDescent="0.2">
      <c r="A20">
        <v>16</v>
      </c>
      <c r="B20">
        <v>9.3000000000000005E-4</v>
      </c>
      <c r="C20" s="3">
        <f t="shared" si="4"/>
        <v>9.2956775099578711E-4</v>
      </c>
      <c r="D20">
        <v>0.5</v>
      </c>
      <c r="E20" s="3">
        <f t="shared" si="0"/>
        <v>0.99907043224900416</v>
      </c>
      <c r="F20" s="4">
        <f t="shared" si="6"/>
        <v>98458.344091531471</v>
      </c>
      <c r="G20" s="4">
        <f t="shared" si="7"/>
        <v>91.523701483936748</v>
      </c>
      <c r="H20" s="4">
        <f t="shared" si="8"/>
        <v>98412.582240789503</v>
      </c>
      <c r="I20" s="4">
        <f t="shared" si="9"/>
        <v>4725610.4617532454</v>
      </c>
      <c r="J20" s="5">
        <f t="shared" si="10"/>
        <v>47.996038379033649</v>
      </c>
      <c r="L20">
        <v>16</v>
      </c>
      <c r="M20">
        <f>B20*USA!W20</f>
        <v>9.1140000000000004E-4</v>
      </c>
      <c r="N20" s="3">
        <f t="shared" si="5"/>
        <v>9.1098486419738519E-4</v>
      </c>
      <c r="O20">
        <v>0.5</v>
      </c>
      <c r="P20" s="3">
        <f t="shared" si="1"/>
        <v>0.99908901513580262</v>
      </c>
      <c r="Q20" s="4">
        <f t="shared" si="11"/>
        <v>98563.062144133844</v>
      </c>
      <c r="R20" s="4">
        <f t="shared" si="12"/>
        <v>89.789457782258978</v>
      </c>
      <c r="S20" s="4">
        <f t="shared" si="13"/>
        <v>98518.167415242715</v>
      </c>
      <c r="T20" s="4">
        <f t="shared" si="14"/>
        <v>4659025.7554353084</v>
      </c>
      <c r="U20" s="5">
        <f t="shared" si="15"/>
        <v>47.269490761378485</v>
      </c>
      <c r="V20" s="5">
        <f t="shared" si="2"/>
        <v>0.98</v>
      </c>
      <c r="W20" s="5">
        <f t="shared" si="3"/>
        <v>8.6361699774395678E-4</v>
      </c>
    </row>
    <row r="21" spans="1:23" x14ac:dyDescent="0.2">
      <c r="A21">
        <v>17</v>
      </c>
      <c r="B21">
        <v>1.15E-3</v>
      </c>
      <c r="C21" s="3">
        <f t="shared" si="4"/>
        <v>1.1493391300002498E-3</v>
      </c>
      <c r="D21">
        <v>0.5</v>
      </c>
      <c r="E21" s="3">
        <f t="shared" si="0"/>
        <v>0.99885066086999974</v>
      </c>
      <c r="F21" s="4">
        <f t="shared" si="6"/>
        <v>98366.820390047535</v>
      </c>
      <c r="G21" s="4">
        <f t="shared" si="7"/>
        <v>113.05683576798765</v>
      </c>
      <c r="H21" s="4">
        <f t="shared" si="8"/>
        <v>98310.291972163541</v>
      </c>
      <c r="I21" s="4">
        <f t="shared" si="9"/>
        <v>4627197.8795124562</v>
      </c>
      <c r="J21" s="5">
        <f t="shared" si="10"/>
        <v>47.040230243943341</v>
      </c>
      <c r="L21">
        <v>17</v>
      </c>
      <c r="M21">
        <f>B21*USA!W21</f>
        <v>1.1146153846153847E-3</v>
      </c>
      <c r="N21" s="3">
        <f t="shared" si="5"/>
        <v>1.1139945468852167E-3</v>
      </c>
      <c r="O21">
        <v>0.5</v>
      </c>
      <c r="P21" s="3">
        <f t="shared" si="1"/>
        <v>0.99888600545311479</v>
      </c>
      <c r="Q21" s="4">
        <f t="shared" si="11"/>
        <v>98473.272686351585</v>
      </c>
      <c r="R21" s="4">
        <f t="shared" si="12"/>
        <v>109.69868878653506</v>
      </c>
      <c r="S21" s="4">
        <f t="shared" si="13"/>
        <v>98418.423341958318</v>
      </c>
      <c r="T21" s="4">
        <f t="shared" si="14"/>
        <v>4560507.5880200658</v>
      </c>
      <c r="U21" s="5">
        <f t="shared" si="15"/>
        <v>46.312135908652024</v>
      </c>
      <c r="V21" s="5">
        <f t="shared" si="2"/>
        <v>0.96923076923076934</v>
      </c>
      <c r="W21" s="5">
        <f t="shared" si="3"/>
        <v>1.6081188120606385E-3</v>
      </c>
    </row>
    <row r="22" spans="1:23" x14ac:dyDescent="0.2">
      <c r="A22">
        <v>18</v>
      </c>
      <c r="B22">
        <v>1.4300000000000001E-3</v>
      </c>
      <c r="C22" s="3">
        <f t="shared" si="4"/>
        <v>1.4289782805294215E-3</v>
      </c>
      <c r="D22">
        <v>0.5</v>
      </c>
      <c r="E22" s="3">
        <f t="shared" si="0"/>
        <v>0.99857102171947054</v>
      </c>
      <c r="F22" s="4">
        <f t="shared" si="6"/>
        <v>98253.763554279547</v>
      </c>
      <c r="G22" s="4">
        <f t="shared" si="7"/>
        <v>140.4024940993404</v>
      </c>
      <c r="H22" s="4">
        <f t="shared" si="8"/>
        <v>98183.562307229877</v>
      </c>
      <c r="I22" s="4">
        <f t="shared" si="9"/>
        <v>4528887.5875402931</v>
      </c>
      <c r="J22" s="5">
        <f t="shared" si="10"/>
        <v>46.093782301156772</v>
      </c>
      <c r="L22">
        <v>18</v>
      </c>
      <c r="M22">
        <f>B22*USA!W22</f>
        <v>1.3547368421052632E-3</v>
      </c>
      <c r="N22" s="3">
        <f t="shared" si="5"/>
        <v>1.3538198073199891E-3</v>
      </c>
      <c r="O22">
        <v>0.5</v>
      </c>
      <c r="P22" s="3">
        <f t="shared" si="1"/>
        <v>0.99864618019268003</v>
      </c>
      <c r="Q22" s="4">
        <f t="shared" si="11"/>
        <v>98363.57399756505</v>
      </c>
      <c r="R22" s="4">
        <f t="shared" si="12"/>
        <v>133.16655479668407</v>
      </c>
      <c r="S22" s="4">
        <f t="shared" si="13"/>
        <v>98296.990720166708</v>
      </c>
      <c r="T22" s="4">
        <f t="shared" si="14"/>
        <v>4462089.1646781079</v>
      </c>
      <c r="U22" s="5">
        <f t="shared" si="15"/>
        <v>45.363227293759834</v>
      </c>
      <c r="V22" s="5">
        <f t="shared" si="2"/>
        <v>0.94736842105263153</v>
      </c>
      <c r="W22" s="5">
        <f t="shared" si="3"/>
        <v>3.3464843122805177E-3</v>
      </c>
    </row>
    <row r="23" spans="1:23" x14ac:dyDescent="0.2">
      <c r="A23">
        <v>19</v>
      </c>
      <c r="B23">
        <v>1.57E-3</v>
      </c>
      <c r="C23" s="3">
        <f t="shared" si="4"/>
        <v>1.5687685167143791E-3</v>
      </c>
      <c r="D23">
        <v>0.5</v>
      </c>
      <c r="E23" s="3">
        <f t="shared" si="0"/>
        <v>0.99843123148328561</v>
      </c>
      <c r="F23" s="4">
        <f t="shared" si="6"/>
        <v>98113.361060180207</v>
      </c>
      <c r="G23" s="4">
        <f t="shared" si="7"/>
        <v>153.91715190024115</v>
      </c>
      <c r="H23" s="4">
        <f t="shared" si="8"/>
        <v>98036.402484230086</v>
      </c>
      <c r="I23" s="4">
        <f t="shared" si="9"/>
        <v>4430704.0252330629</v>
      </c>
      <c r="J23" s="5">
        <f t="shared" si="10"/>
        <v>45.159028060565404</v>
      </c>
      <c r="L23">
        <v>19</v>
      </c>
      <c r="M23">
        <f>B23*USA!W23</f>
        <v>1.5547572815533981E-3</v>
      </c>
      <c r="N23" s="3">
        <f t="shared" si="5"/>
        <v>1.5535495852884074E-3</v>
      </c>
      <c r="O23">
        <v>0.5</v>
      </c>
      <c r="P23" s="3">
        <f t="shared" si="1"/>
        <v>0.99844645041471158</v>
      </c>
      <c r="Q23" s="4">
        <f t="shared" si="11"/>
        <v>98230.407442768366</v>
      </c>
      <c r="R23" s="4">
        <f t="shared" si="12"/>
        <v>152.60580874542939</v>
      </c>
      <c r="S23" s="4">
        <f t="shared" si="13"/>
        <v>98154.104538395652</v>
      </c>
      <c r="T23" s="4">
        <f t="shared" si="14"/>
        <v>4363792.1739579411</v>
      </c>
      <c r="U23" s="5">
        <f t="shared" si="15"/>
        <v>44.424046357543631</v>
      </c>
      <c r="V23" s="5">
        <f t="shared" si="2"/>
        <v>0.99029126213592233</v>
      </c>
      <c r="W23" s="5">
        <f t="shared" si="3"/>
        <v>6.6278512110860897E-4</v>
      </c>
    </row>
    <row r="24" spans="1:23" x14ac:dyDescent="0.2">
      <c r="A24">
        <v>20</v>
      </c>
      <c r="B24">
        <v>1.9E-3</v>
      </c>
      <c r="C24" s="3">
        <f t="shared" si="4"/>
        <v>1.8981967131225337E-3</v>
      </c>
      <c r="D24">
        <v>0.5</v>
      </c>
      <c r="E24" s="3">
        <f t="shared" si="0"/>
        <v>0.99810180328687748</v>
      </c>
      <c r="F24" s="4">
        <f t="shared" si="6"/>
        <v>97959.443908279965</v>
      </c>
      <c r="G24" s="4">
        <f t="shared" si="7"/>
        <v>185.94629444601014</v>
      </c>
      <c r="H24" s="4">
        <f t="shared" si="8"/>
        <v>97866.47076105696</v>
      </c>
      <c r="I24" s="4">
        <f t="shared" si="9"/>
        <v>4332667.6227488331</v>
      </c>
      <c r="J24" s="5">
        <f t="shared" si="10"/>
        <v>44.229197817879985</v>
      </c>
      <c r="L24">
        <v>20</v>
      </c>
      <c r="M24">
        <f>B24*USA!W24</f>
        <v>1.9171171171171169E-3</v>
      </c>
      <c r="N24" s="3">
        <f t="shared" si="5"/>
        <v>1.9152812079232158E-3</v>
      </c>
      <c r="O24">
        <v>0.5</v>
      </c>
      <c r="P24" s="3">
        <f t="shared" si="1"/>
        <v>0.99808471879207683</v>
      </c>
      <c r="Q24" s="4">
        <f t="shared" si="11"/>
        <v>98077.801634022937</v>
      </c>
      <c r="R24" s="4">
        <f t="shared" si="12"/>
        <v>187.84657038406294</v>
      </c>
      <c r="S24" s="4">
        <f t="shared" si="13"/>
        <v>97983.878348830913</v>
      </c>
      <c r="T24" s="4">
        <f t="shared" si="14"/>
        <v>4265638.0694195451</v>
      </c>
      <c r="U24" s="5">
        <f t="shared" si="15"/>
        <v>43.492390717899269</v>
      </c>
      <c r="V24" s="5">
        <f t="shared" si="2"/>
        <v>1.0090090090090089</v>
      </c>
      <c r="W24" s="5">
        <f t="shared" si="3"/>
        <v>-7.2751011601423674E-4</v>
      </c>
    </row>
    <row r="25" spans="1:23" x14ac:dyDescent="0.2">
      <c r="A25">
        <v>21</v>
      </c>
      <c r="B25">
        <v>2.3500000000000001E-3</v>
      </c>
      <c r="C25" s="3">
        <f t="shared" si="4"/>
        <v>2.3472419906609737E-3</v>
      </c>
      <c r="D25">
        <v>0.5</v>
      </c>
      <c r="E25" s="3">
        <f t="shared" si="0"/>
        <v>0.99765275800933906</v>
      </c>
      <c r="F25" s="4">
        <f t="shared" si="6"/>
        <v>97773.497613833955</v>
      </c>
      <c r="G25" s="4">
        <f t="shared" si="7"/>
        <v>229.49805917298363</v>
      </c>
      <c r="H25" s="4">
        <f t="shared" si="8"/>
        <v>97658.748584247456</v>
      </c>
      <c r="I25" s="4">
        <f t="shared" si="9"/>
        <v>4234801.1519877762</v>
      </c>
      <c r="J25" s="5">
        <f t="shared" si="10"/>
        <v>43.312362299991968</v>
      </c>
      <c r="L25">
        <v>21</v>
      </c>
      <c r="M25">
        <f>B25*USA!W25</f>
        <v>2.424015748031496E-3</v>
      </c>
      <c r="N25" s="3">
        <f t="shared" si="5"/>
        <v>2.4210813783373183E-3</v>
      </c>
      <c r="O25">
        <v>0.5</v>
      </c>
      <c r="P25" s="3">
        <f t="shared" si="1"/>
        <v>0.9975789186216627</v>
      </c>
      <c r="Q25" s="4">
        <f t="shared" si="11"/>
        <v>97889.955063638874</v>
      </c>
      <c r="R25" s="4">
        <f t="shared" si="12"/>
        <v>236.99954733085178</v>
      </c>
      <c r="S25" s="4">
        <f t="shared" si="13"/>
        <v>97771.455289973441</v>
      </c>
      <c r="T25" s="4">
        <f t="shared" si="14"/>
        <v>4167654.1910707145</v>
      </c>
      <c r="U25" s="5">
        <f t="shared" si="15"/>
        <v>42.574891247639215</v>
      </c>
      <c r="V25" s="5">
        <f t="shared" si="2"/>
        <v>1.0314960629921259</v>
      </c>
      <c r="W25" s="5">
        <f t="shared" si="3"/>
        <v>-3.0733997546410685E-3</v>
      </c>
    </row>
    <row r="26" spans="1:23" x14ac:dyDescent="0.2">
      <c r="A26">
        <v>22</v>
      </c>
      <c r="B26">
        <v>2.5600000000000002E-3</v>
      </c>
      <c r="C26" s="3">
        <f t="shared" si="4"/>
        <v>2.5567273889421545E-3</v>
      </c>
      <c r="D26">
        <v>0.5</v>
      </c>
      <c r="E26" s="3">
        <f t="shared" si="0"/>
        <v>0.99744327261105781</v>
      </c>
      <c r="F26" s="4">
        <f t="shared" si="6"/>
        <v>97543.999554660972</v>
      </c>
      <c r="G26" s="4">
        <f t="shared" si="7"/>
        <v>249.39341528837394</v>
      </c>
      <c r="H26" s="4">
        <f t="shared" si="8"/>
        <v>97419.302847016777</v>
      </c>
      <c r="I26" s="4">
        <f t="shared" si="9"/>
        <v>4137142.4034035285</v>
      </c>
      <c r="J26" s="5">
        <f t="shared" si="10"/>
        <v>42.413089706099122</v>
      </c>
      <c r="L26">
        <v>22</v>
      </c>
      <c r="M26">
        <f>B26*USA!W26</f>
        <v>2.6819047619047621E-3</v>
      </c>
      <c r="N26" s="3">
        <f t="shared" si="5"/>
        <v>2.6783132713466135E-3</v>
      </c>
      <c r="O26">
        <v>0.5</v>
      </c>
      <c r="P26" s="3">
        <f t="shared" si="1"/>
        <v>0.9973216867286534</v>
      </c>
      <c r="Q26" s="4">
        <f t="shared" si="11"/>
        <v>97652.955516308022</v>
      </c>
      <c r="R26" s="4">
        <f t="shared" si="12"/>
        <v>261.54520674554806</v>
      </c>
      <c r="S26" s="4">
        <f t="shared" si="13"/>
        <v>97522.182912935241</v>
      </c>
      <c r="T26" s="4">
        <f t="shared" si="14"/>
        <v>4069882.7357807411</v>
      </c>
      <c r="U26" s="5">
        <f t="shared" si="15"/>
        <v>41.677005209546081</v>
      </c>
      <c r="V26" s="5">
        <f t="shared" si="2"/>
        <v>1.0476190476190477</v>
      </c>
      <c r="W26" s="5">
        <f t="shared" si="3"/>
        <v>-4.9429431814744023E-3</v>
      </c>
    </row>
    <row r="27" spans="1:23" x14ac:dyDescent="0.2">
      <c r="A27">
        <v>23</v>
      </c>
      <c r="B27">
        <v>2.8300000000000001E-3</v>
      </c>
      <c r="C27" s="3">
        <f t="shared" si="4"/>
        <v>2.8260012082902694E-3</v>
      </c>
      <c r="D27">
        <v>0.5</v>
      </c>
      <c r="E27" s="3">
        <f t="shared" si="0"/>
        <v>0.99717399879170976</v>
      </c>
      <c r="F27" s="4">
        <f t="shared" si="6"/>
        <v>97294.606139372598</v>
      </c>
      <c r="G27" s="4">
        <f t="shared" si="7"/>
        <v>274.95467450999422</v>
      </c>
      <c r="H27" s="4">
        <f t="shared" si="8"/>
        <v>97157.128802117601</v>
      </c>
      <c r="I27" s="4">
        <f t="shared" si="9"/>
        <v>4039723.1005565119</v>
      </c>
      <c r="J27" s="5">
        <f t="shared" si="10"/>
        <v>41.52052473258064</v>
      </c>
      <c r="L27">
        <v>23</v>
      </c>
      <c r="M27">
        <f>B27*USA!W27</f>
        <v>2.96265625E-3</v>
      </c>
      <c r="N27" s="3">
        <f t="shared" si="5"/>
        <v>2.958274075410636E-3</v>
      </c>
      <c r="O27">
        <v>0.5</v>
      </c>
      <c r="P27" s="3">
        <f t="shared" si="1"/>
        <v>0.99704172592458939</v>
      </c>
      <c r="Q27" s="4">
        <f t="shared" si="11"/>
        <v>97391.410309562474</v>
      </c>
      <c r="R27" s="4">
        <f t="shared" si="12"/>
        <v>288.11048428645881</v>
      </c>
      <c r="S27" s="4">
        <f t="shared" si="13"/>
        <v>97247.355067419237</v>
      </c>
      <c r="T27" s="4">
        <f t="shared" si="14"/>
        <v>3972360.5528678061</v>
      </c>
      <c r="U27" s="5">
        <f t="shared" si="15"/>
        <v>40.787586299874903</v>
      </c>
      <c r="V27" s="5">
        <f t="shared" si="2"/>
        <v>1.046875</v>
      </c>
      <c r="W27" s="5">
        <f t="shared" si="3"/>
        <v>-5.2497538443964731E-3</v>
      </c>
    </row>
    <row r="28" spans="1:23" x14ac:dyDescent="0.2">
      <c r="A28">
        <v>24</v>
      </c>
      <c r="B28">
        <v>3.0100000000000001E-3</v>
      </c>
      <c r="C28" s="3">
        <f t="shared" si="4"/>
        <v>3.0054767574799923E-3</v>
      </c>
      <c r="D28">
        <v>0.5</v>
      </c>
      <c r="E28" s="3">
        <f t="shared" si="0"/>
        <v>0.99699452324252003</v>
      </c>
      <c r="F28" s="4">
        <f t="shared" si="6"/>
        <v>97019.651464862603</v>
      </c>
      <c r="G28" s="4">
        <f t="shared" si="7"/>
        <v>291.59030749645899</v>
      </c>
      <c r="H28" s="4">
        <f t="shared" si="8"/>
        <v>96873.856311114374</v>
      </c>
      <c r="I28" s="4">
        <f t="shared" si="9"/>
        <v>3942565.9717543945</v>
      </c>
      <c r="J28" s="5">
        <f t="shared" si="10"/>
        <v>40.636777314977934</v>
      </c>
      <c r="L28">
        <v>24</v>
      </c>
      <c r="M28">
        <f>B28*USA!W28</f>
        <v>3.0985294117647057E-3</v>
      </c>
      <c r="N28" s="3">
        <f t="shared" si="5"/>
        <v>3.0937363951583832E-3</v>
      </c>
      <c r="O28">
        <v>0.5</v>
      </c>
      <c r="P28" s="3">
        <f t="shared" si="1"/>
        <v>0.99690626360484158</v>
      </c>
      <c r="Q28" s="4">
        <f t="shared" si="11"/>
        <v>97103.299825276015</v>
      </c>
      <c r="R28" s="4">
        <f t="shared" si="12"/>
        <v>300.41201275943604</v>
      </c>
      <c r="S28" s="4">
        <f t="shared" si="13"/>
        <v>96953.093818896305</v>
      </c>
      <c r="T28" s="4">
        <f t="shared" si="14"/>
        <v>3875113.1978003867</v>
      </c>
      <c r="U28" s="5">
        <f t="shared" si="15"/>
        <v>39.907121640285325</v>
      </c>
      <c r="V28" s="5">
        <f t="shared" si="2"/>
        <v>1.0294117647058822</v>
      </c>
      <c r="W28" s="5">
        <f t="shared" si="3"/>
        <v>-3.4175422536016414E-3</v>
      </c>
    </row>
    <row r="29" spans="1:23" x14ac:dyDescent="0.2">
      <c r="A29">
        <v>25</v>
      </c>
      <c r="B29">
        <v>3.46E-3</v>
      </c>
      <c r="C29" s="3">
        <f t="shared" si="4"/>
        <v>3.4540245375500383E-3</v>
      </c>
      <c r="D29">
        <v>0.5</v>
      </c>
      <c r="E29" s="3">
        <f t="shared" si="0"/>
        <v>0.99654597546244994</v>
      </c>
      <c r="F29" s="4">
        <f t="shared" si="6"/>
        <v>96728.061157366144</v>
      </c>
      <c r="G29" s="4">
        <f t="shared" si="7"/>
        <v>334.10109670719248</v>
      </c>
      <c r="H29" s="4">
        <f t="shared" si="8"/>
        <v>96561.010609012548</v>
      </c>
      <c r="I29" s="4">
        <f t="shared" si="9"/>
        <v>3845692.11544328</v>
      </c>
      <c r="J29" s="5">
        <f t="shared" si="10"/>
        <v>39.757771110358064</v>
      </c>
      <c r="L29">
        <v>25</v>
      </c>
      <c r="M29">
        <f>B29*USA!W29</f>
        <v>3.98824427480916E-3</v>
      </c>
      <c r="N29" s="3">
        <f t="shared" si="5"/>
        <v>3.980307056394336E-3</v>
      </c>
      <c r="O29">
        <v>0.5</v>
      </c>
      <c r="P29" s="3">
        <f t="shared" si="1"/>
        <v>0.99601969294360571</v>
      </c>
      <c r="Q29" s="4">
        <f t="shared" si="11"/>
        <v>96802.887812516579</v>
      </c>
      <c r="R29" s="4">
        <f t="shared" si="12"/>
        <v>385.30521743949794</v>
      </c>
      <c r="S29" s="4">
        <f t="shared" si="13"/>
        <v>96610.235203796823</v>
      </c>
      <c r="T29" s="4">
        <f t="shared" si="14"/>
        <v>3778160.1039814902</v>
      </c>
      <c r="U29" s="5">
        <f t="shared" si="15"/>
        <v>39.02941523086438</v>
      </c>
      <c r="V29" s="5">
        <f t="shared" si="2"/>
        <v>1.1526717557251906</v>
      </c>
      <c r="W29" s="5">
        <f t="shared" si="3"/>
        <v>-1.9880865117871509E-2</v>
      </c>
    </row>
    <row r="30" spans="1:23" x14ac:dyDescent="0.2">
      <c r="A30">
        <v>26</v>
      </c>
      <c r="B30">
        <v>4.0000000000000001E-3</v>
      </c>
      <c r="C30" s="3">
        <f t="shared" si="4"/>
        <v>3.9920159680638719E-3</v>
      </c>
      <c r="D30">
        <v>0.5</v>
      </c>
      <c r="E30" s="3">
        <f t="shared" si="0"/>
        <v>0.99600798403193613</v>
      </c>
      <c r="F30" s="4">
        <f t="shared" si="6"/>
        <v>96393.960060658952</v>
      </c>
      <c r="G30" s="4">
        <f t="shared" si="7"/>
        <v>384.80622778706311</v>
      </c>
      <c r="H30" s="4">
        <f t="shared" si="8"/>
        <v>96201.556946765428</v>
      </c>
      <c r="I30" s="4">
        <f t="shared" si="9"/>
        <v>3749131.1048342674</v>
      </c>
      <c r="J30" s="5">
        <f t="shared" si="10"/>
        <v>38.893838394801996</v>
      </c>
      <c r="L30">
        <v>26</v>
      </c>
      <c r="M30">
        <f>B30*USA!W30</f>
        <v>4.6176470588235293E-3</v>
      </c>
      <c r="N30" s="3">
        <f t="shared" si="5"/>
        <v>4.6070102850771016E-3</v>
      </c>
      <c r="O30">
        <v>0.5</v>
      </c>
      <c r="P30" s="3">
        <f t="shared" si="1"/>
        <v>0.99539298971492285</v>
      </c>
      <c r="Q30" s="4">
        <f t="shared" si="11"/>
        <v>96417.582595077081</v>
      </c>
      <c r="R30" s="4">
        <f t="shared" si="12"/>
        <v>444.19679467780225</v>
      </c>
      <c r="S30" s="4">
        <f t="shared" si="13"/>
        <v>96195.484197738173</v>
      </c>
      <c r="T30" s="4">
        <f t="shared" si="14"/>
        <v>3681549.8687776932</v>
      </c>
      <c r="U30" s="5">
        <f t="shared" si="15"/>
        <v>38.183386989062171</v>
      </c>
      <c r="V30" s="5">
        <f t="shared" si="2"/>
        <v>1.1544117647058822</v>
      </c>
      <c r="W30" s="5">
        <f t="shared" si="3"/>
        <v>-2.2650059936365943E-2</v>
      </c>
    </row>
    <row r="31" spans="1:23" x14ac:dyDescent="0.2">
      <c r="A31">
        <v>27</v>
      </c>
      <c r="B31">
        <v>4.5399999999999998E-3</v>
      </c>
      <c r="C31" s="3">
        <f t="shared" si="4"/>
        <v>4.5297175411815179E-3</v>
      </c>
      <c r="D31">
        <v>0.5</v>
      </c>
      <c r="E31" s="3">
        <f t="shared" si="0"/>
        <v>0.99547028245881852</v>
      </c>
      <c r="F31" s="4">
        <f t="shared" si="6"/>
        <v>96009.153832871889</v>
      </c>
      <c r="G31" s="4">
        <f t="shared" si="7"/>
        <v>434.89434823075135</v>
      </c>
      <c r="H31" s="4">
        <f t="shared" si="8"/>
        <v>95791.706658756506</v>
      </c>
      <c r="I31" s="4">
        <f t="shared" si="9"/>
        <v>3652929.5478875018</v>
      </c>
      <c r="J31" s="5">
        <f t="shared" si="10"/>
        <v>38.047721514620839</v>
      </c>
      <c r="L31">
        <v>27</v>
      </c>
      <c r="M31">
        <f>B31*USA!W31</f>
        <v>5.49578947368421E-3</v>
      </c>
      <c r="N31" s="3">
        <f t="shared" si="5"/>
        <v>5.4807290072910178E-3</v>
      </c>
      <c r="O31">
        <v>0.5</v>
      </c>
      <c r="P31" s="3">
        <f t="shared" si="1"/>
        <v>0.99451927099270898</v>
      </c>
      <c r="Q31" s="4">
        <f t="shared" si="11"/>
        <v>95973.385800399279</v>
      </c>
      <c r="R31" s="4">
        <f t="shared" si="12"/>
        <v>526.00411948417604</v>
      </c>
      <c r="S31" s="4">
        <f t="shared" si="13"/>
        <v>95710.383740657184</v>
      </c>
      <c r="T31" s="4">
        <f t="shared" si="14"/>
        <v>3585354.3845799551</v>
      </c>
      <c r="U31" s="5">
        <f t="shared" si="15"/>
        <v>37.357798254993305</v>
      </c>
      <c r="V31" s="5">
        <f t="shared" si="2"/>
        <v>1.2105263157894737</v>
      </c>
      <c r="W31" s="5">
        <f t="shared" si="3"/>
        <v>-3.413259528614504E-2</v>
      </c>
    </row>
    <row r="32" spans="1:23" x14ac:dyDescent="0.2">
      <c r="A32">
        <v>28</v>
      </c>
      <c r="B32">
        <v>5.1399999999999996E-3</v>
      </c>
      <c r="C32" s="3">
        <f t="shared" si="4"/>
        <v>5.1268240621602477E-3</v>
      </c>
      <c r="D32">
        <v>0.5</v>
      </c>
      <c r="E32" s="3">
        <f t="shared" si="0"/>
        <v>0.99487317593783975</v>
      </c>
      <c r="F32" s="4">
        <f t="shared" si="6"/>
        <v>95574.259484641138</v>
      </c>
      <c r="G32" s="4">
        <f t="shared" si="7"/>
        <v>489.99241324901232</v>
      </c>
      <c r="H32" s="4">
        <f t="shared" si="8"/>
        <v>95329.263278016631</v>
      </c>
      <c r="I32" s="4">
        <f t="shared" si="9"/>
        <v>3557137.8412287454</v>
      </c>
      <c r="J32" s="5">
        <f t="shared" si="10"/>
        <v>37.218576010001733</v>
      </c>
      <c r="L32">
        <v>28</v>
      </c>
      <c r="M32">
        <f>B32*USA!W32</f>
        <v>6.3781021897810217E-3</v>
      </c>
      <c r="N32" s="3">
        <f t="shared" si="5"/>
        <v>6.3578267554055719E-3</v>
      </c>
      <c r="O32">
        <v>0.5</v>
      </c>
      <c r="P32" s="3">
        <f t="shared" si="1"/>
        <v>0.99364217324459447</v>
      </c>
      <c r="Q32" s="4">
        <f t="shared" si="11"/>
        <v>95447.381680915103</v>
      </c>
      <c r="R32" s="4">
        <f t="shared" si="12"/>
        <v>606.83791698432469</v>
      </c>
      <c r="S32" s="4">
        <f t="shared" si="13"/>
        <v>95143.962722422933</v>
      </c>
      <c r="T32" s="4">
        <f t="shared" si="14"/>
        <v>3489644.0008392981</v>
      </c>
      <c r="U32" s="5">
        <f t="shared" si="15"/>
        <v>36.560919109393019</v>
      </c>
      <c r="V32" s="5">
        <f t="shared" si="2"/>
        <v>1.2408759124087592</v>
      </c>
      <c r="W32" s="5">
        <f t="shared" si="3"/>
        <v>-4.3031548965617915E-2</v>
      </c>
    </row>
    <row r="33" spans="1:23" x14ac:dyDescent="0.2">
      <c r="A33">
        <v>29</v>
      </c>
      <c r="B33">
        <v>5.4200000000000003E-3</v>
      </c>
      <c r="C33" s="3">
        <f t="shared" si="4"/>
        <v>5.4053514974419323E-3</v>
      </c>
      <c r="D33">
        <v>0.5</v>
      </c>
      <c r="E33" s="3">
        <f t="shared" si="0"/>
        <v>0.99459464850255808</v>
      </c>
      <c r="F33" s="4">
        <f t="shared" si="6"/>
        <v>95084.267071392125</v>
      </c>
      <c r="G33" s="4">
        <f t="shared" si="7"/>
        <v>513.96388539751933</v>
      </c>
      <c r="H33" s="4">
        <f t="shared" si="8"/>
        <v>94827.285128693358</v>
      </c>
      <c r="I33" s="4">
        <f t="shared" si="9"/>
        <v>3461808.5779507286</v>
      </c>
      <c r="J33" s="5">
        <f t="shared" si="10"/>
        <v>36.407795785516214</v>
      </c>
      <c r="L33">
        <v>29</v>
      </c>
      <c r="M33">
        <f>B33*USA!W33</f>
        <v>6.9017266187050372E-3</v>
      </c>
      <c r="N33" s="3">
        <f t="shared" si="5"/>
        <v>6.8779916098166858E-3</v>
      </c>
      <c r="O33">
        <v>0.5</v>
      </c>
      <c r="P33" s="3">
        <f t="shared" si="1"/>
        <v>0.99312200839018328</v>
      </c>
      <c r="Q33" s="4">
        <f t="shared" si="11"/>
        <v>94840.543763930778</v>
      </c>
      <c r="R33" s="4">
        <f t="shared" si="12"/>
        <v>652.3124642787734</v>
      </c>
      <c r="S33" s="4">
        <f t="shared" si="13"/>
        <v>94514.387531791392</v>
      </c>
      <c r="T33" s="4">
        <f t="shared" si="14"/>
        <v>3394500.0381168751</v>
      </c>
      <c r="U33" s="5">
        <f t="shared" si="15"/>
        <v>35.79165516560284</v>
      </c>
      <c r="V33" s="5">
        <f t="shared" si="2"/>
        <v>1.2733812949640289</v>
      </c>
      <c r="W33" s="5">
        <f t="shared" si="3"/>
        <v>-5.0091443167091167E-2</v>
      </c>
    </row>
    <row r="34" spans="1:23" x14ac:dyDescent="0.2">
      <c r="A34">
        <v>30</v>
      </c>
      <c r="B34">
        <v>6.1799999999999997E-3</v>
      </c>
      <c r="C34" s="3">
        <f t="shared" si="4"/>
        <v>6.1609626254872443E-3</v>
      </c>
      <c r="D34">
        <v>0.5</v>
      </c>
      <c r="E34" s="3">
        <f t="shared" si="0"/>
        <v>0.99383903737451273</v>
      </c>
      <c r="F34" s="4">
        <f t="shared" si="6"/>
        <v>94570.303185994606</v>
      </c>
      <c r="G34" s="4">
        <f t="shared" si="7"/>
        <v>582.64410340991162</v>
      </c>
      <c r="H34" s="4">
        <f t="shared" si="8"/>
        <v>94278.981134289643</v>
      </c>
      <c r="I34" s="4">
        <f t="shared" si="9"/>
        <v>3366981.292822035</v>
      </c>
      <c r="J34" s="5">
        <f t="shared" si="10"/>
        <v>35.60294489275433</v>
      </c>
      <c r="L34">
        <v>30</v>
      </c>
      <c r="M34">
        <f>B34*USA!W34</f>
        <v>8.0646808510638299E-3</v>
      </c>
      <c r="N34" s="3">
        <f t="shared" si="5"/>
        <v>8.0322919156626295E-3</v>
      </c>
      <c r="O34">
        <v>0.5</v>
      </c>
      <c r="P34" s="3">
        <f t="shared" si="1"/>
        <v>0.99196770808433732</v>
      </c>
      <c r="Q34" s="4">
        <f t="shared" si="11"/>
        <v>94188.231299652005</v>
      </c>
      <c r="R34" s="4">
        <f t="shared" si="12"/>
        <v>756.54736881876306</v>
      </c>
      <c r="S34" s="4">
        <f t="shared" si="13"/>
        <v>93809.957615242631</v>
      </c>
      <c r="T34" s="4">
        <f t="shared" si="14"/>
        <v>3299985.6505850838</v>
      </c>
      <c r="U34" s="5">
        <f t="shared" si="15"/>
        <v>35.036071970461514</v>
      </c>
      <c r="V34" s="5">
        <f t="shared" si="2"/>
        <v>1.3049645390070923</v>
      </c>
      <c r="W34" s="5">
        <f t="shared" si="3"/>
        <v>-6.1934579435814013E-2</v>
      </c>
    </row>
    <row r="35" spans="1:23" x14ac:dyDescent="0.2">
      <c r="A35">
        <v>31</v>
      </c>
      <c r="B35">
        <v>6.4200000000000004E-3</v>
      </c>
      <c r="C35" s="3">
        <f t="shared" si="4"/>
        <v>6.3994577406525062E-3</v>
      </c>
      <c r="D35">
        <v>0.5</v>
      </c>
      <c r="E35" s="3">
        <f t="shared" si="0"/>
        <v>0.99360054225934746</v>
      </c>
      <c r="F35" s="4">
        <f t="shared" si="6"/>
        <v>93987.659082584694</v>
      </c>
      <c r="G35" s="4">
        <f t="shared" si="7"/>
        <v>601.47005244185857</v>
      </c>
      <c r="H35" s="4">
        <f t="shared" si="8"/>
        <v>93686.924056363758</v>
      </c>
      <c r="I35" s="4">
        <f t="shared" si="9"/>
        <v>3272702.3116877452</v>
      </c>
      <c r="J35" s="5">
        <f t="shared" si="10"/>
        <v>34.820553502796578</v>
      </c>
      <c r="L35">
        <v>31</v>
      </c>
      <c r="M35">
        <f>B35*USA!W35</f>
        <v>8.2228767123287676E-3</v>
      </c>
      <c r="N35" s="3">
        <f t="shared" si="5"/>
        <v>8.1892072913644694E-3</v>
      </c>
      <c r="O35">
        <v>0.5</v>
      </c>
      <c r="P35" s="3">
        <f t="shared" si="1"/>
        <v>0.99181079270863548</v>
      </c>
      <c r="Q35" s="4">
        <f t="shared" si="11"/>
        <v>93431.683930833242</v>
      </c>
      <c r="R35" s="4">
        <f t="shared" si="12"/>
        <v>765.13142729084939</v>
      </c>
      <c r="S35" s="4">
        <f t="shared" si="13"/>
        <v>93049.118217187817</v>
      </c>
      <c r="T35" s="4">
        <f t="shared" si="14"/>
        <v>3206175.692969841</v>
      </c>
      <c r="U35" s="5">
        <f t="shared" si="15"/>
        <v>34.315722012923885</v>
      </c>
      <c r="V35" s="5">
        <f t="shared" si="2"/>
        <v>1.2808219178082192</v>
      </c>
      <c r="W35" s="5">
        <f t="shared" si="3"/>
        <v>-5.7556402236125723E-2</v>
      </c>
    </row>
    <row r="36" spans="1:23" x14ac:dyDescent="0.2">
      <c r="A36">
        <v>32</v>
      </c>
      <c r="B36">
        <v>6.9499999999999996E-3</v>
      </c>
      <c r="C36" s="3">
        <f t="shared" si="4"/>
        <v>6.9259323849622566E-3</v>
      </c>
      <c r="D36">
        <v>0.5</v>
      </c>
      <c r="E36" s="3">
        <f t="shared" si="0"/>
        <v>0.99307406761503769</v>
      </c>
      <c r="F36" s="4">
        <f t="shared" si="6"/>
        <v>93386.189030142836</v>
      </c>
      <c r="G36" s="4">
        <f t="shared" si="7"/>
        <v>646.78643091207778</v>
      </c>
      <c r="H36" s="4">
        <f t="shared" si="8"/>
        <v>93062.795814686804</v>
      </c>
      <c r="I36" s="4">
        <f t="shared" si="9"/>
        <v>3179015.3876313814</v>
      </c>
      <c r="J36" s="5">
        <f t="shared" si="10"/>
        <v>34.041601018810937</v>
      </c>
      <c r="L36">
        <v>32</v>
      </c>
      <c r="M36">
        <f>B36*USA!W36</f>
        <v>8.9829931972789118E-3</v>
      </c>
      <c r="N36" s="3">
        <f t="shared" si="5"/>
        <v>8.9428265223714561E-3</v>
      </c>
      <c r="O36">
        <v>0.5</v>
      </c>
      <c r="P36" s="3">
        <f t="shared" si="1"/>
        <v>0.99105717347762856</v>
      </c>
      <c r="Q36" s="4">
        <f t="shared" si="11"/>
        <v>92666.552503542393</v>
      </c>
      <c r="R36" s="4">
        <f t="shared" si="12"/>
        <v>828.70090346540383</v>
      </c>
      <c r="S36" s="4">
        <f t="shared" si="13"/>
        <v>92252.202051809698</v>
      </c>
      <c r="T36" s="4">
        <f t="shared" si="14"/>
        <v>3113126.574752653</v>
      </c>
      <c r="U36" s="5">
        <f t="shared" si="15"/>
        <v>33.594932482609046</v>
      </c>
      <c r="V36" s="5">
        <f t="shared" si="2"/>
        <v>1.2925170068027212</v>
      </c>
      <c r="W36" s="5">
        <f t="shared" si="3"/>
        <v>-6.3011398707088079E-2</v>
      </c>
    </row>
    <row r="37" spans="1:23" x14ac:dyDescent="0.2">
      <c r="A37">
        <v>33</v>
      </c>
      <c r="B37">
        <v>7.0400000000000003E-3</v>
      </c>
      <c r="C37" s="3">
        <f t="shared" si="4"/>
        <v>7.0153061224489804E-3</v>
      </c>
      <c r="D37">
        <v>0.5</v>
      </c>
      <c r="E37" s="3">
        <f t="shared" si="0"/>
        <v>0.99298469387755106</v>
      </c>
      <c r="F37" s="4">
        <f t="shared" si="6"/>
        <v>92739.402599230758</v>
      </c>
      <c r="G37" s="4">
        <f t="shared" si="7"/>
        <v>650.59529884664516</v>
      </c>
      <c r="H37" s="4">
        <f t="shared" si="8"/>
        <v>92414.104949807428</v>
      </c>
      <c r="I37" s="4">
        <f t="shared" si="9"/>
        <v>3085952.5918166945</v>
      </c>
      <c r="J37" s="5">
        <f t="shared" si="10"/>
        <v>33.275528042298298</v>
      </c>
      <c r="L37">
        <v>33</v>
      </c>
      <c r="M37">
        <f>B37*USA!W37</f>
        <v>9.1519999999999987E-3</v>
      </c>
      <c r="N37" s="3">
        <f t="shared" si="5"/>
        <v>9.1103112158761497E-3</v>
      </c>
      <c r="O37">
        <v>0.5</v>
      </c>
      <c r="P37" s="3">
        <f t="shared" si="1"/>
        <v>0.99088968878412387</v>
      </c>
      <c r="Q37" s="4">
        <f t="shared" si="11"/>
        <v>91837.851600076989</v>
      </c>
      <c r="R37" s="4">
        <f t="shared" si="12"/>
        <v>836.67140947414737</v>
      </c>
      <c r="S37" s="4">
        <f t="shared" si="13"/>
        <v>91419.515895339922</v>
      </c>
      <c r="T37" s="4">
        <f t="shared" si="14"/>
        <v>3020874.3727008435</v>
      </c>
      <c r="U37" s="5">
        <f t="shared" si="15"/>
        <v>32.893565344447921</v>
      </c>
      <c r="V37" s="5">
        <f t="shared" si="2"/>
        <v>1.2999999999999998</v>
      </c>
      <c r="W37" s="5">
        <f t="shared" si="3"/>
        <v>-6.3510916735292036E-2</v>
      </c>
    </row>
    <row r="38" spans="1:23" x14ac:dyDescent="0.2">
      <c r="A38">
        <v>34</v>
      </c>
      <c r="B38">
        <v>7.4999999999999997E-3</v>
      </c>
      <c r="C38" s="3">
        <f t="shared" si="4"/>
        <v>7.4719800747198011E-3</v>
      </c>
      <c r="D38">
        <v>0.5</v>
      </c>
      <c r="E38" s="3">
        <f t="shared" si="0"/>
        <v>0.99252801992528017</v>
      </c>
      <c r="F38" s="4">
        <f t="shared" si="6"/>
        <v>92088.807300384113</v>
      </c>
      <c r="G38" s="4">
        <f t="shared" si="7"/>
        <v>688.08573325318866</v>
      </c>
      <c r="H38" s="4">
        <f t="shared" si="8"/>
        <v>91744.764433757518</v>
      </c>
      <c r="I38" s="4">
        <f t="shared" si="9"/>
        <v>2993538.4868668872</v>
      </c>
      <c r="J38" s="5">
        <f t="shared" si="10"/>
        <v>32.507082832577858</v>
      </c>
      <c r="L38">
        <v>34</v>
      </c>
      <c r="M38">
        <f>B38*USA!W38</f>
        <v>1.0349999999999998E-2</v>
      </c>
      <c r="N38" s="3">
        <f t="shared" si="5"/>
        <v>1.0296714502449822E-2</v>
      </c>
      <c r="O38">
        <v>0.5</v>
      </c>
      <c r="P38" s="3">
        <f t="shared" si="1"/>
        <v>0.98970328549755016</v>
      </c>
      <c r="Q38" s="4">
        <f t="shared" si="11"/>
        <v>91001.180190602841</v>
      </c>
      <c r="R38" s="4">
        <f t="shared" si="12"/>
        <v>937.01317180863407</v>
      </c>
      <c r="S38" s="4">
        <f t="shared" si="13"/>
        <v>90532.673604698532</v>
      </c>
      <c r="T38" s="4">
        <f t="shared" si="14"/>
        <v>2929454.8568055034</v>
      </c>
      <c r="U38" s="5">
        <f t="shared" si="15"/>
        <v>32.191394118952438</v>
      </c>
      <c r="V38" s="5">
        <f t="shared" si="2"/>
        <v>1.38</v>
      </c>
      <c r="W38" s="5">
        <f t="shared" si="3"/>
        <v>-8.3095144097330625E-2</v>
      </c>
    </row>
    <row r="39" spans="1:23" x14ac:dyDescent="0.2">
      <c r="A39">
        <v>35</v>
      </c>
      <c r="B39">
        <v>7.8100000000000001E-3</v>
      </c>
      <c r="C39" s="3">
        <f t="shared" si="4"/>
        <v>7.7796205816287392E-3</v>
      </c>
      <c r="D39">
        <v>0.5</v>
      </c>
      <c r="E39" s="3">
        <f t="shared" si="0"/>
        <v>0.99222037941837127</v>
      </c>
      <c r="F39" s="4">
        <f t="shared" si="6"/>
        <v>91400.721567130924</v>
      </c>
      <c r="G39" s="4">
        <f t="shared" si="7"/>
        <v>711.06293467937212</v>
      </c>
      <c r="H39" s="4">
        <f t="shared" si="8"/>
        <v>91045.190099791245</v>
      </c>
      <c r="I39" s="4">
        <f t="shared" si="9"/>
        <v>2901793.7224331298</v>
      </c>
      <c r="J39" s="5">
        <f t="shared" si="10"/>
        <v>31.748039541480583</v>
      </c>
      <c r="L39">
        <v>35</v>
      </c>
      <c r="M39">
        <f>B39*USA!W39</f>
        <v>1.0595732484076432E-2</v>
      </c>
      <c r="N39" s="3">
        <f t="shared" si="5"/>
        <v>1.0539893537907276E-2</v>
      </c>
      <c r="O39">
        <v>0.5</v>
      </c>
      <c r="P39" s="3">
        <f t="shared" si="1"/>
        <v>0.9894601064620927</v>
      </c>
      <c r="Q39" s="4">
        <f t="shared" si="11"/>
        <v>90064.167018794207</v>
      </c>
      <c r="R39" s="4">
        <f t="shared" si="12"/>
        <v>949.26673195839976</v>
      </c>
      <c r="S39" s="4">
        <f t="shared" si="13"/>
        <v>89589.533652815007</v>
      </c>
      <c r="T39" s="4">
        <f t="shared" si="14"/>
        <v>2838922.183200805</v>
      </c>
      <c r="U39" s="5">
        <f t="shared" si="15"/>
        <v>31.521106308665363</v>
      </c>
      <c r="V39" s="5">
        <f t="shared" si="2"/>
        <v>1.3566878980891719</v>
      </c>
      <c r="W39" s="5">
        <f t="shared" si="3"/>
        <v>-7.8694676223286894E-2</v>
      </c>
    </row>
    <row r="40" spans="1:23" x14ac:dyDescent="0.2">
      <c r="A40">
        <v>36</v>
      </c>
      <c r="B40">
        <v>7.77E-3</v>
      </c>
      <c r="C40" s="3">
        <f t="shared" si="4"/>
        <v>7.7399303705105674E-3</v>
      </c>
      <c r="D40">
        <v>0.5</v>
      </c>
      <c r="E40" s="3">
        <f t="shared" si="0"/>
        <v>0.99226006962948943</v>
      </c>
      <c r="F40" s="4">
        <f t="shared" si="6"/>
        <v>90689.658632451552</v>
      </c>
      <c r="G40" s="4">
        <f t="shared" si="7"/>
        <v>701.93164314054593</v>
      </c>
      <c r="H40" s="4">
        <f t="shared" si="8"/>
        <v>90338.692810881272</v>
      </c>
      <c r="I40" s="4">
        <f t="shared" si="9"/>
        <v>2810748.5323333386</v>
      </c>
      <c r="J40" s="5">
        <f t="shared" si="10"/>
        <v>30.993043470642927</v>
      </c>
      <c r="L40">
        <v>36</v>
      </c>
      <c r="M40">
        <f>B40*USA!W40</f>
        <v>1.0487116564417179E-2</v>
      </c>
      <c r="N40" s="3">
        <f t="shared" si="5"/>
        <v>1.0432413595704E-2</v>
      </c>
      <c r="O40">
        <v>0.5</v>
      </c>
      <c r="P40" s="3">
        <f t="shared" si="1"/>
        <v>0.98956758640429598</v>
      </c>
      <c r="Q40" s="4">
        <f t="shared" si="11"/>
        <v>89114.900286835807</v>
      </c>
      <c r="R40" s="4">
        <f t="shared" si="12"/>
        <v>929.68349733219657</v>
      </c>
      <c r="S40" s="4">
        <f t="shared" si="13"/>
        <v>88650.058538169716</v>
      </c>
      <c r="T40" s="4">
        <f t="shared" si="14"/>
        <v>2749332.6495479899</v>
      </c>
      <c r="U40" s="5">
        <f t="shared" si="15"/>
        <v>30.851548289889358</v>
      </c>
      <c r="V40" s="5">
        <f t="shared" si="2"/>
        <v>1.3496932515337425</v>
      </c>
      <c r="W40" s="5">
        <f t="shared" si="3"/>
        <v>-7.4314841883048738E-2</v>
      </c>
    </row>
    <row r="41" spans="1:23" x14ac:dyDescent="0.2">
      <c r="A41">
        <v>37</v>
      </c>
      <c r="B41">
        <v>7.8700000000000003E-3</v>
      </c>
      <c r="C41" s="3">
        <f t="shared" si="4"/>
        <v>7.8391529332078273E-3</v>
      </c>
      <c r="D41">
        <v>0.5</v>
      </c>
      <c r="E41" s="3">
        <f t="shared" si="0"/>
        <v>0.9921608470667922</v>
      </c>
      <c r="F41" s="4">
        <f t="shared" si="6"/>
        <v>89987.726989311006</v>
      </c>
      <c r="G41" s="4">
        <f t="shared" si="7"/>
        <v>705.42755398096051</v>
      </c>
      <c r="H41" s="4">
        <f t="shared" si="8"/>
        <v>89635.013212320526</v>
      </c>
      <c r="I41" s="4">
        <f t="shared" si="9"/>
        <v>2720409.8395224572</v>
      </c>
      <c r="J41" s="5">
        <f t="shared" si="10"/>
        <v>30.230898485141147</v>
      </c>
      <c r="L41">
        <v>37</v>
      </c>
      <c r="M41">
        <f>B41*USA!W41</f>
        <v>1.0448103448275861E-2</v>
      </c>
      <c r="N41" s="3">
        <f t="shared" si="5"/>
        <v>1.0393805669845947E-2</v>
      </c>
      <c r="O41">
        <v>0.5</v>
      </c>
      <c r="P41" s="3">
        <f t="shared" si="1"/>
        <v>0.98960619433015407</v>
      </c>
      <c r="Q41" s="4">
        <f t="shared" si="11"/>
        <v>88185.216789503611</v>
      </c>
      <c r="R41" s="4">
        <f t="shared" si="12"/>
        <v>916.58000626333524</v>
      </c>
      <c r="S41" s="4">
        <f t="shared" si="13"/>
        <v>87726.926786371943</v>
      </c>
      <c r="T41" s="4">
        <f t="shared" si="14"/>
        <v>2660682.5910098203</v>
      </c>
      <c r="U41" s="5">
        <f t="shared" si="15"/>
        <v>30.171526338261636</v>
      </c>
      <c r="V41" s="5">
        <f t="shared" si="2"/>
        <v>1.3275862068965516</v>
      </c>
      <c r="W41" s="5">
        <f t="shared" si="3"/>
        <v>-6.821763192726589E-2</v>
      </c>
    </row>
    <row r="42" spans="1:23" x14ac:dyDescent="0.2">
      <c r="A42">
        <v>38</v>
      </c>
      <c r="B42">
        <v>8.1399999999999997E-3</v>
      </c>
      <c r="C42" s="3">
        <f t="shared" si="4"/>
        <v>8.1070044917187049E-3</v>
      </c>
      <c r="D42">
        <v>0.5</v>
      </c>
      <c r="E42" s="3">
        <f t="shared" si="0"/>
        <v>0.99189299550828125</v>
      </c>
      <c r="F42" s="4">
        <f t="shared" si="6"/>
        <v>89282.299435330046</v>
      </c>
      <c r="G42" s="4">
        <f t="shared" si="7"/>
        <v>723.81200255319709</v>
      </c>
      <c r="H42" s="4">
        <f t="shared" si="8"/>
        <v>88920.393434053447</v>
      </c>
      <c r="I42" s="4">
        <f t="shared" si="9"/>
        <v>2630774.8263101368</v>
      </c>
      <c r="J42" s="5">
        <f t="shared" si="10"/>
        <v>29.465805013407937</v>
      </c>
      <c r="L42">
        <v>38</v>
      </c>
      <c r="M42">
        <f>B42*USA!W42</f>
        <v>1.0490588235294118E-2</v>
      </c>
      <c r="N42" s="3">
        <f t="shared" si="5"/>
        <v>1.0435849137202099E-2</v>
      </c>
      <c r="O42">
        <v>0.5</v>
      </c>
      <c r="P42" s="3">
        <f t="shared" si="1"/>
        <v>0.98956415086279792</v>
      </c>
      <c r="Q42" s="4">
        <f t="shared" si="11"/>
        <v>87268.636783240276</v>
      </c>
      <c r="R42" s="4">
        <f t="shared" si="12"/>
        <v>910.72232787917892</v>
      </c>
      <c r="S42" s="4">
        <f t="shared" si="13"/>
        <v>86813.275619300694</v>
      </c>
      <c r="T42" s="4">
        <f t="shared" si="14"/>
        <v>2572955.6642234484</v>
      </c>
      <c r="U42" s="5">
        <f t="shared" si="15"/>
        <v>29.483165534190835</v>
      </c>
      <c r="V42" s="5">
        <f t="shared" si="2"/>
        <v>1.2887700534759359</v>
      </c>
      <c r="W42" s="5">
        <f t="shared" si="3"/>
        <v>-6.0124246550324167E-2</v>
      </c>
    </row>
    <row r="43" spans="1:23" x14ac:dyDescent="0.2">
      <c r="A43">
        <v>39</v>
      </c>
      <c r="B43">
        <v>8.1300000000000001E-3</v>
      </c>
      <c r="C43" s="3">
        <f t="shared" si="4"/>
        <v>8.0970853480601349E-3</v>
      </c>
      <c r="D43">
        <v>0.5</v>
      </c>
      <c r="E43" s="3">
        <f t="shared" si="0"/>
        <v>0.99190291465193992</v>
      </c>
      <c r="F43" s="4">
        <f t="shared" si="6"/>
        <v>88558.487432776848</v>
      </c>
      <c r="G43" s="4">
        <f t="shared" si="7"/>
        <v>717.06563103830558</v>
      </c>
      <c r="H43" s="4">
        <f t="shared" si="8"/>
        <v>88199.954617257696</v>
      </c>
      <c r="I43" s="4">
        <f t="shared" si="9"/>
        <v>2541854.4328760835</v>
      </c>
      <c r="J43" s="5">
        <f t="shared" si="10"/>
        <v>28.702550219204674</v>
      </c>
      <c r="L43">
        <v>39</v>
      </c>
      <c r="M43">
        <f>B43*USA!W43</f>
        <v>1.023472081218274E-2</v>
      </c>
      <c r="N43" s="3">
        <f t="shared" si="5"/>
        <v>1.0182612713054392E-2</v>
      </c>
      <c r="O43">
        <v>0.5</v>
      </c>
      <c r="P43" s="3">
        <f t="shared" si="1"/>
        <v>0.98981738728694557</v>
      </c>
      <c r="Q43" s="4">
        <f t="shared" si="11"/>
        <v>86357.914455361097</v>
      </c>
      <c r="R43" s="4">
        <f t="shared" si="12"/>
        <v>879.34919760603225</v>
      </c>
      <c r="S43" s="4">
        <f t="shared" si="13"/>
        <v>85918.239856558081</v>
      </c>
      <c r="T43" s="4">
        <f t="shared" si="14"/>
        <v>2486142.3886041478</v>
      </c>
      <c r="U43" s="5">
        <f t="shared" si="15"/>
        <v>28.788819233114403</v>
      </c>
      <c r="V43" s="5">
        <f t="shared" si="2"/>
        <v>1.2588832487309645</v>
      </c>
      <c r="W43" s="5">
        <f t="shared" si="3"/>
        <v>-5.1996181253005189E-2</v>
      </c>
    </row>
    <row r="44" spans="1:23" x14ac:dyDescent="0.2">
      <c r="A44">
        <v>40</v>
      </c>
      <c r="B44">
        <v>8.9800000000000001E-3</v>
      </c>
      <c r="C44" s="3">
        <f t="shared" si="4"/>
        <v>8.9398600284721595E-3</v>
      </c>
      <c r="D44">
        <v>0.5</v>
      </c>
      <c r="E44" s="3">
        <f t="shared" si="0"/>
        <v>0.99106013997152786</v>
      </c>
      <c r="F44" s="4">
        <f t="shared" si="6"/>
        <v>87841.421801738543</v>
      </c>
      <c r="G44" s="4">
        <f t="shared" si="7"/>
        <v>785.29001560952747</v>
      </c>
      <c r="H44" s="4">
        <f t="shared" si="8"/>
        <v>87448.776793933779</v>
      </c>
      <c r="I44" s="4">
        <f t="shared" si="9"/>
        <v>2453654.4782588258</v>
      </c>
      <c r="J44" s="5">
        <f t="shared" si="10"/>
        <v>27.932772807307447</v>
      </c>
      <c r="L44">
        <v>40</v>
      </c>
      <c r="M44">
        <f>B44*USA!W44</f>
        <v>1.1871121951219513E-2</v>
      </c>
      <c r="N44" s="3">
        <f t="shared" si="5"/>
        <v>1.1801075945367979E-2</v>
      </c>
      <c r="O44">
        <v>0.5</v>
      </c>
      <c r="P44" s="3">
        <f t="shared" si="1"/>
        <v>0.98819892405463206</v>
      </c>
      <c r="Q44" s="4">
        <f t="shared" si="11"/>
        <v>85478.565257755065</v>
      </c>
      <c r="R44" s="4">
        <f t="shared" si="12"/>
        <v>1008.7390403078607</v>
      </c>
      <c r="S44" s="4">
        <f t="shared" si="13"/>
        <v>84974.195737601141</v>
      </c>
      <c r="T44" s="4">
        <f t="shared" si="14"/>
        <v>2400224.1487475899</v>
      </c>
      <c r="U44" s="5">
        <f t="shared" si="15"/>
        <v>28.079836641032401</v>
      </c>
      <c r="V44" s="5">
        <f t="shared" si="2"/>
        <v>1.3219512195121952</v>
      </c>
      <c r="W44" s="5">
        <f t="shared" si="3"/>
        <v>-6.8921680705550437E-2</v>
      </c>
    </row>
    <row r="45" spans="1:23" x14ac:dyDescent="0.2">
      <c r="A45">
        <v>41</v>
      </c>
      <c r="B45">
        <v>9.0500000000000008E-3</v>
      </c>
      <c r="C45" s="3">
        <f t="shared" si="4"/>
        <v>9.0092332196809455E-3</v>
      </c>
      <c r="D45">
        <v>0.5</v>
      </c>
      <c r="E45" s="3">
        <f t="shared" si="0"/>
        <v>0.99099076678031905</v>
      </c>
      <c r="F45" s="4">
        <f t="shared" si="6"/>
        <v>87056.131786129015</v>
      </c>
      <c r="G45" s="4">
        <f t="shared" si="7"/>
        <v>784.30899446451804</v>
      </c>
      <c r="H45" s="4">
        <f t="shared" si="8"/>
        <v>86663.977288896756</v>
      </c>
      <c r="I45" s="4">
        <f t="shared" si="9"/>
        <v>2366205.7014648919</v>
      </c>
      <c r="J45" s="5">
        <f t="shared" si="10"/>
        <v>27.180230190768807</v>
      </c>
      <c r="L45">
        <v>41</v>
      </c>
      <c r="M45">
        <f>B45*USA!W45</f>
        <v>1.0835650224215246E-2</v>
      </c>
      <c r="N45" s="3">
        <f t="shared" si="5"/>
        <v>1.0777260909420452E-2</v>
      </c>
      <c r="O45">
        <v>0.5</v>
      </c>
      <c r="P45" s="3">
        <f t="shared" si="1"/>
        <v>0.98922273909057956</v>
      </c>
      <c r="Q45" s="4">
        <f t="shared" si="11"/>
        <v>84469.826217447204</v>
      </c>
      <c r="R45" s="4">
        <f t="shared" si="12"/>
        <v>910.35335611883784</v>
      </c>
      <c r="S45" s="4">
        <f t="shared" si="13"/>
        <v>84014.649539387785</v>
      </c>
      <c r="T45" s="4">
        <f t="shared" si="14"/>
        <v>2315249.9530099886</v>
      </c>
      <c r="U45" s="5">
        <f t="shared" si="15"/>
        <v>27.409195172841198</v>
      </c>
      <c r="V45" s="5">
        <f t="shared" si="2"/>
        <v>1.1973094170403586</v>
      </c>
      <c r="W45" s="5">
        <f t="shared" si="3"/>
        <v>-4.1038533114726342E-2</v>
      </c>
    </row>
    <row r="46" spans="1:23" x14ac:dyDescent="0.2">
      <c r="A46">
        <v>42</v>
      </c>
      <c r="B46">
        <v>9.6200000000000001E-3</v>
      </c>
      <c r="C46" s="3">
        <f t="shared" si="4"/>
        <v>9.5739493038484898E-3</v>
      </c>
      <c r="D46">
        <v>0.5</v>
      </c>
      <c r="E46" s="3">
        <f t="shared" si="0"/>
        <v>0.99042605069615153</v>
      </c>
      <c r="F46" s="4">
        <f t="shared" si="6"/>
        <v>86271.822791664497</v>
      </c>
      <c r="G46" s="4">
        <f t="shared" si="7"/>
        <v>825.96205775799172</v>
      </c>
      <c r="H46" s="4">
        <f t="shared" si="8"/>
        <v>85858.841762785509</v>
      </c>
      <c r="I46" s="4">
        <f t="shared" si="9"/>
        <v>2279541.7241759952</v>
      </c>
      <c r="J46" s="5">
        <f t="shared" si="10"/>
        <v>26.422783829209209</v>
      </c>
      <c r="L46">
        <v>42</v>
      </c>
      <c r="M46">
        <f>B46*USA!W46</f>
        <v>1.0884780876494025E-2</v>
      </c>
      <c r="N46" s="3">
        <f t="shared" si="5"/>
        <v>1.0825862306988692E-2</v>
      </c>
      <c r="O46">
        <v>0.5</v>
      </c>
      <c r="P46" s="3">
        <f t="shared" si="1"/>
        <v>0.98917413769301132</v>
      </c>
      <c r="Q46" s="4">
        <f t="shared" si="11"/>
        <v>83559.472861328366</v>
      </c>
      <c r="R46" s="4">
        <f t="shared" si="12"/>
        <v>904.60334764129948</v>
      </c>
      <c r="S46" s="4">
        <f t="shared" si="13"/>
        <v>83107.171187507716</v>
      </c>
      <c r="T46" s="4">
        <f t="shared" si="14"/>
        <v>2231235.3034706009</v>
      </c>
      <c r="U46" s="5">
        <f t="shared" si="15"/>
        <v>26.702362126834633</v>
      </c>
      <c r="V46" s="5">
        <f t="shared" si="2"/>
        <v>1.1314741035856575</v>
      </c>
      <c r="W46" s="5">
        <f t="shared" si="3"/>
        <v>-2.7994641376798392E-2</v>
      </c>
    </row>
    <row r="47" spans="1:23" x14ac:dyDescent="0.2">
      <c r="A47">
        <v>43</v>
      </c>
      <c r="B47">
        <v>1.0630000000000001E-2</v>
      </c>
      <c r="C47" s="3">
        <f t="shared" si="4"/>
        <v>1.0573800251662416E-2</v>
      </c>
      <c r="D47">
        <v>0.5</v>
      </c>
      <c r="E47" s="3">
        <f t="shared" si="0"/>
        <v>0.98942619974833756</v>
      </c>
      <c r="F47" s="4">
        <f t="shared" si="6"/>
        <v>85445.860733906506</v>
      </c>
      <c r="G47" s="4">
        <f t="shared" si="7"/>
        <v>903.48746373169706</v>
      </c>
      <c r="H47" s="4">
        <f t="shared" si="8"/>
        <v>84994.117002040657</v>
      </c>
      <c r="I47" s="4">
        <f t="shared" si="9"/>
        <v>2193682.8824132099</v>
      </c>
      <c r="J47" s="5">
        <f t="shared" si="10"/>
        <v>25.673366311385472</v>
      </c>
      <c r="L47">
        <v>43</v>
      </c>
      <c r="M47">
        <f>B47*USA!W47</f>
        <v>1.1559619771863119E-2</v>
      </c>
      <c r="N47" s="3">
        <f t="shared" si="5"/>
        <v>1.1493191311102307E-2</v>
      </c>
      <c r="O47">
        <v>0.5</v>
      </c>
      <c r="P47" s="3">
        <f t="shared" si="1"/>
        <v>0.98850680868889773</v>
      </c>
      <c r="Q47" s="4">
        <f t="shared" si="11"/>
        <v>82654.869513687067</v>
      </c>
      <c r="R47" s="4">
        <f t="shared" si="12"/>
        <v>949.96822811500169</v>
      </c>
      <c r="S47" s="4">
        <f t="shared" si="13"/>
        <v>82179.885399629566</v>
      </c>
      <c r="T47" s="4">
        <f t="shared" si="14"/>
        <v>2148128.1322830929</v>
      </c>
      <c r="U47" s="5">
        <f t="shared" si="15"/>
        <v>25.989129798666951</v>
      </c>
      <c r="V47" s="5">
        <f t="shared" si="2"/>
        <v>1.0874524714828897</v>
      </c>
      <c r="W47" s="5">
        <f t="shared" si="3"/>
        <v>-1.9795411232146998E-2</v>
      </c>
    </row>
    <row r="48" spans="1:23" x14ac:dyDescent="0.2">
      <c r="A48">
        <v>44</v>
      </c>
      <c r="B48">
        <v>1.073E-2</v>
      </c>
      <c r="C48" s="3">
        <f t="shared" si="4"/>
        <v>1.0672740745898255E-2</v>
      </c>
      <c r="D48">
        <v>0.5</v>
      </c>
      <c r="E48" s="3">
        <f t="shared" si="0"/>
        <v>0.9893272592541017</v>
      </c>
      <c r="F48" s="4">
        <f t="shared" si="6"/>
        <v>84542.373270174809</v>
      </c>
      <c r="G48" s="4">
        <f t="shared" si="7"/>
        <v>902.2988319555443</v>
      </c>
      <c r="H48" s="4">
        <f t="shared" si="8"/>
        <v>84091.223854197044</v>
      </c>
      <c r="I48" s="4">
        <f t="shared" si="9"/>
        <v>2108688.7654111693</v>
      </c>
      <c r="J48" s="5">
        <f t="shared" si="10"/>
        <v>24.94238905113728</v>
      </c>
      <c r="L48">
        <v>44</v>
      </c>
      <c r="M48">
        <f>B48*USA!W48</f>
        <v>1.0873066666666667E-2</v>
      </c>
      <c r="N48" s="3">
        <f t="shared" si="5"/>
        <v>1.0814274502856073E-2</v>
      </c>
      <c r="O48">
        <v>0.5</v>
      </c>
      <c r="P48" s="3">
        <f t="shared" si="1"/>
        <v>0.9891857254971439</v>
      </c>
      <c r="Q48" s="4">
        <f t="shared" si="11"/>
        <v>81704.901285572065</v>
      </c>
      <c r="R48" s="4">
        <f t="shared" si="12"/>
        <v>883.57923073093116</v>
      </c>
      <c r="S48" s="4">
        <f t="shared" si="13"/>
        <v>81263.111670206592</v>
      </c>
      <c r="T48" s="4">
        <f t="shared" si="14"/>
        <v>2065948.2468834633</v>
      </c>
      <c r="U48" s="5">
        <f t="shared" si="15"/>
        <v>25.285487337689016</v>
      </c>
      <c r="V48" s="5">
        <f t="shared" si="2"/>
        <v>1.0133333333333334</v>
      </c>
      <c r="W48" s="5">
        <f t="shared" si="3"/>
        <v>-2.9275827377383758E-3</v>
      </c>
    </row>
    <row r="49" spans="1:23" x14ac:dyDescent="0.2">
      <c r="A49">
        <v>45</v>
      </c>
      <c r="B49">
        <v>1.1990000000000001E-2</v>
      </c>
      <c r="C49" s="3">
        <f t="shared" si="4"/>
        <v>1.1918548302923972E-2</v>
      </c>
      <c r="D49">
        <v>0.5</v>
      </c>
      <c r="E49" s="3">
        <f t="shared" si="0"/>
        <v>0.98808145169707606</v>
      </c>
      <c r="F49" s="4">
        <f t="shared" si="6"/>
        <v>83640.074438219264</v>
      </c>
      <c r="G49" s="4">
        <f t="shared" si="7"/>
        <v>996.86826725206629</v>
      </c>
      <c r="H49" s="4">
        <f t="shared" si="8"/>
        <v>83141.640304593224</v>
      </c>
      <c r="I49" s="4">
        <f t="shared" si="9"/>
        <v>2024597.5415569723</v>
      </c>
      <c r="J49" s="5">
        <f t="shared" si="10"/>
        <v>24.206070536826712</v>
      </c>
      <c r="L49">
        <v>45</v>
      </c>
      <c r="M49">
        <f>B49*USA!W49</f>
        <v>1.2026443768996963E-2</v>
      </c>
      <c r="N49" s="3">
        <f t="shared" si="5"/>
        <v>1.1954558357064748E-2</v>
      </c>
      <c r="O49">
        <v>0.5</v>
      </c>
      <c r="P49" s="3">
        <f t="shared" si="1"/>
        <v>0.98804544164293528</v>
      </c>
      <c r="Q49" s="4">
        <f t="shared" si="11"/>
        <v>80821.322054841134</v>
      </c>
      <c r="R49" s="4">
        <f t="shared" si="12"/>
        <v>966.18321099971945</v>
      </c>
      <c r="S49" s="4">
        <f t="shared" si="13"/>
        <v>80338.230449341267</v>
      </c>
      <c r="T49" s="4">
        <f t="shared" si="14"/>
        <v>1984685.1352132568</v>
      </c>
      <c r="U49" s="5">
        <f t="shared" si="15"/>
        <v>24.556454717067769</v>
      </c>
      <c r="V49" s="5">
        <f t="shared" si="2"/>
        <v>1.0030395136778116</v>
      </c>
      <c r="W49" s="5">
        <f t="shared" si="3"/>
        <v>-7.1578896657467335E-4</v>
      </c>
    </row>
    <row r="50" spans="1:23" x14ac:dyDescent="0.2">
      <c r="A50">
        <v>46</v>
      </c>
      <c r="B50">
        <v>1.242E-2</v>
      </c>
      <c r="C50" s="3">
        <f t="shared" si="4"/>
        <v>1.2343347810099284E-2</v>
      </c>
      <c r="D50">
        <v>0.5</v>
      </c>
      <c r="E50" s="3">
        <f t="shared" si="0"/>
        <v>0.98765665218990073</v>
      </c>
      <c r="F50" s="4">
        <f t="shared" si="6"/>
        <v>82643.206170967198</v>
      </c>
      <c r="G50" s="4">
        <f t="shared" si="7"/>
        <v>1020.0938379099971</v>
      </c>
      <c r="H50" s="4">
        <f t="shared" si="8"/>
        <v>82133.159252012207</v>
      </c>
      <c r="I50" s="4">
        <f t="shared" si="9"/>
        <v>1941455.9012523792</v>
      </c>
      <c r="J50" s="5">
        <f t="shared" si="10"/>
        <v>23.492020593150926</v>
      </c>
      <c r="L50">
        <v>46</v>
      </c>
      <c r="M50">
        <f>B50*USA!W50</f>
        <v>1.2080655737704919E-2</v>
      </c>
      <c r="N50" s="3">
        <f t="shared" si="5"/>
        <v>1.2008122739270303E-2</v>
      </c>
      <c r="O50">
        <v>0.5</v>
      </c>
      <c r="P50" s="3">
        <f t="shared" si="1"/>
        <v>0.98799187726072968</v>
      </c>
      <c r="Q50" s="4">
        <f t="shared" si="11"/>
        <v>79855.138843841414</v>
      </c>
      <c r="R50" s="4">
        <f t="shared" si="12"/>
        <v>958.91030859832244</v>
      </c>
      <c r="S50" s="4">
        <f t="shared" si="13"/>
        <v>79375.68368954226</v>
      </c>
      <c r="T50" s="4">
        <f t="shared" si="14"/>
        <v>1904346.9047639156</v>
      </c>
      <c r="U50" s="5">
        <f t="shared" si="15"/>
        <v>23.847518548404384</v>
      </c>
      <c r="V50" s="5">
        <f t="shared" si="2"/>
        <v>0.97267759562841538</v>
      </c>
      <c r="W50" s="5">
        <f t="shared" si="3"/>
        <v>6.3892930229739429E-3</v>
      </c>
    </row>
    <row r="51" spans="1:23" x14ac:dyDescent="0.2">
      <c r="A51">
        <v>47</v>
      </c>
      <c r="B51">
        <v>1.32E-2</v>
      </c>
      <c r="C51" s="3">
        <f t="shared" si="4"/>
        <v>1.3113451221935229E-2</v>
      </c>
      <c r="D51">
        <v>0.5</v>
      </c>
      <c r="E51" s="3">
        <f t="shared" si="0"/>
        <v>0.98688654877806481</v>
      </c>
      <c r="F51" s="4">
        <f t="shared" si="6"/>
        <v>81623.112333057201</v>
      </c>
      <c r="G51" s="4">
        <f t="shared" si="7"/>
        <v>1070.3607021620846</v>
      </c>
      <c r="H51" s="4">
        <f t="shared" si="8"/>
        <v>81087.931981976159</v>
      </c>
      <c r="I51" s="4">
        <f t="shared" si="9"/>
        <v>1859322.742000367</v>
      </c>
      <c r="J51" s="5">
        <f t="shared" si="10"/>
        <v>22.779365903293851</v>
      </c>
      <c r="L51">
        <v>47</v>
      </c>
      <c r="M51">
        <f>B51*USA!W51</f>
        <v>1.2739152119700751E-2</v>
      </c>
      <c r="N51" s="3">
        <f t="shared" si="5"/>
        <v>1.2658522696579546E-2</v>
      </c>
      <c r="O51">
        <v>0.5</v>
      </c>
      <c r="P51" s="3">
        <f t="shared" si="1"/>
        <v>0.98734147730342048</v>
      </c>
      <c r="Q51" s="4">
        <f t="shared" si="11"/>
        <v>78896.228535243092</v>
      </c>
      <c r="R51" s="4">
        <f t="shared" si="12"/>
        <v>998.70969958789647</v>
      </c>
      <c r="S51" s="4">
        <f t="shared" si="13"/>
        <v>78396.873685449144</v>
      </c>
      <c r="T51" s="4">
        <f t="shared" si="14"/>
        <v>1824971.2210743732</v>
      </c>
      <c r="U51" s="5">
        <f t="shared" si="15"/>
        <v>23.131285930342731</v>
      </c>
      <c r="V51" s="5">
        <f t="shared" si="2"/>
        <v>0.96508728179551151</v>
      </c>
      <c r="W51" s="5">
        <f t="shared" si="3"/>
        <v>8.3070712265050136E-3</v>
      </c>
    </row>
    <row r="52" spans="1:23" x14ac:dyDescent="0.2">
      <c r="A52">
        <v>48</v>
      </c>
      <c r="B52">
        <v>1.4239999999999999E-2</v>
      </c>
      <c r="C52" s="3">
        <f t="shared" si="4"/>
        <v>1.4139327984748588E-2</v>
      </c>
      <c r="D52">
        <v>0.5</v>
      </c>
      <c r="E52" s="3">
        <f t="shared" si="0"/>
        <v>0.9858606720152514</v>
      </c>
      <c r="F52" s="4">
        <f t="shared" si="6"/>
        <v>80552.751630895116</v>
      </c>
      <c r="G52" s="4">
        <f t="shared" si="7"/>
        <v>1138.9617753832135</v>
      </c>
      <c r="H52" s="4">
        <f t="shared" si="8"/>
        <v>79983.270743203509</v>
      </c>
      <c r="I52" s="4">
        <f t="shared" si="9"/>
        <v>1778234.8100183909</v>
      </c>
      <c r="J52" s="5">
        <f t="shared" si="10"/>
        <v>22.075407407142734</v>
      </c>
      <c r="L52">
        <v>48</v>
      </c>
      <c r="M52">
        <f>B52*USA!W52</f>
        <v>1.3519816091954023E-2</v>
      </c>
      <c r="N52" s="3">
        <f t="shared" si="5"/>
        <v>1.3429037036441657E-2</v>
      </c>
      <c r="O52">
        <v>0.5</v>
      </c>
      <c r="P52" s="3">
        <f t="shared" si="1"/>
        <v>0.9865709629635584</v>
      </c>
      <c r="Q52" s="4">
        <f t="shared" si="11"/>
        <v>77897.518835655195</v>
      </c>
      <c r="R52" s="4">
        <f t="shared" si="12"/>
        <v>1046.0886654909264</v>
      </c>
      <c r="S52" s="4">
        <f t="shared" si="13"/>
        <v>77374.474502909725</v>
      </c>
      <c r="T52" s="4">
        <f t="shared" si="14"/>
        <v>1746574.3473889241</v>
      </c>
      <c r="U52" s="5">
        <f t="shared" si="15"/>
        <v>22.421437466753861</v>
      </c>
      <c r="V52" s="5">
        <f t="shared" si="2"/>
        <v>0.94942528735632192</v>
      </c>
      <c r="W52" s="5">
        <f t="shared" si="3"/>
        <v>1.2411067853068562E-2</v>
      </c>
    </row>
    <row r="53" spans="1:23" x14ac:dyDescent="0.2">
      <c r="A53">
        <v>49</v>
      </c>
      <c r="B53">
        <v>1.4710000000000001E-2</v>
      </c>
      <c r="C53" s="3">
        <f t="shared" si="4"/>
        <v>1.4602597892500659E-2</v>
      </c>
      <c r="D53">
        <v>0.5</v>
      </c>
      <c r="E53" s="3">
        <f t="shared" si="0"/>
        <v>0.98539740210749938</v>
      </c>
      <c r="F53" s="4">
        <f t="shared" si="6"/>
        <v>79413.789855511903</v>
      </c>
      <c r="G53" s="4">
        <f t="shared" si="7"/>
        <v>1159.6476403795823</v>
      </c>
      <c r="H53" s="4">
        <f t="shared" si="8"/>
        <v>78833.966035322112</v>
      </c>
      <c r="I53" s="4">
        <f t="shared" si="9"/>
        <v>1698251.5392751873</v>
      </c>
      <c r="J53" s="5">
        <f t="shared" si="10"/>
        <v>21.384844400009655</v>
      </c>
      <c r="L53">
        <v>49</v>
      </c>
      <c r="M53">
        <f>B53*USA!W53</f>
        <v>1.3665866388308977E-2</v>
      </c>
      <c r="N53" s="3">
        <f t="shared" si="5"/>
        <v>1.3573122151412279E-2</v>
      </c>
      <c r="O53">
        <v>0.5</v>
      </c>
      <c r="P53" s="3">
        <f t="shared" si="1"/>
        <v>0.98642687784858774</v>
      </c>
      <c r="Q53" s="4">
        <f t="shared" si="11"/>
        <v>76851.430170164269</v>
      </c>
      <c r="R53" s="4">
        <f t="shared" si="12"/>
        <v>1043.1138492103637</v>
      </c>
      <c r="S53" s="4">
        <f t="shared" si="13"/>
        <v>76329.87324555908</v>
      </c>
      <c r="T53" s="4">
        <f t="shared" si="14"/>
        <v>1669199.8728860144</v>
      </c>
      <c r="U53" s="5">
        <f t="shared" si="15"/>
        <v>21.719828364808251</v>
      </c>
      <c r="V53" s="5">
        <f t="shared" si="2"/>
        <v>0.92901878914405012</v>
      </c>
      <c r="W53" s="5">
        <f t="shared" si="3"/>
        <v>1.7177572351350628E-2</v>
      </c>
    </row>
    <row r="54" spans="1:23" x14ac:dyDescent="0.2">
      <c r="A54">
        <v>50</v>
      </c>
      <c r="B54">
        <v>1.6369999999999999E-2</v>
      </c>
      <c r="C54" s="3">
        <f t="shared" si="4"/>
        <v>1.6237099341886656E-2</v>
      </c>
      <c r="D54">
        <v>0.5</v>
      </c>
      <c r="E54" s="3">
        <f t="shared" si="0"/>
        <v>0.98376290065811334</v>
      </c>
      <c r="F54" s="4">
        <f t="shared" si="6"/>
        <v>78254.14221513232</v>
      </c>
      <c r="G54" s="4">
        <f t="shared" si="7"/>
        <v>1270.6202810612303</v>
      </c>
      <c r="H54" s="4">
        <f t="shared" si="8"/>
        <v>77618.832074601698</v>
      </c>
      <c r="I54" s="4">
        <f t="shared" si="9"/>
        <v>1619417.5732398652</v>
      </c>
      <c r="J54" s="5">
        <f t="shared" si="10"/>
        <v>20.694336777570758</v>
      </c>
      <c r="L54">
        <v>50</v>
      </c>
      <c r="M54">
        <f>B54*USA!W54</f>
        <v>1.5178314176245209E-2</v>
      </c>
      <c r="N54" s="3">
        <f t="shared" si="5"/>
        <v>1.5063991180800025E-2</v>
      </c>
      <c r="O54">
        <v>0.5</v>
      </c>
      <c r="P54" s="3">
        <f t="shared" si="1"/>
        <v>0.98493600881919996</v>
      </c>
      <c r="Q54" s="4">
        <f t="shared" si="11"/>
        <v>75808.316320953905</v>
      </c>
      <c r="R54" s="4">
        <f t="shared" si="12"/>
        <v>1141.975808490155</v>
      </c>
      <c r="S54" s="4">
        <f t="shared" si="13"/>
        <v>75237.328416708828</v>
      </c>
      <c r="T54" s="4">
        <f t="shared" si="14"/>
        <v>1592869.9996404552</v>
      </c>
      <c r="U54" s="5">
        <f t="shared" si="15"/>
        <v>21.011810800501525</v>
      </c>
      <c r="V54" s="5">
        <f t="shared" si="2"/>
        <v>0.92720306513409956</v>
      </c>
      <c r="W54" s="5">
        <f t="shared" si="3"/>
        <v>1.8686733160010661E-2</v>
      </c>
    </row>
    <row r="55" spans="1:23" x14ac:dyDescent="0.2">
      <c r="A55">
        <v>51</v>
      </c>
      <c r="B55">
        <v>1.72E-2</v>
      </c>
      <c r="C55" s="3">
        <f t="shared" si="4"/>
        <v>1.7053341265119971E-2</v>
      </c>
      <c r="D55">
        <v>0.5</v>
      </c>
      <c r="E55" s="3">
        <f t="shared" si="0"/>
        <v>0.98294665873488007</v>
      </c>
      <c r="F55" s="4">
        <f t="shared" si="6"/>
        <v>76983.52193407109</v>
      </c>
      <c r="G55" s="4">
        <f t="shared" si="7"/>
        <v>1312.826271332553</v>
      </c>
      <c r="H55" s="4">
        <f t="shared" si="8"/>
        <v>76327.108798404806</v>
      </c>
      <c r="I55" s="4">
        <f t="shared" si="9"/>
        <v>1541798.7411652636</v>
      </c>
      <c r="J55" s="5">
        <f t="shared" si="10"/>
        <v>20.027646208310195</v>
      </c>
      <c r="L55">
        <v>51</v>
      </c>
      <c r="M55">
        <f>B55*USA!W55</f>
        <v>1.6641155234657042E-2</v>
      </c>
      <c r="N55" s="3">
        <f t="shared" si="5"/>
        <v>1.6503833804503182E-2</v>
      </c>
      <c r="O55">
        <v>0.5</v>
      </c>
      <c r="P55" s="3">
        <f t="shared" si="1"/>
        <v>0.98349616619549685</v>
      </c>
      <c r="Q55" s="4">
        <f t="shared" si="11"/>
        <v>74666.34051246375</v>
      </c>
      <c r="R55" s="4">
        <f t="shared" si="12"/>
        <v>1232.2808746081428</v>
      </c>
      <c r="S55" s="4">
        <f t="shared" si="13"/>
        <v>74050.200075159679</v>
      </c>
      <c r="T55" s="4">
        <f t="shared" si="14"/>
        <v>1517632.6712237464</v>
      </c>
      <c r="U55" s="5">
        <f t="shared" si="15"/>
        <v>20.325526345708802</v>
      </c>
      <c r="V55" s="5">
        <f t="shared" si="2"/>
        <v>0.96750902527075822</v>
      </c>
      <c r="W55" s="5">
        <f t="shared" si="3"/>
        <v>8.3393371622202898E-3</v>
      </c>
    </row>
    <row r="56" spans="1:23" x14ac:dyDescent="0.2">
      <c r="A56">
        <v>52</v>
      </c>
      <c r="B56">
        <v>1.8630000000000001E-2</v>
      </c>
      <c r="C56" s="3">
        <f t="shared" si="4"/>
        <v>1.8458063141833819E-2</v>
      </c>
      <c r="D56">
        <v>0.5</v>
      </c>
      <c r="E56" s="3">
        <f t="shared" si="0"/>
        <v>0.98154193685816615</v>
      </c>
      <c r="F56" s="4">
        <f t="shared" si="6"/>
        <v>75670.695662738537</v>
      </c>
      <c r="G56" s="4">
        <f t="shared" si="7"/>
        <v>1396.7344785293244</v>
      </c>
      <c r="H56" s="4">
        <f t="shared" si="8"/>
        <v>74972.328423473868</v>
      </c>
      <c r="I56" s="4">
        <f t="shared" si="9"/>
        <v>1465471.6323668589</v>
      </c>
      <c r="J56" s="5">
        <f t="shared" si="10"/>
        <v>19.366435309362178</v>
      </c>
      <c r="L56">
        <v>52</v>
      </c>
      <c r="M56">
        <f>B56*USA!W56</f>
        <v>1.7484466019417475E-2</v>
      </c>
      <c r="N56" s="3">
        <f t="shared" si="5"/>
        <v>1.7332937441560649E-2</v>
      </c>
      <c r="O56">
        <v>0.5</v>
      </c>
      <c r="P56" s="3">
        <f t="shared" si="1"/>
        <v>0.98266706255843939</v>
      </c>
      <c r="Q56" s="4">
        <f t="shared" si="11"/>
        <v>73434.059637855607</v>
      </c>
      <c r="R56" s="4">
        <f t="shared" si="12"/>
        <v>1272.8279617827793</v>
      </c>
      <c r="S56" s="4">
        <f t="shared" si="13"/>
        <v>72797.645656964218</v>
      </c>
      <c r="T56" s="4">
        <f t="shared" si="14"/>
        <v>1443582.4711485866</v>
      </c>
      <c r="U56" s="5">
        <f t="shared" si="15"/>
        <v>19.6582141620346</v>
      </c>
      <c r="V56" s="5">
        <f t="shared" si="2"/>
        <v>0.93851132686084138</v>
      </c>
      <c r="W56" s="5">
        <f t="shared" si="3"/>
        <v>1.6239945046478479E-2</v>
      </c>
    </row>
    <row r="57" spans="1:23" x14ac:dyDescent="0.2">
      <c r="A57">
        <v>53</v>
      </c>
      <c r="B57">
        <v>1.9689999999999999E-2</v>
      </c>
      <c r="C57" s="3">
        <f t="shared" si="4"/>
        <v>1.9498041778688805E-2</v>
      </c>
      <c r="D57">
        <v>0.5</v>
      </c>
      <c r="E57" s="3">
        <f t="shared" si="0"/>
        <v>0.98050195822131114</v>
      </c>
      <c r="F57" s="4">
        <f t="shared" si="6"/>
        <v>74273.961184209213</v>
      </c>
      <c r="G57" s="4">
        <f t="shared" si="7"/>
        <v>1448.1967982384231</v>
      </c>
      <c r="H57" s="4">
        <f t="shared" si="8"/>
        <v>73549.862785089994</v>
      </c>
      <c r="I57" s="4">
        <f t="shared" si="9"/>
        <v>1390499.3039433851</v>
      </c>
      <c r="J57" s="5">
        <f t="shared" si="10"/>
        <v>18.721221835668135</v>
      </c>
      <c r="L57">
        <v>53</v>
      </c>
      <c r="M57">
        <f>B57*USA!W57</f>
        <v>1.8132432835820896E-2</v>
      </c>
      <c r="N57" s="3">
        <f t="shared" si="5"/>
        <v>1.7969517303026272E-2</v>
      </c>
      <c r="O57">
        <v>0.5</v>
      </c>
      <c r="P57" s="3">
        <f t="shared" si="1"/>
        <v>0.98203048269697368</v>
      </c>
      <c r="Q57" s="4">
        <f t="shared" si="11"/>
        <v>72161.231676072828</v>
      </c>
      <c r="R57" s="4">
        <f t="shared" si="12"/>
        <v>1296.7025012108788</v>
      </c>
      <c r="S57" s="4">
        <f t="shared" si="13"/>
        <v>71512.880425467389</v>
      </c>
      <c r="T57" s="4">
        <f t="shared" si="14"/>
        <v>1370784.8254916223</v>
      </c>
      <c r="U57" s="5">
        <f t="shared" si="15"/>
        <v>18.996139528839919</v>
      </c>
      <c r="V57" s="5">
        <f t="shared" si="2"/>
        <v>0.92089552238805972</v>
      </c>
      <c r="W57" s="5">
        <f t="shared" si="3"/>
        <v>2.0940268624671698E-2</v>
      </c>
    </row>
    <row r="58" spans="1:23" x14ac:dyDescent="0.2">
      <c r="A58">
        <v>54</v>
      </c>
      <c r="B58">
        <v>2.0789999999999999E-2</v>
      </c>
      <c r="C58" s="3">
        <f t="shared" si="4"/>
        <v>2.05761113227995E-2</v>
      </c>
      <c r="D58">
        <v>0.5</v>
      </c>
      <c r="E58" s="3">
        <f t="shared" si="0"/>
        <v>0.97942388867720054</v>
      </c>
      <c r="F58" s="4">
        <f t="shared" si="6"/>
        <v>72825.76438597079</v>
      </c>
      <c r="G58" s="4">
        <f t="shared" si="7"/>
        <v>1498.4710351737012</v>
      </c>
      <c r="H58" s="4">
        <f t="shared" si="8"/>
        <v>72076.528868383932</v>
      </c>
      <c r="I58" s="4">
        <f t="shared" si="9"/>
        <v>1316949.4411582951</v>
      </c>
      <c r="J58" s="5">
        <f t="shared" si="10"/>
        <v>18.083564961688108</v>
      </c>
      <c r="L58">
        <v>54</v>
      </c>
      <c r="M58">
        <f>B58*USA!W58</f>
        <v>2.0409338028169011E-2</v>
      </c>
      <c r="N58" s="3">
        <f t="shared" si="5"/>
        <v>2.0203171351492199E-2</v>
      </c>
      <c r="O58">
        <v>0.5</v>
      </c>
      <c r="P58" s="3">
        <f t="shared" si="1"/>
        <v>0.97979682864850781</v>
      </c>
      <c r="Q58" s="4">
        <f t="shared" si="11"/>
        <v>70864.529174861949</v>
      </c>
      <c r="R58" s="4">
        <f t="shared" si="12"/>
        <v>1431.688225662554</v>
      </c>
      <c r="S58" s="4">
        <f t="shared" si="13"/>
        <v>70148.68506203068</v>
      </c>
      <c r="T58" s="4">
        <f t="shared" si="14"/>
        <v>1299271.9450661549</v>
      </c>
      <c r="U58" s="5">
        <f t="shared" si="15"/>
        <v>18.334587983504882</v>
      </c>
      <c r="V58" s="5">
        <f t="shared" si="2"/>
        <v>0.98169014084507034</v>
      </c>
      <c r="W58" s="5">
        <f t="shared" si="3"/>
        <v>4.8441683260820722E-3</v>
      </c>
    </row>
    <row r="59" spans="1:23" x14ac:dyDescent="0.2">
      <c r="A59">
        <v>55</v>
      </c>
      <c r="B59">
        <v>2.3769999999999999E-2</v>
      </c>
      <c r="C59" s="3">
        <f t="shared" si="4"/>
        <v>2.3490811702910903E-2</v>
      </c>
      <c r="D59">
        <v>0.5</v>
      </c>
      <c r="E59" s="3">
        <f t="shared" si="0"/>
        <v>0.9765091882970891</v>
      </c>
      <c r="F59" s="4">
        <f t="shared" si="6"/>
        <v>71327.293350797088</v>
      </c>
      <c r="G59" s="4">
        <f t="shared" si="7"/>
        <v>1675.5360173818626</v>
      </c>
      <c r="H59" s="4">
        <f t="shared" si="8"/>
        <v>70489.52534210615</v>
      </c>
      <c r="I59" s="4">
        <f t="shared" si="9"/>
        <v>1244872.9122899112</v>
      </c>
      <c r="J59" s="5">
        <f t="shared" si="10"/>
        <v>17.452967213650755</v>
      </c>
      <c r="L59">
        <v>55</v>
      </c>
      <c r="M59">
        <f>B59*USA!W59</f>
        <v>2.355695262483995E-2</v>
      </c>
      <c r="N59" s="3">
        <f t="shared" si="5"/>
        <v>2.3282717686085627E-2</v>
      </c>
      <c r="O59">
        <v>0.5</v>
      </c>
      <c r="P59" s="3">
        <f t="shared" si="1"/>
        <v>0.97671728231391441</v>
      </c>
      <c r="Q59" s="4">
        <f t="shared" si="11"/>
        <v>69432.840949199395</v>
      </c>
      <c r="R59" s="4">
        <f t="shared" si="12"/>
        <v>1616.5852339630947</v>
      </c>
      <c r="S59" s="4">
        <f t="shared" si="13"/>
        <v>68624.548332217848</v>
      </c>
      <c r="T59" s="4">
        <f t="shared" si="14"/>
        <v>1229123.2600041241</v>
      </c>
      <c r="U59" s="5">
        <f t="shared" si="15"/>
        <v>17.70233283272124</v>
      </c>
      <c r="V59" s="5">
        <f t="shared" si="2"/>
        <v>0.99103713188220233</v>
      </c>
      <c r="W59" s="5">
        <f t="shared" si="3"/>
        <v>2.5612766519411707E-3</v>
      </c>
    </row>
    <row r="60" spans="1:23" x14ac:dyDescent="0.2">
      <c r="A60">
        <v>56</v>
      </c>
      <c r="B60">
        <v>2.4760000000000001E-2</v>
      </c>
      <c r="C60" s="3">
        <f t="shared" si="4"/>
        <v>2.4457219621090893E-2</v>
      </c>
      <c r="D60">
        <v>0.5</v>
      </c>
      <c r="E60" s="3">
        <f t="shared" si="0"/>
        <v>0.97554278037890907</v>
      </c>
      <c r="F60" s="4">
        <f t="shared" si="6"/>
        <v>69651.757333415226</v>
      </c>
      <c r="G60" s="4">
        <f t="shared" si="7"/>
        <v>1703.4883260982606</v>
      </c>
      <c r="H60" s="4">
        <f t="shared" si="8"/>
        <v>68800.013170366088</v>
      </c>
      <c r="I60" s="4">
        <f t="shared" si="9"/>
        <v>1174383.3869478051</v>
      </c>
      <c r="J60" s="5">
        <f t="shared" si="10"/>
        <v>16.860786172646904</v>
      </c>
      <c r="L60">
        <v>56</v>
      </c>
      <c r="M60">
        <f>B60*USA!W60</f>
        <v>2.4494714285714286E-2</v>
      </c>
      <c r="N60" s="3">
        <f t="shared" si="5"/>
        <v>2.4198348469738094E-2</v>
      </c>
      <c r="O60">
        <v>0.5</v>
      </c>
      <c r="P60" s="3">
        <f t="shared" si="1"/>
        <v>0.97580165153026188</v>
      </c>
      <c r="Q60" s="4">
        <f t="shared" si="11"/>
        <v>67816.255715236301</v>
      </c>
      <c r="R60" s="4">
        <f t="shared" si="12"/>
        <v>1641.0413877101528</v>
      </c>
      <c r="S60" s="4">
        <f t="shared" si="13"/>
        <v>66995.735021381231</v>
      </c>
      <c r="T60" s="4">
        <f t="shared" si="14"/>
        <v>1160498.7116719063</v>
      </c>
      <c r="U60" s="5">
        <f t="shared" si="15"/>
        <v>17.112397306995181</v>
      </c>
      <c r="V60" s="5">
        <f t="shared" si="2"/>
        <v>0.98928571428571432</v>
      </c>
      <c r="W60" s="5">
        <f t="shared" si="3"/>
        <v>3.0069437688140716E-3</v>
      </c>
    </row>
    <row r="61" spans="1:23" x14ac:dyDescent="0.2">
      <c r="A61">
        <v>57</v>
      </c>
      <c r="B61">
        <v>2.589E-2</v>
      </c>
      <c r="C61" s="3">
        <f t="shared" si="4"/>
        <v>2.5559136971898769E-2</v>
      </c>
      <c r="D61">
        <v>0.5</v>
      </c>
      <c r="E61" s="3">
        <f t="shared" si="0"/>
        <v>0.97444086302810118</v>
      </c>
      <c r="F61" s="4">
        <f t="shared" si="6"/>
        <v>67948.269007316965</v>
      </c>
      <c r="G61" s="4">
        <f t="shared" si="7"/>
        <v>1736.6991145614447</v>
      </c>
      <c r="H61" s="4">
        <f t="shared" si="8"/>
        <v>67079.91945003625</v>
      </c>
      <c r="I61" s="4">
        <f t="shared" si="9"/>
        <v>1105583.3737774389</v>
      </c>
      <c r="J61" s="5">
        <f t="shared" si="10"/>
        <v>16.27095715504371</v>
      </c>
      <c r="L61">
        <v>57</v>
      </c>
      <c r="M61">
        <f>B61*USA!W61</f>
        <v>2.5663391684901532E-2</v>
      </c>
      <c r="N61" s="3">
        <f t="shared" si="5"/>
        <v>2.5338258854108328E-2</v>
      </c>
      <c r="O61">
        <v>0.5</v>
      </c>
      <c r="P61" s="3">
        <f t="shared" si="1"/>
        <v>0.97466174114589166</v>
      </c>
      <c r="Q61" s="4">
        <f t="shared" si="11"/>
        <v>66175.214327526148</v>
      </c>
      <c r="R61" s="4">
        <f t="shared" si="12"/>
        <v>1676.7647103569543</v>
      </c>
      <c r="S61" s="4">
        <f t="shared" si="13"/>
        <v>65336.831972347674</v>
      </c>
      <c r="T61" s="4">
        <f t="shared" si="14"/>
        <v>1093502.9766505251</v>
      </c>
      <c r="U61" s="5">
        <f t="shared" si="15"/>
        <v>16.524358670579677</v>
      </c>
      <c r="V61" s="5">
        <f t="shared" si="2"/>
        <v>0.99124726477024072</v>
      </c>
      <c r="W61" s="5">
        <f t="shared" si="3"/>
        <v>2.4165772298422963E-3</v>
      </c>
    </row>
    <row r="62" spans="1:23" x14ac:dyDescent="0.2">
      <c r="A62">
        <v>58</v>
      </c>
      <c r="B62">
        <v>2.8639999999999999E-2</v>
      </c>
      <c r="C62" s="3">
        <f t="shared" si="4"/>
        <v>2.8235665273286532E-2</v>
      </c>
      <c r="D62">
        <v>0.5</v>
      </c>
      <c r="E62" s="3">
        <f t="shared" si="0"/>
        <v>0.97176433472671342</v>
      </c>
      <c r="F62" s="4">
        <f t="shared" si="6"/>
        <v>66211.56989275552</v>
      </c>
      <c r="G62" s="4">
        <f t="shared" si="7"/>
        <v>1869.5277247106642</v>
      </c>
      <c r="H62" s="4">
        <f t="shared" si="8"/>
        <v>65276.806030400185</v>
      </c>
      <c r="I62" s="4">
        <f t="shared" si="9"/>
        <v>1038503.4543274026</v>
      </c>
      <c r="J62" s="5">
        <f t="shared" si="10"/>
        <v>15.684622128874029</v>
      </c>
      <c r="L62">
        <v>58</v>
      </c>
      <c r="M62">
        <f>B62*USA!W62</f>
        <v>2.820252545824847E-2</v>
      </c>
      <c r="N62" s="3">
        <f t="shared" si="5"/>
        <v>2.7810364205987214E-2</v>
      </c>
      <c r="O62">
        <v>0.5</v>
      </c>
      <c r="P62" s="3">
        <f t="shared" si="1"/>
        <v>0.97218963579401274</v>
      </c>
      <c r="Q62" s="4">
        <f t="shared" si="11"/>
        <v>64498.449617169194</v>
      </c>
      <c r="R62" s="4">
        <f t="shared" si="12"/>
        <v>1793.7253745749913</v>
      </c>
      <c r="S62" s="4">
        <f t="shared" si="13"/>
        <v>63601.586929881698</v>
      </c>
      <c r="T62" s="4">
        <f t="shared" si="14"/>
        <v>1028166.1446781774</v>
      </c>
      <c r="U62" s="5">
        <f t="shared" si="15"/>
        <v>15.940943554160786</v>
      </c>
      <c r="V62" s="5">
        <f t="shared" si="2"/>
        <v>0.98472505091649687</v>
      </c>
      <c r="W62" s="5">
        <f t="shared" si="3"/>
        <v>4.3794453909718504E-3</v>
      </c>
    </row>
    <row r="63" spans="1:23" x14ac:dyDescent="0.2">
      <c r="A63">
        <v>59</v>
      </c>
      <c r="B63">
        <v>2.8760000000000001E-2</v>
      </c>
      <c r="C63" s="3">
        <f t="shared" si="4"/>
        <v>2.8352294012105917E-2</v>
      </c>
      <c r="D63">
        <v>0.5</v>
      </c>
      <c r="E63" s="3">
        <f t="shared" si="0"/>
        <v>0.97164770598789407</v>
      </c>
      <c r="F63" s="4">
        <f t="shared" si="6"/>
        <v>64342.042168044856</v>
      </c>
      <c r="G63" s="4">
        <f t="shared" si="7"/>
        <v>1824.2444968877244</v>
      </c>
      <c r="H63" s="4">
        <f t="shared" si="8"/>
        <v>63429.919919600994</v>
      </c>
      <c r="I63" s="4">
        <f t="shared" si="9"/>
        <v>973226.64829700242</v>
      </c>
      <c r="J63" s="5">
        <f t="shared" si="10"/>
        <v>15.125827771446621</v>
      </c>
      <c r="L63">
        <v>59</v>
      </c>
      <c r="M63">
        <f>B63*USA!W63</f>
        <v>2.9314142581888247E-2</v>
      </c>
      <c r="N63" s="3">
        <f t="shared" si="5"/>
        <v>2.8890689683551882E-2</v>
      </c>
      <c r="O63">
        <v>0.5</v>
      </c>
      <c r="P63" s="3">
        <f t="shared" si="1"/>
        <v>0.97110931031644809</v>
      </c>
      <c r="Q63" s="4">
        <f t="shared" si="11"/>
        <v>62704.724242594202</v>
      </c>
      <c r="R63" s="4">
        <f t="shared" si="12"/>
        <v>1811.5827297854848</v>
      </c>
      <c r="S63" s="4">
        <f t="shared" si="13"/>
        <v>61798.93287770146</v>
      </c>
      <c r="T63" s="4">
        <f t="shared" si="14"/>
        <v>964564.55774829572</v>
      </c>
      <c r="U63" s="5">
        <f t="shared" si="15"/>
        <v>15.382645716079622</v>
      </c>
      <c r="V63" s="5">
        <f t="shared" si="2"/>
        <v>1.0192678227360308</v>
      </c>
      <c r="W63" s="5">
        <f t="shared" si="3"/>
        <v>-5.195349608540018E-3</v>
      </c>
    </row>
    <row r="64" spans="1:23" x14ac:dyDescent="0.2">
      <c r="A64">
        <v>60</v>
      </c>
      <c r="B64">
        <v>3.3790000000000001E-2</v>
      </c>
      <c r="C64" s="3">
        <f t="shared" si="4"/>
        <v>3.3228602756430109E-2</v>
      </c>
      <c r="D64">
        <v>0.5</v>
      </c>
      <c r="E64" s="3">
        <f t="shared" si="0"/>
        <v>0.96677139724356986</v>
      </c>
      <c r="F64" s="4">
        <f t="shared" si="6"/>
        <v>62517.797671157132</v>
      </c>
      <c r="G64" s="4">
        <f t="shared" si="7"/>
        <v>2077.3790640217558</v>
      </c>
      <c r="H64" s="4">
        <f t="shared" si="8"/>
        <v>61479.10813914625</v>
      </c>
      <c r="I64" s="4">
        <f t="shared" si="9"/>
        <v>909796.72837740148</v>
      </c>
      <c r="J64" s="5">
        <f t="shared" si="10"/>
        <v>14.552603614780569</v>
      </c>
      <c r="L64">
        <v>60</v>
      </c>
      <c r="M64">
        <f>B64*USA!W64</f>
        <v>3.4247859078590792E-2</v>
      </c>
      <c r="N64" s="3">
        <f t="shared" si="5"/>
        <v>3.3671274545770749E-2</v>
      </c>
      <c r="O64">
        <v>0.5</v>
      </c>
      <c r="P64" s="3">
        <f t="shared" si="1"/>
        <v>0.96632872545422921</v>
      </c>
      <c r="Q64" s="4">
        <f t="shared" si="11"/>
        <v>60893.141512808717</v>
      </c>
      <c r="R64" s="4">
        <f t="shared" si="12"/>
        <v>2050.3496858322542</v>
      </c>
      <c r="S64" s="4">
        <f t="shared" si="13"/>
        <v>59867.966669892587</v>
      </c>
      <c r="T64" s="4">
        <f t="shared" si="14"/>
        <v>902765.62487059424</v>
      </c>
      <c r="U64" s="5">
        <f t="shared" si="15"/>
        <v>14.825407302737037</v>
      </c>
      <c r="V64" s="5">
        <f t="shared" si="2"/>
        <v>1.0135501355013552</v>
      </c>
      <c r="W64" s="5">
        <f t="shared" si="3"/>
        <v>-4.0104246120949757E-3</v>
      </c>
    </row>
    <row r="65" spans="1:23" x14ac:dyDescent="0.2">
      <c r="A65">
        <v>61</v>
      </c>
      <c r="B65">
        <v>3.8179999999999999E-2</v>
      </c>
      <c r="C65" s="3">
        <f t="shared" si="4"/>
        <v>3.7464797024796631E-2</v>
      </c>
      <c r="D65">
        <v>0.5</v>
      </c>
      <c r="E65" s="3">
        <f t="shared" si="0"/>
        <v>0.96253520297520334</v>
      </c>
      <c r="F65" s="4">
        <f t="shared" si="6"/>
        <v>60440.418607135376</v>
      </c>
      <c r="G65" s="4">
        <f t="shared" si="7"/>
        <v>2264.3880152100683</v>
      </c>
      <c r="H65" s="4">
        <f t="shared" si="8"/>
        <v>59308.224599530338</v>
      </c>
      <c r="I65" s="4">
        <f t="shared" si="9"/>
        <v>848317.62023825524</v>
      </c>
      <c r="J65" s="5">
        <f t="shared" si="10"/>
        <v>14.03560133744848</v>
      </c>
      <c r="L65">
        <v>61</v>
      </c>
      <c r="M65">
        <f>B65*USA!W65</f>
        <v>4.0824502164502167E-2</v>
      </c>
      <c r="N65" s="3">
        <f t="shared" si="5"/>
        <v>4.0007851847332902E-2</v>
      </c>
      <c r="O65">
        <v>0.5</v>
      </c>
      <c r="P65" s="3">
        <f t="shared" si="1"/>
        <v>0.95999214815266709</v>
      </c>
      <c r="Q65" s="4">
        <f t="shared" si="11"/>
        <v>58842.791826976463</v>
      </c>
      <c r="R65" s="4">
        <f t="shared" si="12"/>
        <v>2354.1736976971297</v>
      </c>
      <c r="S65" s="4">
        <f t="shared" si="13"/>
        <v>57665.704978127898</v>
      </c>
      <c r="T65" s="4">
        <f t="shared" si="14"/>
        <v>842897.6582007017</v>
      </c>
      <c r="U65" s="5">
        <f t="shared" si="15"/>
        <v>14.324569450735604</v>
      </c>
      <c r="V65" s="5">
        <f t="shared" si="2"/>
        <v>1.0692640692640694</v>
      </c>
      <c r="W65" s="5">
        <f t="shared" si="3"/>
        <v>-2.1588738837971015E-2</v>
      </c>
    </row>
    <row r="66" spans="1:23" x14ac:dyDescent="0.2">
      <c r="A66">
        <v>62</v>
      </c>
      <c r="B66">
        <v>3.4520000000000002E-2</v>
      </c>
      <c r="C66" s="3">
        <f t="shared" si="4"/>
        <v>3.3934294084108294E-2</v>
      </c>
      <c r="D66">
        <v>0.5</v>
      </c>
      <c r="E66" s="3">
        <f t="shared" si="0"/>
        <v>0.96606570591589169</v>
      </c>
      <c r="F66" s="4">
        <f t="shared" si="6"/>
        <v>58176.030591925308</v>
      </c>
      <c r="G66" s="4">
        <f t="shared" si="7"/>
        <v>1974.1625307524737</v>
      </c>
      <c r="H66" s="4">
        <f t="shared" si="8"/>
        <v>57188.949326549075</v>
      </c>
      <c r="I66" s="4">
        <f t="shared" si="9"/>
        <v>789009.39563872491</v>
      </c>
      <c r="J66" s="5">
        <f t="shared" si="10"/>
        <v>13.562448101232906</v>
      </c>
      <c r="L66">
        <v>62</v>
      </c>
      <c r="M66">
        <f>B66*USA!W66</f>
        <v>3.6004440969507431E-2</v>
      </c>
      <c r="N66" s="3">
        <f t="shared" si="5"/>
        <v>3.53677430608774E-2</v>
      </c>
      <c r="O66">
        <v>0.5</v>
      </c>
      <c r="P66" s="3">
        <f t="shared" si="1"/>
        <v>0.96463225693912258</v>
      </c>
      <c r="Q66" s="4">
        <f t="shared" si="11"/>
        <v>56488.618129279334</v>
      </c>
      <c r="R66" s="4">
        <f t="shared" si="12"/>
        <v>1997.8749318603732</v>
      </c>
      <c r="S66" s="4">
        <f t="shared" si="13"/>
        <v>55489.680663349151</v>
      </c>
      <c r="T66" s="4">
        <f t="shared" si="14"/>
        <v>785231.95322257385</v>
      </c>
      <c r="U66" s="5">
        <f t="shared" si="15"/>
        <v>13.900710961374541</v>
      </c>
      <c r="V66" s="5">
        <f t="shared" si="2"/>
        <v>1.0430023455824864</v>
      </c>
      <c r="W66" s="5">
        <f t="shared" si="3"/>
        <v>-1.1266782938356755E-2</v>
      </c>
    </row>
    <row r="67" spans="1:23" x14ac:dyDescent="0.2">
      <c r="A67">
        <v>63</v>
      </c>
      <c r="B67">
        <v>4.2630000000000001E-2</v>
      </c>
      <c r="C67" s="3">
        <f t="shared" si="4"/>
        <v>4.1740305390599378E-2</v>
      </c>
      <c r="D67">
        <v>0.5</v>
      </c>
      <c r="E67" s="3">
        <f t="shared" si="0"/>
        <v>0.95825969460940064</v>
      </c>
      <c r="F67" s="4">
        <f t="shared" si="6"/>
        <v>56201.868061172834</v>
      </c>
      <c r="G67" s="4">
        <f t="shared" si="7"/>
        <v>2345.8831363955251</v>
      </c>
      <c r="H67" s="4">
        <f t="shared" si="8"/>
        <v>55028.926492975072</v>
      </c>
      <c r="I67" s="4">
        <f t="shared" si="9"/>
        <v>731820.44631217583</v>
      </c>
      <c r="J67" s="5">
        <f t="shared" si="10"/>
        <v>13.021283305309835</v>
      </c>
      <c r="L67">
        <v>63</v>
      </c>
      <c r="M67">
        <f>B67*USA!W67</f>
        <v>4.5775888554216868E-2</v>
      </c>
      <c r="N67" s="3">
        <f t="shared" si="5"/>
        <v>4.4751616059535669E-2</v>
      </c>
      <c r="O67">
        <v>0.5</v>
      </c>
      <c r="P67" s="3">
        <f t="shared" si="1"/>
        <v>0.9552483839404643</v>
      </c>
      <c r="Q67" s="4">
        <f t="shared" si="11"/>
        <v>54490.74319741896</v>
      </c>
      <c r="R67" s="4">
        <f t="shared" si="12"/>
        <v>2438.5488183696507</v>
      </c>
      <c r="S67" s="4">
        <f t="shared" si="13"/>
        <v>53271.468788234139</v>
      </c>
      <c r="T67" s="4">
        <f t="shared" si="14"/>
        <v>729742.27255922474</v>
      </c>
      <c r="U67" s="5">
        <f t="shared" si="15"/>
        <v>13.392041101648806</v>
      </c>
      <c r="V67" s="5">
        <f t="shared" si="2"/>
        <v>1.0737951807228916</v>
      </c>
      <c r="W67" s="5">
        <f t="shared" si="3"/>
        <v>-2.2140882093653835E-2</v>
      </c>
    </row>
    <row r="68" spans="1:23" x14ac:dyDescent="0.2">
      <c r="A68">
        <v>64</v>
      </c>
      <c r="B68">
        <v>3.8030000000000001E-2</v>
      </c>
      <c r="C68" s="3">
        <f t="shared" si="4"/>
        <v>3.7320353478604337E-2</v>
      </c>
      <c r="D68">
        <v>0.5</v>
      </c>
      <c r="E68" s="3">
        <f t="shared" ref="E68:E114" si="16">1-C68</f>
        <v>0.9626796465213957</v>
      </c>
      <c r="F68" s="4">
        <f t="shared" si="6"/>
        <v>53855.984924777309</v>
      </c>
      <c r="G68" s="4">
        <f t="shared" si="7"/>
        <v>2009.9243943310721</v>
      </c>
      <c r="H68" s="4">
        <f t="shared" si="8"/>
        <v>52851.022727611773</v>
      </c>
      <c r="I68" s="4">
        <f t="shared" si="9"/>
        <v>676791.51981920074</v>
      </c>
      <c r="J68" s="5">
        <f t="shared" si="10"/>
        <v>12.566690977140258</v>
      </c>
      <c r="L68">
        <v>64</v>
      </c>
      <c r="M68">
        <f>B68*USA!W68</f>
        <v>3.8645455158462579E-2</v>
      </c>
      <c r="N68" s="3">
        <f t="shared" si="5"/>
        <v>3.791287500303351E-2</v>
      </c>
      <c r="O68">
        <v>0.5</v>
      </c>
      <c r="P68" s="3">
        <f t="shared" ref="P68:P114" si="17">1-N68</f>
        <v>0.96208712499696647</v>
      </c>
      <c r="Q68" s="4">
        <f t="shared" si="11"/>
        <v>52052.19437904931</v>
      </c>
      <c r="R68" s="4">
        <f t="shared" si="12"/>
        <v>1973.4483391265021</v>
      </c>
      <c r="S68" s="4">
        <f t="shared" si="13"/>
        <v>51065.470209486055</v>
      </c>
      <c r="T68" s="4">
        <f t="shared" si="14"/>
        <v>676470.80377099058</v>
      </c>
      <c r="U68" s="5">
        <f t="shared" si="15"/>
        <v>12.996009329498429</v>
      </c>
      <c r="V68" s="5">
        <f t="shared" si="2"/>
        <v>1.0161834120026974</v>
      </c>
      <c r="W68" s="5">
        <f t="shared" si="3"/>
        <v>-4.0053046316003383E-3</v>
      </c>
    </row>
    <row r="69" spans="1:23" x14ac:dyDescent="0.2">
      <c r="A69">
        <v>65</v>
      </c>
      <c r="B69">
        <v>4.2299999999999997E-2</v>
      </c>
      <c r="C69" s="3">
        <f t="shared" si="4"/>
        <v>4.1423884835724428E-2</v>
      </c>
      <c r="D69">
        <v>0.5</v>
      </c>
      <c r="E69" s="3">
        <f t="shared" si="16"/>
        <v>0.95857611516427554</v>
      </c>
      <c r="F69" s="4">
        <f t="shared" si="6"/>
        <v>51846.060530446237</v>
      </c>
      <c r="G69" s="4">
        <f t="shared" si="7"/>
        <v>2147.6652405992063</v>
      </c>
      <c r="H69" s="4">
        <f t="shared" si="8"/>
        <v>50772.227910146634</v>
      </c>
      <c r="I69" s="4">
        <f t="shared" si="9"/>
        <v>623940.49709158891</v>
      </c>
      <c r="J69" s="5">
        <f t="shared" si="10"/>
        <v>12.034482286753189</v>
      </c>
      <c r="L69">
        <v>65</v>
      </c>
      <c r="M69">
        <f>B69*USA!W69</f>
        <v>4.3503984819734338E-2</v>
      </c>
      <c r="N69" s="3">
        <f t="shared" si="5"/>
        <v>4.257783213823485E-2</v>
      </c>
      <c r="O69">
        <v>0.5</v>
      </c>
      <c r="P69" s="3">
        <f t="shared" si="17"/>
        <v>0.95742216786176515</v>
      </c>
      <c r="Q69" s="4">
        <f t="shared" si="11"/>
        <v>50078.746039922808</v>
      </c>
      <c r="R69" s="4">
        <f t="shared" si="12"/>
        <v>2132.2444425811263</v>
      </c>
      <c r="S69" s="4">
        <f t="shared" si="13"/>
        <v>49012.623818632244</v>
      </c>
      <c r="T69" s="4">
        <f t="shared" si="14"/>
        <v>625405.33356150449</v>
      </c>
      <c r="U69" s="5">
        <f t="shared" si="15"/>
        <v>12.488438369901095</v>
      </c>
      <c r="V69" s="5">
        <f t="shared" ref="V69:V114" si="18">M69/B69</f>
        <v>1.0284629981024667</v>
      </c>
      <c r="W69" s="5">
        <f t="shared" ref="W69:W114" si="19">(Q69*(U69-J69)-Q70*(U70-J70) - F69*(J69-U69)+F70*(J70-U70))/2/$F$4</f>
        <v>-7.2224915572749885E-3</v>
      </c>
    </row>
    <row r="70" spans="1:23" x14ac:dyDescent="0.2">
      <c r="A70">
        <v>66</v>
      </c>
      <c r="B70">
        <v>4.5490000000000003E-2</v>
      </c>
      <c r="C70" s="3">
        <f t="shared" ref="C70:C113" si="20">(A71-A70)*B70/(1+(A71-A70)*(1-D70)*B70)</f>
        <v>4.4478340153215126E-2</v>
      </c>
      <c r="D70">
        <v>0.5</v>
      </c>
      <c r="E70" s="3">
        <f t="shared" si="16"/>
        <v>0.95552165984678483</v>
      </c>
      <c r="F70" s="4">
        <f t="shared" si="6"/>
        <v>49698.395289847031</v>
      </c>
      <c r="G70" s="4">
        <f t="shared" si="7"/>
        <v>2210.5021307707648</v>
      </c>
      <c r="H70" s="4">
        <f t="shared" si="8"/>
        <v>48593.144224461648</v>
      </c>
      <c r="I70" s="4">
        <f t="shared" si="9"/>
        <v>573168.26918144233</v>
      </c>
      <c r="J70" s="5">
        <f t="shared" si="10"/>
        <v>11.53293312266233</v>
      </c>
      <c r="L70">
        <v>66</v>
      </c>
      <c r="M70">
        <f>B70*USA!W70</f>
        <v>4.5621170703575541E-2</v>
      </c>
      <c r="N70" s="3">
        <f t="shared" ref="N70:N113" si="21">(L71-L70)*M70/(1+(L71-L70)*(1-O70)*M70)</f>
        <v>4.4603733435047012E-2</v>
      </c>
      <c r="O70">
        <v>0.5</v>
      </c>
      <c r="P70" s="3">
        <f t="shared" si="17"/>
        <v>0.95539626656495302</v>
      </c>
      <c r="Q70" s="4">
        <f t="shared" si="11"/>
        <v>47946.501597341681</v>
      </c>
      <c r="R70" s="4">
        <f t="shared" si="12"/>
        <v>2138.5929763908789</v>
      </c>
      <c r="S70" s="4">
        <f t="shared" si="13"/>
        <v>46877.205109146242</v>
      </c>
      <c r="T70" s="4">
        <f t="shared" si="14"/>
        <v>576392.70974287228</v>
      </c>
      <c r="U70" s="5">
        <f t="shared" si="15"/>
        <v>12.021580105749143</v>
      </c>
      <c r="V70" s="5">
        <f t="shared" si="18"/>
        <v>1.0028835063437138</v>
      </c>
      <c r="W70" s="5">
        <f t="shared" si="19"/>
        <v>-7.2286160588611894E-4</v>
      </c>
    </row>
    <row r="71" spans="1:23" x14ac:dyDescent="0.2">
      <c r="A71">
        <v>67</v>
      </c>
      <c r="B71">
        <v>4.3279999999999999E-2</v>
      </c>
      <c r="C71" s="3">
        <f t="shared" si="20"/>
        <v>4.2363259073646291E-2</v>
      </c>
      <c r="D71">
        <v>0.5</v>
      </c>
      <c r="E71" s="3">
        <f t="shared" si="16"/>
        <v>0.95763674092635376</v>
      </c>
      <c r="F71" s="4">
        <f t="shared" ref="F71:F114" si="22">F70*(1-C70)</f>
        <v>47487.893159076266</v>
      </c>
      <c r="G71" s="4">
        <f t="shared" ref="G71:G113" si="23">F71-F72</f>
        <v>2011.7419207595813</v>
      </c>
      <c r="H71" s="4">
        <f t="shared" ref="H71:H113" si="24">F72*(A72-A71)+(F71-F72)*(A72-A71)*D71</f>
        <v>46482.022198696475</v>
      </c>
      <c r="I71" s="4">
        <f t="shared" ref="I71:I113" si="25">I72+H71</f>
        <v>524575.1249569807</v>
      </c>
      <c r="J71" s="5">
        <f t="shared" ref="J71:J113" si="26">IF(F71&gt;0.0000001,I71/F71,0)</f>
        <v>11.046502383244174</v>
      </c>
      <c r="L71">
        <v>67</v>
      </c>
      <c r="M71">
        <f>B71*USA!W71</f>
        <v>4.3350221741481877E-2</v>
      </c>
      <c r="N71" s="3">
        <f t="shared" si="21"/>
        <v>4.2430535186998804E-2</v>
      </c>
      <c r="O71">
        <v>0.5</v>
      </c>
      <c r="P71" s="3">
        <f t="shared" si="17"/>
        <v>0.9575694648130012</v>
      </c>
      <c r="Q71" s="4">
        <f t="shared" ref="Q71:Q114" si="27">Q70*(1-N70)</f>
        <v>45807.908620950802</v>
      </c>
      <c r="R71" s="4">
        <f t="shared" ref="R71:R113" si="28">Q71-Q72</f>
        <v>1943.6540785840771</v>
      </c>
      <c r="S71" s="4">
        <f t="shared" ref="S71:S113" si="29">Q72*(L72-L71)+(Q71-Q72)*(L72-L71)*O71</f>
        <v>44836.081581658764</v>
      </c>
      <c r="T71" s="4">
        <f t="shared" ref="T71:T113" si="30">T72+S71</f>
        <v>529515.50463372609</v>
      </c>
      <c r="U71" s="5">
        <f t="shared" ref="U71:U113" si="31">IF(Q71&gt;0.0000001,T71/Q71,0)</f>
        <v>11.55947784072259</v>
      </c>
      <c r="V71" s="5">
        <f t="shared" si="18"/>
        <v>1.0016224986479176</v>
      </c>
      <c r="W71" s="5">
        <f t="shared" si="19"/>
        <v>-3.5419114908447226E-4</v>
      </c>
    </row>
    <row r="72" spans="1:23" x14ac:dyDescent="0.2">
      <c r="A72">
        <v>68</v>
      </c>
      <c r="B72">
        <v>5.7140000000000003E-2</v>
      </c>
      <c r="C72" s="3">
        <f t="shared" si="20"/>
        <v>5.5552854934520744E-2</v>
      </c>
      <c r="D72">
        <v>0.5</v>
      </c>
      <c r="E72" s="3">
        <f t="shared" si="16"/>
        <v>0.94444714506547922</v>
      </c>
      <c r="F72" s="4">
        <f t="shared" si="22"/>
        <v>45476.151238316685</v>
      </c>
      <c r="G72" s="4">
        <f t="shared" si="23"/>
        <v>2526.330032722537</v>
      </c>
      <c r="H72" s="4">
        <f t="shared" si="24"/>
        <v>44212.98622195542</v>
      </c>
      <c r="I72" s="4">
        <f t="shared" si="25"/>
        <v>478093.10275828419</v>
      </c>
      <c r="J72" s="5">
        <f t="shared" si="26"/>
        <v>10.513051121077698</v>
      </c>
      <c r="L72">
        <v>68</v>
      </c>
      <c r="M72">
        <f>B72*USA!W72</f>
        <v>5.4606699507389167E-2</v>
      </c>
      <c r="N72" s="3">
        <f t="shared" si="21"/>
        <v>5.3155379587228671E-2</v>
      </c>
      <c r="O72">
        <v>0.5</v>
      </c>
      <c r="P72" s="3">
        <f t="shared" si="17"/>
        <v>0.94684462041277129</v>
      </c>
      <c r="Q72" s="4">
        <f t="shared" si="27"/>
        <v>43864.254542366725</v>
      </c>
      <c r="R72" s="4">
        <f t="shared" si="28"/>
        <v>2331.621100510325</v>
      </c>
      <c r="S72" s="4">
        <f t="shared" si="29"/>
        <v>42698.443992111563</v>
      </c>
      <c r="T72" s="4">
        <f t="shared" si="30"/>
        <v>484679.42305206734</v>
      </c>
      <c r="U72" s="5">
        <f t="shared" si="31"/>
        <v>11.049530605471363</v>
      </c>
      <c r="V72" s="5">
        <f t="shared" si="18"/>
        <v>0.95566502463054193</v>
      </c>
      <c r="W72" s="5">
        <f t="shared" si="19"/>
        <v>1.1648553036882239E-2</v>
      </c>
    </row>
    <row r="73" spans="1:23" x14ac:dyDescent="0.2">
      <c r="A73">
        <v>69</v>
      </c>
      <c r="B73">
        <v>5.4510000000000003E-2</v>
      </c>
      <c r="C73" s="3">
        <f t="shared" si="20"/>
        <v>5.3063747560245511E-2</v>
      </c>
      <c r="D73">
        <v>0.5</v>
      </c>
      <c r="E73" s="3">
        <f t="shared" si="16"/>
        <v>0.94693625243975443</v>
      </c>
      <c r="F73" s="4">
        <f t="shared" si="22"/>
        <v>42949.821205594148</v>
      </c>
      <c r="G73" s="4">
        <f t="shared" si="23"/>
        <v>2279.0784702113306</v>
      </c>
      <c r="H73" s="4">
        <f t="shared" si="24"/>
        <v>41810.281970488482</v>
      </c>
      <c r="I73" s="4">
        <f t="shared" si="25"/>
        <v>433880.11653632874</v>
      </c>
      <c r="J73" s="5">
        <f t="shared" si="26"/>
        <v>10.10202381191325</v>
      </c>
      <c r="L73">
        <v>69</v>
      </c>
      <c r="M73">
        <f>B73*USA!W73</f>
        <v>5.1149794520547943E-2</v>
      </c>
      <c r="N73" s="3">
        <f t="shared" si="21"/>
        <v>4.9874265309330174E-2</v>
      </c>
      <c r="O73">
        <v>0.5</v>
      </c>
      <c r="P73" s="3">
        <f t="shared" si="17"/>
        <v>0.95012573469066985</v>
      </c>
      <c r="Q73" s="4">
        <f t="shared" si="27"/>
        <v>41532.6334418564</v>
      </c>
      <c r="R73" s="4">
        <f t="shared" si="28"/>
        <v>2071.4095792743028</v>
      </c>
      <c r="S73" s="4">
        <f t="shared" si="29"/>
        <v>40496.928652219249</v>
      </c>
      <c r="T73" s="4">
        <f t="shared" si="30"/>
        <v>441980.9790599558</v>
      </c>
      <c r="U73" s="5">
        <f t="shared" si="31"/>
        <v>10.641775934548118</v>
      </c>
      <c r="V73" s="5">
        <f t="shared" si="18"/>
        <v>0.93835616438356151</v>
      </c>
      <c r="W73" s="5">
        <f t="shared" si="19"/>
        <v>1.4027299907316356E-2</v>
      </c>
    </row>
    <row r="74" spans="1:23" x14ac:dyDescent="0.2">
      <c r="A74">
        <v>70</v>
      </c>
      <c r="B74">
        <v>6.0100000000000001E-2</v>
      </c>
      <c r="C74" s="3">
        <f t="shared" si="20"/>
        <v>5.8346682199893217E-2</v>
      </c>
      <c r="D74">
        <v>0.5</v>
      </c>
      <c r="E74" s="3">
        <f t="shared" si="16"/>
        <v>0.94165331780010675</v>
      </c>
      <c r="F74" s="4">
        <f t="shared" si="22"/>
        <v>40670.742735382817</v>
      </c>
      <c r="G74" s="4">
        <f t="shared" si="23"/>
        <v>2373.0029012149971</v>
      </c>
      <c r="H74" s="4">
        <f t="shared" si="24"/>
        <v>39484.241284775315</v>
      </c>
      <c r="I74" s="4">
        <f t="shared" si="25"/>
        <v>392069.83456584025</v>
      </c>
      <c r="J74" s="5">
        <f t="shared" si="26"/>
        <v>9.6400952674204916</v>
      </c>
      <c r="L74">
        <v>70</v>
      </c>
      <c r="M74">
        <f>B74*USA!W74</f>
        <v>5.6621057046979867E-2</v>
      </c>
      <c r="N74" s="3">
        <f t="shared" si="21"/>
        <v>5.5062216593541824E-2</v>
      </c>
      <c r="O74">
        <v>0.5</v>
      </c>
      <c r="P74" s="3">
        <f t="shared" si="17"/>
        <v>0.94493778340645818</v>
      </c>
      <c r="Q74" s="4">
        <f t="shared" si="27"/>
        <v>39461.223862582097</v>
      </c>
      <c r="R74" s="4">
        <f t="shared" si="28"/>
        <v>2172.8224553677355</v>
      </c>
      <c r="S74" s="4">
        <f t="shared" si="29"/>
        <v>38374.812634898233</v>
      </c>
      <c r="T74" s="4">
        <f t="shared" si="30"/>
        <v>401484.05040773656</v>
      </c>
      <c r="U74" s="5">
        <f t="shared" si="31"/>
        <v>10.174140868155678</v>
      </c>
      <c r="V74" s="5">
        <f t="shared" si="18"/>
        <v>0.94211409395973156</v>
      </c>
      <c r="W74" s="5">
        <f t="shared" si="19"/>
        <v>1.3128158791002825E-2</v>
      </c>
    </row>
    <row r="75" spans="1:23" x14ac:dyDescent="0.2">
      <c r="A75">
        <v>71</v>
      </c>
      <c r="B75">
        <v>6.8129999999999996E-2</v>
      </c>
      <c r="C75" s="3">
        <f t="shared" si="20"/>
        <v>6.588560680421443E-2</v>
      </c>
      <c r="D75">
        <v>0.5</v>
      </c>
      <c r="E75" s="3">
        <f t="shared" si="16"/>
        <v>0.9341143931957856</v>
      </c>
      <c r="F75" s="4">
        <f t="shared" si="22"/>
        <v>38297.73983416782</v>
      </c>
      <c r="G75" s="4">
        <f t="shared" si="23"/>
        <v>2523.2698282040801</v>
      </c>
      <c r="H75" s="4">
        <f t="shared" si="24"/>
        <v>37036.10492006578</v>
      </c>
      <c r="I75" s="4">
        <f t="shared" si="25"/>
        <v>352585.59328106494</v>
      </c>
      <c r="J75" s="5">
        <f t="shared" si="26"/>
        <v>9.2064334555456249</v>
      </c>
      <c r="L75">
        <v>71</v>
      </c>
      <c r="M75">
        <f>B75*USA!W75</f>
        <v>6.4712821316614419E-2</v>
      </c>
      <c r="N75" s="3">
        <f t="shared" si="21"/>
        <v>6.2684573514052877E-2</v>
      </c>
      <c r="O75">
        <v>0.5</v>
      </c>
      <c r="P75" s="3">
        <f t="shared" si="17"/>
        <v>0.93731542648594712</v>
      </c>
      <c r="Q75" s="4">
        <f t="shared" si="27"/>
        <v>37288.401407214362</v>
      </c>
      <c r="R75" s="4">
        <f t="shared" si="28"/>
        <v>2337.4075392320447</v>
      </c>
      <c r="S75" s="4">
        <f t="shared" si="29"/>
        <v>36119.697637598336</v>
      </c>
      <c r="T75" s="4">
        <f t="shared" si="30"/>
        <v>363109.23777283833</v>
      </c>
      <c r="U75" s="5">
        <f t="shared" si="31"/>
        <v>9.7378601406759664</v>
      </c>
      <c r="V75" s="5">
        <f t="shared" si="18"/>
        <v>0.94984326018808785</v>
      </c>
      <c r="W75" s="5">
        <f t="shared" si="19"/>
        <v>1.1603694044754302E-2</v>
      </c>
    </row>
    <row r="76" spans="1:23" x14ac:dyDescent="0.2">
      <c r="A76">
        <v>72</v>
      </c>
      <c r="B76">
        <v>6.5979999999999997E-2</v>
      </c>
      <c r="C76" s="3">
        <f t="shared" si="20"/>
        <v>6.3872835167813821E-2</v>
      </c>
      <c r="D76">
        <v>0.5</v>
      </c>
      <c r="E76" s="3">
        <f t="shared" si="16"/>
        <v>0.93612716483218616</v>
      </c>
      <c r="F76" s="4">
        <f t="shared" si="22"/>
        <v>35774.47000596374</v>
      </c>
      <c r="G76" s="4">
        <f t="shared" si="23"/>
        <v>2285.0168259068232</v>
      </c>
      <c r="H76" s="4">
        <f t="shared" si="24"/>
        <v>34631.961593010332</v>
      </c>
      <c r="I76" s="4">
        <f t="shared" si="25"/>
        <v>315549.48836099915</v>
      </c>
      <c r="J76" s="5">
        <f t="shared" si="26"/>
        <v>8.8205216823169099</v>
      </c>
      <c r="L76">
        <v>72</v>
      </c>
      <c r="M76">
        <f>B76*USA!W76</f>
        <v>6.0895645104277134E-2</v>
      </c>
      <c r="N76" s="3">
        <f t="shared" si="21"/>
        <v>5.9096291701073431E-2</v>
      </c>
      <c r="O76">
        <v>0.5</v>
      </c>
      <c r="P76" s="3">
        <f t="shared" si="17"/>
        <v>0.94090370829892656</v>
      </c>
      <c r="Q76" s="4">
        <f t="shared" si="27"/>
        <v>34950.993867982317</v>
      </c>
      <c r="R76" s="4">
        <f t="shared" si="28"/>
        <v>2065.4741288647128</v>
      </c>
      <c r="S76" s="4">
        <f t="shared" si="29"/>
        <v>33918.256803549957</v>
      </c>
      <c r="T76" s="4">
        <f t="shared" si="30"/>
        <v>326989.54013524001</v>
      </c>
      <c r="U76" s="5">
        <f t="shared" si="31"/>
        <v>9.3556578496838245</v>
      </c>
      <c r="V76" s="5">
        <f t="shared" si="18"/>
        <v>0.92294096854012031</v>
      </c>
      <c r="W76" s="5">
        <f t="shared" si="19"/>
        <v>1.5460649651955828E-2</v>
      </c>
    </row>
    <row r="77" spans="1:23" x14ac:dyDescent="0.2">
      <c r="A77">
        <v>73</v>
      </c>
      <c r="B77">
        <v>7.349E-2</v>
      </c>
      <c r="C77" s="3">
        <f t="shared" si="20"/>
        <v>7.0885318954998569E-2</v>
      </c>
      <c r="D77">
        <v>0.5</v>
      </c>
      <c r="E77" s="3">
        <f t="shared" si="16"/>
        <v>0.92911468104500139</v>
      </c>
      <c r="F77" s="4">
        <f t="shared" si="22"/>
        <v>33489.453180056917</v>
      </c>
      <c r="G77" s="4">
        <f t="shared" si="23"/>
        <v>2373.9105702968263</v>
      </c>
      <c r="H77" s="4">
        <f t="shared" si="24"/>
        <v>32302.497894908505</v>
      </c>
      <c r="I77" s="4">
        <f t="shared" si="25"/>
        <v>280917.52676798881</v>
      </c>
      <c r="J77" s="5">
        <f t="shared" si="26"/>
        <v>8.3882386868972869</v>
      </c>
      <c r="L77">
        <v>73</v>
      </c>
      <c r="M77">
        <f>B77*USA!W77</f>
        <v>6.8199489528795815E-2</v>
      </c>
      <c r="N77" s="3">
        <f t="shared" si="21"/>
        <v>6.5950591201754838E-2</v>
      </c>
      <c r="O77">
        <v>0.5</v>
      </c>
      <c r="P77" s="3">
        <f t="shared" si="17"/>
        <v>0.93404940879824516</v>
      </c>
      <c r="Q77" s="4">
        <f t="shared" si="27"/>
        <v>32885.519739117604</v>
      </c>
      <c r="R77" s="4">
        <f t="shared" si="28"/>
        <v>2168.8194687717842</v>
      </c>
      <c r="S77" s="4">
        <f t="shared" si="29"/>
        <v>31801.110004731712</v>
      </c>
      <c r="T77" s="4">
        <f t="shared" si="30"/>
        <v>293071.28333169007</v>
      </c>
      <c r="U77" s="5">
        <f t="shared" si="31"/>
        <v>8.9118641169924793</v>
      </c>
      <c r="V77" s="5">
        <f t="shared" si="18"/>
        <v>0.92801047120418856</v>
      </c>
      <c r="W77" s="5">
        <f t="shared" si="19"/>
        <v>1.4330434548701696E-2</v>
      </c>
    </row>
    <row r="78" spans="1:23" x14ac:dyDescent="0.2">
      <c r="A78">
        <v>74</v>
      </c>
      <c r="B78">
        <v>7.9259999999999997E-2</v>
      </c>
      <c r="C78" s="3">
        <f t="shared" si="20"/>
        <v>7.6238661831613166E-2</v>
      </c>
      <c r="D78">
        <v>0.5</v>
      </c>
      <c r="E78" s="3">
        <f t="shared" si="16"/>
        <v>0.92376133816838679</v>
      </c>
      <c r="F78" s="4">
        <f t="shared" si="22"/>
        <v>31115.54260976009</v>
      </c>
      <c r="G78" s="4">
        <f t="shared" si="23"/>
        <v>2372.20733073265</v>
      </c>
      <c r="H78" s="4">
        <f t="shared" si="24"/>
        <v>29929.438944393765</v>
      </c>
      <c r="I78" s="4">
        <f t="shared" si="25"/>
        <v>248615.02887308027</v>
      </c>
      <c r="J78" s="5">
        <f t="shared" si="26"/>
        <v>7.9900592443821488</v>
      </c>
      <c r="L78">
        <v>74</v>
      </c>
      <c r="M78">
        <f>B78*USA!W78</f>
        <v>7.2958700682290129E-2</v>
      </c>
      <c r="N78" s="3">
        <f t="shared" si="21"/>
        <v>7.039088685971083E-2</v>
      </c>
      <c r="O78">
        <v>0.5</v>
      </c>
      <c r="P78" s="3">
        <f t="shared" si="17"/>
        <v>0.92960911314028916</v>
      </c>
      <c r="Q78" s="4">
        <f t="shared" si="27"/>
        <v>30716.70027034582</v>
      </c>
      <c r="R78" s="4">
        <f t="shared" si="28"/>
        <v>2162.1757734335624</v>
      </c>
      <c r="S78" s="4">
        <f t="shared" si="29"/>
        <v>29635.612383629039</v>
      </c>
      <c r="T78" s="4">
        <f t="shared" si="30"/>
        <v>261270.17332695835</v>
      </c>
      <c r="U78" s="5">
        <f t="shared" si="31"/>
        <v>8.5058020890085952</v>
      </c>
      <c r="V78" s="5">
        <f t="shared" si="18"/>
        <v>0.92049836843666577</v>
      </c>
      <c r="W78" s="5">
        <f t="shared" si="19"/>
        <v>1.5117231246319689E-2</v>
      </c>
    </row>
    <row r="79" spans="1:23" x14ac:dyDescent="0.2">
      <c r="A79">
        <v>75</v>
      </c>
      <c r="B79">
        <v>8.5620000000000002E-2</v>
      </c>
      <c r="C79" s="3">
        <f t="shared" si="20"/>
        <v>8.210508146258666E-2</v>
      </c>
      <c r="D79">
        <v>0.5</v>
      </c>
      <c r="E79" s="3">
        <f t="shared" si="16"/>
        <v>0.91789491853741334</v>
      </c>
      <c r="F79" s="4">
        <f t="shared" si="22"/>
        <v>28743.33527902744</v>
      </c>
      <c r="G79" s="4">
        <f t="shared" si="23"/>
        <v>2359.9738845909887</v>
      </c>
      <c r="H79" s="4">
        <f t="shared" si="24"/>
        <v>27563.348336731946</v>
      </c>
      <c r="I79" s="4">
        <f t="shared" si="25"/>
        <v>218685.5899286865</v>
      </c>
      <c r="J79" s="5">
        <f t="shared" si="26"/>
        <v>7.6082190116694752</v>
      </c>
      <c r="L79">
        <v>75</v>
      </c>
      <c r="M79">
        <f>B79*USA!W79</f>
        <v>7.9999180064308686E-2</v>
      </c>
      <c r="N79" s="3">
        <f t="shared" si="21"/>
        <v>7.6922318846140411E-2</v>
      </c>
      <c r="O79">
        <v>0.5</v>
      </c>
      <c r="P79" s="3">
        <f t="shared" si="17"/>
        <v>0.92307768115385957</v>
      </c>
      <c r="Q79" s="4">
        <f t="shared" si="27"/>
        <v>28554.524496912258</v>
      </c>
      <c r="R79" s="4">
        <f t="shared" si="28"/>
        <v>2196.4802378514105</v>
      </c>
      <c r="S79" s="4">
        <f t="shared" si="29"/>
        <v>27456.284377986551</v>
      </c>
      <c r="T79" s="4">
        <f t="shared" si="30"/>
        <v>231634.5609433293</v>
      </c>
      <c r="U79" s="5">
        <f t="shared" si="31"/>
        <v>8.1120090432035425</v>
      </c>
      <c r="V79" s="5">
        <f t="shared" si="18"/>
        <v>0.93435155412647375</v>
      </c>
      <c r="W79" s="5">
        <f t="shared" si="19"/>
        <v>1.1872535686903711E-2</v>
      </c>
    </row>
    <row r="80" spans="1:23" x14ac:dyDescent="0.2">
      <c r="A80">
        <v>76</v>
      </c>
      <c r="B80">
        <v>8.8529999999999998E-2</v>
      </c>
      <c r="C80" s="3">
        <f t="shared" si="20"/>
        <v>8.4777331424494742E-2</v>
      </c>
      <c r="D80">
        <v>0.5</v>
      </c>
      <c r="E80" s="3">
        <f t="shared" si="16"/>
        <v>0.91522266857550527</v>
      </c>
      <c r="F80" s="4">
        <f t="shared" si="22"/>
        <v>26383.361394436452</v>
      </c>
      <c r="G80" s="4">
        <f t="shared" si="23"/>
        <v>2236.7109730283591</v>
      </c>
      <c r="H80" s="4">
        <f t="shared" si="24"/>
        <v>25265.00590792227</v>
      </c>
      <c r="I80" s="4">
        <f t="shared" si="25"/>
        <v>191122.24159195455</v>
      </c>
      <c r="J80" s="5">
        <f t="shared" si="26"/>
        <v>7.2440444086952898</v>
      </c>
      <c r="L80">
        <v>76</v>
      </c>
      <c r="M80">
        <f>B80*USA!W80</f>
        <v>8.2627999999999993E-2</v>
      </c>
      <c r="N80" s="3">
        <f t="shared" si="21"/>
        <v>7.934974464954854E-2</v>
      </c>
      <c r="O80">
        <v>0.5</v>
      </c>
      <c r="P80" s="3">
        <f t="shared" si="17"/>
        <v>0.92065025535045142</v>
      </c>
      <c r="Q80" s="4">
        <f t="shared" si="27"/>
        <v>26358.044259060847</v>
      </c>
      <c r="R80" s="4">
        <f t="shared" si="28"/>
        <v>2091.5040814179774</v>
      </c>
      <c r="S80" s="4">
        <f t="shared" si="29"/>
        <v>25312.29221835186</v>
      </c>
      <c r="T80" s="4">
        <f t="shared" si="30"/>
        <v>204178.27656534276</v>
      </c>
      <c r="U80" s="5">
        <f t="shared" si="31"/>
        <v>7.7463363578333162</v>
      </c>
      <c r="V80" s="5">
        <f t="shared" si="18"/>
        <v>0.93333333333333324</v>
      </c>
      <c r="W80" s="5">
        <f t="shared" si="19"/>
        <v>1.0906363374394259E-2</v>
      </c>
    </row>
    <row r="81" spans="1:23" x14ac:dyDescent="0.2">
      <c r="A81">
        <v>77</v>
      </c>
      <c r="B81">
        <v>9.8470000000000002E-2</v>
      </c>
      <c r="C81" s="3">
        <f t="shared" si="20"/>
        <v>9.3849328320157077E-2</v>
      </c>
      <c r="D81">
        <v>0.5</v>
      </c>
      <c r="E81" s="3">
        <f t="shared" si="16"/>
        <v>0.90615067167984287</v>
      </c>
      <c r="F81" s="4">
        <f t="shared" si="22"/>
        <v>24146.650421408092</v>
      </c>
      <c r="G81" s="4">
        <f t="shared" si="23"/>
        <v>2266.14692323079</v>
      </c>
      <c r="H81" s="4">
        <f t="shared" si="24"/>
        <v>23013.576959792699</v>
      </c>
      <c r="I81" s="4">
        <f t="shared" si="25"/>
        <v>165857.23568403226</v>
      </c>
      <c r="J81" s="5">
        <f t="shared" si="26"/>
        <v>6.8687471259775847</v>
      </c>
      <c r="L81">
        <v>77</v>
      </c>
      <c r="M81">
        <f>B81*USA!W81</f>
        <v>9.1968511638316944E-2</v>
      </c>
      <c r="N81" s="3">
        <f t="shared" si="21"/>
        <v>8.7925330736734808E-2</v>
      </c>
      <c r="O81">
        <v>0.5</v>
      </c>
      <c r="P81" s="3">
        <f t="shared" si="17"/>
        <v>0.91207466926326519</v>
      </c>
      <c r="Q81" s="4">
        <f t="shared" si="27"/>
        <v>24266.54017764287</v>
      </c>
      <c r="R81" s="4">
        <f t="shared" si="28"/>
        <v>2133.6435709555117</v>
      </c>
      <c r="S81" s="4">
        <f t="shared" si="29"/>
        <v>23199.718392165116</v>
      </c>
      <c r="T81" s="4">
        <f t="shared" si="30"/>
        <v>178865.98434699091</v>
      </c>
      <c r="U81" s="5">
        <f t="shared" si="31"/>
        <v>7.3708894237746687</v>
      </c>
      <c r="V81" s="5">
        <f t="shared" si="18"/>
        <v>0.93397493285586419</v>
      </c>
      <c r="W81" s="5">
        <f t="shared" si="19"/>
        <v>1.0439761745139213E-2</v>
      </c>
    </row>
    <row r="82" spans="1:23" x14ac:dyDescent="0.2">
      <c r="A82">
        <v>78</v>
      </c>
      <c r="B82">
        <v>0.10723000000000001</v>
      </c>
      <c r="C82" s="3">
        <f t="shared" si="20"/>
        <v>0.10177341818406155</v>
      </c>
      <c r="D82">
        <v>0.5</v>
      </c>
      <c r="E82" s="3">
        <f t="shared" si="16"/>
        <v>0.89822658181593851</v>
      </c>
      <c r="F82" s="4">
        <f t="shared" si="22"/>
        <v>21880.503498177302</v>
      </c>
      <c r="G82" s="4">
        <f t="shared" si="23"/>
        <v>2226.8536325978203</v>
      </c>
      <c r="H82" s="4">
        <f t="shared" si="24"/>
        <v>20767.076681878392</v>
      </c>
      <c r="I82" s="4">
        <f t="shared" si="25"/>
        <v>142843.65872423956</v>
      </c>
      <c r="J82" s="5">
        <f t="shared" si="26"/>
        <v>6.5283533688399249</v>
      </c>
      <c r="L82">
        <v>78</v>
      </c>
      <c r="M82">
        <f>B82*USA!W82</f>
        <v>9.8471651803810303E-2</v>
      </c>
      <c r="N82" s="3">
        <f t="shared" si="21"/>
        <v>9.3850828739254835E-2</v>
      </c>
      <c r="O82">
        <v>0.5</v>
      </c>
      <c r="P82" s="3">
        <f t="shared" si="17"/>
        <v>0.90614917126074512</v>
      </c>
      <c r="Q82" s="4">
        <f t="shared" si="27"/>
        <v>22132.896606687358</v>
      </c>
      <c r="R82" s="4">
        <f t="shared" si="28"/>
        <v>2077.1906889378515</v>
      </c>
      <c r="S82" s="4">
        <f t="shared" si="29"/>
        <v>21094.301262218432</v>
      </c>
      <c r="T82" s="4">
        <f t="shared" si="30"/>
        <v>155666.26595482579</v>
      </c>
      <c r="U82" s="5">
        <f t="shared" si="31"/>
        <v>7.0332532031885924</v>
      </c>
      <c r="V82" s="5">
        <f t="shared" si="18"/>
        <v>0.91832184839886499</v>
      </c>
      <c r="W82" s="5">
        <f t="shared" si="19"/>
        <v>1.213340824210587E-2</v>
      </c>
    </row>
    <row r="83" spans="1:23" x14ac:dyDescent="0.2">
      <c r="A83">
        <v>79</v>
      </c>
      <c r="B83">
        <v>0.11085</v>
      </c>
      <c r="C83" s="3">
        <f t="shared" si="20"/>
        <v>0.10502877987540564</v>
      </c>
      <c r="D83">
        <v>0.5</v>
      </c>
      <c r="E83" s="3">
        <f t="shared" si="16"/>
        <v>0.8949712201245944</v>
      </c>
      <c r="F83" s="4">
        <f t="shared" si="22"/>
        <v>19653.649865579482</v>
      </c>
      <c r="G83" s="4">
        <f t="shared" si="23"/>
        <v>2064.1988654802408</v>
      </c>
      <c r="H83" s="4">
        <f t="shared" si="24"/>
        <v>18621.550432839362</v>
      </c>
      <c r="I83" s="4">
        <f t="shared" si="25"/>
        <v>122076.58204236117</v>
      </c>
      <c r="J83" s="5">
        <f t="shared" si="26"/>
        <v>6.2113949763682621</v>
      </c>
      <c r="L83">
        <v>79</v>
      </c>
      <c r="M83">
        <f>B83*USA!W83</f>
        <v>0.1025619573283859</v>
      </c>
      <c r="N83" s="3">
        <f t="shared" si="21"/>
        <v>9.7559034558682811E-2</v>
      </c>
      <c r="O83">
        <v>0.5</v>
      </c>
      <c r="P83" s="3">
        <f t="shared" si="17"/>
        <v>0.90244096544131724</v>
      </c>
      <c r="Q83" s="4">
        <f t="shared" si="27"/>
        <v>20055.705917749507</v>
      </c>
      <c r="R83" s="4">
        <f t="shared" si="28"/>
        <v>1956.6153067285013</v>
      </c>
      <c r="S83" s="4">
        <f t="shared" si="29"/>
        <v>19077.398264385258</v>
      </c>
      <c r="T83" s="4">
        <f t="shared" si="30"/>
        <v>134571.96469260738</v>
      </c>
      <c r="U83" s="5">
        <f t="shared" si="31"/>
        <v>6.7099091522632373</v>
      </c>
      <c r="V83" s="5">
        <f t="shared" si="18"/>
        <v>0.92523191094619661</v>
      </c>
      <c r="W83" s="5">
        <f t="shared" si="19"/>
        <v>9.8313030079158117E-3</v>
      </c>
    </row>
    <row r="84" spans="1:23" x14ac:dyDescent="0.2">
      <c r="A84">
        <v>80</v>
      </c>
      <c r="B84">
        <v>0.12026000000000001</v>
      </c>
      <c r="C84" s="3">
        <f t="shared" si="20"/>
        <v>0.11343891786856329</v>
      </c>
      <c r="D84">
        <v>0.5</v>
      </c>
      <c r="E84" s="3">
        <f t="shared" si="16"/>
        <v>0.8865610821314367</v>
      </c>
      <c r="F84" s="4">
        <f t="shared" si="22"/>
        <v>17589.451000099241</v>
      </c>
      <c r="G84" s="4">
        <f t="shared" si="23"/>
        <v>1995.3282873533772</v>
      </c>
      <c r="H84" s="4">
        <f t="shared" si="24"/>
        <v>16591.786856422554</v>
      </c>
      <c r="I84" s="4">
        <f t="shared" si="25"/>
        <v>103455.03160952181</v>
      </c>
      <c r="J84" s="5">
        <f t="shared" si="26"/>
        <v>5.8816521111965407</v>
      </c>
      <c r="L84">
        <v>80</v>
      </c>
      <c r="M84">
        <f>B84*USA!W84</f>
        <v>0.10755812015503875</v>
      </c>
      <c r="N84" s="3">
        <f t="shared" si="21"/>
        <v>0.10206894806500182</v>
      </c>
      <c r="O84">
        <v>0.5</v>
      </c>
      <c r="P84" s="3">
        <f t="shared" si="17"/>
        <v>0.89793105193499823</v>
      </c>
      <c r="Q84" s="4">
        <f t="shared" si="27"/>
        <v>18099.090611021005</v>
      </c>
      <c r="R84" s="4">
        <f t="shared" si="28"/>
        <v>1847.3551396000639</v>
      </c>
      <c r="S84" s="4">
        <f t="shared" si="29"/>
        <v>17175.413041220974</v>
      </c>
      <c r="T84" s="4">
        <f t="shared" si="30"/>
        <v>115494.56642822211</v>
      </c>
      <c r="U84" s="5">
        <f t="shared" si="31"/>
        <v>6.3812358814256935</v>
      </c>
      <c r="V84" s="5">
        <f t="shared" si="18"/>
        <v>0.89437984496124023</v>
      </c>
      <c r="W84" s="5">
        <f t="shared" si="19"/>
        <v>1.2795357087174906E-2</v>
      </c>
    </row>
    <row r="85" spans="1:23" x14ac:dyDescent="0.2">
      <c r="A85">
        <v>81</v>
      </c>
      <c r="B85">
        <v>0.12767000000000001</v>
      </c>
      <c r="C85" s="3">
        <f t="shared" si="20"/>
        <v>0.12000921195486142</v>
      </c>
      <c r="D85">
        <v>0.5</v>
      </c>
      <c r="E85" s="3">
        <f t="shared" si="16"/>
        <v>0.87999078804513853</v>
      </c>
      <c r="F85" s="4">
        <f t="shared" si="22"/>
        <v>15594.122712745864</v>
      </c>
      <c r="G85" s="4">
        <f t="shared" si="23"/>
        <v>1871.4383778840383</v>
      </c>
      <c r="H85" s="4">
        <f t="shared" si="24"/>
        <v>14658.403523803845</v>
      </c>
      <c r="I85" s="4">
        <f t="shared" si="25"/>
        <v>86863.244753099265</v>
      </c>
      <c r="J85" s="5">
        <f t="shared" si="26"/>
        <v>5.5702553040769356</v>
      </c>
      <c r="L85">
        <v>81</v>
      </c>
      <c r="M85">
        <f>B85*USA!W85</f>
        <v>0.11449224050080072</v>
      </c>
      <c r="N85" s="3">
        <f t="shared" si="21"/>
        <v>0.10829289255153202</v>
      </c>
      <c r="O85">
        <v>0.5</v>
      </c>
      <c r="P85" s="3">
        <f t="shared" si="17"/>
        <v>0.89170710744846793</v>
      </c>
      <c r="Q85" s="4">
        <f t="shared" si="27"/>
        <v>16251.735471420941</v>
      </c>
      <c r="R85" s="4">
        <f t="shared" si="28"/>
        <v>1759.9474431825111</v>
      </c>
      <c r="S85" s="4">
        <f t="shared" si="29"/>
        <v>15371.761749829686</v>
      </c>
      <c r="T85" s="4">
        <f t="shared" si="30"/>
        <v>98319.153387001134</v>
      </c>
      <c r="U85" s="5">
        <f t="shared" si="31"/>
        <v>6.0497633351156663</v>
      </c>
      <c r="V85" s="5">
        <f t="shared" si="18"/>
        <v>0.89678264667346053</v>
      </c>
      <c r="W85" s="5">
        <f t="shared" si="19"/>
        <v>1.1171029922462021E-2</v>
      </c>
    </row>
    <row r="86" spans="1:23" x14ac:dyDescent="0.2">
      <c r="A86">
        <v>82</v>
      </c>
      <c r="B86">
        <v>0.14221</v>
      </c>
      <c r="C86" s="3">
        <f t="shared" si="20"/>
        <v>0.13276942970110306</v>
      </c>
      <c r="D86">
        <v>0.5</v>
      </c>
      <c r="E86" s="3">
        <f t="shared" si="16"/>
        <v>0.86723057029889694</v>
      </c>
      <c r="F86" s="4">
        <f t="shared" si="22"/>
        <v>13722.684334861826</v>
      </c>
      <c r="G86" s="4">
        <f t="shared" si="23"/>
        <v>1821.9529731078655</v>
      </c>
      <c r="H86" s="4">
        <f t="shared" si="24"/>
        <v>12811.707848307893</v>
      </c>
      <c r="I86" s="4">
        <f t="shared" si="25"/>
        <v>72204.841229295416</v>
      </c>
      <c r="J86" s="5">
        <f t="shared" si="26"/>
        <v>5.2617140690077999</v>
      </c>
      <c r="L86">
        <v>82</v>
      </c>
      <c r="M86">
        <f>B86*USA!W86</f>
        <v>0.12543044100429296</v>
      </c>
      <c r="N86" s="3">
        <f t="shared" si="21"/>
        <v>0.11802827190620785</v>
      </c>
      <c r="O86">
        <v>0.5</v>
      </c>
      <c r="P86" s="3">
        <f t="shared" si="17"/>
        <v>0.88197172809379221</v>
      </c>
      <c r="Q86" s="4">
        <f t="shared" si="27"/>
        <v>14491.78802823843</v>
      </c>
      <c r="R86" s="4">
        <f t="shared" si="28"/>
        <v>1710.4406978040515</v>
      </c>
      <c r="S86" s="4">
        <f t="shared" si="29"/>
        <v>13636.567679336404</v>
      </c>
      <c r="T86" s="4">
        <f t="shared" si="30"/>
        <v>82947.391637171444</v>
      </c>
      <c r="U86" s="5">
        <f t="shared" si="31"/>
        <v>5.7237513739189181</v>
      </c>
      <c r="V86" s="5">
        <f t="shared" si="18"/>
        <v>0.88200858592428777</v>
      </c>
      <c r="W86" s="5">
        <f t="shared" si="19"/>
        <v>1.1855362820289938E-2</v>
      </c>
    </row>
    <row r="87" spans="1:23" x14ac:dyDescent="0.2">
      <c r="A87">
        <v>83</v>
      </c>
      <c r="B87">
        <v>0.14795</v>
      </c>
      <c r="C87" s="3">
        <f t="shared" si="20"/>
        <v>0.13775925882818502</v>
      </c>
      <c r="D87">
        <v>0.5</v>
      </c>
      <c r="E87" s="3">
        <f t="shared" si="16"/>
        <v>0.86224074117181493</v>
      </c>
      <c r="F87" s="4">
        <f t="shared" si="22"/>
        <v>11900.73136175396</v>
      </c>
      <c r="G87" s="4">
        <f t="shared" si="23"/>
        <v>1639.4359319085634</v>
      </c>
      <c r="H87" s="4">
        <f t="shared" si="24"/>
        <v>11081.013395799679</v>
      </c>
      <c r="I87" s="4">
        <f t="shared" si="25"/>
        <v>59393.133380987529</v>
      </c>
      <c r="J87" s="5">
        <f t="shared" si="26"/>
        <v>4.9907128877694467</v>
      </c>
      <c r="L87">
        <v>83</v>
      </c>
      <c r="M87">
        <f>B87*USA!W87</f>
        <v>0.13241139165481269</v>
      </c>
      <c r="N87" s="3">
        <f t="shared" si="21"/>
        <v>0.12418934936570342</v>
      </c>
      <c r="O87">
        <v>0.5</v>
      </c>
      <c r="P87" s="3">
        <f t="shared" si="17"/>
        <v>0.87581065063429664</v>
      </c>
      <c r="Q87" s="4">
        <f t="shared" si="27"/>
        <v>12781.347330434379</v>
      </c>
      <c r="R87" s="4">
        <f t="shared" si="28"/>
        <v>1587.3072089837151</v>
      </c>
      <c r="S87" s="4">
        <f t="shared" si="29"/>
        <v>11987.693725942521</v>
      </c>
      <c r="T87" s="4">
        <f t="shared" si="30"/>
        <v>69310.823957835048</v>
      </c>
      <c r="U87" s="5">
        <f t="shared" si="31"/>
        <v>5.4228104569848581</v>
      </c>
      <c r="V87" s="5">
        <f t="shared" si="18"/>
        <v>0.89497392128971065</v>
      </c>
      <c r="W87" s="5">
        <f t="shared" si="19"/>
        <v>9.0552032073539616E-3</v>
      </c>
    </row>
    <row r="88" spans="1:23" x14ac:dyDescent="0.2">
      <c r="A88">
        <v>84</v>
      </c>
      <c r="B88">
        <v>0.15833</v>
      </c>
      <c r="C88" s="3">
        <f t="shared" si="20"/>
        <v>0.1467152845023699</v>
      </c>
      <c r="D88">
        <v>0.5</v>
      </c>
      <c r="E88" s="3">
        <f t="shared" si="16"/>
        <v>0.85328471549763008</v>
      </c>
      <c r="F88" s="4">
        <f t="shared" si="22"/>
        <v>10261.295429845397</v>
      </c>
      <c r="G88" s="4">
        <f t="shared" si="23"/>
        <v>1505.4888783526349</v>
      </c>
      <c r="H88" s="4">
        <f t="shared" si="24"/>
        <v>9508.5509906690786</v>
      </c>
      <c r="I88" s="4">
        <f t="shared" si="25"/>
        <v>48312.119985187848</v>
      </c>
      <c r="J88" s="5">
        <f t="shared" si="26"/>
        <v>4.7081891672926668</v>
      </c>
      <c r="L88">
        <v>84</v>
      </c>
      <c r="M88">
        <f>B88*USA!W88</f>
        <v>0.1398548557089084</v>
      </c>
      <c r="N88" s="3">
        <f t="shared" si="21"/>
        <v>0.13071433825129805</v>
      </c>
      <c r="O88">
        <v>0.5</v>
      </c>
      <c r="P88" s="3">
        <f t="shared" si="17"/>
        <v>0.86928566174870192</v>
      </c>
      <c r="Q88" s="4">
        <f t="shared" si="27"/>
        <v>11194.040121450664</v>
      </c>
      <c r="R88" s="4">
        <f t="shared" si="28"/>
        <v>1463.2215468339036</v>
      </c>
      <c r="S88" s="4">
        <f t="shared" si="29"/>
        <v>10462.429348033711</v>
      </c>
      <c r="T88" s="4">
        <f t="shared" si="30"/>
        <v>57323.13023189253</v>
      </c>
      <c r="U88" s="5">
        <f t="shared" si="31"/>
        <v>5.1208616022419511</v>
      </c>
      <c r="V88" s="5">
        <f t="shared" si="18"/>
        <v>0.88331242158092849</v>
      </c>
      <c r="W88" s="5">
        <f t="shared" si="19"/>
        <v>8.7806955092704364E-3</v>
      </c>
    </row>
    <row r="89" spans="1:23" x14ac:dyDescent="0.2">
      <c r="A89">
        <v>85</v>
      </c>
      <c r="B89">
        <v>0.17099</v>
      </c>
      <c r="C89" s="3">
        <f t="shared" si="20"/>
        <v>0.1575226048945412</v>
      </c>
      <c r="D89">
        <v>0.5</v>
      </c>
      <c r="E89" s="3">
        <f t="shared" si="16"/>
        <v>0.84247739510545883</v>
      </c>
      <c r="F89" s="4">
        <f t="shared" si="22"/>
        <v>8755.8065514927621</v>
      </c>
      <c r="G89" s="4">
        <f t="shared" si="23"/>
        <v>1379.2374559438294</v>
      </c>
      <c r="H89" s="4">
        <f t="shared" si="24"/>
        <v>8066.1878235208478</v>
      </c>
      <c r="I89" s="4">
        <f t="shared" si="25"/>
        <v>38803.56899451877</v>
      </c>
      <c r="J89" s="5">
        <f t="shared" si="26"/>
        <v>4.4317526622265557</v>
      </c>
      <c r="L89">
        <v>85</v>
      </c>
      <c r="M89">
        <f>B89*USA!W89</f>
        <v>0.15099629367371659</v>
      </c>
      <c r="N89" s="3">
        <f t="shared" si="21"/>
        <v>0.14039660981082205</v>
      </c>
      <c r="O89">
        <v>0.5</v>
      </c>
      <c r="P89" s="3">
        <f t="shared" si="17"/>
        <v>0.85960339018917797</v>
      </c>
      <c r="Q89" s="4">
        <f t="shared" si="27"/>
        <v>9730.8185746167601</v>
      </c>
      <c r="R89" s="4">
        <f t="shared" si="28"/>
        <v>1366.1739385603687</v>
      </c>
      <c r="S89" s="4">
        <f t="shared" si="29"/>
        <v>9047.7316053365757</v>
      </c>
      <c r="T89" s="4">
        <f t="shared" si="30"/>
        <v>46860.700883858823</v>
      </c>
      <c r="U89" s="5">
        <f t="shared" si="31"/>
        <v>4.8156997815267966</v>
      </c>
      <c r="V89" s="5">
        <f t="shared" si="18"/>
        <v>0.8830709028230691</v>
      </c>
      <c r="W89" s="5">
        <f t="shared" si="19"/>
        <v>7.6529089858470662E-3</v>
      </c>
    </row>
    <row r="90" spans="1:23" x14ac:dyDescent="0.2">
      <c r="A90">
        <v>86</v>
      </c>
      <c r="B90">
        <v>0.1943</v>
      </c>
      <c r="C90" s="3">
        <f t="shared" si="20"/>
        <v>0.17709520120311717</v>
      </c>
      <c r="D90">
        <v>0.5</v>
      </c>
      <c r="E90" s="3">
        <f t="shared" si="16"/>
        <v>0.82290479879688283</v>
      </c>
      <c r="F90" s="4">
        <f t="shared" si="22"/>
        <v>7376.5690955489326</v>
      </c>
      <c r="G90" s="4">
        <f t="shared" si="23"/>
        <v>1306.3549881649342</v>
      </c>
      <c r="H90" s="4">
        <f t="shared" si="24"/>
        <v>6723.3916014664655</v>
      </c>
      <c r="I90" s="4">
        <f t="shared" si="25"/>
        <v>30737.381170997924</v>
      </c>
      <c r="J90" s="5">
        <f t="shared" si="26"/>
        <v>4.1668939547444959</v>
      </c>
      <c r="L90">
        <v>86</v>
      </c>
      <c r="M90">
        <f>B90*USA!W90</f>
        <v>0.17180279921961153</v>
      </c>
      <c r="N90" s="3">
        <f t="shared" si="21"/>
        <v>0.15821215377505271</v>
      </c>
      <c r="O90">
        <v>0.5</v>
      </c>
      <c r="P90" s="3">
        <f t="shared" si="17"/>
        <v>0.84178784622494729</v>
      </c>
      <c r="Q90" s="4">
        <f t="shared" si="27"/>
        <v>8364.6446360563914</v>
      </c>
      <c r="R90" s="4">
        <f t="shared" si="28"/>
        <v>1323.3884434334232</v>
      </c>
      <c r="S90" s="4">
        <f t="shared" si="29"/>
        <v>7702.9504143396798</v>
      </c>
      <c r="T90" s="4">
        <f t="shared" si="30"/>
        <v>37812.969278522243</v>
      </c>
      <c r="U90" s="5">
        <f t="shared" si="31"/>
        <v>4.5205709176845081</v>
      </c>
      <c r="V90" s="5">
        <f t="shared" si="18"/>
        <v>0.88421409788786165</v>
      </c>
      <c r="W90" s="5">
        <f t="shared" si="19"/>
        <v>6.8456089751524089E-3</v>
      </c>
    </row>
    <row r="91" spans="1:23" x14ac:dyDescent="0.2">
      <c r="A91">
        <v>87</v>
      </c>
      <c r="B91">
        <v>0.19202</v>
      </c>
      <c r="C91" s="3">
        <f t="shared" si="20"/>
        <v>0.17519913139478654</v>
      </c>
      <c r="D91">
        <v>0.5</v>
      </c>
      <c r="E91" s="3">
        <f t="shared" si="16"/>
        <v>0.82480086860521351</v>
      </c>
      <c r="F91" s="4">
        <f t="shared" si="22"/>
        <v>6070.2141073839985</v>
      </c>
      <c r="G91" s="4">
        <f t="shared" si="23"/>
        <v>1063.4962389940556</v>
      </c>
      <c r="H91" s="4">
        <f t="shared" si="24"/>
        <v>5538.4659878869707</v>
      </c>
      <c r="I91" s="4">
        <f t="shared" si="25"/>
        <v>24013.989569531459</v>
      </c>
      <c r="J91" s="5">
        <f t="shared" si="26"/>
        <v>3.9560366643937797</v>
      </c>
      <c r="L91">
        <v>87</v>
      </c>
      <c r="M91">
        <f>B91*USA!W91</f>
        <v>0.17554911880290205</v>
      </c>
      <c r="N91" s="3">
        <f t="shared" si="21"/>
        <v>0.16138373276490134</v>
      </c>
      <c r="O91">
        <v>0.5</v>
      </c>
      <c r="P91" s="3">
        <f t="shared" si="17"/>
        <v>0.83861626723509863</v>
      </c>
      <c r="Q91" s="4">
        <f t="shared" si="27"/>
        <v>7041.2561926229682</v>
      </c>
      <c r="R91" s="4">
        <f t="shared" si="28"/>
        <v>1136.3442077194723</v>
      </c>
      <c r="S91" s="4">
        <f t="shared" si="29"/>
        <v>6473.0840887632321</v>
      </c>
      <c r="T91" s="4">
        <f t="shared" si="30"/>
        <v>30110.018864182566</v>
      </c>
      <c r="U91" s="5">
        <f t="shared" si="31"/>
        <v>4.2762282809320924</v>
      </c>
      <c r="V91" s="5">
        <f t="shared" si="18"/>
        <v>0.91422309552599756</v>
      </c>
      <c r="W91" s="5">
        <f t="shared" si="19"/>
        <v>3.9261726384886911E-3</v>
      </c>
    </row>
    <row r="92" spans="1:23" x14ac:dyDescent="0.2">
      <c r="A92">
        <v>88</v>
      </c>
      <c r="B92">
        <v>0.21745</v>
      </c>
      <c r="C92" s="3">
        <f t="shared" si="20"/>
        <v>0.1961261809736409</v>
      </c>
      <c r="D92">
        <v>0.5</v>
      </c>
      <c r="E92" s="3">
        <f t="shared" si="16"/>
        <v>0.80387381902635913</v>
      </c>
      <c r="F92" s="4">
        <f t="shared" si="22"/>
        <v>5006.7178683899429</v>
      </c>
      <c r="G92" s="4">
        <f t="shared" si="23"/>
        <v>981.9484547398074</v>
      </c>
      <c r="H92" s="4">
        <f t="shared" si="24"/>
        <v>4515.7436410200389</v>
      </c>
      <c r="I92" s="4">
        <f t="shared" si="25"/>
        <v>18475.523581644487</v>
      </c>
      <c r="J92" s="5">
        <f t="shared" si="26"/>
        <v>3.6901467323114483</v>
      </c>
      <c r="L92">
        <v>88</v>
      </c>
      <c r="M92">
        <f>B92*USA!W92</f>
        <v>0.19271184405274491</v>
      </c>
      <c r="N92" s="3">
        <f t="shared" si="21"/>
        <v>0.17577489224170878</v>
      </c>
      <c r="O92">
        <v>0.5</v>
      </c>
      <c r="P92" s="3">
        <f t="shared" si="17"/>
        <v>0.82422510775829116</v>
      </c>
      <c r="Q92" s="4">
        <f t="shared" si="27"/>
        <v>5904.911984903496</v>
      </c>
      <c r="R92" s="4">
        <f t="shared" si="28"/>
        <v>1037.9352678431869</v>
      </c>
      <c r="S92" s="4">
        <f t="shared" si="29"/>
        <v>5385.944350981903</v>
      </c>
      <c r="T92" s="4">
        <f t="shared" si="30"/>
        <v>23636.934775419333</v>
      </c>
      <c r="U92" s="5">
        <f t="shared" si="31"/>
        <v>4.002927534881052</v>
      </c>
      <c r="V92" s="5">
        <f t="shared" si="18"/>
        <v>0.88623519913885906</v>
      </c>
      <c r="W92" s="5">
        <f t="shared" si="19"/>
        <v>4.5497160113901142E-3</v>
      </c>
    </row>
    <row r="93" spans="1:23" x14ac:dyDescent="0.2">
      <c r="A93">
        <v>89</v>
      </c>
      <c r="B93">
        <v>0.23411000000000001</v>
      </c>
      <c r="C93" s="3">
        <f t="shared" si="20"/>
        <v>0.20957786322070088</v>
      </c>
      <c r="D93">
        <v>0.5</v>
      </c>
      <c r="E93" s="3">
        <f t="shared" si="16"/>
        <v>0.79042213677929918</v>
      </c>
      <c r="F93" s="4">
        <f t="shared" si="22"/>
        <v>4024.7694136501354</v>
      </c>
      <c r="G93" s="4">
        <f t="shared" si="23"/>
        <v>843.50257366882852</v>
      </c>
      <c r="H93" s="4">
        <f t="shared" si="24"/>
        <v>3603.0181268157212</v>
      </c>
      <c r="I93" s="4">
        <f t="shared" si="25"/>
        <v>13959.779940624448</v>
      </c>
      <c r="J93" s="5">
        <f t="shared" si="26"/>
        <v>3.4684670116204432</v>
      </c>
      <c r="L93">
        <v>89</v>
      </c>
      <c r="M93">
        <f>B93*USA!W93</f>
        <v>0.21335076866314109</v>
      </c>
      <c r="N93" s="3">
        <f t="shared" si="21"/>
        <v>0.1927853205048059</v>
      </c>
      <c r="O93">
        <v>0.5</v>
      </c>
      <c r="P93" s="3">
        <f t="shared" si="17"/>
        <v>0.8072146794951941</v>
      </c>
      <c r="Q93" s="4">
        <f t="shared" si="27"/>
        <v>4866.9767170603091</v>
      </c>
      <c r="R93" s="4">
        <f t="shared" si="28"/>
        <v>938.2816662878995</v>
      </c>
      <c r="S93" s="4">
        <f t="shared" si="29"/>
        <v>4397.8358839163593</v>
      </c>
      <c r="T93" s="4">
        <f t="shared" si="30"/>
        <v>18250.99042443743</v>
      </c>
      <c r="U93" s="5">
        <f t="shared" si="31"/>
        <v>3.7499646054319253</v>
      </c>
      <c r="V93" s="5">
        <f t="shared" si="18"/>
        <v>0.91132702004673483</v>
      </c>
      <c r="W93" s="5">
        <f t="shared" si="19"/>
        <v>2.895241620180867E-3</v>
      </c>
    </row>
    <row r="94" spans="1:23" x14ac:dyDescent="0.2">
      <c r="A94">
        <v>90</v>
      </c>
      <c r="B94">
        <v>0.25863000000000003</v>
      </c>
      <c r="C94" s="3">
        <f t="shared" si="20"/>
        <v>0.22901493383157048</v>
      </c>
      <c r="D94">
        <v>0.5</v>
      </c>
      <c r="E94" s="3">
        <f t="shared" si="16"/>
        <v>0.77098506616842954</v>
      </c>
      <c r="F94" s="4">
        <f t="shared" si="22"/>
        <v>3181.2668399813069</v>
      </c>
      <c r="G94" s="4">
        <f t="shared" si="23"/>
        <v>728.55761485888843</v>
      </c>
      <c r="H94" s="4">
        <f t="shared" si="24"/>
        <v>2816.9880325518625</v>
      </c>
      <c r="I94" s="4">
        <f t="shared" si="25"/>
        <v>10356.761813808727</v>
      </c>
      <c r="J94" s="5">
        <f t="shared" si="26"/>
        <v>3.2555464017188775</v>
      </c>
      <c r="L94">
        <v>90</v>
      </c>
      <c r="M94">
        <f>B94*USA!W94</f>
        <v>0.22513117917062364</v>
      </c>
      <c r="N94" s="3">
        <f t="shared" si="21"/>
        <v>0.20235317475038675</v>
      </c>
      <c r="O94">
        <v>0.5</v>
      </c>
      <c r="P94" s="3">
        <f t="shared" si="17"/>
        <v>0.79764682524961328</v>
      </c>
      <c r="Q94" s="4">
        <f t="shared" si="27"/>
        <v>3928.6950507724096</v>
      </c>
      <c r="R94" s="4">
        <f t="shared" si="28"/>
        <v>794.98391614992897</v>
      </c>
      <c r="S94" s="4">
        <f t="shared" si="29"/>
        <v>3531.2030926974448</v>
      </c>
      <c r="T94" s="4">
        <f t="shared" si="30"/>
        <v>13853.154540521071</v>
      </c>
      <c r="U94" s="5">
        <f t="shared" si="31"/>
        <v>3.5261465604965805</v>
      </c>
      <c r="V94" s="5">
        <f t="shared" si="18"/>
        <v>0.87047588899440753</v>
      </c>
      <c r="W94" s="5">
        <f t="shared" si="19"/>
        <v>3.480774665857556E-3</v>
      </c>
    </row>
    <row r="95" spans="1:23" x14ac:dyDescent="0.2">
      <c r="A95">
        <v>91</v>
      </c>
      <c r="B95">
        <v>0.28850999999999999</v>
      </c>
      <c r="C95" s="3">
        <f t="shared" si="20"/>
        <v>0.2521378538874639</v>
      </c>
      <c r="D95">
        <v>0.5</v>
      </c>
      <c r="E95" s="3">
        <f t="shared" si="16"/>
        <v>0.7478621461125361</v>
      </c>
      <c r="F95" s="4">
        <f t="shared" si="22"/>
        <v>2452.7092251224185</v>
      </c>
      <c r="G95" s="4">
        <f t="shared" si="23"/>
        <v>618.42084023235111</v>
      </c>
      <c r="H95" s="4">
        <f t="shared" si="24"/>
        <v>2143.4988050062429</v>
      </c>
      <c r="I95" s="4">
        <f t="shared" si="25"/>
        <v>7539.7737812568657</v>
      </c>
      <c r="J95" s="5">
        <f t="shared" si="26"/>
        <v>3.0740593723989211</v>
      </c>
      <c r="L95">
        <v>91</v>
      </c>
      <c r="M95">
        <f>B95*USA!W95</f>
        <v>0.2677220672092675</v>
      </c>
      <c r="N95" s="3">
        <f t="shared" si="21"/>
        <v>0.23611541385998416</v>
      </c>
      <c r="O95">
        <v>0.5</v>
      </c>
      <c r="P95" s="3">
        <f t="shared" si="17"/>
        <v>0.76388458614001586</v>
      </c>
      <c r="Q95" s="4">
        <f t="shared" si="27"/>
        <v>3133.7111346224806</v>
      </c>
      <c r="R95" s="4">
        <f t="shared" si="28"/>
        <v>739.91750146902768</v>
      </c>
      <c r="S95" s="4">
        <f t="shared" si="29"/>
        <v>2763.752383887967</v>
      </c>
      <c r="T95" s="4">
        <f t="shared" si="30"/>
        <v>10321.951447823627</v>
      </c>
      <c r="U95" s="5">
        <f t="shared" si="31"/>
        <v>3.2938426690905307</v>
      </c>
      <c r="V95" s="5">
        <f t="shared" si="18"/>
        <v>0.92794727118390186</v>
      </c>
      <c r="W95" s="5">
        <f t="shared" si="19"/>
        <v>1.5827338133839351E-3</v>
      </c>
    </row>
    <row r="96" spans="1:23" x14ac:dyDescent="0.2">
      <c r="A96">
        <v>92</v>
      </c>
      <c r="B96">
        <v>0.28781000000000001</v>
      </c>
      <c r="C96" s="3">
        <f t="shared" si="20"/>
        <v>0.25160306144303946</v>
      </c>
      <c r="D96">
        <v>0.5</v>
      </c>
      <c r="E96" s="3">
        <f t="shared" si="16"/>
        <v>0.74839693855696054</v>
      </c>
      <c r="F96" s="4">
        <f t="shared" si="22"/>
        <v>1834.2883848900674</v>
      </c>
      <c r="G96" s="4">
        <f t="shared" si="23"/>
        <v>461.51257320774926</v>
      </c>
      <c r="H96" s="4">
        <f t="shared" si="24"/>
        <v>1603.5320982861926</v>
      </c>
      <c r="I96" s="4">
        <f t="shared" si="25"/>
        <v>5396.2749762506228</v>
      </c>
      <c r="J96" s="5">
        <f t="shared" si="26"/>
        <v>2.9418901742508892</v>
      </c>
      <c r="L96">
        <v>92</v>
      </c>
      <c r="M96">
        <f>B96*USA!W96</f>
        <v>0.26062550968022624</v>
      </c>
      <c r="N96" s="3">
        <f t="shared" si="21"/>
        <v>0.23057822586200286</v>
      </c>
      <c r="O96">
        <v>0.5</v>
      </c>
      <c r="P96" s="3">
        <f t="shared" si="17"/>
        <v>0.76942177413799717</v>
      </c>
      <c r="Q96" s="4">
        <f t="shared" si="27"/>
        <v>2393.7936331534529</v>
      </c>
      <c r="R96" s="4">
        <f t="shared" si="28"/>
        <v>551.95668901228123</v>
      </c>
      <c r="S96" s="4">
        <f t="shared" si="29"/>
        <v>2117.8152886473122</v>
      </c>
      <c r="T96" s="4">
        <f t="shared" si="30"/>
        <v>7558.1990639356591</v>
      </c>
      <c r="U96" s="5">
        <f t="shared" si="31"/>
        <v>3.1574146406174957</v>
      </c>
      <c r="V96" s="5">
        <f t="shared" si="18"/>
        <v>0.90554709593212968</v>
      </c>
      <c r="W96" s="5">
        <f t="shared" si="19"/>
        <v>1.4870621338730317E-3</v>
      </c>
    </row>
    <row r="97" spans="1:23" x14ac:dyDescent="0.2">
      <c r="A97">
        <v>93</v>
      </c>
      <c r="B97">
        <v>0.33567000000000002</v>
      </c>
      <c r="C97" s="3">
        <f t="shared" si="20"/>
        <v>0.28742930294091207</v>
      </c>
      <c r="D97">
        <v>0.5</v>
      </c>
      <c r="E97" s="3">
        <f t="shared" si="16"/>
        <v>0.71257069705908793</v>
      </c>
      <c r="F97" s="4">
        <f t="shared" si="22"/>
        <v>1372.7758116823181</v>
      </c>
      <c r="G97" s="4">
        <f t="shared" si="23"/>
        <v>394.57599464599343</v>
      </c>
      <c r="H97" s="4">
        <f t="shared" si="24"/>
        <v>1175.4878143593214</v>
      </c>
      <c r="I97" s="4">
        <f t="shared" si="25"/>
        <v>3792.7428779644297</v>
      </c>
      <c r="J97" s="5">
        <f t="shared" si="26"/>
        <v>2.7628275831262461</v>
      </c>
      <c r="L97">
        <v>93</v>
      </c>
      <c r="M97">
        <f>B97*USA!W97</f>
        <v>0.30875556146572103</v>
      </c>
      <c r="N97" s="3">
        <f t="shared" si="21"/>
        <v>0.26746492059965543</v>
      </c>
      <c r="O97">
        <v>0.5</v>
      </c>
      <c r="P97" s="3">
        <f t="shared" si="17"/>
        <v>0.73253507940034457</v>
      </c>
      <c r="Q97" s="4">
        <f t="shared" si="27"/>
        <v>1841.8369441411717</v>
      </c>
      <c r="R97" s="4">
        <f t="shared" si="28"/>
        <v>492.6267720222304</v>
      </c>
      <c r="S97" s="4">
        <f t="shared" si="29"/>
        <v>1595.5235581300565</v>
      </c>
      <c r="T97" s="4">
        <f t="shared" si="30"/>
        <v>5440.3837752883464</v>
      </c>
      <c r="U97" s="5">
        <f t="shared" si="31"/>
        <v>2.9537814368389368</v>
      </c>
      <c r="V97" s="5">
        <f t="shared" si="18"/>
        <v>0.91981875492513776</v>
      </c>
      <c r="W97" s="5">
        <f t="shared" si="19"/>
        <v>1.0428704552163728E-3</v>
      </c>
    </row>
    <row r="98" spans="1:23" x14ac:dyDescent="0.2">
      <c r="A98">
        <v>94</v>
      </c>
      <c r="B98">
        <v>0.34039000000000003</v>
      </c>
      <c r="C98" s="3">
        <f t="shared" si="20"/>
        <v>0.29088314340772264</v>
      </c>
      <c r="D98">
        <v>0.5</v>
      </c>
      <c r="E98" s="3">
        <f t="shared" si="16"/>
        <v>0.70911685659227741</v>
      </c>
      <c r="F98" s="4">
        <f t="shared" si="22"/>
        <v>978.1998170363247</v>
      </c>
      <c r="G98" s="4">
        <f t="shared" si="23"/>
        <v>284.54183766038523</v>
      </c>
      <c r="H98" s="4">
        <f t="shared" si="24"/>
        <v>835.92889820613209</v>
      </c>
      <c r="I98" s="4">
        <f t="shared" si="25"/>
        <v>2617.2550636051083</v>
      </c>
      <c r="J98" s="5">
        <f t="shared" si="26"/>
        <v>2.6755832683905711</v>
      </c>
      <c r="L98">
        <v>94</v>
      </c>
      <c r="M98">
        <f>B98*USA!W98</f>
        <v>0.31387648100725568</v>
      </c>
      <c r="N98" s="3">
        <f t="shared" si="21"/>
        <v>0.27129925351125206</v>
      </c>
      <c r="O98">
        <v>0.5</v>
      </c>
      <c r="P98" s="3">
        <f t="shared" si="17"/>
        <v>0.72870074648874794</v>
      </c>
      <c r="Q98" s="4">
        <f t="shared" si="27"/>
        <v>1349.2101721189413</v>
      </c>
      <c r="R98" s="4">
        <f t="shared" si="28"/>
        <v>366.03971252565668</v>
      </c>
      <c r="S98" s="4">
        <f t="shared" si="29"/>
        <v>1166.1903158561129</v>
      </c>
      <c r="T98" s="4">
        <f t="shared" si="30"/>
        <v>3844.8602171582897</v>
      </c>
      <c r="U98" s="5">
        <f t="shared" si="31"/>
        <v>2.8497118511342956</v>
      </c>
      <c r="V98" s="5">
        <f t="shared" si="18"/>
        <v>0.92210840802390104</v>
      </c>
      <c r="W98" s="5">
        <f t="shared" si="19"/>
        <v>7.1418806341335848E-4</v>
      </c>
    </row>
    <row r="99" spans="1:23" x14ac:dyDescent="0.2">
      <c r="A99">
        <v>95</v>
      </c>
      <c r="B99">
        <v>0.34947</v>
      </c>
      <c r="C99" s="3">
        <f t="shared" si="20"/>
        <v>0.29748836971742559</v>
      </c>
      <c r="D99">
        <v>0.5</v>
      </c>
      <c r="E99" s="3">
        <f t="shared" si="16"/>
        <v>0.70251163028257446</v>
      </c>
      <c r="F99" s="4">
        <f t="shared" si="22"/>
        <v>693.65797937593948</v>
      </c>
      <c r="G99" s="4">
        <f t="shared" si="23"/>
        <v>206.35518142603183</v>
      </c>
      <c r="H99" s="4">
        <f t="shared" si="24"/>
        <v>590.48038866292359</v>
      </c>
      <c r="I99" s="4">
        <f t="shared" si="25"/>
        <v>1781.3261653989762</v>
      </c>
      <c r="J99" s="5">
        <f t="shared" si="26"/>
        <v>2.56801798344708</v>
      </c>
      <c r="L99">
        <v>95</v>
      </c>
      <c r="M99">
        <f>B99*USA!W99</f>
        <v>0.3242672200540378</v>
      </c>
      <c r="N99" s="3">
        <f t="shared" si="21"/>
        <v>0.27902748638902092</v>
      </c>
      <c r="O99">
        <v>0.5</v>
      </c>
      <c r="P99" s="3">
        <f t="shared" si="17"/>
        <v>0.72097251361097903</v>
      </c>
      <c r="Q99" s="4">
        <f t="shared" si="27"/>
        <v>983.17045959328459</v>
      </c>
      <c r="R99" s="4">
        <f t="shared" si="28"/>
        <v>274.33158203225275</v>
      </c>
      <c r="S99" s="4">
        <f t="shared" si="29"/>
        <v>846.00466857715821</v>
      </c>
      <c r="T99" s="4">
        <f t="shared" si="30"/>
        <v>2678.6699013021771</v>
      </c>
      <c r="U99" s="5">
        <f t="shared" si="31"/>
        <v>2.7245223604564792</v>
      </c>
      <c r="V99" s="5">
        <f t="shared" si="18"/>
        <v>0.92788285132926374</v>
      </c>
      <c r="W99" s="5">
        <f t="shared" si="19"/>
        <v>4.6470215298810786E-4</v>
      </c>
    </row>
    <row r="100" spans="1:23" x14ac:dyDescent="0.2">
      <c r="A100">
        <v>96</v>
      </c>
      <c r="B100">
        <v>0.37076999999999999</v>
      </c>
      <c r="C100" s="3">
        <f t="shared" si="20"/>
        <v>0.31278445399595911</v>
      </c>
      <c r="D100">
        <v>0.5</v>
      </c>
      <c r="E100" s="3">
        <f t="shared" si="16"/>
        <v>0.68721554600404089</v>
      </c>
      <c r="F100" s="4">
        <f t="shared" si="22"/>
        <v>487.30279794990764</v>
      </c>
      <c r="G100" s="4">
        <f t="shared" si="23"/>
        <v>152.42073958746505</v>
      </c>
      <c r="H100" s="4">
        <f t="shared" si="24"/>
        <v>411.09242815617512</v>
      </c>
      <c r="I100" s="4">
        <f t="shared" si="25"/>
        <v>1190.8457767360526</v>
      </c>
      <c r="J100" s="5">
        <f t="shared" si="26"/>
        <v>2.4437491057838452</v>
      </c>
      <c r="L100">
        <v>96</v>
      </c>
      <c r="M100">
        <f>B100*USA!W100</f>
        <v>0.34546471791578753</v>
      </c>
      <c r="N100" s="3">
        <f t="shared" si="21"/>
        <v>0.29458103997639518</v>
      </c>
      <c r="O100">
        <v>0.5</v>
      </c>
      <c r="P100" s="3">
        <f t="shared" si="17"/>
        <v>0.70541896002360482</v>
      </c>
      <c r="Q100" s="4">
        <f t="shared" si="27"/>
        <v>708.83887756103184</v>
      </c>
      <c r="R100" s="4">
        <f t="shared" si="28"/>
        <v>208.81049372762942</v>
      </c>
      <c r="S100" s="4">
        <f t="shared" si="29"/>
        <v>604.43363069721715</v>
      </c>
      <c r="T100" s="4">
        <f t="shared" si="30"/>
        <v>1832.665232725019</v>
      </c>
      <c r="U100" s="5">
        <f t="shared" si="31"/>
        <v>2.5854468352961133</v>
      </c>
      <c r="V100" s="5">
        <f t="shared" si="18"/>
        <v>0.9317493807907532</v>
      </c>
      <c r="W100" s="5">
        <f t="shared" si="19"/>
        <v>3.1360243512273977E-4</v>
      </c>
    </row>
    <row r="101" spans="1:23" x14ac:dyDescent="0.2">
      <c r="A101">
        <v>97</v>
      </c>
      <c r="B101">
        <v>0.39257999999999998</v>
      </c>
      <c r="C101" s="3">
        <f t="shared" si="20"/>
        <v>0.32816457547918981</v>
      </c>
      <c r="D101">
        <v>0.5</v>
      </c>
      <c r="E101" s="3">
        <f t="shared" si="16"/>
        <v>0.67183542452081024</v>
      </c>
      <c r="F101" s="4">
        <f t="shared" si="22"/>
        <v>334.88205836244259</v>
      </c>
      <c r="G101" s="4">
        <f t="shared" si="23"/>
        <v>109.89642851810822</v>
      </c>
      <c r="H101" s="4">
        <f t="shared" si="24"/>
        <v>279.93384410338848</v>
      </c>
      <c r="I101" s="4">
        <f t="shared" si="25"/>
        <v>779.75334857987752</v>
      </c>
      <c r="J101" s="5">
        <f t="shared" si="26"/>
        <v>2.3284416979304132</v>
      </c>
      <c r="L101">
        <v>97</v>
      </c>
      <c r="M101">
        <f>B101*USA!W101</f>
        <v>0.36732386171200321</v>
      </c>
      <c r="N101" s="3">
        <f t="shared" si="21"/>
        <v>0.31032835654886831</v>
      </c>
      <c r="O101">
        <v>0.5</v>
      </c>
      <c r="P101" s="3">
        <f t="shared" si="17"/>
        <v>0.68967164345113163</v>
      </c>
      <c r="Q101" s="4">
        <f t="shared" si="27"/>
        <v>500.02838383340242</v>
      </c>
      <c r="R101" s="4">
        <f t="shared" si="28"/>
        <v>155.17298658280652</v>
      </c>
      <c r="S101" s="4">
        <f t="shared" si="29"/>
        <v>422.44189054199916</v>
      </c>
      <c r="T101" s="4">
        <f t="shared" si="30"/>
        <v>1228.231602027802</v>
      </c>
      <c r="U101" s="5">
        <f t="shared" si="31"/>
        <v>2.4563237642865881</v>
      </c>
      <c r="V101" s="5">
        <f t="shared" si="18"/>
        <v>0.93566626346732695</v>
      </c>
      <c r="W101" s="5">
        <f t="shared" si="19"/>
        <v>2.0607835550487912E-4</v>
      </c>
    </row>
    <row r="102" spans="1:23" x14ac:dyDescent="0.2">
      <c r="A102">
        <v>98</v>
      </c>
      <c r="B102">
        <v>0.41482999999999998</v>
      </c>
      <c r="C102" s="3">
        <f t="shared" si="20"/>
        <v>0.343568698417694</v>
      </c>
      <c r="D102">
        <v>0.5</v>
      </c>
      <c r="E102" s="3">
        <f t="shared" si="16"/>
        <v>0.656431301582306</v>
      </c>
      <c r="F102" s="4">
        <f t="shared" si="22"/>
        <v>224.98562984433437</v>
      </c>
      <c r="G102" s="4">
        <f t="shared" si="23"/>
        <v>77.298020008303041</v>
      </c>
      <c r="H102" s="4">
        <f t="shared" si="24"/>
        <v>186.33661984018283</v>
      </c>
      <c r="I102" s="4">
        <f t="shared" si="25"/>
        <v>499.81950447648904</v>
      </c>
      <c r="J102" s="5">
        <f t="shared" si="26"/>
        <v>2.2215619051861664</v>
      </c>
      <c r="L102">
        <v>98</v>
      </c>
      <c r="M102">
        <f>B102*USA!W102</f>
        <v>0.38978935272727272</v>
      </c>
      <c r="N102" s="3">
        <f t="shared" si="21"/>
        <v>0.32621231012050311</v>
      </c>
      <c r="O102">
        <v>0.5</v>
      </c>
      <c r="P102" s="3">
        <f t="shared" si="17"/>
        <v>0.67378768987949689</v>
      </c>
      <c r="Q102" s="4">
        <f t="shared" si="27"/>
        <v>344.8553972505959</v>
      </c>
      <c r="R102" s="4">
        <f t="shared" si="28"/>
        <v>112.49607579464069</v>
      </c>
      <c r="S102" s="4">
        <f t="shared" si="29"/>
        <v>288.60735935327557</v>
      </c>
      <c r="T102" s="4">
        <f t="shared" si="30"/>
        <v>805.78971148580285</v>
      </c>
      <c r="U102" s="5">
        <f t="shared" si="31"/>
        <v>2.3366017116451276</v>
      </c>
      <c r="V102" s="5">
        <f t="shared" si="18"/>
        <v>0.93963636363636371</v>
      </c>
      <c r="W102" s="5">
        <f t="shared" si="19"/>
        <v>1.3170751054486328E-4</v>
      </c>
    </row>
    <row r="103" spans="1:23" x14ac:dyDescent="0.2">
      <c r="A103">
        <v>99</v>
      </c>
      <c r="B103">
        <v>0.43744</v>
      </c>
      <c r="C103" s="3">
        <f t="shared" si="20"/>
        <v>0.35893396350269136</v>
      </c>
      <c r="D103">
        <v>0.5</v>
      </c>
      <c r="E103" s="3">
        <f t="shared" si="16"/>
        <v>0.64106603649730864</v>
      </c>
      <c r="F103" s="4">
        <f t="shared" si="22"/>
        <v>147.68760983603133</v>
      </c>
      <c r="G103" s="4">
        <f t="shared" si="23"/>
        <v>53.01009915868579</v>
      </c>
      <c r="H103" s="4">
        <f t="shared" si="24"/>
        <v>121.18256025668843</v>
      </c>
      <c r="I103" s="4">
        <f t="shared" si="25"/>
        <v>313.48288463630621</v>
      </c>
      <c r="J103" s="5">
        <f t="shared" si="26"/>
        <v>2.1226078814894995</v>
      </c>
      <c r="L103">
        <v>99</v>
      </c>
      <c r="M103">
        <f>B103*USA!W103</f>
        <v>0.41275574279592675</v>
      </c>
      <c r="N103" s="3">
        <f t="shared" si="21"/>
        <v>0.34214465681272904</v>
      </c>
      <c r="O103">
        <v>0.5</v>
      </c>
      <c r="P103" s="3">
        <f t="shared" si="17"/>
        <v>0.6578553431872709</v>
      </c>
      <c r="Q103" s="4">
        <f t="shared" si="27"/>
        <v>232.35932145595521</v>
      </c>
      <c r="R103" s="4">
        <f t="shared" si="28"/>
        <v>79.500500296786385</v>
      </c>
      <c r="S103" s="4">
        <f t="shared" si="29"/>
        <v>192.60907130756203</v>
      </c>
      <c r="T103" s="4">
        <f t="shared" si="30"/>
        <v>517.18235213252728</v>
      </c>
      <c r="U103" s="5">
        <f t="shared" si="31"/>
        <v>2.2257869789422742</v>
      </c>
      <c r="V103" s="5">
        <f t="shared" si="18"/>
        <v>0.94357110185608717</v>
      </c>
      <c r="W103" s="5">
        <f t="shared" si="19"/>
        <v>8.1895173876067029E-5</v>
      </c>
    </row>
    <row r="104" spans="1:23" x14ac:dyDescent="0.2">
      <c r="A104">
        <v>100</v>
      </c>
      <c r="B104">
        <v>0.46031</v>
      </c>
      <c r="C104" s="3">
        <f t="shared" si="20"/>
        <v>0.37418861850742391</v>
      </c>
      <c r="D104">
        <v>0.5</v>
      </c>
      <c r="E104" s="3">
        <f t="shared" si="16"/>
        <v>0.62581138149257609</v>
      </c>
      <c r="F104" s="4">
        <f t="shared" si="22"/>
        <v>94.677510677345538</v>
      </c>
      <c r="G104" s="4">
        <f t="shared" si="23"/>
        <v>35.427246924077807</v>
      </c>
      <c r="H104" s="4">
        <f t="shared" si="24"/>
        <v>76.963887215306642</v>
      </c>
      <c r="I104" s="4">
        <f t="shared" si="25"/>
        <v>192.30032437961779</v>
      </c>
      <c r="J104" s="5">
        <f t="shared" si="26"/>
        <v>2.0311087924033417</v>
      </c>
      <c r="L104">
        <v>100</v>
      </c>
      <c r="M104">
        <f>B104*USA!W104</f>
        <v>0.43614122460408122</v>
      </c>
      <c r="N104" s="3">
        <f t="shared" si="21"/>
        <v>0.35805906504863022</v>
      </c>
      <c r="O104">
        <v>0.5</v>
      </c>
      <c r="P104" s="3">
        <f t="shared" si="17"/>
        <v>0.64194093495136983</v>
      </c>
      <c r="Q104" s="4">
        <f t="shared" si="27"/>
        <v>152.85882115916883</v>
      </c>
      <c r="R104" s="4">
        <f t="shared" si="28"/>
        <v>54.732486588687749</v>
      </c>
      <c r="S104" s="4">
        <f t="shared" si="29"/>
        <v>125.49257786482495</v>
      </c>
      <c r="T104" s="4">
        <f t="shared" si="30"/>
        <v>324.5732808249652</v>
      </c>
      <c r="U104" s="5">
        <f t="shared" si="31"/>
        <v>2.123353290072763</v>
      </c>
      <c r="V104" s="5">
        <f t="shared" si="18"/>
        <v>0.9474945680173823</v>
      </c>
      <c r="W104" s="5">
        <f t="shared" si="19"/>
        <v>4.9469863085544471E-5</v>
      </c>
    </row>
    <row r="105" spans="1:23" x14ac:dyDescent="0.2">
      <c r="A105">
        <v>101</v>
      </c>
      <c r="B105">
        <v>0.48333999999999999</v>
      </c>
      <c r="C105" s="3">
        <f t="shared" si="20"/>
        <v>0.38926606908437827</v>
      </c>
      <c r="D105">
        <v>0.5</v>
      </c>
      <c r="E105" s="3">
        <f t="shared" si="16"/>
        <v>0.61073393091562167</v>
      </c>
      <c r="F105" s="4">
        <f t="shared" si="22"/>
        <v>59.250263753267731</v>
      </c>
      <c r="G105" s="4">
        <f t="shared" si="23"/>
        <v>23.064117263447152</v>
      </c>
      <c r="H105" s="4">
        <f t="shared" si="24"/>
        <v>47.718205121544159</v>
      </c>
      <c r="I105" s="4">
        <f t="shared" si="25"/>
        <v>115.33643716431115</v>
      </c>
      <c r="J105" s="5">
        <f t="shared" si="26"/>
        <v>1.9465978690761556</v>
      </c>
      <c r="L105">
        <v>101</v>
      </c>
      <c r="M105">
        <f>B105*USA!W105</f>
        <v>0.45982534212178283</v>
      </c>
      <c r="N105" s="3">
        <f t="shared" si="21"/>
        <v>0.37386828588825677</v>
      </c>
      <c r="O105">
        <v>0.5</v>
      </c>
      <c r="P105" s="3">
        <f t="shared" si="17"/>
        <v>0.62613171411174329</v>
      </c>
      <c r="Q105" s="4">
        <f t="shared" si="27"/>
        <v>98.126334570481077</v>
      </c>
      <c r="R105" s="4">
        <f t="shared" si="28"/>
        <v>36.686324506363349</v>
      </c>
      <c r="S105" s="4">
        <f t="shared" si="29"/>
        <v>79.783172317299403</v>
      </c>
      <c r="T105" s="4">
        <f t="shared" si="30"/>
        <v>199.08070296014023</v>
      </c>
      <c r="U105" s="5">
        <f t="shared" si="31"/>
        <v>2.0288203348423943</v>
      </c>
      <c r="V105" s="5">
        <f t="shared" si="18"/>
        <v>0.9513496547394853</v>
      </c>
      <c r="W105" s="5">
        <f t="shared" si="19"/>
        <v>2.9032139366102391E-5</v>
      </c>
    </row>
    <row r="106" spans="1:23" x14ac:dyDescent="0.2">
      <c r="A106">
        <v>102</v>
      </c>
      <c r="B106">
        <v>0.50644999999999996</v>
      </c>
      <c r="C106" s="3">
        <f t="shared" si="20"/>
        <v>0.40411737716690932</v>
      </c>
      <c r="D106">
        <v>0.5</v>
      </c>
      <c r="E106" s="3">
        <f t="shared" si="16"/>
        <v>0.59588262283309068</v>
      </c>
      <c r="F106" s="4">
        <f t="shared" si="22"/>
        <v>36.18614648982058</v>
      </c>
      <c r="G106" s="4">
        <f t="shared" si="23"/>
        <v>14.623450609243854</v>
      </c>
      <c r="H106" s="4">
        <f t="shared" si="24"/>
        <v>28.874421185198653</v>
      </c>
      <c r="I106" s="4">
        <f t="shared" si="25"/>
        <v>67.618232042766991</v>
      </c>
      <c r="J106" s="5">
        <f t="shared" si="26"/>
        <v>1.8686220723112499</v>
      </c>
      <c r="L106">
        <v>102</v>
      </c>
      <c r="M106">
        <f>B106*USA!W106</f>
        <v>0.48371913649298398</v>
      </c>
      <c r="N106" s="3">
        <f t="shared" si="21"/>
        <v>0.38951194552214652</v>
      </c>
      <c r="O106">
        <v>0.5</v>
      </c>
      <c r="P106" s="3">
        <f t="shared" si="17"/>
        <v>0.61048805447785348</v>
      </c>
      <c r="Q106" s="4">
        <f t="shared" si="27"/>
        <v>61.440010064117729</v>
      </c>
      <c r="R106" s="4">
        <f t="shared" si="28"/>
        <v>23.93161785297476</v>
      </c>
      <c r="S106" s="4">
        <f t="shared" si="29"/>
        <v>49.474201137630345</v>
      </c>
      <c r="T106" s="4">
        <f t="shared" si="30"/>
        <v>119.29753064284084</v>
      </c>
      <c r="U106" s="5">
        <f t="shared" si="31"/>
        <v>1.9416912614165265</v>
      </c>
      <c r="V106" s="5">
        <f t="shared" si="18"/>
        <v>0.95511726032774025</v>
      </c>
      <c r="W106" s="5">
        <f t="shared" si="19"/>
        <v>1.6545784341277041E-5</v>
      </c>
    </row>
    <row r="107" spans="1:23" x14ac:dyDescent="0.2">
      <c r="A107">
        <v>103</v>
      </c>
      <c r="B107">
        <v>0.52952999999999995</v>
      </c>
      <c r="C107" s="3">
        <f t="shared" si="20"/>
        <v>0.41867856874597253</v>
      </c>
      <c r="D107">
        <v>0.5</v>
      </c>
      <c r="E107" s="3">
        <f t="shared" si="16"/>
        <v>0.58132143125402747</v>
      </c>
      <c r="F107" s="4">
        <f t="shared" si="22"/>
        <v>21.562695880576726</v>
      </c>
      <c r="G107" s="4">
        <f t="shared" si="23"/>
        <v>9.0278386495845417</v>
      </c>
      <c r="H107" s="4">
        <f t="shared" si="24"/>
        <v>17.048776555784457</v>
      </c>
      <c r="I107" s="4">
        <f t="shared" si="25"/>
        <v>38.743810857568342</v>
      </c>
      <c r="J107" s="5">
        <f t="shared" si="26"/>
        <v>1.7967980939001251</v>
      </c>
      <c r="L107">
        <v>103</v>
      </c>
      <c r="M107">
        <f>B107*USA!W107</f>
        <v>0.50771701613350328</v>
      </c>
      <c r="N107" s="3">
        <f t="shared" si="21"/>
        <v>0.40492369184169058</v>
      </c>
      <c r="O107">
        <v>0.5</v>
      </c>
      <c r="P107" s="3">
        <f t="shared" si="17"/>
        <v>0.59507630815830947</v>
      </c>
      <c r="Q107" s="4">
        <f t="shared" si="27"/>
        <v>37.508392211142969</v>
      </c>
      <c r="R107" s="4">
        <f t="shared" si="28"/>
        <v>15.18803664918212</v>
      </c>
      <c r="S107" s="4">
        <f t="shared" si="29"/>
        <v>29.914373886551907</v>
      </c>
      <c r="T107" s="4">
        <f t="shared" si="30"/>
        <v>69.823329505210495</v>
      </c>
      <c r="U107" s="5">
        <f t="shared" si="31"/>
        <v>1.8615388554156003</v>
      </c>
      <c r="V107" s="5">
        <f t="shared" si="18"/>
        <v>0.95880689693407994</v>
      </c>
      <c r="W107" s="5">
        <f t="shared" si="19"/>
        <v>9.1475733537785212E-6</v>
      </c>
    </row>
    <row r="108" spans="1:23" x14ac:dyDescent="0.2">
      <c r="A108">
        <v>104</v>
      </c>
      <c r="B108">
        <v>0.55247999999999997</v>
      </c>
      <c r="C108" s="3">
        <f t="shared" si="20"/>
        <v>0.43289663386196953</v>
      </c>
      <c r="D108">
        <v>0.5</v>
      </c>
      <c r="E108" s="3">
        <f t="shared" si="16"/>
        <v>0.56710336613803047</v>
      </c>
      <c r="F108" s="4">
        <f t="shared" si="22"/>
        <v>12.534857230992184</v>
      </c>
      <c r="G108" s="4">
        <f t="shared" si="23"/>
        <v>5.4262975012368848</v>
      </c>
      <c r="H108" s="4">
        <f t="shared" si="24"/>
        <v>9.8217084803737418</v>
      </c>
      <c r="I108" s="4">
        <f t="shared" si="25"/>
        <v>21.695034301783885</v>
      </c>
      <c r="J108" s="5">
        <f t="shared" si="26"/>
        <v>1.7307763384925794</v>
      </c>
      <c r="L108">
        <v>104</v>
      </c>
      <c r="M108">
        <f>B108*USA!W108</f>
        <v>0.53168779383244513</v>
      </c>
      <c r="N108" s="3">
        <f t="shared" si="21"/>
        <v>0.42002635169132069</v>
      </c>
      <c r="O108">
        <v>0.5</v>
      </c>
      <c r="P108" s="3">
        <f t="shared" si="17"/>
        <v>0.57997364830867926</v>
      </c>
      <c r="Q108" s="4">
        <f t="shared" si="27"/>
        <v>22.320355561960849</v>
      </c>
      <c r="R108" s="4">
        <f t="shared" si="28"/>
        <v>9.3751375151434946</v>
      </c>
      <c r="S108" s="4">
        <f t="shared" si="29"/>
        <v>17.632786804389102</v>
      </c>
      <c r="T108" s="4">
        <f t="shared" si="30"/>
        <v>39.908955618658595</v>
      </c>
      <c r="U108" s="5">
        <f t="shared" si="31"/>
        <v>1.788007162693809</v>
      </c>
      <c r="V108" s="5">
        <f t="shared" si="18"/>
        <v>0.96236568533240141</v>
      </c>
      <c r="W108" s="5">
        <f t="shared" si="19"/>
        <v>4.9086610326042735E-6</v>
      </c>
    </row>
    <row r="109" spans="1:23" x14ac:dyDescent="0.2">
      <c r="A109">
        <v>105</v>
      </c>
      <c r="B109">
        <v>0.57521</v>
      </c>
      <c r="C109" s="3">
        <f t="shared" si="20"/>
        <v>0.4467286163070196</v>
      </c>
      <c r="D109">
        <v>0.5</v>
      </c>
      <c r="E109" s="3">
        <f t="shared" si="16"/>
        <v>0.55327138369298035</v>
      </c>
      <c r="F109" s="4">
        <f t="shared" si="22"/>
        <v>7.1085597297552994</v>
      </c>
      <c r="G109" s="4">
        <f t="shared" si="23"/>
        <v>3.1755970520093864</v>
      </c>
      <c r="H109" s="4">
        <f t="shared" si="24"/>
        <v>5.520761203750606</v>
      </c>
      <c r="I109" s="4">
        <f t="shared" si="25"/>
        <v>11.873325821410145</v>
      </c>
      <c r="J109" s="5">
        <f t="shared" si="26"/>
        <v>1.6702857221147476</v>
      </c>
      <c r="L109">
        <v>105</v>
      </c>
      <c r="M109">
        <f>B109*USA!W109</f>
        <v>0.55551266072998029</v>
      </c>
      <c r="N109" s="3">
        <f t="shared" si="21"/>
        <v>0.43475633618758791</v>
      </c>
      <c r="O109">
        <v>0.5</v>
      </c>
      <c r="P109" s="3">
        <f t="shared" si="17"/>
        <v>0.56524366381241209</v>
      </c>
      <c r="Q109" s="4">
        <f t="shared" si="27"/>
        <v>12.945218046817354</v>
      </c>
      <c r="R109" s="4">
        <f t="shared" si="28"/>
        <v>5.6280155691837557</v>
      </c>
      <c r="S109" s="4">
        <f t="shared" si="29"/>
        <v>10.131210262225476</v>
      </c>
      <c r="T109" s="4">
        <f t="shared" si="30"/>
        <v>22.276168814269493</v>
      </c>
      <c r="U109" s="5">
        <f t="shared" si="31"/>
        <v>1.7208029044938489</v>
      </c>
      <c r="V109" s="5">
        <f t="shared" si="18"/>
        <v>0.96575626419912775</v>
      </c>
      <c r="W109" s="5">
        <f t="shared" si="19"/>
        <v>2.5581652661812802E-6</v>
      </c>
    </row>
    <row r="110" spans="1:23" x14ac:dyDescent="0.2">
      <c r="A110">
        <v>106</v>
      </c>
      <c r="B110">
        <v>0.59762999999999999</v>
      </c>
      <c r="C110" s="3">
        <f t="shared" si="20"/>
        <v>0.4601348151969295</v>
      </c>
      <c r="D110">
        <v>0.5</v>
      </c>
      <c r="E110" s="3">
        <f t="shared" si="16"/>
        <v>0.53986518480307044</v>
      </c>
      <c r="F110" s="4">
        <f t="shared" si="22"/>
        <v>3.932962677745913</v>
      </c>
      <c r="G110" s="4">
        <f t="shared" si="23"/>
        <v>1.8096930549010368</v>
      </c>
      <c r="H110" s="4">
        <f t="shared" si="24"/>
        <v>3.0281161502953946</v>
      </c>
      <c r="I110" s="4">
        <f t="shared" si="25"/>
        <v>6.3525646176595387</v>
      </c>
      <c r="J110" s="5">
        <f t="shared" si="26"/>
        <v>1.6152110096555417</v>
      </c>
      <c r="L110">
        <v>106</v>
      </c>
      <c r="M110">
        <f>B110*USA!W110</f>
        <v>0.57909451858054728</v>
      </c>
      <c r="N110" s="3">
        <f t="shared" si="21"/>
        <v>0.4490680852590565</v>
      </c>
      <c r="O110">
        <v>0.5</v>
      </c>
      <c r="P110" s="3">
        <f t="shared" si="17"/>
        <v>0.5509319147409435</v>
      </c>
      <c r="Q110" s="4">
        <f t="shared" si="27"/>
        <v>7.3172024776335984</v>
      </c>
      <c r="R110" s="4">
        <f t="shared" si="28"/>
        <v>3.2859221060837447</v>
      </c>
      <c r="S110" s="4">
        <f t="shared" si="29"/>
        <v>5.6742414245917256</v>
      </c>
      <c r="T110" s="4">
        <f t="shared" si="30"/>
        <v>12.144958552044017</v>
      </c>
      <c r="U110" s="5">
        <f t="shared" si="31"/>
        <v>1.6597816705451789</v>
      </c>
      <c r="V110" s="5">
        <f t="shared" si="18"/>
        <v>0.96898502180370338</v>
      </c>
      <c r="W110" s="5">
        <f t="shared" si="19"/>
        <v>1.2945134188515864E-6</v>
      </c>
    </row>
    <row r="111" spans="1:23" x14ac:dyDescent="0.2">
      <c r="A111">
        <v>107</v>
      </c>
      <c r="B111">
        <v>0.61965000000000003</v>
      </c>
      <c r="C111" s="3">
        <f t="shared" si="20"/>
        <v>0.47307846468039627</v>
      </c>
      <c r="D111">
        <v>0.5</v>
      </c>
      <c r="E111" s="3">
        <f t="shared" si="16"/>
        <v>0.52692153531960373</v>
      </c>
      <c r="F111" s="4">
        <f t="shared" si="22"/>
        <v>2.1232696228448762</v>
      </c>
      <c r="G111" s="4">
        <f t="shared" si="23"/>
        <v>1.0044731332779782</v>
      </c>
      <c r="H111" s="4">
        <f t="shared" si="24"/>
        <v>1.6210330562058872</v>
      </c>
      <c r="I111" s="4">
        <f t="shared" si="25"/>
        <v>3.3244484673641446</v>
      </c>
      <c r="J111" s="5">
        <f t="shared" si="26"/>
        <v>1.5657212968129131</v>
      </c>
      <c r="L111">
        <v>107</v>
      </c>
      <c r="M111">
        <f>B111*USA!W111</f>
        <v>0.6023285255586952</v>
      </c>
      <c r="N111" s="3">
        <f t="shared" si="21"/>
        <v>0.46291505445445708</v>
      </c>
      <c r="O111">
        <v>0.5</v>
      </c>
      <c r="P111" s="3">
        <f t="shared" si="17"/>
        <v>0.53708494554554287</v>
      </c>
      <c r="Q111" s="4">
        <f t="shared" si="27"/>
        <v>4.0312803715498537</v>
      </c>
      <c r="R111" s="4">
        <f t="shared" si="28"/>
        <v>1.8661403727171848</v>
      </c>
      <c r="S111" s="4">
        <f t="shared" si="29"/>
        <v>3.0982101851912613</v>
      </c>
      <c r="T111" s="4">
        <f t="shared" si="30"/>
        <v>6.470717127452291</v>
      </c>
      <c r="U111" s="5">
        <f t="shared" si="31"/>
        <v>1.6051270393194157</v>
      </c>
      <c r="V111" s="5">
        <f t="shared" si="18"/>
        <v>0.97204635771596093</v>
      </c>
      <c r="W111" s="5">
        <f t="shared" si="19"/>
        <v>6.3634937998448578E-7</v>
      </c>
    </row>
    <row r="112" spans="1:23" x14ac:dyDescent="0.2">
      <c r="A112">
        <v>108</v>
      </c>
      <c r="B112">
        <v>0.64117999999999997</v>
      </c>
      <c r="C112" s="3">
        <f t="shared" si="20"/>
        <v>0.48552540909744885</v>
      </c>
      <c r="D112">
        <v>0.5</v>
      </c>
      <c r="E112" s="3">
        <f t="shared" si="16"/>
        <v>0.51447459090255121</v>
      </c>
      <c r="F112" s="4">
        <f t="shared" si="22"/>
        <v>1.118796489566898</v>
      </c>
      <c r="G112" s="4">
        <f t="shared" si="23"/>
        <v>0.54320412329375778</v>
      </c>
      <c r="H112" s="4">
        <f t="shared" si="24"/>
        <v>0.8471944279200192</v>
      </c>
      <c r="I112" s="4">
        <f t="shared" si="25"/>
        <v>1.7034154111582573</v>
      </c>
      <c r="J112" s="5">
        <f t="shared" si="26"/>
        <v>1.5225426849682677</v>
      </c>
      <c r="L112">
        <v>108</v>
      </c>
      <c r="M112">
        <f>B112*USA!W112</f>
        <v>0.6250935465158437</v>
      </c>
      <c r="N112" s="3">
        <f t="shared" si="21"/>
        <v>0.47624477790172415</v>
      </c>
      <c r="O112">
        <v>0.5</v>
      </c>
      <c r="P112" s="3">
        <f t="shared" si="17"/>
        <v>0.52375522209827585</v>
      </c>
      <c r="Q112" s="4">
        <f t="shared" si="27"/>
        <v>2.1651399988326689</v>
      </c>
      <c r="R112" s="4">
        <f t="shared" si="28"/>
        <v>1.0311366178702037</v>
      </c>
      <c r="S112" s="4">
        <f t="shared" si="29"/>
        <v>1.649571689897567</v>
      </c>
      <c r="T112" s="4">
        <f t="shared" si="30"/>
        <v>3.3725069422610296</v>
      </c>
      <c r="U112" s="5">
        <f t="shared" si="31"/>
        <v>1.5576392030442883</v>
      </c>
      <c r="V112" s="5">
        <f t="shared" si="18"/>
        <v>0.97491117395402804</v>
      </c>
      <c r="W112" s="5">
        <f t="shared" si="19"/>
        <v>3.045229227576258E-7</v>
      </c>
    </row>
    <row r="113" spans="1:23" x14ac:dyDescent="0.2">
      <c r="A113">
        <v>109</v>
      </c>
      <c r="B113">
        <v>0.66217000000000004</v>
      </c>
      <c r="C113" s="3">
        <f t="shared" si="20"/>
        <v>0.49746635263713435</v>
      </c>
      <c r="D113">
        <v>0.5</v>
      </c>
      <c r="E113" s="3">
        <f t="shared" si="16"/>
        <v>0.50253364736286565</v>
      </c>
      <c r="F113" s="4">
        <f t="shared" si="22"/>
        <v>0.57559236627314025</v>
      </c>
      <c r="G113" s="4">
        <f t="shared" si="23"/>
        <v>0.28633783505567656</v>
      </c>
      <c r="H113" s="4">
        <f t="shared" si="24"/>
        <v>0.43242344874530197</v>
      </c>
      <c r="I113" s="4">
        <f t="shared" si="25"/>
        <v>0.85622098323823814</v>
      </c>
      <c r="J113" s="5">
        <f t="shared" si="26"/>
        <v>1.4875474961249382</v>
      </c>
      <c r="L113">
        <v>109</v>
      </c>
      <c r="M113">
        <f>B113*USA!W113</f>
        <v>0.6473264567940894</v>
      </c>
      <c r="N113" s="3">
        <f t="shared" si="21"/>
        <v>0.48904165569213653</v>
      </c>
      <c r="O113">
        <v>0.5</v>
      </c>
      <c r="P113" s="3">
        <f t="shared" si="17"/>
        <v>0.51095834430786347</v>
      </c>
      <c r="Q113" s="4">
        <f t="shared" si="27"/>
        <v>1.1340033809624652</v>
      </c>
      <c r="R113" s="4">
        <f t="shared" si="28"/>
        <v>0.5545748909863647</v>
      </c>
      <c r="S113" s="4">
        <f t="shared" si="29"/>
        <v>0.85671593546928282</v>
      </c>
      <c r="T113" s="4">
        <f t="shared" si="30"/>
        <v>1.7229352523634629</v>
      </c>
      <c r="U113" s="5">
        <f t="shared" si="31"/>
        <v>1.5193387262224494</v>
      </c>
      <c r="V113" s="5">
        <f t="shared" si="18"/>
        <v>0.97758348580287446</v>
      </c>
      <c r="W113" s="5">
        <f t="shared" si="19"/>
        <v>1.4224059259820628E-7</v>
      </c>
    </row>
    <row r="114" spans="1:23" x14ac:dyDescent="0.2">
      <c r="A114">
        <v>110</v>
      </c>
      <c r="B114">
        <v>0.68252999999999997</v>
      </c>
      <c r="C114" s="3">
        <v>1</v>
      </c>
      <c r="D114" s="2">
        <f>1/B114</f>
        <v>1.4651370635722973</v>
      </c>
      <c r="E114" s="3">
        <f t="shared" si="16"/>
        <v>0</v>
      </c>
      <c r="F114" s="4">
        <f t="shared" si="22"/>
        <v>0.2892545312174637</v>
      </c>
      <c r="G114" s="4">
        <f>F114</f>
        <v>0.2892545312174637</v>
      </c>
      <c r="H114" s="4">
        <f>F114*D114</f>
        <v>0.42379753449293617</v>
      </c>
      <c r="I114" s="4">
        <f>H114</f>
        <v>0.42379753449293617</v>
      </c>
      <c r="J114" s="5">
        <f>IF(F114&gt;0.0000001,I114/F114,0)</f>
        <v>1.4651370635722973</v>
      </c>
      <c r="L114">
        <v>110</v>
      </c>
      <c r="M114">
        <f>B114*USA!W114</f>
        <v>0.66891661115759349</v>
      </c>
      <c r="N114" s="3">
        <v>1</v>
      </c>
      <c r="O114" s="2">
        <f>1/M114</f>
        <v>1.4949546525230555</v>
      </c>
      <c r="P114" s="3">
        <f t="shared" si="17"/>
        <v>0</v>
      </c>
      <c r="Q114" s="4">
        <f t="shared" si="27"/>
        <v>0.57942848997610052</v>
      </c>
      <c r="R114" s="4">
        <f>Q114</f>
        <v>0.57942848997610052</v>
      </c>
      <c r="S114" s="4">
        <f>Q114*O114</f>
        <v>0.86621931689418008</v>
      </c>
      <c r="T114" s="4">
        <f>S114</f>
        <v>0.86621931689418008</v>
      </c>
      <c r="U114" s="5">
        <f>IF(Q114&gt;0.0000001,T114/Q114,0)</f>
        <v>1.4949546525230555</v>
      </c>
      <c r="V114" s="5">
        <f t="shared" si="18"/>
        <v>0.98005451944616873</v>
      </c>
      <c r="W114" s="5">
        <f t="shared" si="19"/>
        <v>1.2951016627226211E-7</v>
      </c>
    </row>
    <row r="115" spans="1:23" x14ac:dyDescent="0.2">
      <c r="J115" s="7"/>
      <c r="U115" s="7"/>
      <c r="V115" s="7"/>
      <c r="W115" s="7"/>
    </row>
    <row r="116" spans="1:23" x14ac:dyDescent="0.2">
      <c r="J116" s="7"/>
      <c r="U116" s="7"/>
      <c r="V116" s="7"/>
      <c r="W116" s="7"/>
    </row>
    <row r="117" spans="1:23" x14ac:dyDescent="0.2">
      <c r="J117" s="7"/>
      <c r="U117" s="7"/>
      <c r="V117" s="7"/>
      <c r="W117" s="7"/>
    </row>
    <row r="118" spans="1:23" x14ac:dyDescent="0.2">
      <c r="J118" s="7"/>
      <c r="U118" s="7"/>
      <c r="V118" s="7"/>
      <c r="W118" s="7"/>
    </row>
    <row r="119" spans="1:23" x14ac:dyDescent="0.2">
      <c r="J119" s="7"/>
      <c r="U119" s="7"/>
      <c r="V119" s="7"/>
      <c r="W119" s="7"/>
    </row>
    <row r="120" spans="1:23" x14ac:dyDescent="0.2">
      <c r="J120" s="7"/>
      <c r="U120" s="7"/>
      <c r="V120" s="7"/>
      <c r="W120" s="7"/>
    </row>
    <row r="121" spans="1:23" x14ac:dyDescent="0.2">
      <c r="J121" s="7"/>
      <c r="U121" s="7"/>
      <c r="V121" s="7"/>
      <c r="W121" s="7"/>
    </row>
    <row r="122" spans="1:23" x14ac:dyDescent="0.2">
      <c r="J122" s="7"/>
      <c r="U122" s="7"/>
      <c r="V122" s="7"/>
      <c r="W122" s="7"/>
    </row>
    <row r="123" spans="1:23" x14ac:dyDescent="0.2">
      <c r="J123" s="7"/>
      <c r="U123" s="7"/>
      <c r="V123" s="7"/>
      <c r="W123" s="7"/>
    </row>
    <row r="124" spans="1:23" x14ac:dyDescent="0.2">
      <c r="J124" s="7"/>
      <c r="U124" s="7"/>
      <c r="V124" s="7"/>
      <c r="W124" s="7"/>
    </row>
    <row r="125" spans="1:23" x14ac:dyDescent="0.2">
      <c r="J125" s="7"/>
      <c r="U125" s="7"/>
      <c r="V125" s="7"/>
      <c r="W125" s="7"/>
    </row>
    <row r="126" spans="1:23" x14ac:dyDescent="0.2">
      <c r="J126" s="7"/>
      <c r="U126" s="7"/>
      <c r="V126" s="7"/>
      <c r="W126" s="7"/>
    </row>
    <row r="127" spans="1:23" x14ac:dyDescent="0.2">
      <c r="J127" s="7"/>
      <c r="U127" s="7"/>
      <c r="V127" s="7"/>
      <c r="W127" s="7"/>
    </row>
    <row r="128" spans="1:23" x14ac:dyDescent="0.2">
      <c r="J128" s="7"/>
      <c r="U128" s="7"/>
      <c r="V128" s="7"/>
      <c r="W128" s="7"/>
    </row>
    <row r="129" spans="10:23" x14ac:dyDescent="0.2">
      <c r="J129" s="7"/>
      <c r="U129" s="7"/>
      <c r="V129" s="7"/>
      <c r="W129" s="7"/>
    </row>
    <row r="130" spans="10:23" x14ac:dyDescent="0.2">
      <c r="J130" s="7"/>
      <c r="U130" s="7"/>
      <c r="V130" s="7"/>
      <c r="W130" s="7"/>
    </row>
    <row r="131" spans="10:23" x14ac:dyDescent="0.2">
      <c r="J131" s="7"/>
      <c r="U131" s="7"/>
      <c r="V131" s="7"/>
      <c r="W131" s="7"/>
    </row>
    <row r="132" spans="10:23" x14ac:dyDescent="0.2">
      <c r="J132" s="7"/>
      <c r="U132" s="7"/>
      <c r="V132" s="7"/>
      <c r="W132" s="7"/>
    </row>
    <row r="133" spans="10:23" x14ac:dyDescent="0.2">
      <c r="J133" s="7"/>
      <c r="U133" s="7"/>
      <c r="V133" s="7"/>
      <c r="W133" s="7"/>
    </row>
    <row r="134" spans="10:23" x14ac:dyDescent="0.2">
      <c r="J134" s="7"/>
      <c r="U134" s="7"/>
      <c r="V134" s="7"/>
      <c r="W134" s="7"/>
    </row>
    <row r="135" spans="10:23" x14ac:dyDescent="0.2">
      <c r="J135" s="7"/>
      <c r="U135" s="7"/>
      <c r="V135" s="7"/>
      <c r="W135" s="7"/>
    </row>
    <row r="136" spans="10:23" x14ac:dyDescent="0.2">
      <c r="J136" s="7"/>
      <c r="U136" s="7"/>
      <c r="V136" s="7"/>
      <c r="W136" s="7"/>
    </row>
    <row r="137" spans="10:23" x14ac:dyDescent="0.2">
      <c r="J137" s="7"/>
      <c r="U137" s="7"/>
      <c r="V137" s="7"/>
      <c r="W137" s="7"/>
    </row>
    <row r="138" spans="10:23" x14ac:dyDescent="0.2">
      <c r="J138" s="7"/>
      <c r="U138" s="7"/>
      <c r="V138" s="7"/>
      <c r="W138" s="7"/>
    </row>
    <row r="139" spans="10:23" x14ac:dyDescent="0.2">
      <c r="J139" s="7"/>
      <c r="U139" s="7"/>
      <c r="V139" s="7"/>
      <c r="W139" s="7"/>
    </row>
    <row r="140" spans="10:23" x14ac:dyDescent="0.2">
      <c r="J140" s="7"/>
      <c r="U140" s="7"/>
      <c r="V140" s="7"/>
      <c r="W140" s="7"/>
    </row>
    <row r="141" spans="10:23" x14ac:dyDescent="0.2">
      <c r="J141" s="7"/>
      <c r="U141" s="7"/>
      <c r="V141" s="7"/>
      <c r="W141" s="7"/>
    </row>
    <row r="142" spans="10:23" x14ac:dyDescent="0.2">
      <c r="J142" s="7"/>
      <c r="U142" s="7"/>
      <c r="V142" s="7"/>
      <c r="W142" s="7"/>
    </row>
    <row r="143" spans="10:23" x14ac:dyDescent="0.2">
      <c r="J143" s="7"/>
      <c r="U143" s="7"/>
      <c r="V143" s="7"/>
      <c r="W143" s="7"/>
    </row>
    <row r="144" spans="10:23" x14ac:dyDescent="0.2">
      <c r="J144" s="7"/>
      <c r="U144" s="7"/>
      <c r="V144" s="7"/>
      <c r="W144" s="7"/>
    </row>
    <row r="145" spans="10:23" x14ac:dyDescent="0.2">
      <c r="J145" s="7"/>
      <c r="U145" s="7"/>
      <c r="V145" s="7"/>
      <c r="W145" s="7"/>
    </row>
    <row r="146" spans="10:23" x14ac:dyDescent="0.2">
      <c r="J146" s="7"/>
      <c r="U146" s="7"/>
      <c r="V146" s="7"/>
      <c r="W146" s="7"/>
    </row>
    <row r="147" spans="10:23" x14ac:dyDescent="0.2">
      <c r="J147" s="7"/>
      <c r="U147" s="7"/>
      <c r="V147" s="7"/>
      <c r="W147" s="7"/>
    </row>
    <row r="148" spans="10:23" x14ac:dyDescent="0.2">
      <c r="J148" s="7"/>
      <c r="U148" s="7"/>
      <c r="V148" s="7"/>
      <c r="W148" s="7"/>
    </row>
    <row r="149" spans="10:23" x14ac:dyDescent="0.2">
      <c r="J149" s="7"/>
      <c r="U149" s="7"/>
      <c r="V149" s="7"/>
      <c r="W149" s="7"/>
    </row>
    <row r="150" spans="10:23" x14ac:dyDescent="0.2">
      <c r="J150" s="7"/>
      <c r="U150" s="7"/>
      <c r="V150" s="7"/>
      <c r="W150" s="7"/>
    </row>
    <row r="151" spans="10:23" x14ac:dyDescent="0.2">
      <c r="J151" s="7"/>
      <c r="U151" s="7"/>
      <c r="V151" s="7"/>
      <c r="W151" s="7"/>
    </row>
    <row r="152" spans="10:23" x14ac:dyDescent="0.2">
      <c r="J152" s="7"/>
      <c r="U152" s="7"/>
      <c r="V152" s="7"/>
      <c r="W152" s="7"/>
    </row>
    <row r="153" spans="10:23" x14ac:dyDescent="0.2">
      <c r="J153" s="7"/>
      <c r="U153" s="7"/>
      <c r="V153" s="7"/>
      <c r="W153" s="7"/>
    </row>
    <row r="154" spans="10:23" x14ac:dyDescent="0.2">
      <c r="J154" s="7"/>
      <c r="U154" s="7"/>
      <c r="V154" s="7"/>
      <c r="W154" s="7"/>
    </row>
    <row r="155" spans="10:23" x14ac:dyDescent="0.2">
      <c r="J155" s="7"/>
      <c r="U155" s="7"/>
      <c r="V155" s="7"/>
      <c r="W155" s="7"/>
    </row>
    <row r="156" spans="10:23" x14ac:dyDescent="0.2">
      <c r="J156" s="7"/>
      <c r="U156" s="7"/>
      <c r="V156" s="7"/>
      <c r="W156" s="7"/>
    </row>
    <row r="157" spans="10:23" x14ac:dyDescent="0.2">
      <c r="J157" s="7"/>
      <c r="U157" s="7"/>
      <c r="V157" s="7"/>
      <c r="W157" s="7"/>
    </row>
    <row r="158" spans="10:23" x14ac:dyDescent="0.2">
      <c r="J158" s="7"/>
      <c r="U158" s="7"/>
      <c r="V158" s="7"/>
      <c r="W158" s="7"/>
    </row>
    <row r="159" spans="10:23" x14ac:dyDescent="0.2">
      <c r="J159" s="7"/>
      <c r="U159" s="7"/>
      <c r="V159" s="7"/>
      <c r="W159" s="7"/>
    </row>
    <row r="160" spans="10:23" x14ac:dyDescent="0.2">
      <c r="J160" s="7"/>
      <c r="U160" s="7"/>
      <c r="V160" s="7"/>
      <c r="W160" s="7"/>
    </row>
    <row r="161" spans="10:23" x14ac:dyDescent="0.2">
      <c r="J161" s="7"/>
      <c r="U161" s="7"/>
      <c r="V161" s="7"/>
      <c r="W161" s="7"/>
    </row>
    <row r="162" spans="10:23" x14ac:dyDescent="0.2">
      <c r="J162" s="7"/>
      <c r="U162" s="7"/>
      <c r="V162" s="7"/>
      <c r="W162" s="7"/>
    </row>
    <row r="163" spans="10:23" x14ac:dyDescent="0.2">
      <c r="J163" s="7"/>
      <c r="U163" s="7"/>
      <c r="V163" s="7"/>
      <c r="W163" s="7"/>
    </row>
    <row r="164" spans="10:23" x14ac:dyDescent="0.2">
      <c r="J164" s="7"/>
      <c r="U164" s="7"/>
      <c r="V164" s="7"/>
      <c r="W164" s="7"/>
    </row>
    <row r="165" spans="10:23" x14ac:dyDescent="0.2">
      <c r="J165" s="7"/>
      <c r="U165" s="7"/>
      <c r="V165" s="7"/>
      <c r="W165" s="7"/>
    </row>
    <row r="166" spans="10:23" x14ac:dyDescent="0.2">
      <c r="J166" s="7"/>
      <c r="U166" s="7"/>
      <c r="V166" s="7"/>
      <c r="W166" s="7"/>
    </row>
    <row r="167" spans="10:23" x14ac:dyDescent="0.2">
      <c r="J167" s="7"/>
      <c r="U167" s="7"/>
      <c r="V167" s="7"/>
      <c r="W167" s="7"/>
    </row>
    <row r="168" spans="10:23" x14ac:dyDescent="0.2">
      <c r="J168" s="7"/>
      <c r="U168" s="7"/>
      <c r="V168" s="7"/>
      <c r="W168" s="7"/>
    </row>
    <row r="169" spans="10:23" x14ac:dyDescent="0.2">
      <c r="J169" s="7"/>
      <c r="U169" s="7"/>
      <c r="V169" s="7"/>
      <c r="W169" s="7"/>
    </row>
    <row r="170" spans="10:23" x14ac:dyDescent="0.2">
      <c r="J170" s="7"/>
      <c r="U170" s="7"/>
      <c r="V170" s="7"/>
      <c r="W170" s="7"/>
    </row>
    <row r="171" spans="10:23" x14ac:dyDescent="0.2">
      <c r="J171" s="7"/>
      <c r="U171" s="7"/>
      <c r="V171" s="7"/>
      <c r="W171" s="7"/>
    </row>
    <row r="172" spans="10:23" x14ac:dyDescent="0.2">
      <c r="J172" s="7"/>
      <c r="U172" s="7"/>
      <c r="V172" s="7"/>
      <c r="W172" s="7"/>
    </row>
    <row r="173" spans="10:23" x14ac:dyDescent="0.2">
      <c r="J173" s="7"/>
      <c r="U173" s="7"/>
      <c r="V173" s="7"/>
      <c r="W173" s="7"/>
    </row>
    <row r="174" spans="10:23" x14ac:dyDescent="0.2">
      <c r="J174" s="7"/>
      <c r="U174" s="7"/>
      <c r="V174" s="7"/>
      <c r="W174" s="7"/>
    </row>
    <row r="175" spans="10:23" x14ac:dyDescent="0.2">
      <c r="J175" s="7"/>
      <c r="U175" s="7"/>
      <c r="V175" s="7"/>
      <c r="W175" s="7"/>
    </row>
    <row r="176" spans="10:23" x14ac:dyDescent="0.2">
      <c r="J176" s="7"/>
      <c r="U176" s="7"/>
      <c r="V176" s="7"/>
      <c r="W176" s="7"/>
    </row>
    <row r="177" spans="10:23" x14ac:dyDescent="0.2">
      <c r="J177" s="7"/>
      <c r="U177" s="7"/>
      <c r="V177" s="7"/>
      <c r="W177" s="7"/>
    </row>
    <row r="178" spans="10:23" x14ac:dyDescent="0.2">
      <c r="J178" s="7"/>
      <c r="U178" s="7"/>
      <c r="V178" s="7"/>
      <c r="W178" s="7"/>
    </row>
    <row r="179" spans="10:23" x14ac:dyDescent="0.2">
      <c r="J179" s="7"/>
      <c r="U179" s="7"/>
      <c r="V179" s="7"/>
      <c r="W179" s="7"/>
    </row>
    <row r="180" spans="10:23" x14ac:dyDescent="0.2">
      <c r="J180" s="7"/>
      <c r="U180" s="7"/>
      <c r="V180" s="7"/>
      <c r="W180" s="7"/>
    </row>
    <row r="181" spans="10:23" x14ac:dyDescent="0.2">
      <c r="J181" s="7"/>
      <c r="U181" s="7"/>
      <c r="V181" s="7"/>
      <c r="W181" s="7"/>
    </row>
    <row r="182" spans="10:23" x14ac:dyDescent="0.2">
      <c r="J182" s="7"/>
      <c r="U182" s="7"/>
      <c r="V182" s="7"/>
      <c r="W182" s="7"/>
    </row>
    <row r="183" spans="10:23" x14ac:dyDescent="0.2">
      <c r="J183" s="7"/>
      <c r="U183" s="7"/>
      <c r="V183" s="7"/>
      <c r="W183" s="7"/>
    </row>
    <row r="184" spans="10:23" x14ac:dyDescent="0.2">
      <c r="J184" s="7"/>
      <c r="U184" s="7"/>
      <c r="V184" s="7"/>
      <c r="W184" s="7"/>
    </row>
    <row r="185" spans="10:23" x14ac:dyDescent="0.2">
      <c r="J185" s="7"/>
      <c r="U185" s="7"/>
      <c r="V185" s="7"/>
      <c r="W185" s="7"/>
    </row>
    <row r="186" spans="10:23" x14ac:dyDescent="0.2">
      <c r="J186" s="7"/>
      <c r="U186" s="7"/>
      <c r="V186" s="7"/>
      <c r="W186" s="7"/>
    </row>
    <row r="187" spans="10:23" x14ac:dyDescent="0.2">
      <c r="J187" s="7"/>
      <c r="U187" s="7"/>
      <c r="V187" s="7"/>
      <c r="W187" s="7"/>
    </row>
    <row r="188" spans="10:23" x14ac:dyDescent="0.2">
      <c r="J188" s="7"/>
      <c r="U188" s="7"/>
      <c r="V188" s="7"/>
      <c r="W188" s="7"/>
    </row>
    <row r="189" spans="10:23" x14ac:dyDescent="0.2">
      <c r="J189" s="7"/>
      <c r="U189" s="7"/>
      <c r="V189" s="7"/>
      <c r="W189" s="7"/>
    </row>
    <row r="190" spans="10:23" x14ac:dyDescent="0.2">
      <c r="J190" s="7"/>
      <c r="U190" s="7"/>
      <c r="V190" s="7"/>
      <c r="W190" s="7"/>
    </row>
    <row r="191" spans="10:23" x14ac:dyDescent="0.2">
      <c r="J191" s="7"/>
      <c r="U191" s="7"/>
      <c r="V191" s="7"/>
      <c r="W191" s="7"/>
    </row>
    <row r="192" spans="10:23" x14ac:dyDescent="0.2">
      <c r="J192" s="7"/>
      <c r="U192" s="7"/>
      <c r="V192" s="7"/>
      <c r="W192" s="7"/>
    </row>
    <row r="193" spans="10:23" x14ac:dyDescent="0.2">
      <c r="J193" s="7"/>
      <c r="U193" s="7"/>
      <c r="V193" s="7"/>
      <c r="W193" s="7"/>
    </row>
    <row r="194" spans="10:23" x14ac:dyDescent="0.2">
      <c r="J194" s="7"/>
      <c r="U194" s="7"/>
      <c r="V194" s="7"/>
      <c r="W194" s="7"/>
    </row>
    <row r="195" spans="10:23" x14ac:dyDescent="0.2">
      <c r="J195" s="7"/>
      <c r="U195" s="7"/>
      <c r="V195" s="7"/>
      <c r="W195" s="7"/>
    </row>
    <row r="196" spans="10:23" x14ac:dyDescent="0.2">
      <c r="J196" s="7"/>
      <c r="U196" s="7"/>
      <c r="V196" s="7"/>
      <c r="W196" s="7"/>
    </row>
    <row r="197" spans="10:23" x14ac:dyDescent="0.2">
      <c r="J197" s="7"/>
      <c r="U197" s="7"/>
      <c r="V197" s="7"/>
      <c r="W197" s="7"/>
    </row>
    <row r="198" spans="10:23" x14ac:dyDescent="0.2">
      <c r="J198" s="7"/>
      <c r="U198" s="7"/>
      <c r="V198" s="7"/>
      <c r="W198" s="7"/>
    </row>
    <row r="199" spans="10:23" x14ac:dyDescent="0.2">
      <c r="J199" s="7"/>
      <c r="U199" s="7"/>
      <c r="V199" s="7"/>
      <c r="W199" s="7"/>
    </row>
    <row r="200" spans="10:23" x14ac:dyDescent="0.2">
      <c r="J200" s="7"/>
      <c r="U200" s="7"/>
      <c r="V200" s="7"/>
      <c r="W200" s="7"/>
    </row>
    <row r="201" spans="10:23" x14ac:dyDescent="0.2">
      <c r="J201" s="7"/>
      <c r="U201" s="7"/>
      <c r="V201" s="7"/>
      <c r="W201" s="7"/>
    </row>
    <row r="202" spans="10:23" x14ac:dyDescent="0.2">
      <c r="J202" s="7"/>
      <c r="U202" s="7"/>
      <c r="V202" s="7"/>
      <c r="W202" s="7"/>
    </row>
    <row r="203" spans="10:23" x14ac:dyDescent="0.2">
      <c r="J203" s="7"/>
      <c r="U203" s="7"/>
      <c r="V203" s="7"/>
      <c r="W203" s="7"/>
    </row>
    <row r="204" spans="10:23" x14ac:dyDescent="0.2">
      <c r="J204" s="7"/>
      <c r="U204" s="7"/>
      <c r="V204" s="7"/>
      <c r="W204" s="7"/>
    </row>
    <row r="205" spans="10:23" x14ac:dyDescent="0.2">
      <c r="J205" s="7"/>
      <c r="U205" s="7"/>
      <c r="V205" s="7"/>
      <c r="W205" s="7"/>
    </row>
    <row r="206" spans="10:23" x14ac:dyDescent="0.2">
      <c r="J206" s="7"/>
      <c r="U206" s="7"/>
      <c r="V206" s="7"/>
      <c r="W206" s="7"/>
    </row>
    <row r="207" spans="10:23" x14ac:dyDescent="0.2">
      <c r="J207" s="7"/>
      <c r="U207" s="7"/>
      <c r="V207" s="7"/>
      <c r="W207" s="7"/>
    </row>
    <row r="208" spans="10:23" x14ac:dyDescent="0.2">
      <c r="J208" s="7"/>
      <c r="U208" s="7"/>
      <c r="V208" s="7"/>
      <c r="W208" s="7"/>
    </row>
    <row r="209" spans="10:23" x14ac:dyDescent="0.2">
      <c r="J209" s="7"/>
      <c r="U209" s="7"/>
      <c r="V209" s="7"/>
      <c r="W209" s="7"/>
    </row>
    <row r="210" spans="10:23" x14ac:dyDescent="0.2">
      <c r="J210" s="7"/>
      <c r="U210" s="7"/>
      <c r="V210" s="7"/>
      <c r="W210" s="7"/>
    </row>
    <row r="211" spans="10:23" x14ac:dyDescent="0.2">
      <c r="J211" s="7"/>
      <c r="U211" s="7"/>
      <c r="V211" s="7"/>
      <c r="W211" s="7"/>
    </row>
    <row r="212" spans="10:23" x14ac:dyDescent="0.2">
      <c r="J212" s="7"/>
      <c r="U212" s="7"/>
      <c r="V212" s="7"/>
      <c r="W212" s="7"/>
    </row>
    <row r="213" spans="10:23" x14ac:dyDescent="0.2">
      <c r="J213" s="7"/>
      <c r="U213" s="7"/>
      <c r="V213" s="7"/>
      <c r="W213" s="7"/>
    </row>
    <row r="214" spans="10:23" x14ac:dyDescent="0.2">
      <c r="J214" s="7"/>
      <c r="U214" s="7"/>
      <c r="V214" s="7"/>
      <c r="W214" s="7"/>
    </row>
    <row r="215" spans="10:23" x14ac:dyDescent="0.2">
      <c r="J215" s="7"/>
      <c r="U215" s="7"/>
      <c r="V215" s="7"/>
      <c r="W215" s="7"/>
    </row>
    <row r="216" spans="10:23" x14ac:dyDescent="0.2">
      <c r="J216" s="7"/>
      <c r="U216" s="7"/>
      <c r="V216" s="7"/>
      <c r="W216" s="7"/>
    </row>
    <row r="217" spans="10:23" x14ac:dyDescent="0.2">
      <c r="J217" s="7"/>
      <c r="U217" s="7"/>
      <c r="V217" s="7"/>
      <c r="W217" s="7"/>
    </row>
    <row r="218" spans="10:23" x14ac:dyDescent="0.2">
      <c r="J218" s="7"/>
      <c r="U218" s="7"/>
      <c r="V218" s="7"/>
      <c r="W218" s="7"/>
    </row>
    <row r="219" spans="10:23" x14ac:dyDescent="0.2">
      <c r="J219" s="7"/>
      <c r="U219" s="7"/>
      <c r="V219" s="7"/>
      <c r="W219" s="7"/>
    </row>
    <row r="220" spans="10:23" x14ac:dyDescent="0.2">
      <c r="J220" s="7"/>
      <c r="U220" s="7"/>
      <c r="V220" s="7"/>
      <c r="W220" s="7"/>
    </row>
    <row r="221" spans="10:23" x14ac:dyDescent="0.2">
      <c r="J221" s="7"/>
      <c r="U221" s="7"/>
      <c r="V221" s="7"/>
      <c r="W221" s="7"/>
    </row>
    <row r="222" spans="10:23" x14ac:dyDescent="0.2">
      <c r="J222" s="7"/>
      <c r="U222" s="7"/>
      <c r="V222" s="7"/>
      <c r="W222" s="7"/>
    </row>
    <row r="223" spans="10:23" x14ac:dyDescent="0.2">
      <c r="J223" s="7"/>
      <c r="U223" s="7"/>
      <c r="V223" s="7"/>
      <c r="W223" s="7"/>
    </row>
    <row r="224" spans="10:23" x14ac:dyDescent="0.2">
      <c r="J224" s="7"/>
      <c r="U224" s="7"/>
      <c r="V224" s="7"/>
      <c r="W224" s="7"/>
    </row>
  </sheetData>
  <conditionalFormatting sqref="V1:V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028A-7722-485A-88E0-EF94CBB9B645}">
  <dimension ref="A1:W224"/>
  <sheetViews>
    <sheetView zoomScaleNormal="100" workbookViewId="0">
      <selection activeCell="L29" sqref="L29"/>
    </sheetView>
  </sheetViews>
  <sheetFormatPr defaultRowHeight="12.75" x14ac:dyDescent="0.2"/>
  <cols>
    <col min="1" max="1" width="10" bestFit="1" customWidth="1"/>
    <col min="2" max="2" width="13.85546875" bestFit="1" customWidth="1"/>
    <col min="12" max="12" width="25.28515625" bestFit="1" customWidth="1"/>
    <col min="23" max="23" width="11.85546875" bestFit="1" customWidth="1"/>
  </cols>
  <sheetData>
    <row r="1" spans="1:23" x14ac:dyDescent="0.2">
      <c r="A1" s="12" t="s">
        <v>83</v>
      </c>
      <c r="L1" s="12" t="s">
        <v>82</v>
      </c>
    </row>
    <row r="2" spans="1:23" x14ac:dyDescent="0.2">
      <c r="A2" s="6" t="s">
        <v>9</v>
      </c>
      <c r="L2" s="6" t="s">
        <v>9</v>
      </c>
    </row>
    <row r="3" spans="1:23" x14ac:dyDescent="0.2">
      <c r="A3" s="9" t="s">
        <v>0</v>
      </c>
      <c r="B3" t="s">
        <v>26</v>
      </c>
      <c r="C3" s="9" t="s">
        <v>1</v>
      </c>
      <c r="D3" s="9" t="s">
        <v>2</v>
      </c>
      <c r="E3" s="10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L3" s="9"/>
      <c r="M3" t="s">
        <v>10</v>
      </c>
      <c r="N3" s="9" t="s">
        <v>1</v>
      </c>
      <c r="O3" s="9" t="s">
        <v>2</v>
      </c>
      <c r="P3" s="10" t="s">
        <v>3</v>
      </c>
      <c r="Q3" s="9" t="s">
        <v>4</v>
      </c>
      <c r="R3" s="9" t="s">
        <v>5</v>
      </c>
      <c r="S3" s="9" t="s">
        <v>6</v>
      </c>
      <c r="T3" s="9" t="s">
        <v>7</v>
      </c>
      <c r="U3" s="9" t="s">
        <v>8</v>
      </c>
      <c r="V3" s="9" t="s">
        <v>13</v>
      </c>
      <c r="W3" s="9" t="s">
        <v>16</v>
      </c>
    </row>
    <row r="4" spans="1:23" x14ac:dyDescent="0.2">
      <c r="A4" s="1">
        <v>0</v>
      </c>
      <c r="B4">
        <v>3.5100000000000001E-3</v>
      </c>
      <c r="C4" s="3">
        <f>(A5-A4)*B4/(1+(A5-A4)*(1-D4)*B4)</f>
        <v>3.4983889072087463E-3</v>
      </c>
      <c r="D4" s="2">
        <f>IF($A$2="Males",IF(B4&gt;=0.107,0.33,0.045+2.684*B4),IF(B4&gt;=0.107,0.35,0.053+2.8*B4))</f>
        <v>5.4420839999999998E-2</v>
      </c>
      <c r="E4" s="3">
        <f t="shared" ref="E4:E67" si="0">1-C4</f>
        <v>0.99650161109279123</v>
      </c>
      <c r="F4" s="4">
        <v>100000</v>
      </c>
      <c r="G4" s="4">
        <f>F4-F5</f>
        <v>349.83889072087186</v>
      </c>
      <c r="H4" s="4">
        <f>F5*(A5-A4)+(F4-F5)*(A5-A4)*D4</f>
        <v>99669.199635576821</v>
      </c>
      <c r="I4" s="4">
        <f>I5+H4</f>
        <v>7991220.0891124234</v>
      </c>
      <c r="J4" s="5">
        <f>IF(F4&gt;0.0000001,I4/F4,0)</f>
        <v>79.912200891124229</v>
      </c>
      <c r="L4" s="1">
        <v>0</v>
      </c>
      <c r="M4">
        <f>B4*USA!W4</f>
        <v>3.1424336283185843E-3</v>
      </c>
      <c r="N4" s="3">
        <f>(L5-L4)*M4/(1+(L5-L4)*(1-O4)*M4)</f>
        <v>3.1331141179859446E-3</v>
      </c>
      <c r="O4" s="2">
        <f>IF($A$2="Males",IF(M4&gt;=0.107,0.33,0.045+2.684*M4),IF(M4&gt;=0.107,0.35,0.053+2.8*M4))</f>
        <v>5.3434291858407076E-2</v>
      </c>
      <c r="P4" s="3">
        <f t="shared" ref="P4:P67" si="1">1-N4</f>
        <v>0.99686688588201411</v>
      </c>
      <c r="Q4" s="4">
        <v>100000</v>
      </c>
      <c r="R4" s="4">
        <f>Q4-Q5</f>
        <v>313.31141179858241</v>
      </c>
      <c r="S4" s="4">
        <f>Q5*(L5-L4)+(Q4-Q5)*(L5-L4)*O4</f>
        <v>99703.430161622033</v>
      </c>
      <c r="T4" s="4">
        <f>T5+S4</f>
        <v>8031630.4629416047</v>
      </c>
      <c r="U4" s="5">
        <f>IF(Q4&gt;0.0000001,T4/Q4,0)</f>
        <v>80.316304629416052</v>
      </c>
      <c r="V4" s="5">
        <f>M4/B4</f>
        <v>0.89528023598820061</v>
      </c>
      <c r="W4" s="5">
        <f>(Q4*(U4-J4)-Q5*(U5-J5) - F4*(J4-U4)+F5*(J5-U5))/2/$F$4</f>
        <v>2.9338023127547821E-2</v>
      </c>
    </row>
    <row r="5" spans="1:23" x14ac:dyDescent="0.2">
      <c r="A5" s="1">
        <v>1</v>
      </c>
      <c r="B5">
        <v>2.7999999999999998E-4</v>
      </c>
      <c r="C5" s="3">
        <f>(A6-A5)*B5/(1+(A6-A5)*(1-D5)*B5)</f>
        <v>2.7996080548723176E-4</v>
      </c>
      <c r="D5" s="8">
        <v>0.5</v>
      </c>
      <c r="E5" s="3">
        <f t="shared" si="0"/>
        <v>0.9997200391945128</v>
      </c>
      <c r="F5" s="4">
        <f>F4*(1-C4)</f>
        <v>99650.161109279128</v>
      </c>
      <c r="G5" s="4">
        <f>F5-F6</f>
        <v>27.898139371085563</v>
      </c>
      <c r="H5" s="4">
        <f>F6*(A6-A5)+(F5-F6)*(A6-A5)*D5</f>
        <v>99636.212039593578</v>
      </c>
      <c r="I5" s="4">
        <f>I6+H5</f>
        <v>7891550.8894768469</v>
      </c>
      <c r="J5" s="5">
        <f>IF(F5&gt;0.0000001,I5/F5,0)</f>
        <v>79.192555251594158</v>
      </c>
      <c r="L5" s="1">
        <v>1</v>
      </c>
      <c r="M5">
        <f>B5*USA!W5</f>
        <v>2.5565217391304346E-4</v>
      </c>
      <c r="N5" s="3">
        <f>(L6-L5)*M5/(1+(L6-L5)*(1-O5)*M5)</f>
        <v>2.5561949907272716E-4</v>
      </c>
      <c r="O5" s="8">
        <v>0.5</v>
      </c>
      <c r="P5" s="3">
        <f t="shared" si="1"/>
        <v>0.99974438050092729</v>
      </c>
      <c r="Q5" s="4">
        <f>Q4*(1-N4)</f>
        <v>99686.688588201418</v>
      </c>
      <c r="R5" s="4">
        <f>Q5-Q6</f>
        <v>25.481861401131027</v>
      </c>
      <c r="S5" s="4">
        <f>Q6*(L6-L5)+(Q5-Q6)*(L6-L5)*O5</f>
        <v>99673.947657500859</v>
      </c>
      <c r="T5" s="4">
        <f>T6+S5</f>
        <v>7931927.0327799823</v>
      </c>
      <c r="U5" s="5">
        <f>IF(Q5&gt;0.0000001,T5/Q5,0)</f>
        <v>79.5685677307048</v>
      </c>
      <c r="V5" s="5">
        <f t="shared" ref="V5:V68" si="2">M5/B5</f>
        <v>0.91304347826086951</v>
      </c>
      <c r="W5" s="5">
        <f t="shared" ref="W5:W68" si="3">(Q5*(U5-J5)-Q6*(U6-J6) - F5*(J5-U5)+F6*(J6-U6))/2/$F$4</f>
        <v>1.9142012065528615E-3</v>
      </c>
    </row>
    <row r="6" spans="1:23" x14ac:dyDescent="0.2">
      <c r="A6">
        <v>2</v>
      </c>
      <c r="B6">
        <v>1.6000000000000001E-4</v>
      </c>
      <c r="C6" s="3">
        <f t="shared" ref="C6:C69" si="4">(A7-A6)*B6/(1+(A7-A6)*(1-D6)*B6)</f>
        <v>1.5998720102391808E-4</v>
      </c>
      <c r="D6">
        <v>0.5</v>
      </c>
      <c r="E6" s="3">
        <f t="shared" si="0"/>
        <v>0.99984001279897605</v>
      </c>
      <c r="F6" s="4">
        <f>F5*(1-C5)</f>
        <v>99622.262969908043</v>
      </c>
      <c r="G6" s="4">
        <f>F6-F7</f>
        <v>15.938287012220826</v>
      </c>
      <c r="H6" s="4">
        <f>F7*(A7-A6)+(F6-F7)*(A7-A6)*D6</f>
        <v>99614.293826401932</v>
      </c>
      <c r="I6" s="4">
        <f>I7+H6</f>
        <v>7791914.6774372533</v>
      </c>
      <c r="J6" s="5">
        <f>IF(F6&gt;0.0000001,I6/F6,0)</f>
        <v>78.214592252244699</v>
      </c>
      <c r="L6">
        <v>2</v>
      </c>
      <c r="M6">
        <f>B6*USA!W6</f>
        <v>1.2999999999999999E-4</v>
      </c>
      <c r="N6" s="3">
        <f t="shared" ref="N6:N69" si="5">(L7-L6)*M6/(1+(L7-L6)*(1-O6)*M6)</f>
        <v>1.299915505492143E-4</v>
      </c>
      <c r="O6">
        <v>0.5</v>
      </c>
      <c r="P6" s="3">
        <f t="shared" si="1"/>
        <v>0.99987000844945073</v>
      </c>
      <c r="Q6" s="4">
        <f>Q5*(1-N5)</f>
        <v>99661.206726800287</v>
      </c>
      <c r="R6" s="4">
        <f>Q6-Q7</f>
        <v>12.955114792028326</v>
      </c>
      <c r="S6" s="4">
        <f>Q7*(L7-L6)+(Q6-Q7)*(L7-L6)*O6</f>
        <v>99654.72916940428</v>
      </c>
      <c r="T6" s="4">
        <f>T7+S6</f>
        <v>7832253.085122481</v>
      </c>
      <c r="U6" s="5">
        <f>IF(Q6&gt;0.0000001,T6/Q6,0)</f>
        <v>78.58878436614674</v>
      </c>
      <c r="V6" s="5">
        <f t="shared" si="2"/>
        <v>0.81249999999999989</v>
      </c>
      <c r="W6" s="5">
        <f t="shared" si="3"/>
        <v>2.3286766538394661E-3</v>
      </c>
    </row>
    <row r="7" spans="1:23" x14ac:dyDescent="0.2">
      <c r="A7">
        <v>3</v>
      </c>
      <c r="B7">
        <v>3.3E-4</v>
      </c>
      <c r="C7" s="3">
        <f t="shared" si="4"/>
        <v>3.2994555898276784E-4</v>
      </c>
      <c r="D7">
        <v>0.5</v>
      </c>
      <c r="E7" s="3">
        <f t="shared" si="0"/>
        <v>0.9996700544410172</v>
      </c>
      <c r="F7" s="4">
        <f t="shared" ref="F7:F70" si="6">F6*(1-C6)</f>
        <v>99606.324682895822</v>
      </c>
      <c r="G7" s="4">
        <f t="shared" ref="G7:G70" si="7">F7-F8</f>
        <v>32.864664475724567</v>
      </c>
      <c r="H7" s="4">
        <f t="shared" ref="H7:H70" si="8">F8*(A8-A7)+(F7-F8)*(A8-A7)*D7</f>
        <v>99589.892350657959</v>
      </c>
      <c r="I7" s="4">
        <f t="shared" ref="I7:I70" si="9">I8+H7</f>
        <v>7692300.3836108511</v>
      </c>
      <c r="J7" s="5">
        <f t="shared" ref="J7:J70" si="10">IF(F7&gt;0.0000001,I7/F7,0)</f>
        <v>77.227027581831422</v>
      </c>
      <c r="L7">
        <v>3</v>
      </c>
      <c r="M7">
        <f>B7*USA!W7</f>
        <v>2.6125000000000003E-4</v>
      </c>
      <c r="N7" s="3">
        <f t="shared" si="5"/>
        <v>2.6121587867584804E-4</v>
      </c>
      <c r="O7">
        <v>0.5</v>
      </c>
      <c r="P7" s="3">
        <f t="shared" si="1"/>
        <v>0.99973878412132411</v>
      </c>
      <c r="Q7" s="4">
        <f t="shared" ref="Q7:Q70" si="11">Q6*(1-N6)</f>
        <v>99648.251612008258</v>
      </c>
      <c r="R7" s="4">
        <f t="shared" ref="R7:R70" si="12">Q7-Q8</f>
        <v>26.029705603345064</v>
      </c>
      <c r="S7" s="4">
        <f t="shared" ref="S7:S70" si="13">Q8*(L8-L7)+(Q7-Q8)*(L8-L7)*O7</f>
        <v>99635.236759206586</v>
      </c>
      <c r="T7" s="4">
        <f t="shared" ref="T7:T70" si="14">T8+S7</f>
        <v>7732598.3559530769</v>
      </c>
      <c r="U7" s="5">
        <f t="shared" ref="U7:U70" si="15">IF(Q7&gt;0.0000001,T7/Q7,0)</f>
        <v>77.598936568007474</v>
      </c>
      <c r="V7" s="5">
        <f t="shared" si="2"/>
        <v>0.79166666666666674</v>
      </c>
      <c r="W7" s="5">
        <f t="shared" si="3"/>
        <v>5.2680564213832982E-3</v>
      </c>
    </row>
    <row r="8" spans="1:23" x14ac:dyDescent="0.2">
      <c r="A8">
        <v>4</v>
      </c>
      <c r="B8">
        <v>3.3E-4</v>
      </c>
      <c r="C8" s="3">
        <f t="shared" si="4"/>
        <v>3.2994555898276784E-4</v>
      </c>
      <c r="D8">
        <v>0.5</v>
      </c>
      <c r="E8" s="3">
        <f t="shared" si="0"/>
        <v>0.9996700544410172</v>
      </c>
      <c r="F8" s="4">
        <f t="shared" si="6"/>
        <v>99573.460018420097</v>
      </c>
      <c r="G8" s="4">
        <f t="shared" si="7"/>
        <v>32.853820925622131</v>
      </c>
      <c r="H8" s="4">
        <f t="shared" si="8"/>
        <v>99557.033107957279</v>
      </c>
      <c r="I8" s="4">
        <f t="shared" si="9"/>
        <v>7592710.4912601933</v>
      </c>
      <c r="J8" s="5">
        <f t="shared" si="10"/>
        <v>76.252351679409529</v>
      </c>
      <c r="L8">
        <v>4</v>
      </c>
      <c r="M8">
        <f>B8*USA!W8</f>
        <v>2.7499999999999996E-4</v>
      </c>
      <c r="N8" s="3">
        <f t="shared" si="5"/>
        <v>2.7496219269850392E-4</v>
      </c>
      <c r="O8">
        <v>0.5</v>
      </c>
      <c r="P8" s="3">
        <f t="shared" si="1"/>
        <v>0.99972503780730149</v>
      </c>
      <c r="Q8" s="4">
        <f t="shared" si="11"/>
        <v>99622.221906404913</v>
      </c>
      <c r="R8" s="4">
        <f t="shared" si="12"/>
        <v>27.392344576888718</v>
      </c>
      <c r="S8" s="4">
        <f t="shared" si="13"/>
        <v>99608.525734116469</v>
      </c>
      <c r="T8" s="4">
        <f t="shared" si="14"/>
        <v>7632963.1191938706</v>
      </c>
      <c r="U8" s="5">
        <f t="shared" si="15"/>
        <v>76.619081296591034</v>
      </c>
      <c r="V8" s="5">
        <f t="shared" si="2"/>
        <v>0.83333333333333326</v>
      </c>
      <c r="W8" s="5">
        <f t="shared" si="3"/>
        <v>4.1596657682280418E-3</v>
      </c>
    </row>
    <row r="9" spans="1:23" x14ac:dyDescent="0.2">
      <c r="A9">
        <v>5</v>
      </c>
      <c r="B9">
        <v>1.2E-4</v>
      </c>
      <c r="C9" s="3">
        <f t="shared" si="4"/>
        <v>1.1999280043197409E-4</v>
      </c>
      <c r="D9">
        <v>0.5</v>
      </c>
      <c r="E9" s="3">
        <f t="shared" si="0"/>
        <v>0.99988000719956804</v>
      </c>
      <c r="F9" s="4">
        <f t="shared" si="6"/>
        <v>99540.606197494475</v>
      </c>
      <c r="G9" s="4">
        <f t="shared" si="7"/>
        <v>11.944156094337814</v>
      </c>
      <c r="H9" s="4">
        <f t="shared" si="8"/>
        <v>99534.634119447306</v>
      </c>
      <c r="I9" s="4">
        <f t="shared" si="9"/>
        <v>7493153.4581522364</v>
      </c>
      <c r="J9" s="5">
        <f t="shared" si="10"/>
        <v>75.277354080859979</v>
      </c>
      <c r="L9">
        <v>5</v>
      </c>
      <c r="M9">
        <f>B9*USA!W9</f>
        <v>1.2E-4</v>
      </c>
      <c r="N9" s="3">
        <f t="shared" si="5"/>
        <v>1.1999280043197409E-4</v>
      </c>
      <c r="O9">
        <v>0.5</v>
      </c>
      <c r="P9" s="3">
        <f t="shared" si="1"/>
        <v>0.99988000719956804</v>
      </c>
      <c r="Q9" s="4">
        <f t="shared" si="11"/>
        <v>99594.829561828024</v>
      </c>
      <c r="R9" s="4">
        <f t="shared" si="12"/>
        <v>11.950662507661036</v>
      </c>
      <c r="S9" s="4">
        <f t="shared" si="13"/>
        <v>99588.854230574187</v>
      </c>
      <c r="T9" s="4">
        <f t="shared" si="14"/>
        <v>7533354.5934597543</v>
      </c>
      <c r="U9" s="5">
        <f t="shared" si="15"/>
        <v>75.640016922596189</v>
      </c>
      <c r="V9" s="5">
        <f t="shared" si="2"/>
        <v>1</v>
      </c>
      <c r="W9" s="5">
        <f t="shared" si="3"/>
        <v>1.2696546036750078E-14</v>
      </c>
    </row>
    <row r="10" spans="1:23" x14ac:dyDescent="0.2">
      <c r="A10">
        <v>6</v>
      </c>
      <c r="B10">
        <v>0</v>
      </c>
      <c r="C10" s="3">
        <f t="shared" si="4"/>
        <v>0</v>
      </c>
      <c r="D10">
        <v>0.5</v>
      </c>
      <c r="E10" s="3">
        <f t="shared" si="0"/>
        <v>1</v>
      </c>
      <c r="F10" s="4">
        <f t="shared" si="6"/>
        <v>99528.662041400137</v>
      </c>
      <c r="G10" s="4">
        <f t="shared" si="7"/>
        <v>0</v>
      </c>
      <c r="H10" s="4">
        <f t="shared" si="8"/>
        <v>99528.662041400137</v>
      </c>
      <c r="I10" s="4">
        <f t="shared" si="9"/>
        <v>7393618.8240327891</v>
      </c>
      <c r="J10" s="5">
        <f t="shared" si="10"/>
        <v>74.286327901778932</v>
      </c>
      <c r="L10">
        <v>6</v>
      </c>
      <c r="M10">
        <f>B10*USA!W10</f>
        <v>0</v>
      </c>
      <c r="N10" s="3">
        <f t="shared" si="5"/>
        <v>0</v>
      </c>
      <c r="O10">
        <v>0.5</v>
      </c>
      <c r="P10" s="3">
        <f t="shared" si="1"/>
        <v>1</v>
      </c>
      <c r="Q10" s="4">
        <f t="shared" si="11"/>
        <v>99582.878899320363</v>
      </c>
      <c r="R10" s="4">
        <f t="shared" si="12"/>
        <v>0</v>
      </c>
      <c r="S10" s="4">
        <f t="shared" si="13"/>
        <v>99582.878899320363</v>
      </c>
      <c r="T10" s="4">
        <f t="shared" si="14"/>
        <v>7433765.7392291799</v>
      </c>
      <c r="U10" s="5">
        <f t="shared" si="15"/>
        <v>74.649034265667467</v>
      </c>
      <c r="V10" s="5"/>
      <c r="W10" s="5">
        <f t="shared" si="3"/>
        <v>0</v>
      </c>
    </row>
    <row r="11" spans="1:23" x14ac:dyDescent="0.2">
      <c r="A11">
        <v>7</v>
      </c>
      <c r="B11" s="14">
        <v>8.0000000000000007E-5</v>
      </c>
      <c r="C11" s="3">
        <f t="shared" si="4"/>
        <v>7.9996800127994877E-5</v>
      </c>
      <c r="D11">
        <v>0.5</v>
      </c>
      <c r="E11" s="3">
        <f t="shared" si="0"/>
        <v>0.99992000319987195</v>
      </c>
      <c r="F11" s="4">
        <f t="shared" si="6"/>
        <v>99528.662041400137</v>
      </c>
      <c r="G11" s="4">
        <f t="shared" si="7"/>
        <v>7.9619744843366789</v>
      </c>
      <c r="H11" s="4">
        <f t="shared" si="8"/>
        <v>99524.681054157962</v>
      </c>
      <c r="I11" s="4">
        <f t="shared" si="9"/>
        <v>7294090.1619913885</v>
      </c>
      <c r="J11" s="5">
        <f t="shared" si="10"/>
        <v>73.286327901778932</v>
      </c>
      <c r="L11">
        <v>7</v>
      </c>
      <c r="M11">
        <f>B11*USA!W11</f>
        <v>7.3846153846153858E-5</v>
      </c>
      <c r="N11" s="3">
        <f t="shared" si="5"/>
        <v>7.3843427319606679E-5</v>
      </c>
      <c r="O11">
        <v>0.5</v>
      </c>
      <c r="P11" s="3">
        <f t="shared" si="1"/>
        <v>0.99992615657268036</v>
      </c>
      <c r="Q11" s="4">
        <f t="shared" si="11"/>
        <v>99582.878899320363</v>
      </c>
      <c r="R11" s="4">
        <f t="shared" si="12"/>
        <v>7.3535410802869592</v>
      </c>
      <c r="S11" s="4">
        <f t="shared" si="13"/>
        <v>99579.20212878022</v>
      </c>
      <c r="T11" s="4">
        <f t="shared" si="14"/>
        <v>7334182.8603298599</v>
      </c>
      <c r="U11" s="5">
        <f t="shared" si="15"/>
        <v>73.649034265667467</v>
      </c>
      <c r="V11" s="5">
        <f t="shared" si="2"/>
        <v>0.92307692307692313</v>
      </c>
      <c r="W11" s="5">
        <f t="shared" si="3"/>
        <v>4.4703684644042371E-4</v>
      </c>
    </row>
    <row r="12" spans="1:23" x14ac:dyDescent="0.2">
      <c r="A12">
        <v>8</v>
      </c>
      <c r="B12" s="14">
        <v>4.0000000000000003E-5</v>
      </c>
      <c r="C12" s="3">
        <f t="shared" si="4"/>
        <v>3.9999200015999688E-5</v>
      </c>
      <c r="D12">
        <v>0.5</v>
      </c>
      <c r="E12" s="3">
        <f t="shared" si="0"/>
        <v>0.99996000079998404</v>
      </c>
      <c r="F12" s="4">
        <f t="shared" si="6"/>
        <v>99520.700066915801</v>
      </c>
      <c r="G12" s="4">
        <f t="shared" si="7"/>
        <v>3.9807483877084451</v>
      </c>
      <c r="H12" s="4">
        <f t="shared" si="8"/>
        <v>99518.709692721954</v>
      </c>
      <c r="I12" s="4">
        <f t="shared" si="9"/>
        <v>7194565.4809372304</v>
      </c>
      <c r="J12" s="5">
        <f t="shared" si="10"/>
        <v>72.292151040936645</v>
      </c>
      <c r="L12">
        <v>8</v>
      </c>
      <c r="M12">
        <f>B12*USA!W12</f>
        <v>4.0000000000000003E-5</v>
      </c>
      <c r="N12" s="3">
        <f t="shared" si="5"/>
        <v>3.9999200015999688E-5</v>
      </c>
      <c r="O12">
        <v>0.5</v>
      </c>
      <c r="P12" s="3">
        <f t="shared" si="1"/>
        <v>0.99996000079998404</v>
      </c>
      <c r="Q12" s="4">
        <f t="shared" si="11"/>
        <v>99575.525358240076</v>
      </c>
      <c r="R12" s="4">
        <f t="shared" si="12"/>
        <v>3.982941355498042</v>
      </c>
      <c r="S12" s="4">
        <f t="shared" si="13"/>
        <v>99573.533887562327</v>
      </c>
      <c r="T12" s="4">
        <f t="shared" si="14"/>
        <v>7234603.6582010798</v>
      </c>
      <c r="U12" s="5">
        <f t="shared" si="15"/>
        <v>72.654436239963076</v>
      </c>
      <c r="V12" s="5">
        <f t="shared" si="2"/>
        <v>1</v>
      </c>
      <c r="W12" s="5">
        <f t="shared" si="3"/>
        <v>-2.2919266484677793E-15</v>
      </c>
    </row>
    <row r="13" spans="1:23" x14ac:dyDescent="0.2">
      <c r="A13">
        <v>9</v>
      </c>
      <c r="B13" s="14">
        <v>3.0000000000000001E-5</v>
      </c>
      <c r="C13" s="3">
        <f t="shared" si="4"/>
        <v>2.9999550006749897E-5</v>
      </c>
      <c r="D13">
        <v>0.5</v>
      </c>
      <c r="E13" s="3">
        <f t="shared" si="0"/>
        <v>0.99997000044999329</v>
      </c>
      <c r="F13" s="4">
        <f t="shared" si="6"/>
        <v>99516.719318528092</v>
      </c>
      <c r="G13" s="4">
        <f t="shared" si="7"/>
        <v>2.9854567977017723</v>
      </c>
      <c r="H13" s="4">
        <f t="shared" si="8"/>
        <v>99515.226590129241</v>
      </c>
      <c r="I13" s="4">
        <f t="shared" si="9"/>
        <v>7095046.7712445082</v>
      </c>
      <c r="J13" s="5">
        <f t="shared" si="10"/>
        <v>71.295022784413149</v>
      </c>
      <c r="L13">
        <v>9</v>
      </c>
      <c r="M13">
        <f>B13*USA!W13</f>
        <v>3.0000000000000001E-5</v>
      </c>
      <c r="N13" s="3">
        <f t="shared" si="5"/>
        <v>2.9999550006749897E-5</v>
      </c>
      <c r="O13">
        <v>0.5</v>
      </c>
      <c r="P13" s="3">
        <f t="shared" si="1"/>
        <v>0.99997000044999329</v>
      </c>
      <c r="Q13" s="4">
        <f t="shared" si="11"/>
        <v>99571.542416884578</v>
      </c>
      <c r="R13" s="4">
        <f t="shared" si="12"/>
        <v>2.9871014659875073</v>
      </c>
      <c r="S13" s="4">
        <f t="shared" si="13"/>
        <v>99570.048866151585</v>
      </c>
      <c r="T13" s="4">
        <f t="shared" si="14"/>
        <v>7135030.1243135175</v>
      </c>
      <c r="U13" s="5">
        <f t="shared" si="15"/>
        <v>71.657322475137377</v>
      </c>
      <c r="V13" s="5">
        <f t="shared" si="2"/>
        <v>1</v>
      </c>
      <c r="W13" s="5">
        <f t="shared" si="3"/>
        <v>4.1836756281554698E-15</v>
      </c>
    </row>
    <row r="14" spans="1:23" x14ac:dyDescent="0.2">
      <c r="A14">
        <v>10</v>
      </c>
      <c r="B14" s="14">
        <v>6.9999999999999994E-5</v>
      </c>
      <c r="C14" s="3">
        <f t="shared" si="4"/>
        <v>6.9997550085746987E-5</v>
      </c>
      <c r="D14">
        <v>0.5</v>
      </c>
      <c r="E14" s="3">
        <f t="shared" si="0"/>
        <v>0.99993000244991426</v>
      </c>
      <c r="F14" s="4">
        <f t="shared" si="6"/>
        <v>99513.73386173039</v>
      </c>
      <c r="G14" s="4">
        <f t="shared" si="7"/>
        <v>6.9657175702013774</v>
      </c>
      <c r="H14" s="4">
        <f t="shared" si="8"/>
        <v>99510.251002945297</v>
      </c>
      <c r="I14" s="4">
        <f t="shared" si="9"/>
        <v>6995531.5446543787</v>
      </c>
      <c r="J14" s="5">
        <f t="shared" si="10"/>
        <v>70.297146666954916</v>
      </c>
      <c r="L14">
        <v>10</v>
      </c>
      <c r="M14">
        <f>B14*USA!W14</f>
        <v>8.9090909090909067E-5</v>
      </c>
      <c r="N14" s="3">
        <f t="shared" si="5"/>
        <v>8.9086940672642733E-5</v>
      </c>
      <c r="O14">
        <v>0.5</v>
      </c>
      <c r="P14" s="3">
        <f t="shared" si="1"/>
        <v>0.99991091305932733</v>
      </c>
      <c r="Q14" s="4">
        <f t="shared" si="11"/>
        <v>99568.555315418591</v>
      </c>
      <c r="R14" s="4">
        <f t="shared" si="12"/>
        <v>8.8702579802484252</v>
      </c>
      <c r="S14" s="4">
        <f t="shared" si="13"/>
        <v>99564.120186428467</v>
      </c>
      <c r="T14" s="4">
        <f t="shared" si="14"/>
        <v>7035460.0754473656</v>
      </c>
      <c r="U14" s="5">
        <f t="shared" si="15"/>
        <v>70.659457226832899</v>
      </c>
      <c r="V14" s="5">
        <f t="shared" si="2"/>
        <v>1.2727272727272725</v>
      </c>
      <c r="W14" s="5">
        <f t="shared" si="3"/>
        <v>-1.329818408267056E-3</v>
      </c>
    </row>
    <row r="15" spans="1:23" x14ac:dyDescent="0.2">
      <c r="A15">
        <v>11</v>
      </c>
      <c r="B15">
        <v>1.2E-4</v>
      </c>
      <c r="C15" s="3">
        <f t="shared" si="4"/>
        <v>1.1999280043197409E-4</v>
      </c>
      <c r="D15">
        <v>0.5</v>
      </c>
      <c r="E15" s="3">
        <f t="shared" si="0"/>
        <v>0.99988000719956804</v>
      </c>
      <c r="F15" s="4">
        <f t="shared" si="6"/>
        <v>99506.768144160189</v>
      </c>
      <c r="G15" s="4">
        <f t="shared" si="7"/>
        <v>11.940095771555207</v>
      </c>
      <c r="H15" s="4">
        <f t="shared" si="8"/>
        <v>99500.798096274404</v>
      </c>
      <c r="I15" s="4">
        <f t="shared" si="9"/>
        <v>6896021.2936514337</v>
      </c>
      <c r="J15" s="5">
        <f t="shared" si="10"/>
        <v>69.3020326382306</v>
      </c>
      <c r="L15">
        <v>11</v>
      </c>
      <c r="M15">
        <f>B15*USA!W15</f>
        <v>1.2857142857142858E-4</v>
      </c>
      <c r="N15" s="3">
        <f t="shared" si="5"/>
        <v>1.285631637966131E-4</v>
      </c>
      <c r="O15">
        <v>0.5</v>
      </c>
      <c r="P15" s="3">
        <f t="shared" si="1"/>
        <v>0.99987143683620339</v>
      </c>
      <c r="Q15" s="4">
        <f t="shared" si="11"/>
        <v>99559.685057438342</v>
      </c>
      <c r="R15" s="4">
        <f t="shared" si="12"/>
        <v>12.799708097576513</v>
      </c>
      <c r="S15" s="4">
        <f t="shared" si="13"/>
        <v>99553.285203389562</v>
      </c>
      <c r="T15" s="4">
        <f t="shared" si="14"/>
        <v>6935895.9552609371</v>
      </c>
      <c r="U15" s="5">
        <f t="shared" si="15"/>
        <v>69.665708075105442</v>
      </c>
      <c r="V15" s="5">
        <f t="shared" si="2"/>
        <v>1.0714285714285714</v>
      </c>
      <c r="W15" s="5">
        <f t="shared" si="3"/>
        <v>-5.8852992730593545E-4</v>
      </c>
    </row>
    <row r="16" spans="1:23" x14ac:dyDescent="0.2">
      <c r="A16">
        <v>12</v>
      </c>
      <c r="B16" s="14">
        <v>3.0000000000000001E-5</v>
      </c>
      <c r="C16" s="3">
        <f t="shared" si="4"/>
        <v>2.9999550006749897E-5</v>
      </c>
      <c r="D16">
        <v>0.5</v>
      </c>
      <c r="E16" s="3">
        <f t="shared" si="0"/>
        <v>0.99997000044999329</v>
      </c>
      <c r="F16" s="4">
        <f t="shared" si="6"/>
        <v>99494.828048388634</v>
      </c>
      <c r="G16" s="4">
        <f t="shared" si="7"/>
        <v>2.984800069447374</v>
      </c>
      <c r="H16" s="4">
        <f t="shared" si="8"/>
        <v>99493.33564835391</v>
      </c>
      <c r="I16" s="4">
        <f t="shared" si="9"/>
        <v>6796520.4955551596</v>
      </c>
      <c r="J16" s="5">
        <f t="shared" si="10"/>
        <v>68.310289377551541</v>
      </c>
      <c r="L16">
        <v>12</v>
      </c>
      <c r="M16">
        <f>B16*USA!W16</f>
        <v>3.2000000000000005E-5</v>
      </c>
      <c r="N16" s="3">
        <f t="shared" si="5"/>
        <v>3.199948800819187E-5</v>
      </c>
      <c r="O16">
        <v>0.5</v>
      </c>
      <c r="P16" s="3">
        <f t="shared" si="1"/>
        <v>0.99996800051199186</v>
      </c>
      <c r="Q16" s="4">
        <f t="shared" si="11"/>
        <v>99546.885349340766</v>
      </c>
      <c r="R16" s="4">
        <f t="shared" si="12"/>
        <v>3.1854493639839347</v>
      </c>
      <c r="S16" s="4">
        <f t="shared" si="13"/>
        <v>99545.292624658774</v>
      </c>
      <c r="T16" s="4">
        <f t="shared" si="14"/>
        <v>6836342.6700575473</v>
      </c>
      <c r="U16" s="5">
        <f t="shared" si="15"/>
        <v>68.674601380713312</v>
      </c>
      <c r="V16" s="5">
        <f t="shared" si="2"/>
        <v>1.0666666666666669</v>
      </c>
      <c r="W16" s="5">
        <f t="shared" si="3"/>
        <v>-1.3533323379448121E-4</v>
      </c>
    </row>
    <row r="17" spans="1:23" x14ac:dyDescent="0.2">
      <c r="A17">
        <v>13</v>
      </c>
      <c r="B17">
        <v>1.7000000000000001E-4</v>
      </c>
      <c r="C17" s="3">
        <f t="shared" si="4"/>
        <v>1.6998555122814564E-4</v>
      </c>
      <c r="D17">
        <v>0.5</v>
      </c>
      <c r="E17" s="3">
        <f t="shared" si="0"/>
        <v>0.99983001444877184</v>
      </c>
      <c r="F17" s="4">
        <f t="shared" si="6"/>
        <v>99491.843248319186</v>
      </c>
      <c r="G17" s="4">
        <f t="shared" si="7"/>
        <v>16.912175817269599</v>
      </c>
      <c r="H17" s="4">
        <f t="shared" si="8"/>
        <v>99483.387160410552</v>
      </c>
      <c r="I17" s="4">
        <f t="shared" si="9"/>
        <v>6697027.1599068055</v>
      </c>
      <c r="J17" s="5">
        <f t="shared" si="10"/>
        <v>67.312323716747954</v>
      </c>
      <c r="L17">
        <v>13</v>
      </c>
      <c r="M17">
        <f>B17*USA!W17</f>
        <v>1.7000000000000001E-4</v>
      </c>
      <c r="N17" s="3">
        <f t="shared" si="5"/>
        <v>1.6998555122814564E-4</v>
      </c>
      <c r="O17">
        <v>0.5</v>
      </c>
      <c r="P17" s="3">
        <f t="shared" si="1"/>
        <v>0.99983001444877184</v>
      </c>
      <c r="Q17" s="4">
        <f t="shared" si="11"/>
        <v>99543.699899976782</v>
      </c>
      <c r="R17" s="4">
        <f t="shared" si="12"/>
        <v>16.920990698781679</v>
      </c>
      <c r="S17" s="4">
        <f t="shared" si="13"/>
        <v>99535.239404627384</v>
      </c>
      <c r="T17" s="4">
        <f t="shared" si="14"/>
        <v>6736797.3774328884</v>
      </c>
      <c r="U17" s="5">
        <f t="shared" si="15"/>
        <v>67.676783002863445</v>
      </c>
      <c r="V17" s="5">
        <f t="shared" si="2"/>
        <v>1</v>
      </c>
      <c r="W17" s="5">
        <f t="shared" si="3"/>
        <v>8.0763129517436034E-15</v>
      </c>
    </row>
    <row r="18" spans="1:23" x14ac:dyDescent="0.2">
      <c r="A18">
        <v>14</v>
      </c>
      <c r="B18">
        <v>2.4000000000000001E-4</v>
      </c>
      <c r="C18" s="3">
        <f t="shared" si="4"/>
        <v>2.3997120345558537E-4</v>
      </c>
      <c r="D18">
        <v>0.5</v>
      </c>
      <c r="E18" s="3">
        <f t="shared" si="0"/>
        <v>0.99976002879654446</v>
      </c>
      <c r="F18" s="4">
        <f t="shared" si="6"/>
        <v>99474.931072501917</v>
      </c>
      <c r="G18" s="4">
        <f t="shared" si="7"/>
        <v>23.871118923125323</v>
      </c>
      <c r="H18" s="4">
        <f t="shared" si="8"/>
        <v>99462.995513040354</v>
      </c>
      <c r="I18" s="4">
        <f t="shared" si="9"/>
        <v>6597543.7727463953</v>
      </c>
      <c r="J18" s="5">
        <f t="shared" si="10"/>
        <v>66.32368277729995</v>
      </c>
      <c r="L18">
        <v>14</v>
      </c>
      <c r="M18">
        <f>B18*USA!W18</f>
        <v>2.5000000000000001E-4</v>
      </c>
      <c r="N18" s="3">
        <f t="shared" si="5"/>
        <v>2.4996875390576181E-4</v>
      </c>
      <c r="O18">
        <v>0.5</v>
      </c>
      <c r="P18" s="3">
        <f t="shared" si="1"/>
        <v>0.99975003124609418</v>
      </c>
      <c r="Q18" s="4">
        <f t="shared" si="11"/>
        <v>99526.778909278</v>
      </c>
      <c r="R18" s="4">
        <f t="shared" si="12"/>
        <v>24.87858490421786</v>
      </c>
      <c r="S18" s="4">
        <f t="shared" si="13"/>
        <v>99514.339616825891</v>
      </c>
      <c r="T18" s="4">
        <f t="shared" si="14"/>
        <v>6637262.1380282613</v>
      </c>
      <c r="U18" s="5">
        <f t="shared" si="15"/>
        <v>66.688204026760957</v>
      </c>
      <c r="V18" s="5">
        <f t="shared" si="2"/>
        <v>1.0416666666666667</v>
      </c>
      <c r="W18" s="5">
        <f t="shared" si="3"/>
        <v>-6.5676432589334584E-4</v>
      </c>
    </row>
    <row r="19" spans="1:23" x14ac:dyDescent="0.2">
      <c r="A19">
        <v>15</v>
      </c>
      <c r="B19">
        <v>2.3000000000000001E-4</v>
      </c>
      <c r="C19" s="3">
        <f t="shared" si="4"/>
        <v>2.2997355304140023E-4</v>
      </c>
      <c r="D19">
        <v>0.5</v>
      </c>
      <c r="E19" s="3">
        <f t="shared" si="0"/>
        <v>0.99977002644695856</v>
      </c>
      <c r="F19" s="4">
        <f t="shared" si="6"/>
        <v>99451.059953578791</v>
      </c>
      <c r="G19" s="4">
        <f t="shared" si="7"/>
        <v>22.871113611268811</v>
      </c>
      <c r="H19" s="4">
        <f t="shared" si="8"/>
        <v>99439.624396773157</v>
      </c>
      <c r="I19" s="4">
        <f t="shared" si="9"/>
        <v>6498080.7772333547</v>
      </c>
      <c r="J19" s="5">
        <f t="shared" si="10"/>
        <v>65.339482357116083</v>
      </c>
      <c r="L19">
        <v>15</v>
      </c>
      <c r="M19">
        <f>B19*USA!W19</f>
        <v>2.515625E-4</v>
      </c>
      <c r="N19" s="3">
        <f t="shared" si="5"/>
        <v>2.5153086213374723E-4</v>
      </c>
      <c r="O19">
        <v>0.5</v>
      </c>
      <c r="P19" s="3">
        <f t="shared" si="1"/>
        <v>0.9997484691378663</v>
      </c>
      <c r="Q19" s="4">
        <f t="shared" si="11"/>
        <v>99501.900324373782</v>
      </c>
      <c r="R19" s="4">
        <f t="shared" si="12"/>
        <v>25.027798772527603</v>
      </c>
      <c r="S19" s="4">
        <f t="shared" si="13"/>
        <v>99489.386424987519</v>
      </c>
      <c r="T19" s="4">
        <f t="shared" si="14"/>
        <v>6537747.7984114354</v>
      </c>
      <c r="U19" s="5">
        <f t="shared" si="15"/>
        <v>65.704753146407612</v>
      </c>
      <c r="V19" s="5">
        <f t="shared" si="2"/>
        <v>1.09375</v>
      </c>
      <c r="W19" s="5">
        <f t="shared" si="3"/>
        <v>-1.3946985168884567E-3</v>
      </c>
    </row>
    <row r="20" spans="1:23" x14ac:dyDescent="0.2">
      <c r="A20">
        <v>16</v>
      </c>
      <c r="B20">
        <v>2.7999999999999998E-4</v>
      </c>
      <c r="C20" s="3">
        <f t="shared" si="4"/>
        <v>2.7996080548723176E-4</v>
      </c>
      <c r="D20">
        <v>0.5</v>
      </c>
      <c r="E20" s="3">
        <f t="shared" si="0"/>
        <v>0.9997200391945128</v>
      </c>
      <c r="F20" s="4">
        <f t="shared" si="6"/>
        <v>99428.188839967523</v>
      </c>
      <c r="G20" s="4">
        <f t="shared" si="7"/>
        <v>27.835995835775975</v>
      </c>
      <c r="H20" s="4">
        <f t="shared" si="8"/>
        <v>99414.270842049635</v>
      </c>
      <c r="I20" s="4">
        <f t="shared" si="9"/>
        <v>6398641.1528365817</v>
      </c>
      <c r="J20" s="5">
        <f t="shared" si="10"/>
        <v>64.354397153259782</v>
      </c>
      <c r="L20">
        <v>16</v>
      </c>
      <c r="M20">
        <f>B20*USA!W20</f>
        <v>2.7439999999999995E-4</v>
      </c>
      <c r="N20" s="3">
        <f t="shared" si="5"/>
        <v>2.7436235748455308E-4</v>
      </c>
      <c r="O20">
        <v>0.5</v>
      </c>
      <c r="P20" s="3">
        <f t="shared" si="1"/>
        <v>0.99972563764251543</v>
      </c>
      <c r="Q20" s="4">
        <f t="shared" si="11"/>
        <v>99476.872525601255</v>
      </c>
      <c r="R20" s="4">
        <f t="shared" si="12"/>
        <v>27.292709261309938</v>
      </c>
      <c r="S20" s="4">
        <f t="shared" si="13"/>
        <v>99463.226170970593</v>
      </c>
      <c r="T20" s="4">
        <f t="shared" si="14"/>
        <v>6438258.4119864479</v>
      </c>
      <c r="U20" s="5">
        <f t="shared" si="15"/>
        <v>64.721158280579289</v>
      </c>
      <c r="V20" s="5">
        <f t="shared" si="2"/>
        <v>0.97999999999999987</v>
      </c>
      <c r="W20" s="5">
        <f t="shared" si="3"/>
        <v>3.5664802125240385E-4</v>
      </c>
    </row>
    <row r="21" spans="1:23" x14ac:dyDescent="0.2">
      <c r="A21">
        <v>17</v>
      </c>
      <c r="B21">
        <v>2.5000000000000001E-4</v>
      </c>
      <c r="C21" s="3">
        <f t="shared" si="4"/>
        <v>2.4996875390576181E-4</v>
      </c>
      <c r="D21">
        <v>0.5</v>
      </c>
      <c r="E21" s="3">
        <f t="shared" si="0"/>
        <v>0.99975003124609418</v>
      </c>
      <c r="F21" s="4">
        <f t="shared" si="6"/>
        <v>99400.352844131747</v>
      </c>
      <c r="G21" s="4">
        <f t="shared" si="7"/>
        <v>24.846982338247471</v>
      </c>
      <c r="H21" s="4">
        <f t="shared" si="8"/>
        <v>99387.929352962616</v>
      </c>
      <c r="I21" s="4">
        <f t="shared" si="9"/>
        <v>6299226.8819945324</v>
      </c>
      <c r="J21" s="5">
        <f t="shared" si="10"/>
        <v>63.372278887905544</v>
      </c>
      <c r="L21">
        <v>17</v>
      </c>
      <c r="M21">
        <f>B21*USA!W21</f>
        <v>2.4230769230769233E-4</v>
      </c>
      <c r="N21" s="3">
        <f t="shared" si="5"/>
        <v>2.4227833935503969E-4</v>
      </c>
      <c r="O21">
        <v>0.5</v>
      </c>
      <c r="P21" s="3">
        <f t="shared" si="1"/>
        <v>0.99975772166064492</v>
      </c>
      <c r="Q21" s="4">
        <f t="shared" si="11"/>
        <v>99449.579816339945</v>
      </c>
      <c r="R21" s="4">
        <f t="shared" si="12"/>
        <v>24.094479047460482</v>
      </c>
      <c r="S21" s="4">
        <f t="shared" si="13"/>
        <v>99437.532576816215</v>
      </c>
      <c r="T21" s="4">
        <f t="shared" si="14"/>
        <v>6338795.1858154768</v>
      </c>
      <c r="U21" s="5">
        <f t="shared" si="15"/>
        <v>63.738782984520853</v>
      </c>
      <c r="V21" s="5">
        <f t="shared" si="2"/>
        <v>0.96923076923076934</v>
      </c>
      <c r="W21" s="5">
        <f t="shared" si="3"/>
        <v>4.8225304314593814E-4</v>
      </c>
    </row>
    <row r="22" spans="1:23" x14ac:dyDescent="0.2">
      <c r="A22">
        <v>18</v>
      </c>
      <c r="B22">
        <v>1.8000000000000001E-4</v>
      </c>
      <c r="C22" s="3">
        <f t="shared" si="4"/>
        <v>1.7998380145786881E-4</v>
      </c>
      <c r="D22">
        <v>0.5</v>
      </c>
      <c r="E22" s="3">
        <f t="shared" si="0"/>
        <v>0.99982001619854211</v>
      </c>
      <c r="F22" s="4">
        <f t="shared" si="6"/>
        <v>99375.505861793499</v>
      </c>
      <c r="G22" s="4">
        <f t="shared" si="7"/>
        <v>17.885981316809193</v>
      </c>
      <c r="H22" s="4">
        <f t="shared" si="8"/>
        <v>99366.562871135102</v>
      </c>
      <c r="I22" s="4">
        <f t="shared" si="9"/>
        <v>6199838.95264157</v>
      </c>
      <c r="J22" s="5">
        <f t="shared" si="10"/>
        <v>62.387998922631873</v>
      </c>
      <c r="L22">
        <v>18</v>
      </c>
      <c r="M22">
        <f>B22*USA!W22</f>
        <v>1.7052631578947367E-4</v>
      </c>
      <c r="N22" s="3">
        <f t="shared" si="5"/>
        <v>1.7051177741687288E-4</v>
      </c>
      <c r="O22">
        <v>0.5</v>
      </c>
      <c r="P22" s="3">
        <f t="shared" si="1"/>
        <v>0.99982948822258311</v>
      </c>
      <c r="Q22" s="4">
        <f t="shared" si="11"/>
        <v>99425.485337292484</v>
      </c>
      <c r="R22" s="4">
        <f t="shared" si="12"/>
        <v>16.953216225403594</v>
      </c>
      <c r="S22" s="4">
        <f t="shared" si="13"/>
        <v>99417.008729179783</v>
      </c>
      <c r="T22" s="4">
        <f t="shared" si="14"/>
        <v>6239357.6532386607</v>
      </c>
      <c r="U22" s="5">
        <f t="shared" si="15"/>
        <v>62.754108084785017</v>
      </c>
      <c r="V22" s="5">
        <f t="shared" si="2"/>
        <v>0.94736842105263142</v>
      </c>
      <c r="W22" s="5">
        <f t="shared" si="3"/>
        <v>5.8451578813113888E-4</v>
      </c>
    </row>
    <row r="23" spans="1:23" x14ac:dyDescent="0.2">
      <c r="A23">
        <v>19</v>
      </c>
      <c r="B23">
        <v>2.5999999999999998E-4</v>
      </c>
      <c r="C23" s="3">
        <f t="shared" si="4"/>
        <v>2.5996620439342882E-4</v>
      </c>
      <c r="D23">
        <v>0.5</v>
      </c>
      <c r="E23" s="3">
        <f t="shared" si="0"/>
        <v>0.99974003379560661</v>
      </c>
      <c r="F23" s="4">
        <f t="shared" si="6"/>
        <v>99357.61988047669</v>
      </c>
      <c r="G23" s="4">
        <f t="shared" si="7"/>
        <v>25.829623317884398</v>
      </c>
      <c r="H23" s="4">
        <f t="shared" si="8"/>
        <v>99344.705068817741</v>
      </c>
      <c r="I23" s="4">
        <f t="shared" si="9"/>
        <v>6100472.3897704352</v>
      </c>
      <c r="J23" s="5">
        <f t="shared" si="10"/>
        <v>61.399139765113773</v>
      </c>
      <c r="L23">
        <v>19</v>
      </c>
      <c r="M23">
        <f>B23*USA!W23</f>
        <v>2.574757281553398E-4</v>
      </c>
      <c r="N23" s="3">
        <f t="shared" si="5"/>
        <v>2.5744258554675386E-4</v>
      </c>
      <c r="O23">
        <v>0.5</v>
      </c>
      <c r="P23" s="3">
        <f t="shared" si="1"/>
        <v>0.99974255741445328</v>
      </c>
      <c r="Q23" s="4">
        <f t="shared" si="11"/>
        <v>99408.532121067081</v>
      </c>
      <c r="R23" s="4">
        <f t="shared" si="12"/>
        <v>25.591989534645109</v>
      </c>
      <c r="S23" s="4">
        <f t="shared" si="13"/>
        <v>99395.736126299758</v>
      </c>
      <c r="T23" s="4">
        <f t="shared" si="14"/>
        <v>6139940.6445094813</v>
      </c>
      <c r="U23" s="5">
        <f t="shared" si="15"/>
        <v>61.764724953707258</v>
      </c>
      <c r="V23" s="5">
        <f t="shared" si="2"/>
        <v>0.99029126213592245</v>
      </c>
      <c r="W23" s="5">
        <f t="shared" si="3"/>
        <v>1.5323606757345259E-4</v>
      </c>
    </row>
    <row r="24" spans="1:23" x14ac:dyDescent="0.2">
      <c r="A24">
        <v>20</v>
      </c>
      <c r="B24">
        <v>2.4000000000000001E-4</v>
      </c>
      <c r="C24" s="3">
        <f t="shared" si="4"/>
        <v>2.3997120345558537E-4</v>
      </c>
      <c r="D24">
        <v>0.5</v>
      </c>
      <c r="E24" s="3">
        <f t="shared" si="0"/>
        <v>0.99976002879654446</v>
      </c>
      <c r="F24" s="4">
        <f t="shared" si="6"/>
        <v>99331.790257158806</v>
      </c>
      <c r="G24" s="4">
        <f t="shared" si="7"/>
        <v>23.836769249406643</v>
      </c>
      <c r="H24" s="4">
        <f t="shared" si="8"/>
        <v>99319.871872534102</v>
      </c>
      <c r="I24" s="4">
        <f t="shared" si="9"/>
        <v>6001127.6847016178</v>
      </c>
      <c r="J24" s="5">
        <f t="shared" si="10"/>
        <v>60.414975600111255</v>
      </c>
      <c r="L24">
        <v>20</v>
      </c>
      <c r="M24">
        <f>B24*USA!W24</f>
        <v>2.4216216216216215E-4</v>
      </c>
      <c r="N24" s="3">
        <f t="shared" si="5"/>
        <v>2.4213284445559024E-4</v>
      </c>
      <c r="O24">
        <v>0.5</v>
      </c>
      <c r="P24" s="3">
        <f t="shared" si="1"/>
        <v>0.99975786715554438</v>
      </c>
      <c r="Q24" s="4">
        <f t="shared" si="11"/>
        <v>99382.940131532436</v>
      </c>
      <c r="R24" s="4">
        <f t="shared" si="12"/>
        <v>24.063873984414386</v>
      </c>
      <c r="S24" s="4">
        <f t="shared" si="13"/>
        <v>99370.908194540229</v>
      </c>
      <c r="T24" s="4">
        <f t="shared" si="14"/>
        <v>6040544.9083831813</v>
      </c>
      <c r="U24" s="5">
        <f t="shared" si="15"/>
        <v>60.780501164370605</v>
      </c>
      <c r="V24" s="5">
        <f t="shared" si="2"/>
        <v>1.0090090090090089</v>
      </c>
      <c r="W24" s="5">
        <f t="shared" si="3"/>
        <v>-1.2910591072108217E-4</v>
      </c>
    </row>
    <row r="25" spans="1:23" x14ac:dyDescent="0.2">
      <c r="A25">
        <v>21</v>
      </c>
      <c r="B25">
        <v>2.4000000000000001E-4</v>
      </c>
      <c r="C25" s="3">
        <f t="shared" si="4"/>
        <v>2.3997120345558537E-4</v>
      </c>
      <c r="D25">
        <v>0.5</v>
      </c>
      <c r="E25" s="3">
        <f t="shared" si="0"/>
        <v>0.99976002879654446</v>
      </c>
      <c r="F25" s="4">
        <f t="shared" si="6"/>
        <v>99307.953487909399</v>
      </c>
      <c r="G25" s="4">
        <f t="shared" si="7"/>
        <v>23.831049111206084</v>
      </c>
      <c r="H25" s="4">
        <f t="shared" si="8"/>
        <v>99296.037963353796</v>
      </c>
      <c r="I25" s="4">
        <f t="shared" si="9"/>
        <v>5901807.8128290838</v>
      </c>
      <c r="J25" s="5">
        <f t="shared" si="10"/>
        <v>59.429356920013667</v>
      </c>
      <c r="L25">
        <v>21</v>
      </c>
      <c r="M25">
        <f>B25*USA!W25</f>
        <v>2.4755905511811022E-4</v>
      </c>
      <c r="N25" s="3">
        <f t="shared" si="5"/>
        <v>2.4752841616769954E-4</v>
      </c>
      <c r="O25">
        <v>0.5</v>
      </c>
      <c r="P25" s="3">
        <f t="shared" si="1"/>
        <v>0.99975247158383229</v>
      </c>
      <c r="Q25" s="4">
        <f t="shared" si="11"/>
        <v>99358.876257548021</v>
      </c>
      <c r="R25" s="4">
        <f t="shared" si="12"/>
        <v>24.594145272232709</v>
      </c>
      <c r="S25" s="4">
        <f t="shared" si="13"/>
        <v>99346.579184911912</v>
      </c>
      <c r="T25" s="4">
        <f t="shared" si="14"/>
        <v>5941174.0001886413</v>
      </c>
      <c r="U25" s="5">
        <f t="shared" si="15"/>
        <v>59.795100588582862</v>
      </c>
      <c r="V25" s="5">
        <f t="shared" si="2"/>
        <v>1.0314960629921259</v>
      </c>
      <c r="W25" s="5">
        <f t="shared" si="3"/>
        <v>-4.4385373507720941E-4</v>
      </c>
    </row>
    <row r="26" spans="1:23" x14ac:dyDescent="0.2">
      <c r="A26">
        <v>22</v>
      </c>
      <c r="B26">
        <v>3.3E-4</v>
      </c>
      <c r="C26" s="3">
        <f t="shared" si="4"/>
        <v>3.2994555898276784E-4</v>
      </c>
      <c r="D26">
        <v>0.5</v>
      </c>
      <c r="E26" s="3">
        <f t="shared" si="0"/>
        <v>0.9996700544410172</v>
      </c>
      <c r="F26" s="4">
        <f t="shared" si="6"/>
        <v>99284.122438798193</v>
      </c>
      <c r="G26" s="4">
        <f t="shared" si="7"/>
        <v>32.75835527619347</v>
      </c>
      <c r="H26" s="4">
        <f t="shared" si="8"/>
        <v>99267.743261160096</v>
      </c>
      <c r="I26" s="4">
        <f t="shared" si="9"/>
        <v>5802511.7748657297</v>
      </c>
      <c r="J26" s="5">
        <f t="shared" si="10"/>
        <v>58.443501663043634</v>
      </c>
      <c r="L26">
        <v>22</v>
      </c>
      <c r="M26">
        <f>B26*USA!W26</f>
        <v>3.4571428571428573E-4</v>
      </c>
      <c r="N26" s="3">
        <f t="shared" si="5"/>
        <v>3.4565453685862871E-4</v>
      </c>
      <c r="O26">
        <v>0.5</v>
      </c>
      <c r="P26" s="3">
        <f t="shared" si="1"/>
        <v>0.99965434546314136</v>
      </c>
      <c r="Q26" s="4">
        <f t="shared" si="11"/>
        <v>99334.282112275789</v>
      </c>
      <c r="R26" s="4">
        <f t="shared" si="12"/>
        <v>34.335345277708257</v>
      </c>
      <c r="S26" s="4">
        <f t="shared" si="13"/>
        <v>99317.114439636935</v>
      </c>
      <c r="T26" s="4">
        <f t="shared" si="14"/>
        <v>5841827.4210037291</v>
      </c>
      <c r="U26" s="5">
        <f t="shared" si="15"/>
        <v>58.809781444847154</v>
      </c>
      <c r="V26" s="5">
        <f t="shared" si="2"/>
        <v>1.0476190476190477</v>
      </c>
      <c r="W26" s="5">
        <f t="shared" si="3"/>
        <v>-9.0710810252407105E-4</v>
      </c>
    </row>
    <row r="27" spans="1:23" x14ac:dyDescent="0.2">
      <c r="A27">
        <v>23</v>
      </c>
      <c r="B27">
        <v>2.5999999999999998E-4</v>
      </c>
      <c r="C27" s="3">
        <f t="shared" si="4"/>
        <v>2.5996620439342882E-4</v>
      </c>
      <c r="D27">
        <v>0.5</v>
      </c>
      <c r="E27" s="3">
        <f t="shared" si="0"/>
        <v>0.99974003379560661</v>
      </c>
      <c r="F27" s="4">
        <f t="shared" si="6"/>
        <v>99251.364083521999</v>
      </c>
      <c r="G27" s="4">
        <f t="shared" si="7"/>
        <v>25.802000401658006</v>
      </c>
      <c r="H27" s="4">
        <f t="shared" si="8"/>
        <v>99238.46308332117</v>
      </c>
      <c r="I27" s="4">
        <f t="shared" si="9"/>
        <v>5703244.0316045694</v>
      </c>
      <c r="J27" s="5">
        <f t="shared" si="10"/>
        <v>57.462626174136773</v>
      </c>
      <c r="L27">
        <v>23</v>
      </c>
      <c r="M27">
        <f>B27*USA!W27</f>
        <v>2.7218749999999997E-4</v>
      </c>
      <c r="N27" s="3">
        <f t="shared" si="5"/>
        <v>2.7215046202305905E-4</v>
      </c>
      <c r="O27">
        <v>0.5</v>
      </c>
      <c r="P27" s="3">
        <f t="shared" si="1"/>
        <v>0.99972784953797689</v>
      </c>
      <c r="Q27" s="4">
        <f t="shared" si="11"/>
        <v>99299.94676699808</v>
      </c>
      <c r="R27" s="4">
        <f t="shared" si="12"/>
        <v>27.024526391513064</v>
      </c>
      <c r="S27" s="4">
        <f t="shared" si="13"/>
        <v>99286.434503802331</v>
      </c>
      <c r="T27" s="4">
        <f t="shared" si="14"/>
        <v>5742510.3065640917</v>
      </c>
      <c r="U27" s="5">
        <f t="shared" si="15"/>
        <v>57.829943454436886</v>
      </c>
      <c r="V27" s="5">
        <f t="shared" si="2"/>
        <v>1.046875</v>
      </c>
      <c r="W27" s="5">
        <f t="shared" si="3"/>
        <v>-6.9142498206041633E-4</v>
      </c>
    </row>
    <row r="28" spans="1:23" x14ac:dyDescent="0.2">
      <c r="A28">
        <v>24</v>
      </c>
      <c r="B28">
        <v>4.8000000000000001E-4</v>
      </c>
      <c r="C28" s="3">
        <f t="shared" si="4"/>
        <v>4.7988482764136606E-4</v>
      </c>
      <c r="D28">
        <v>0.5</v>
      </c>
      <c r="E28" s="3">
        <f t="shared" si="0"/>
        <v>0.99952011517235861</v>
      </c>
      <c r="F28" s="4">
        <f t="shared" si="6"/>
        <v>99225.562083120341</v>
      </c>
      <c r="G28" s="4">
        <f t="shared" si="7"/>
        <v>47.616841757873772</v>
      </c>
      <c r="H28" s="4">
        <f t="shared" si="8"/>
        <v>99201.753662241405</v>
      </c>
      <c r="I28" s="4">
        <f t="shared" si="9"/>
        <v>5604005.5685212482</v>
      </c>
      <c r="J28" s="5">
        <f t="shared" si="10"/>
        <v>56.477438382529137</v>
      </c>
      <c r="L28">
        <v>24</v>
      </c>
      <c r="M28">
        <f>B28*USA!W28</f>
        <v>4.9411764705882349E-4</v>
      </c>
      <c r="N28" s="3">
        <f t="shared" si="5"/>
        <v>4.9399560108679026E-4</v>
      </c>
      <c r="O28">
        <v>0.5</v>
      </c>
      <c r="P28" s="3">
        <f t="shared" si="1"/>
        <v>0.99950600439891324</v>
      </c>
      <c r="Q28" s="4">
        <f t="shared" si="11"/>
        <v>99272.922240606567</v>
      </c>
      <c r="R28" s="4">
        <f t="shared" si="12"/>
        <v>49.040386893888353</v>
      </c>
      <c r="S28" s="4">
        <f t="shared" si="13"/>
        <v>99248.402047159616</v>
      </c>
      <c r="T28" s="4">
        <f t="shared" si="14"/>
        <v>5643223.8720602896</v>
      </c>
      <c r="U28" s="5">
        <f t="shared" si="15"/>
        <v>56.845550072384057</v>
      </c>
      <c r="V28" s="5">
        <f t="shared" si="2"/>
        <v>1.0294117647058822</v>
      </c>
      <c r="W28" s="5">
        <f t="shared" si="3"/>
        <v>-7.8691508226223957E-4</v>
      </c>
    </row>
    <row r="29" spans="1:23" x14ac:dyDescent="0.2">
      <c r="A29">
        <v>25</v>
      </c>
      <c r="B29">
        <v>3.3E-4</v>
      </c>
      <c r="C29" s="3">
        <f t="shared" si="4"/>
        <v>3.2994555898276784E-4</v>
      </c>
      <c r="D29">
        <v>0.5</v>
      </c>
      <c r="E29" s="3">
        <f t="shared" si="0"/>
        <v>0.9996700544410172</v>
      </c>
      <c r="F29" s="4">
        <f t="shared" si="6"/>
        <v>99177.945241362468</v>
      </c>
      <c r="G29" s="4">
        <f t="shared" si="7"/>
        <v>32.723322581427055</v>
      </c>
      <c r="H29" s="4">
        <f t="shared" si="8"/>
        <v>99161.583580071747</v>
      </c>
      <c r="I29" s="4">
        <f t="shared" si="9"/>
        <v>5504803.8148590066</v>
      </c>
      <c r="J29" s="5">
        <f t="shared" si="10"/>
        <v>55.504314003101683</v>
      </c>
      <c r="L29">
        <v>25</v>
      </c>
      <c r="M29">
        <f>B29*USA!W29</f>
        <v>3.8038167938931298E-4</v>
      </c>
      <c r="N29" s="3">
        <f t="shared" si="5"/>
        <v>3.8030934803506649E-4</v>
      </c>
      <c r="O29">
        <v>0.5</v>
      </c>
      <c r="P29" s="3">
        <f t="shared" si="1"/>
        <v>0.99961969065196499</v>
      </c>
      <c r="Q29" s="4">
        <f t="shared" si="11"/>
        <v>99223.881853712679</v>
      </c>
      <c r="R29" s="4">
        <f t="shared" si="12"/>
        <v>37.735769817285473</v>
      </c>
      <c r="S29" s="4">
        <f t="shared" si="13"/>
        <v>99205.013968804036</v>
      </c>
      <c r="T29" s="4">
        <f t="shared" si="14"/>
        <v>5543975.4700131305</v>
      </c>
      <c r="U29" s="5">
        <f t="shared" si="15"/>
        <v>55.873398283154252</v>
      </c>
      <c r="V29" s="5">
        <f t="shared" si="2"/>
        <v>1.1526717557251909</v>
      </c>
      <c r="W29" s="5">
        <f t="shared" si="3"/>
        <v>-2.758286768348953E-3</v>
      </c>
    </row>
    <row r="30" spans="1:23" x14ac:dyDescent="0.2">
      <c r="A30">
        <v>26</v>
      </c>
      <c r="B30">
        <v>4.6000000000000001E-4</v>
      </c>
      <c r="C30" s="3">
        <f t="shared" si="4"/>
        <v>4.5989422432840451E-4</v>
      </c>
      <c r="D30">
        <v>0.5</v>
      </c>
      <c r="E30" s="3">
        <f t="shared" si="0"/>
        <v>0.99954010577567165</v>
      </c>
      <c r="F30" s="4">
        <f t="shared" si="6"/>
        <v>99145.221918781041</v>
      </c>
      <c r="G30" s="4">
        <f t="shared" si="7"/>
        <v>45.596314930196968</v>
      </c>
      <c r="H30" s="4">
        <f t="shared" si="8"/>
        <v>99122.423761315935</v>
      </c>
      <c r="I30" s="4">
        <f t="shared" si="9"/>
        <v>5405642.2312789345</v>
      </c>
      <c r="J30" s="5">
        <f t="shared" si="10"/>
        <v>54.522468422201854</v>
      </c>
      <c r="L30">
        <v>26</v>
      </c>
      <c r="M30">
        <f>B30*USA!W30</f>
        <v>5.310294117647058E-4</v>
      </c>
      <c r="N30" s="3">
        <f t="shared" si="5"/>
        <v>5.3088845307323179E-4</v>
      </c>
      <c r="O30">
        <v>0.5</v>
      </c>
      <c r="P30" s="3">
        <f t="shared" si="1"/>
        <v>0.99946911154692675</v>
      </c>
      <c r="Q30" s="4">
        <f t="shared" si="11"/>
        <v>99186.146083895394</v>
      </c>
      <c r="R30" s="4">
        <f t="shared" si="12"/>
        <v>52.656779660770553</v>
      </c>
      <c r="S30" s="4">
        <f t="shared" si="13"/>
        <v>99159.817694065016</v>
      </c>
      <c r="T30" s="4">
        <f t="shared" si="14"/>
        <v>5444770.4560443265</v>
      </c>
      <c r="U30" s="5">
        <f t="shared" si="15"/>
        <v>54.894465316143382</v>
      </c>
      <c r="V30" s="5">
        <f t="shared" si="2"/>
        <v>1.1544117647058822</v>
      </c>
      <c r="W30" s="5">
        <f t="shared" si="3"/>
        <v>-3.8182690205636025E-3</v>
      </c>
    </row>
    <row r="31" spans="1:23" x14ac:dyDescent="0.2">
      <c r="A31">
        <v>27</v>
      </c>
      <c r="B31">
        <v>4.8999999999999998E-4</v>
      </c>
      <c r="C31" s="3">
        <f t="shared" si="4"/>
        <v>4.898799794050457E-4</v>
      </c>
      <c r="D31">
        <v>0.5</v>
      </c>
      <c r="E31" s="3">
        <f t="shared" si="0"/>
        <v>0.99951012002059492</v>
      </c>
      <c r="F31" s="4">
        <f t="shared" si="6"/>
        <v>99099.625603850844</v>
      </c>
      <c r="G31" s="4">
        <f t="shared" si="7"/>
        <v>48.546922549867304</v>
      </c>
      <c r="H31" s="4">
        <f t="shared" si="8"/>
        <v>99075.35214257591</v>
      </c>
      <c r="I31" s="4">
        <f t="shared" si="9"/>
        <v>5306519.8075176189</v>
      </c>
      <c r="J31" s="5">
        <f t="shared" si="10"/>
        <v>53.547324474568114</v>
      </c>
      <c r="L31">
        <v>27</v>
      </c>
      <c r="M31">
        <f>B31*USA!W31</f>
        <v>5.931578947368421E-4</v>
      </c>
      <c r="N31" s="3">
        <f t="shared" si="5"/>
        <v>5.9298202875094675E-4</v>
      </c>
      <c r="O31">
        <v>0.5</v>
      </c>
      <c r="P31" s="3">
        <f t="shared" si="1"/>
        <v>0.99940701797124909</v>
      </c>
      <c r="Q31" s="4">
        <f t="shared" si="11"/>
        <v>99133.489304234623</v>
      </c>
      <c r="R31" s="4">
        <f t="shared" si="12"/>
        <v>58.784377604781184</v>
      </c>
      <c r="S31" s="4">
        <f t="shared" si="13"/>
        <v>99104.097115432232</v>
      </c>
      <c r="T31" s="4">
        <f t="shared" si="14"/>
        <v>5345610.6383502614</v>
      </c>
      <c r="U31" s="5">
        <f t="shared" si="15"/>
        <v>53.923358048508803</v>
      </c>
      <c r="V31" s="5">
        <f t="shared" si="2"/>
        <v>1.2105263157894737</v>
      </c>
      <c r="W31" s="5">
        <f t="shared" si="3"/>
        <v>-5.4431282648678457E-3</v>
      </c>
    </row>
    <row r="32" spans="1:23" x14ac:dyDescent="0.2">
      <c r="A32">
        <v>28</v>
      </c>
      <c r="B32">
        <v>7.2999999999999996E-4</v>
      </c>
      <c r="C32" s="3">
        <f t="shared" si="4"/>
        <v>7.2973364721876511E-4</v>
      </c>
      <c r="D32">
        <v>0.5</v>
      </c>
      <c r="E32" s="3">
        <f t="shared" si="0"/>
        <v>0.99927026635278127</v>
      </c>
      <c r="F32" s="4">
        <f t="shared" si="6"/>
        <v>99051.078681300976</v>
      </c>
      <c r="G32" s="4">
        <f t="shared" si="7"/>
        <v>72.280904907049262</v>
      </c>
      <c r="H32" s="4">
        <f t="shared" si="8"/>
        <v>99014.938228847459</v>
      </c>
      <c r="I32" s="4">
        <f t="shared" si="9"/>
        <v>5207444.4553750427</v>
      </c>
      <c r="J32" s="5">
        <f t="shared" si="10"/>
        <v>52.573324033452579</v>
      </c>
      <c r="L32">
        <v>28</v>
      </c>
      <c r="M32">
        <f>B32*USA!W32</f>
        <v>9.058394160583942E-4</v>
      </c>
      <c r="N32" s="3">
        <f t="shared" si="5"/>
        <v>9.0542932927093975E-4</v>
      </c>
      <c r="O32">
        <v>0.5</v>
      </c>
      <c r="P32" s="3">
        <f t="shared" si="1"/>
        <v>0.99909457067072904</v>
      </c>
      <c r="Q32" s="4">
        <f t="shared" si="11"/>
        <v>99074.704926629842</v>
      </c>
      <c r="R32" s="4">
        <f t="shared" si="12"/>
        <v>89.705143629442318</v>
      </c>
      <c r="S32" s="4">
        <f t="shared" si="13"/>
        <v>99029.852354815113</v>
      </c>
      <c r="T32" s="4">
        <f t="shared" si="14"/>
        <v>5246506.5412348295</v>
      </c>
      <c r="U32" s="5">
        <f t="shared" si="15"/>
        <v>52.955055936024742</v>
      </c>
      <c r="V32" s="5">
        <f t="shared" si="2"/>
        <v>1.2408759124087592</v>
      </c>
      <c r="W32" s="5">
        <f t="shared" si="3"/>
        <v>-9.1039838621678436E-3</v>
      </c>
    </row>
    <row r="33" spans="1:23" x14ac:dyDescent="0.2">
      <c r="A33">
        <v>29</v>
      </c>
      <c r="B33">
        <v>5.6999999999999998E-4</v>
      </c>
      <c r="C33" s="3">
        <f t="shared" si="4"/>
        <v>5.6983759628505867E-4</v>
      </c>
      <c r="D33">
        <v>0.5</v>
      </c>
      <c r="E33" s="3">
        <f t="shared" si="0"/>
        <v>0.99943016240371496</v>
      </c>
      <c r="F33" s="4">
        <f t="shared" si="6"/>
        <v>98978.797776393927</v>
      </c>
      <c r="G33" s="4">
        <f t="shared" si="7"/>
        <v>56.40184020808374</v>
      </c>
      <c r="H33" s="4">
        <f t="shared" si="8"/>
        <v>98950.596856289892</v>
      </c>
      <c r="I33" s="4">
        <f t="shared" si="9"/>
        <v>5108429.5171461953</v>
      </c>
      <c r="J33" s="5">
        <f t="shared" si="10"/>
        <v>51.611351440000384</v>
      </c>
      <c r="L33">
        <v>29</v>
      </c>
      <c r="M33">
        <f>B33*USA!W33</f>
        <v>7.2582733812949637E-4</v>
      </c>
      <c r="N33" s="3">
        <f t="shared" si="5"/>
        <v>7.2556402102848347E-4</v>
      </c>
      <c r="O33">
        <v>0.5</v>
      </c>
      <c r="P33" s="3">
        <f t="shared" si="1"/>
        <v>0.99927443597897148</v>
      </c>
      <c r="Q33" s="4">
        <f t="shared" si="11"/>
        <v>98984.999783000399</v>
      </c>
      <c r="R33" s="4">
        <f t="shared" si="12"/>
        <v>71.819954464066541</v>
      </c>
      <c r="S33" s="4">
        <f t="shared" si="13"/>
        <v>98949.089805768366</v>
      </c>
      <c r="T33" s="4">
        <f t="shared" si="14"/>
        <v>5147476.6888800142</v>
      </c>
      <c r="U33" s="5">
        <f t="shared" si="15"/>
        <v>52.002593323882977</v>
      </c>
      <c r="V33" s="5">
        <f t="shared" si="2"/>
        <v>1.2733812949640289</v>
      </c>
      <c r="W33" s="5">
        <f t="shared" si="3"/>
        <v>-7.9136336994439626E-3</v>
      </c>
    </row>
    <row r="34" spans="1:23" x14ac:dyDescent="0.2">
      <c r="A34">
        <v>30</v>
      </c>
      <c r="B34">
        <v>5.1000000000000004E-4</v>
      </c>
      <c r="C34" s="3">
        <f t="shared" si="4"/>
        <v>5.0986998315429575E-4</v>
      </c>
      <c r="D34">
        <v>0.5</v>
      </c>
      <c r="E34" s="3">
        <f t="shared" si="0"/>
        <v>0.99949013001684572</v>
      </c>
      <c r="F34" s="4">
        <f t="shared" si="6"/>
        <v>98922.395936185843</v>
      </c>
      <c r="G34" s="4">
        <f t="shared" si="7"/>
        <v>50.437560349557316</v>
      </c>
      <c r="H34" s="4">
        <f t="shared" si="8"/>
        <v>98897.177156011065</v>
      </c>
      <c r="I34" s="4">
        <f t="shared" si="9"/>
        <v>5009478.9202899057</v>
      </c>
      <c r="J34" s="5">
        <f t="shared" si="10"/>
        <v>50.640493215727268</v>
      </c>
      <c r="L34">
        <v>30</v>
      </c>
      <c r="M34">
        <f>B34*USA!W34</f>
        <v>6.6553191489361716E-4</v>
      </c>
      <c r="N34" s="3">
        <f t="shared" si="5"/>
        <v>6.6531052220069763E-4</v>
      </c>
      <c r="O34">
        <v>0.5</v>
      </c>
      <c r="P34" s="3">
        <f t="shared" si="1"/>
        <v>0.99933468947779935</v>
      </c>
      <c r="Q34" s="4">
        <f t="shared" si="11"/>
        <v>98913.179828536333</v>
      </c>
      <c r="R34" s="4">
        <f t="shared" si="12"/>
        <v>65.807979324250482</v>
      </c>
      <c r="S34" s="4">
        <f t="shared" si="13"/>
        <v>98880.275838874208</v>
      </c>
      <c r="T34" s="4">
        <f t="shared" si="14"/>
        <v>5048527.5990742454</v>
      </c>
      <c r="U34" s="5">
        <f t="shared" si="15"/>
        <v>51.039988885462478</v>
      </c>
      <c r="V34" s="5">
        <f t="shared" si="2"/>
        <v>1.3049645390070923</v>
      </c>
      <c r="W34" s="5">
        <f t="shared" si="3"/>
        <v>-7.7447866900932057E-3</v>
      </c>
    </row>
    <row r="35" spans="1:23" x14ac:dyDescent="0.2">
      <c r="A35">
        <v>31</v>
      </c>
      <c r="B35">
        <v>4.2000000000000002E-4</v>
      </c>
      <c r="C35" s="3">
        <f t="shared" si="4"/>
        <v>4.1991181851811117E-4</v>
      </c>
      <c r="D35">
        <v>0.5</v>
      </c>
      <c r="E35" s="3">
        <f t="shared" si="0"/>
        <v>0.99958008818148192</v>
      </c>
      <c r="F35" s="4">
        <f t="shared" si="6"/>
        <v>98871.958375836286</v>
      </c>
      <c r="G35" s="4">
        <f t="shared" si="7"/>
        <v>41.517503842042061</v>
      </c>
      <c r="H35" s="4">
        <f t="shared" si="8"/>
        <v>98851.199623915265</v>
      </c>
      <c r="I35" s="4">
        <f t="shared" si="9"/>
        <v>4910581.7431338951</v>
      </c>
      <c r="J35" s="5">
        <f t="shared" si="10"/>
        <v>49.666071389701649</v>
      </c>
      <c r="L35">
        <v>31</v>
      </c>
      <c r="M35">
        <f>B35*USA!W35</f>
        <v>5.379452054794521E-4</v>
      </c>
      <c r="N35" s="3">
        <f t="shared" si="5"/>
        <v>5.3780055186526199E-4</v>
      </c>
      <c r="O35">
        <v>0.5</v>
      </c>
      <c r="P35" s="3">
        <f t="shared" si="1"/>
        <v>0.99946219944813475</v>
      </c>
      <c r="Q35" s="4">
        <f t="shared" si="11"/>
        <v>98847.371849212082</v>
      </c>
      <c r="R35" s="4">
        <f t="shared" si="12"/>
        <v>53.160171130934032</v>
      </c>
      <c r="S35" s="4">
        <f t="shared" si="13"/>
        <v>98820.791763646615</v>
      </c>
      <c r="T35" s="4">
        <f t="shared" si="14"/>
        <v>4949647.3232353712</v>
      </c>
      <c r="U35" s="5">
        <f t="shared" si="15"/>
        <v>50.073636057677589</v>
      </c>
      <c r="V35" s="5">
        <f t="shared" si="2"/>
        <v>1.2808219178082192</v>
      </c>
      <c r="W35" s="5">
        <f t="shared" si="3"/>
        <v>-5.756541297009571E-3</v>
      </c>
    </row>
    <row r="36" spans="1:23" x14ac:dyDescent="0.2">
      <c r="A36">
        <v>32</v>
      </c>
      <c r="B36">
        <v>6.2E-4</v>
      </c>
      <c r="C36" s="3">
        <f t="shared" si="4"/>
        <v>6.1980785956353525E-4</v>
      </c>
      <c r="D36">
        <v>0.5</v>
      </c>
      <c r="E36" s="3">
        <f t="shared" si="0"/>
        <v>0.9993801921404365</v>
      </c>
      <c r="F36" s="4">
        <f t="shared" si="6"/>
        <v>98830.440871994244</v>
      </c>
      <c r="G36" s="4">
        <f t="shared" si="7"/>
        <v>61.255884016587515</v>
      </c>
      <c r="H36" s="4">
        <f t="shared" si="8"/>
        <v>98799.812929985957</v>
      </c>
      <c r="I36" s="4">
        <f t="shared" si="9"/>
        <v>4811730.5435099797</v>
      </c>
      <c r="J36" s="5">
        <f t="shared" si="10"/>
        <v>48.686725477043666</v>
      </c>
      <c r="L36">
        <v>32</v>
      </c>
      <c r="M36">
        <f>B36*USA!W36</f>
        <v>8.0136054421768718E-4</v>
      </c>
      <c r="N36" s="3">
        <f t="shared" si="5"/>
        <v>8.0103958345941677E-4</v>
      </c>
      <c r="O36">
        <v>0.5</v>
      </c>
      <c r="P36" s="3">
        <f t="shared" si="1"/>
        <v>0.99919896041654055</v>
      </c>
      <c r="Q36" s="4">
        <f t="shared" si="11"/>
        <v>98794.211678081148</v>
      </c>
      <c r="R36" s="4">
        <f t="shared" si="12"/>
        <v>79.138074170812615</v>
      </c>
      <c r="S36" s="4">
        <f t="shared" si="13"/>
        <v>98754.642640995735</v>
      </c>
      <c r="T36" s="4">
        <f t="shared" si="14"/>
        <v>4850826.5314717246</v>
      </c>
      <c r="U36" s="5">
        <f t="shared" si="15"/>
        <v>49.100311132377271</v>
      </c>
      <c r="V36" s="5">
        <f t="shared" si="2"/>
        <v>1.2925170068027212</v>
      </c>
      <c r="W36" s="5">
        <f t="shared" si="3"/>
        <v>-8.6724480025258521E-3</v>
      </c>
    </row>
    <row r="37" spans="1:23" x14ac:dyDescent="0.2">
      <c r="A37">
        <v>33</v>
      </c>
      <c r="B37">
        <v>6.8999999999999997E-4</v>
      </c>
      <c r="C37" s="3">
        <f t="shared" si="4"/>
        <v>6.8976203209892585E-4</v>
      </c>
      <c r="D37">
        <v>0.5</v>
      </c>
      <c r="E37" s="3">
        <f t="shared" si="0"/>
        <v>0.99931023796790108</v>
      </c>
      <c r="F37" s="4">
        <f t="shared" si="6"/>
        <v>98769.184987977656</v>
      </c>
      <c r="G37" s="4">
        <f t="shared" si="7"/>
        <v>68.127233746054117</v>
      </c>
      <c r="H37" s="4">
        <f t="shared" si="8"/>
        <v>98735.121371104629</v>
      </c>
      <c r="I37" s="4">
        <f t="shared" si="9"/>
        <v>4712930.7305799937</v>
      </c>
      <c r="J37" s="5">
        <f t="shared" si="10"/>
        <v>47.716610511200017</v>
      </c>
      <c r="L37">
        <v>33</v>
      </c>
      <c r="M37">
        <f>B37*USA!W37</f>
        <v>8.9699999999999979E-4</v>
      </c>
      <c r="N37" s="3">
        <f t="shared" si="5"/>
        <v>8.9659787585267983E-4</v>
      </c>
      <c r="O37">
        <v>0.5</v>
      </c>
      <c r="P37" s="3">
        <f t="shared" si="1"/>
        <v>0.99910340212414728</v>
      </c>
      <c r="Q37" s="4">
        <f t="shared" si="11"/>
        <v>98715.073603910336</v>
      </c>
      <c r="R37" s="4">
        <f t="shared" si="12"/>
        <v>88.507725307907094</v>
      </c>
      <c r="S37" s="4">
        <f t="shared" si="13"/>
        <v>98670.81974125639</v>
      </c>
      <c r="T37" s="4">
        <f t="shared" si="14"/>
        <v>4752071.8888307288</v>
      </c>
      <c r="U37" s="5">
        <f t="shared" si="15"/>
        <v>48.139273115453442</v>
      </c>
      <c r="V37" s="5">
        <f t="shared" si="2"/>
        <v>1.2999999999999998</v>
      </c>
      <c r="W37" s="5">
        <f t="shared" si="3"/>
        <v>-9.6941096280856801E-3</v>
      </c>
    </row>
    <row r="38" spans="1:23" x14ac:dyDescent="0.2">
      <c r="A38">
        <v>34</v>
      </c>
      <c r="B38">
        <v>1.0300000000000001E-3</v>
      </c>
      <c r="C38" s="3">
        <f t="shared" si="4"/>
        <v>1.0294698230411338E-3</v>
      </c>
      <c r="D38">
        <v>0.5</v>
      </c>
      <c r="E38" s="3">
        <f t="shared" si="0"/>
        <v>0.99897053017695892</v>
      </c>
      <c r="F38" s="4">
        <f t="shared" si="6"/>
        <v>98701.057754231602</v>
      </c>
      <c r="G38" s="4">
        <f t="shared" si="7"/>
        <v>101.60976046021096</v>
      </c>
      <c r="H38" s="4">
        <f t="shared" si="8"/>
        <v>98650.252874001497</v>
      </c>
      <c r="I38" s="4">
        <f t="shared" si="9"/>
        <v>4614195.6092088893</v>
      </c>
      <c r="J38" s="5">
        <f t="shared" si="10"/>
        <v>46.749201216245986</v>
      </c>
      <c r="L38">
        <v>34</v>
      </c>
      <c r="M38">
        <f>B38*USA!W38</f>
        <v>1.4214E-3</v>
      </c>
      <c r="N38" s="3">
        <f t="shared" si="5"/>
        <v>1.4203905284514296E-3</v>
      </c>
      <c r="O38">
        <v>0.5</v>
      </c>
      <c r="P38" s="3">
        <f t="shared" si="1"/>
        <v>0.99857960947154856</v>
      </c>
      <c r="Q38" s="4">
        <f t="shared" si="11"/>
        <v>98626.565878602429</v>
      </c>
      <c r="R38" s="4">
        <f t="shared" si="12"/>
        <v>140.0882400276605</v>
      </c>
      <c r="S38" s="4">
        <f t="shared" si="13"/>
        <v>98556.521758588598</v>
      </c>
      <c r="T38" s="4">
        <f t="shared" si="14"/>
        <v>4653401.0690894723</v>
      </c>
      <c r="U38" s="5">
        <f t="shared" si="15"/>
        <v>47.18202471753154</v>
      </c>
      <c r="V38" s="5">
        <f t="shared" si="2"/>
        <v>1.38</v>
      </c>
      <c r="W38" s="5">
        <f t="shared" si="3"/>
        <v>-1.7943689652405521E-2</v>
      </c>
    </row>
    <row r="39" spans="1:23" x14ac:dyDescent="0.2">
      <c r="A39">
        <v>35</v>
      </c>
      <c r="B39">
        <v>9.3000000000000005E-4</v>
      </c>
      <c r="C39" s="3">
        <f t="shared" si="4"/>
        <v>9.2956775099578711E-4</v>
      </c>
      <c r="D39">
        <v>0.5</v>
      </c>
      <c r="E39" s="3">
        <f t="shared" si="0"/>
        <v>0.99907043224900416</v>
      </c>
      <c r="F39" s="4">
        <f t="shared" si="6"/>
        <v>98599.447993771391</v>
      </c>
      <c r="G39" s="4">
        <f t="shared" si="7"/>
        <v>91.654867121003917</v>
      </c>
      <c r="H39" s="4">
        <f t="shared" si="8"/>
        <v>98553.620560210897</v>
      </c>
      <c r="I39" s="4">
        <f t="shared" si="9"/>
        <v>4515545.3563348874</v>
      </c>
      <c r="J39" s="5">
        <f t="shared" si="10"/>
        <v>45.796862439028445</v>
      </c>
      <c r="L39">
        <v>35</v>
      </c>
      <c r="M39">
        <f>B39*USA!W39</f>
        <v>1.2617197452229299E-3</v>
      </c>
      <c r="N39" s="3">
        <f t="shared" si="5"/>
        <v>1.2609242786931008E-3</v>
      </c>
      <c r="O39">
        <v>0.5</v>
      </c>
      <c r="P39" s="3">
        <f t="shared" si="1"/>
        <v>0.99873907572130693</v>
      </c>
      <c r="Q39" s="4">
        <f t="shared" si="11"/>
        <v>98486.477638574768</v>
      </c>
      <c r="R39" s="4">
        <f t="shared" si="12"/>
        <v>124.18399077744107</v>
      </c>
      <c r="S39" s="4">
        <f t="shared" si="13"/>
        <v>98424.385643186048</v>
      </c>
      <c r="T39" s="4">
        <f t="shared" si="14"/>
        <v>4554844.5473308833</v>
      </c>
      <c r="U39" s="5">
        <f t="shared" si="15"/>
        <v>46.248425738670761</v>
      </c>
      <c r="V39" s="5">
        <f t="shared" si="2"/>
        <v>1.3566878980891719</v>
      </c>
      <c r="W39" s="5">
        <f t="shared" si="3"/>
        <v>-1.4880796948183598E-2</v>
      </c>
    </row>
    <row r="40" spans="1:23" x14ac:dyDescent="0.2">
      <c r="A40">
        <v>36</v>
      </c>
      <c r="B40">
        <v>7.6999999999999996E-4</v>
      </c>
      <c r="C40" s="3">
        <f t="shared" si="4"/>
        <v>7.6970366408932547E-4</v>
      </c>
      <c r="D40">
        <v>0.5</v>
      </c>
      <c r="E40" s="3">
        <f t="shared" si="0"/>
        <v>0.99923029633591065</v>
      </c>
      <c r="F40" s="4">
        <f t="shared" si="6"/>
        <v>98507.793126650387</v>
      </c>
      <c r="G40" s="4">
        <f t="shared" si="7"/>
        <v>75.821809310931712</v>
      </c>
      <c r="H40" s="4">
        <f t="shared" si="8"/>
        <v>98469.882221994922</v>
      </c>
      <c r="I40" s="4">
        <f t="shared" si="9"/>
        <v>4416991.7357746763</v>
      </c>
      <c r="J40" s="5">
        <f t="shared" si="10"/>
        <v>44.839008118837853</v>
      </c>
      <c r="L40">
        <v>36</v>
      </c>
      <c r="M40">
        <f>B40*USA!W40</f>
        <v>1.0392638036809817E-3</v>
      </c>
      <c r="N40" s="3">
        <f t="shared" si="5"/>
        <v>1.0387240495276381E-3</v>
      </c>
      <c r="O40">
        <v>0.5</v>
      </c>
      <c r="P40" s="3">
        <f t="shared" si="1"/>
        <v>0.99896127595047235</v>
      </c>
      <c r="Q40" s="4">
        <f t="shared" si="11"/>
        <v>98362.293647797327</v>
      </c>
      <c r="R40" s="4">
        <f t="shared" si="12"/>
        <v>102.17127997866191</v>
      </c>
      <c r="S40" s="4">
        <f t="shared" si="13"/>
        <v>98311.208007807989</v>
      </c>
      <c r="T40" s="4">
        <f t="shared" si="14"/>
        <v>4456420.1616876973</v>
      </c>
      <c r="U40" s="5">
        <f t="shared" si="15"/>
        <v>45.306183868024227</v>
      </c>
      <c r="V40" s="5">
        <f t="shared" si="2"/>
        <v>1.3496932515337425</v>
      </c>
      <c r="W40" s="5">
        <f t="shared" si="3"/>
        <v>-1.1814021827698416E-2</v>
      </c>
    </row>
    <row r="41" spans="1:23" x14ac:dyDescent="0.2">
      <c r="A41">
        <v>37</v>
      </c>
      <c r="B41">
        <v>6.2E-4</v>
      </c>
      <c r="C41" s="3">
        <f t="shared" si="4"/>
        <v>6.1980785956353525E-4</v>
      </c>
      <c r="D41">
        <v>0.5</v>
      </c>
      <c r="E41" s="3">
        <f t="shared" si="0"/>
        <v>0.9993801921404365</v>
      </c>
      <c r="F41" s="4">
        <f t="shared" si="6"/>
        <v>98431.971317339456</v>
      </c>
      <c r="G41" s="4">
        <f t="shared" si="7"/>
        <v>61.008909454816603</v>
      </c>
      <c r="H41" s="4">
        <f t="shared" si="8"/>
        <v>98401.466862612055</v>
      </c>
      <c r="I41" s="4">
        <f t="shared" si="9"/>
        <v>4318521.8535526814</v>
      </c>
      <c r="J41" s="5">
        <f t="shared" si="10"/>
        <v>43.873162304450815</v>
      </c>
      <c r="L41">
        <v>37</v>
      </c>
      <c r="M41">
        <f>B41*USA!W41</f>
        <v>8.2310344827586201E-4</v>
      </c>
      <c r="N41" s="3">
        <f t="shared" si="5"/>
        <v>8.2276483798822799E-4</v>
      </c>
      <c r="O41">
        <v>0.5</v>
      </c>
      <c r="P41" s="3">
        <f t="shared" si="1"/>
        <v>0.99917723516201173</v>
      </c>
      <c r="Q41" s="4">
        <f t="shared" si="11"/>
        <v>98260.122367818665</v>
      </c>
      <c r="R41" s="4">
        <f t="shared" si="12"/>
        <v>80.844973660670803</v>
      </c>
      <c r="S41" s="4">
        <f t="shared" si="13"/>
        <v>98219.699880988337</v>
      </c>
      <c r="T41" s="4">
        <f t="shared" si="14"/>
        <v>4358108.9536798894</v>
      </c>
      <c r="U41" s="5">
        <f t="shared" si="15"/>
        <v>44.352773522570139</v>
      </c>
      <c r="V41" s="5">
        <f t="shared" si="2"/>
        <v>1.3275862068965516</v>
      </c>
      <c r="W41" s="5">
        <f t="shared" si="3"/>
        <v>-8.7114866137613361E-3</v>
      </c>
    </row>
    <row r="42" spans="1:23" x14ac:dyDescent="0.2">
      <c r="A42">
        <v>38</v>
      </c>
      <c r="B42">
        <v>1.06E-3</v>
      </c>
      <c r="C42" s="3">
        <f t="shared" si="4"/>
        <v>1.0594384975962741E-3</v>
      </c>
      <c r="D42">
        <v>0.5</v>
      </c>
      <c r="E42" s="3">
        <f t="shared" si="0"/>
        <v>0.99894056150240373</v>
      </c>
      <c r="F42" s="4">
        <f t="shared" si="6"/>
        <v>98370.962407884639</v>
      </c>
      <c r="G42" s="4">
        <f t="shared" si="7"/>
        <v>104.21798462051083</v>
      </c>
      <c r="H42" s="4">
        <f t="shared" si="8"/>
        <v>98318.853415574384</v>
      </c>
      <c r="I42" s="4">
        <f t="shared" si="9"/>
        <v>4220120.386690069</v>
      </c>
      <c r="J42" s="5">
        <f t="shared" si="10"/>
        <v>42.900062003986427</v>
      </c>
      <c r="L42">
        <v>38</v>
      </c>
      <c r="M42">
        <f>B42*USA!W42</f>
        <v>1.366096256684492E-3</v>
      </c>
      <c r="N42" s="3">
        <f t="shared" si="5"/>
        <v>1.3651637841168706E-3</v>
      </c>
      <c r="O42">
        <v>0.5</v>
      </c>
      <c r="P42" s="3">
        <f t="shared" si="1"/>
        <v>0.99863483621588311</v>
      </c>
      <c r="Q42" s="4">
        <f t="shared" si="11"/>
        <v>98179.277394157994</v>
      </c>
      <c r="R42" s="4">
        <f t="shared" si="12"/>
        <v>134.03079384927696</v>
      </c>
      <c r="S42" s="4">
        <f t="shared" si="13"/>
        <v>98112.261997233349</v>
      </c>
      <c r="T42" s="4">
        <f t="shared" si="14"/>
        <v>4259889.2537989011</v>
      </c>
      <c r="U42" s="5">
        <f t="shared" si="15"/>
        <v>43.388883752900583</v>
      </c>
      <c r="V42" s="5">
        <f t="shared" si="2"/>
        <v>1.2887700534759359</v>
      </c>
      <c r="W42" s="5">
        <f t="shared" si="3"/>
        <v>-1.2828249323939745E-2</v>
      </c>
    </row>
    <row r="43" spans="1:23" x14ac:dyDescent="0.2">
      <c r="A43">
        <v>39</v>
      </c>
      <c r="B43" s="14">
        <v>8.9999999999999998E-4</v>
      </c>
      <c r="C43" s="3">
        <f t="shared" si="4"/>
        <v>8.9959518216802426E-4</v>
      </c>
      <c r="D43">
        <v>0.5</v>
      </c>
      <c r="E43" s="3">
        <f t="shared" si="0"/>
        <v>0.99910040481783202</v>
      </c>
      <c r="F43" s="4">
        <f t="shared" si="6"/>
        <v>98266.744423264128</v>
      </c>
      <c r="G43" s="4">
        <f t="shared" si="7"/>
        <v>88.400289850498666</v>
      </c>
      <c r="H43" s="4">
        <f t="shared" si="8"/>
        <v>98222.544278338872</v>
      </c>
      <c r="I43" s="4">
        <f t="shared" si="9"/>
        <v>4121801.5332744946</v>
      </c>
      <c r="J43" s="5">
        <f t="shared" si="10"/>
        <v>41.945029902696973</v>
      </c>
      <c r="L43">
        <v>39</v>
      </c>
      <c r="M43">
        <f>B43*USA!W43</f>
        <v>1.132994923857868E-3</v>
      </c>
      <c r="N43" s="3">
        <f t="shared" si="5"/>
        <v>1.1323534485032846E-3</v>
      </c>
      <c r="O43">
        <v>0.5</v>
      </c>
      <c r="P43" s="3">
        <f t="shared" si="1"/>
        <v>0.99886764655149674</v>
      </c>
      <c r="Q43" s="4">
        <f t="shared" si="11"/>
        <v>98045.246600308717</v>
      </c>
      <c r="R43" s="4">
        <f t="shared" si="12"/>
        <v>111.02187309721194</v>
      </c>
      <c r="S43" s="4">
        <f t="shared" si="13"/>
        <v>97989.735663760104</v>
      </c>
      <c r="T43" s="4">
        <f t="shared" si="14"/>
        <v>4161776.9918016675</v>
      </c>
      <c r="U43" s="5">
        <f t="shared" si="15"/>
        <v>42.447514143827583</v>
      </c>
      <c r="V43" s="5">
        <f t="shared" si="2"/>
        <v>1.2588832487309645</v>
      </c>
      <c r="W43" s="5">
        <f t="shared" si="3"/>
        <v>-9.5359496633899473E-3</v>
      </c>
    </row>
    <row r="44" spans="1:23" x14ac:dyDescent="0.2">
      <c r="A44">
        <v>40</v>
      </c>
      <c r="B44">
        <v>1.2800000000000001E-3</v>
      </c>
      <c r="C44" s="3">
        <f t="shared" si="4"/>
        <v>1.2791813239526704E-3</v>
      </c>
      <c r="D44">
        <v>0.5</v>
      </c>
      <c r="E44" s="3">
        <f t="shared" si="0"/>
        <v>0.99872081867604734</v>
      </c>
      <c r="F44" s="4">
        <f t="shared" si="6"/>
        <v>98178.34413341363</v>
      </c>
      <c r="G44" s="4">
        <f t="shared" si="7"/>
        <v>125.58790423205937</v>
      </c>
      <c r="H44" s="4">
        <f t="shared" si="8"/>
        <v>98115.5501812976</v>
      </c>
      <c r="I44" s="4">
        <f t="shared" si="9"/>
        <v>4023578.9889961556</v>
      </c>
      <c r="J44" s="5">
        <f t="shared" si="10"/>
        <v>40.982347222403263</v>
      </c>
      <c r="L44">
        <v>40</v>
      </c>
      <c r="M44">
        <f>B44*USA!W44</f>
        <v>1.69209756097561E-3</v>
      </c>
      <c r="N44" s="3">
        <f t="shared" si="5"/>
        <v>1.6906671740747733E-3</v>
      </c>
      <c r="O44">
        <v>0.5</v>
      </c>
      <c r="P44" s="3">
        <f t="shared" si="1"/>
        <v>0.99830933282592527</v>
      </c>
      <c r="Q44" s="4">
        <f t="shared" si="11"/>
        <v>97934.224727211506</v>
      </c>
      <c r="R44" s="4">
        <f t="shared" si="12"/>
        <v>165.57417896475818</v>
      </c>
      <c r="S44" s="4">
        <f t="shared" si="13"/>
        <v>97851.437637729134</v>
      </c>
      <c r="T44" s="4">
        <f t="shared" si="14"/>
        <v>4063787.2561379075</v>
      </c>
      <c r="U44" s="5">
        <f t="shared" si="15"/>
        <v>41.495067403221746</v>
      </c>
      <c r="V44" s="5">
        <f t="shared" si="2"/>
        <v>1.3219512195121952</v>
      </c>
      <c r="W44" s="5">
        <f t="shared" si="3"/>
        <v>-1.6462168824285438E-2</v>
      </c>
    </row>
    <row r="45" spans="1:23" x14ac:dyDescent="0.2">
      <c r="A45">
        <v>41</v>
      </c>
      <c r="B45">
        <v>1.2800000000000001E-3</v>
      </c>
      <c r="C45" s="3">
        <f t="shared" si="4"/>
        <v>1.2791813239526704E-3</v>
      </c>
      <c r="D45">
        <v>0.5</v>
      </c>
      <c r="E45" s="3">
        <f t="shared" si="0"/>
        <v>0.99872081867604734</v>
      </c>
      <c r="F45" s="4">
        <f t="shared" si="6"/>
        <v>98052.75622918157</v>
      </c>
      <c r="G45" s="4">
        <f t="shared" si="7"/>
        <v>125.42725453045568</v>
      </c>
      <c r="H45" s="4">
        <f t="shared" si="8"/>
        <v>97990.042601916342</v>
      </c>
      <c r="I45" s="4">
        <f t="shared" si="9"/>
        <v>3925463.438814858</v>
      </c>
      <c r="J45" s="5">
        <f t="shared" si="10"/>
        <v>40.034197811224786</v>
      </c>
      <c r="L45">
        <v>41</v>
      </c>
      <c r="M45">
        <f>B45*USA!W45</f>
        <v>1.5325560538116591E-3</v>
      </c>
      <c r="N45" s="3">
        <f t="shared" si="5"/>
        <v>1.5313825889829355E-3</v>
      </c>
      <c r="O45">
        <v>0.5</v>
      </c>
      <c r="P45" s="3">
        <f t="shared" si="1"/>
        <v>0.99846861741101711</v>
      </c>
      <c r="Q45" s="4">
        <f t="shared" si="11"/>
        <v>97768.650548246747</v>
      </c>
      <c r="R45" s="4">
        <f t="shared" si="12"/>
        <v>149.72120919793088</v>
      </c>
      <c r="S45" s="4">
        <f t="shared" si="13"/>
        <v>97693.789943647775</v>
      </c>
      <c r="T45" s="4">
        <f t="shared" si="14"/>
        <v>3965935.8185001784</v>
      </c>
      <c r="U45" s="5">
        <f t="shared" si="15"/>
        <v>40.564493794900784</v>
      </c>
      <c r="V45" s="5">
        <f t="shared" si="2"/>
        <v>1.1973094170403586</v>
      </c>
      <c r="W45" s="5">
        <f t="shared" si="3"/>
        <v>-9.8416688896737475E-3</v>
      </c>
    </row>
    <row r="46" spans="1:23" x14ac:dyDescent="0.2">
      <c r="A46">
        <v>42</v>
      </c>
      <c r="B46">
        <v>1.1900000000000001E-3</v>
      </c>
      <c r="C46" s="3">
        <f t="shared" si="4"/>
        <v>1.1892923710392319E-3</v>
      </c>
      <c r="D46">
        <v>0.5</v>
      </c>
      <c r="E46" s="3">
        <f t="shared" si="0"/>
        <v>0.99881070762896074</v>
      </c>
      <c r="F46" s="4">
        <f t="shared" si="6"/>
        <v>97927.328974651115</v>
      </c>
      <c r="G46" s="4">
        <f t="shared" si="7"/>
        <v>116.46422526580864</v>
      </c>
      <c r="H46" s="4">
        <f t="shared" si="8"/>
        <v>97869.09686201821</v>
      </c>
      <c r="I46" s="4">
        <f t="shared" si="9"/>
        <v>3827473.3962129415</v>
      </c>
      <c r="J46" s="5">
        <f t="shared" si="10"/>
        <v>39.084833991578577</v>
      </c>
      <c r="L46">
        <v>42</v>
      </c>
      <c r="M46">
        <f>B46*USA!W46</f>
        <v>1.3464541832669324E-3</v>
      </c>
      <c r="N46" s="3">
        <f t="shared" si="5"/>
        <v>1.3455483236823275E-3</v>
      </c>
      <c r="O46">
        <v>0.5</v>
      </c>
      <c r="P46" s="3">
        <f t="shared" si="1"/>
        <v>0.99865445167631772</v>
      </c>
      <c r="Q46" s="4">
        <f t="shared" si="11"/>
        <v>97618.929339048816</v>
      </c>
      <c r="R46" s="4">
        <f t="shared" si="12"/>
        <v>131.35098673182074</v>
      </c>
      <c r="S46" s="4">
        <f t="shared" si="13"/>
        <v>97553.253845682906</v>
      </c>
      <c r="T46" s="4">
        <f t="shared" si="14"/>
        <v>3868242.0285565308</v>
      </c>
      <c r="U46" s="5">
        <f t="shared" si="15"/>
        <v>39.625941963790673</v>
      </c>
      <c r="V46" s="5">
        <f t="shared" si="2"/>
        <v>1.1314741035856575</v>
      </c>
      <c r="W46" s="5">
        <f t="shared" si="3"/>
        <v>-5.9437862133920865E-3</v>
      </c>
    </row>
    <row r="47" spans="1:23" x14ac:dyDescent="0.2">
      <c r="A47">
        <v>43</v>
      </c>
      <c r="B47">
        <v>1.1100000000000001E-3</v>
      </c>
      <c r="C47" s="3">
        <f t="shared" si="4"/>
        <v>1.1093842917180964E-3</v>
      </c>
      <c r="D47">
        <v>0.5</v>
      </c>
      <c r="E47" s="3">
        <f t="shared" si="0"/>
        <v>0.99889061570828186</v>
      </c>
      <c r="F47" s="4">
        <f t="shared" si="6"/>
        <v>97810.864749385306</v>
      </c>
      <c r="G47" s="4">
        <f t="shared" si="7"/>
        <v>108.50983691232977</v>
      </c>
      <c r="H47" s="4">
        <f t="shared" si="8"/>
        <v>97756.609830929141</v>
      </c>
      <c r="I47" s="4">
        <f t="shared" si="9"/>
        <v>3729604.2993509234</v>
      </c>
      <c r="J47" s="5">
        <f t="shared" si="10"/>
        <v>38.130777280285336</v>
      </c>
      <c r="L47">
        <v>43</v>
      </c>
      <c r="M47">
        <f>B47*USA!W47</f>
        <v>1.2070722433460076E-3</v>
      </c>
      <c r="N47" s="3">
        <f t="shared" si="5"/>
        <v>1.206344171063601E-3</v>
      </c>
      <c r="O47">
        <v>0.5</v>
      </c>
      <c r="P47" s="3">
        <f t="shared" si="1"/>
        <v>0.99879365582893642</v>
      </c>
      <c r="Q47" s="4">
        <f t="shared" si="11"/>
        <v>97487.578352316996</v>
      </c>
      <c r="R47" s="4">
        <f t="shared" si="12"/>
        <v>117.60357189642673</v>
      </c>
      <c r="S47" s="4">
        <f t="shared" si="13"/>
        <v>97428.77656636879</v>
      </c>
      <c r="T47" s="4">
        <f t="shared" si="14"/>
        <v>3770688.774710848</v>
      </c>
      <c r="U47" s="5">
        <f t="shared" si="15"/>
        <v>38.678658742385608</v>
      </c>
      <c r="V47" s="5">
        <f t="shared" si="2"/>
        <v>1.0874524714828897</v>
      </c>
      <c r="W47" s="5">
        <f t="shared" si="3"/>
        <v>-3.5930449567307733E-3</v>
      </c>
    </row>
    <row r="48" spans="1:23" x14ac:dyDescent="0.2">
      <c r="A48">
        <v>44</v>
      </c>
      <c r="B48">
        <v>1.5299999999999999E-3</v>
      </c>
      <c r="C48" s="3">
        <f t="shared" si="4"/>
        <v>1.5288304447097971E-3</v>
      </c>
      <c r="D48">
        <v>0.5</v>
      </c>
      <c r="E48" s="3">
        <f t="shared" si="0"/>
        <v>0.99847116955529025</v>
      </c>
      <c r="F48" s="4">
        <f t="shared" si="6"/>
        <v>97702.354912472976</v>
      </c>
      <c r="G48" s="4">
        <f t="shared" si="7"/>
        <v>149.3703347100236</v>
      </c>
      <c r="H48" s="4">
        <f t="shared" si="8"/>
        <v>97627.669745117964</v>
      </c>
      <c r="I48" s="4">
        <f t="shared" si="9"/>
        <v>3631847.6895199944</v>
      </c>
      <c r="J48" s="5">
        <f t="shared" si="10"/>
        <v>37.172570638380201</v>
      </c>
      <c r="L48">
        <v>44</v>
      </c>
      <c r="M48">
        <f>B48*USA!W48</f>
        <v>1.5504E-3</v>
      </c>
      <c r="N48" s="3">
        <f t="shared" si="5"/>
        <v>1.5491990608879995E-3</v>
      </c>
      <c r="O48">
        <v>0.5</v>
      </c>
      <c r="P48" s="3">
        <f t="shared" si="1"/>
        <v>0.99845080093911198</v>
      </c>
      <c r="Q48" s="4">
        <f t="shared" si="11"/>
        <v>97369.974780420569</v>
      </c>
      <c r="R48" s="4">
        <f t="shared" si="12"/>
        <v>150.84547348851629</v>
      </c>
      <c r="S48" s="4">
        <f t="shared" si="13"/>
        <v>97294.552043676318</v>
      </c>
      <c r="T48" s="4">
        <f t="shared" si="14"/>
        <v>3673259.998144479</v>
      </c>
      <c r="U48" s="5">
        <f t="shared" si="15"/>
        <v>37.724770972037966</v>
      </c>
      <c r="V48" s="5">
        <f t="shared" si="2"/>
        <v>1.0133333333333334</v>
      </c>
      <c r="W48" s="5">
        <f t="shared" si="3"/>
        <v>-7.3519152133216272E-4</v>
      </c>
    </row>
    <row r="49" spans="1:23" x14ac:dyDescent="0.2">
      <c r="A49">
        <v>45</v>
      </c>
      <c r="B49">
        <v>1.6000000000000001E-3</v>
      </c>
      <c r="C49" s="3">
        <f t="shared" si="4"/>
        <v>1.598721023181455E-3</v>
      </c>
      <c r="D49">
        <v>0.5</v>
      </c>
      <c r="E49" s="3">
        <f t="shared" si="0"/>
        <v>0.99840127897681852</v>
      </c>
      <c r="F49" s="4">
        <f t="shared" si="6"/>
        <v>97552.984577762953</v>
      </c>
      <c r="G49" s="4">
        <f t="shared" si="7"/>
        <v>155.96000731857202</v>
      </c>
      <c r="H49" s="4">
        <f t="shared" si="8"/>
        <v>97475.004574103659</v>
      </c>
      <c r="I49" s="4">
        <f t="shared" si="9"/>
        <v>3534220.0197748765</v>
      </c>
      <c r="J49" s="5">
        <f t="shared" si="10"/>
        <v>36.228722627728771</v>
      </c>
      <c r="L49">
        <v>45</v>
      </c>
      <c r="M49">
        <f>B49*USA!W49</f>
        <v>1.6048632218844986E-3</v>
      </c>
      <c r="N49" s="3">
        <f t="shared" si="5"/>
        <v>1.6035764614412752E-3</v>
      </c>
      <c r="O49">
        <v>0.5</v>
      </c>
      <c r="P49" s="3">
        <f t="shared" si="1"/>
        <v>0.99839642353855873</v>
      </c>
      <c r="Q49" s="4">
        <f t="shared" si="11"/>
        <v>97219.129306932053</v>
      </c>
      <c r="R49" s="4">
        <f t="shared" si="12"/>
        <v>155.89830735840951</v>
      </c>
      <c r="S49" s="4">
        <f t="shared" si="13"/>
        <v>97141.180153252848</v>
      </c>
      <c r="T49" s="4">
        <f t="shared" si="14"/>
        <v>3575965.4461008026</v>
      </c>
      <c r="U49" s="5">
        <f t="shared" si="15"/>
        <v>36.782529031000323</v>
      </c>
      <c r="V49" s="5">
        <f t="shared" si="2"/>
        <v>1.0030395136778116</v>
      </c>
      <c r="W49" s="5">
        <f t="shared" si="3"/>
        <v>-1.7052860698462609E-4</v>
      </c>
    </row>
    <row r="50" spans="1:23" x14ac:dyDescent="0.2">
      <c r="A50">
        <v>46</v>
      </c>
      <c r="B50">
        <v>1.8E-3</v>
      </c>
      <c r="C50" s="3">
        <f t="shared" si="4"/>
        <v>1.79838145668898E-3</v>
      </c>
      <c r="D50">
        <v>0.5</v>
      </c>
      <c r="E50" s="3">
        <f t="shared" si="0"/>
        <v>0.99820161854331102</v>
      </c>
      <c r="F50" s="4">
        <f t="shared" si="6"/>
        <v>97397.024570444381</v>
      </c>
      <c r="G50" s="4">
        <f t="shared" si="7"/>
        <v>175.15700292417023</v>
      </c>
      <c r="H50" s="4">
        <f t="shared" si="8"/>
        <v>97309.446068982303</v>
      </c>
      <c r="I50" s="4">
        <f t="shared" si="9"/>
        <v>3436745.0152007728</v>
      </c>
      <c r="J50" s="5">
        <f t="shared" si="10"/>
        <v>35.285934353313607</v>
      </c>
      <c r="L50">
        <v>46</v>
      </c>
      <c r="M50">
        <f>B50*USA!W50</f>
        <v>1.7508196721311474E-3</v>
      </c>
      <c r="N50" s="3">
        <f t="shared" si="5"/>
        <v>1.7492883279227693E-3</v>
      </c>
      <c r="O50">
        <v>0.5</v>
      </c>
      <c r="P50" s="3">
        <f t="shared" si="1"/>
        <v>0.99825071167207724</v>
      </c>
      <c r="Q50" s="4">
        <f t="shared" si="11"/>
        <v>97063.230999573643</v>
      </c>
      <c r="R50" s="4">
        <f t="shared" si="12"/>
        <v>169.79157705802936</v>
      </c>
      <c r="S50" s="4">
        <f t="shared" si="13"/>
        <v>96978.335211044629</v>
      </c>
      <c r="T50" s="4">
        <f t="shared" si="14"/>
        <v>3478824.2659475496</v>
      </c>
      <c r="U50" s="5">
        <f t="shared" si="15"/>
        <v>35.840804289348561</v>
      </c>
      <c r="V50" s="5">
        <f t="shared" si="2"/>
        <v>0.97267759562841527</v>
      </c>
      <c r="W50" s="5">
        <f t="shared" si="3"/>
        <v>1.6766872443849206E-3</v>
      </c>
    </row>
    <row r="51" spans="1:23" x14ac:dyDescent="0.2">
      <c r="A51">
        <v>47</v>
      </c>
      <c r="B51">
        <v>2.0200000000000001E-3</v>
      </c>
      <c r="C51" s="3">
        <f t="shared" si="4"/>
        <v>2.0179618585228921E-3</v>
      </c>
      <c r="D51">
        <v>0.5</v>
      </c>
      <c r="E51" s="3">
        <f t="shared" si="0"/>
        <v>0.99798203814147712</v>
      </c>
      <c r="F51" s="4">
        <f t="shared" si="6"/>
        <v>97221.86756752021</v>
      </c>
      <c r="G51" s="4">
        <f t="shared" si="7"/>
        <v>196.19002056561294</v>
      </c>
      <c r="H51" s="4">
        <f t="shared" si="8"/>
        <v>97123.772557237404</v>
      </c>
      <c r="I51" s="4">
        <f t="shared" si="9"/>
        <v>3339435.5691317907</v>
      </c>
      <c r="J51" s="5">
        <f t="shared" si="10"/>
        <v>34.348605439126807</v>
      </c>
      <c r="L51">
        <v>47</v>
      </c>
      <c r="M51">
        <f>B51*USA!W51</f>
        <v>1.949476309226933E-3</v>
      </c>
      <c r="N51" s="3">
        <f t="shared" si="5"/>
        <v>1.9475779307087881E-3</v>
      </c>
      <c r="O51">
        <v>0.5</v>
      </c>
      <c r="P51" s="3">
        <f t="shared" si="1"/>
        <v>0.99805242206929123</v>
      </c>
      <c r="Q51" s="4">
        <f t="shared" si="11"/>
        <v>96893.439422515614</v>
      </c>
      <c r="R51" s="4">
        <f t="shared" si="12"/>
        <v>188.70752424975217</v>
      </c>
      <c r="S51" s="4">
        <f t="shared" si="13"/>
        <v>96799.08566039073</v>
      </c>
      <c r="T51" s="4">
        <f t="shared" si="14"/>
        <v>3381845.930736505</v>
      </c>
      <c r="U51" s="5">
        <f t="shared" si="15"/>
        <v>34.902733878498779</v>
      </c>
      <c r="V51" s="5">
        <f t="shared" si="2"/>
        <v>0.9650872817955114</v>
      </c>
      <c r="W51" s="5">
        <f t="shared" si="3"/>
        <v>2.3358892387472224E-3</v>
      </c>
    </row>
    <row r="52" spans="1:23" x14ac:dyDescent="0.2">
      <c r="A52">
        <v>48</v>
      </c>
      <c r="B52">
        <v>2.4199999999999998E-3</v>
      </c>
      <c r="C52" s="3">
        <f t="shared" si="4"/>
        <v>2.4170753388400037E-3</v>
      </c>
      <c r="D52">
        <v>0.5</v>
      </c>
      <c r="E52" s="3">
        <f t="shared" si="0"/>
        <v>0.99758292466115994</v>
      </c>
      <c r="F52" s="4">
        <f t="shared" si="6"/>
        <v>97025.677546954597</v>
      </c>
      <c r="G52" s="4">
        <f t="shared" si="7"/>
        <v>234.51837243299815</v>
      </c>
      <c r="H52" s="4">
        <f t="shared" si="8"/>
        <v>96908.418360738098</v>
      </c>
      <c r="I52" s="4">
        <f t="shared" si="9"/>
        <v>3242311.7965745535</v>
      </c>
      <c r="J52" s="5">
        <f t="shared" si="10"/>
        <v>33.417048749857678</v>
      </c>
      <c r="L52">
        <v>48</v>
      </c>
      <c r="M52">
        <f>B52*USA!W52</f>
        <v>2.2976091954022989E-3</v>
      </c>
      <c r="N52" s="3">
        <f t="shared" si="5"/>
        <v>2.2949727201897465E-3</v>
      </c>
      <c r="O52">
        <v>0.5</v>
      </c>
      <c r="P52" s="3">
        <f t="shared" si="1"/>
        <v>0.99770502727981025</v>
      </c>
      <c r="Q52" s="4">
        <f t="shared" si="11"/>
        <v>96704.731898265862</v>
      </c>
      <c r="R52" s="4">
        <f t="shared" si="12"/>
        <v>221.93472161977843</v>
      </c>
      <c r="S52" s="4">
        <f t="shared" si="13"/>
        <v>96593.76453745598</v>
      </c>
      <c r="T52" s="4">
        <f t="shared" si="14"/>
        <v>3285046.8450761144</v>
      </c>
      <c r="U52" s="5">
        <f t="shared" si="15"/>
        <v>33.969866630021883</v>
      </c>
      <c r="V52" s="5">
        <f t="shared" si="2"/>
        <v>0.94942528735632192</v>
      </c>
      <c r="W52" s="5">
        <f t="shared" si="3"/>
        <v>3.9352779848580034E-3</v>
      </c>
    </row>
    <row r="53" spans="1:23" x14ac:dyDescent="0.2">
      <c r="A53">
        <v>49</v>
      </c>
      <c r="B53">
        <v>2.6900000000000001E-3</v>
      </c>
      <c r="C53" s="3">
        <f t="shared" si="4"/>
        <v>2.6863868097408987E-3</v>
      </c>
      <c r="D53">
        <v>0.5</v>
      </c>
      <c r="E53" s="3">
        <f t="shared" si="0"/>
        <v>0.99731361319025913</v>
      </c>
      <c r="F53" s="4">
        <f t="shared" si="6"/>
        <v>96791.159174521599</v>
      </c>
      <c r="G53" s="4">
        <f t="shared" si="7"/>
        <v>260.01849330596451</v>
      </c>
      <c r="H53" s="4">
        <f t="shared" si="8"/>
        <v>96661.149927868624</v>
      </c>
      <c r="I53" s="4">
        <f t="shared" si="9"/>
        <v>3145403.3782138154</v>
      </c>
      <c r="J53" s="5">
        <f t="shared" si="10"/>
        <v>32.496804512304898</v>
      </c>
      <c r="L53">
        <v>49</v>
      </c>
      <c r="M53">
        <f>B53*USA!W53</f>
        <v>2.4990605427974949E-3</v>
      </c>
      <c r="N53" s="3">
        <f t="shared" si="5"/>
        <v>2.4959417879777675E-3</v>
      </c>
      <c r="O53">
        <v>0.5</v>
      </c>
      <c r="P53" s="3">
        <f t="shared" si="1"/>
        <v>0.99750405821202226</v>
      </c>
      <c r="Q53" s="4">
        <f t="shared" si="11"/>
        <v>96482.797176646083</v>
      </c>
      <c r="R53" s="4">
        <f t="shared" si="12"/>
        <v>240.81544529416715</v>
      </c>
      <c r="S53" s="4">
        <f t="shared" si="13"/>
        <v>96362.389453999</v>
      </c>
      <c r="T53" s="4">
        <f t="shared" si="14"/>
        <v>3188453.0805386584</v>
      </c>
      <c r="U53" s="5">
        <f t="shared" si="15"/>
        <v>33.046855748813549</v>
      </c>
      <c r="V53" s="5">
        <f t="shared" si="2"/>
        <v>0.92901878914405012</v>
      </c>
      <c r="W53" s="5">
        <f t="shared" si="3"/>
        <v>5.9548227514636164E-3</v>
      </c>
    </row>
    <row r="54" spans="1:23" x14ac:dyDescent="0.2">
      <c r="A54">
        <v>50</v>
      </c>
      <c r="B54">
        <v>2.7799999999999999E-3</v>
      </c>
      <c r="C54" s="3">
        <f t="shared" si="4"/>
        <v>2.7761411637823425E-3</v>
      </c>
      <c r="D54">
        <v>0.5</v>
      </c>
      <c r="E54" s="3">
        <f t="shared" si="0"/>
        <v>0.99722385883621767</v>
      </c>
      <c r="F54" s="4">
        <f t="shared" si="6"/>
        <v>96531.140681215635</v>
      </c>
      <c r="G54" s="4">
        <f t="shared" si="7"/>
        <v>267.98407323198626</v>
      </c>
      <c r="H54" s="4">
        <f t="shared" si="8"/>
        <v>96397.148644599642</v>
      </c>
      <c r="I54" s="4">
        <f t="shared" si="9"/>
        <v>3048742.2282859469</v>
      </c>
      <c r="J54" s="5">
        <f t="shared" si="10"/>
        <v>31.582991838396595</v>
      </c>
      <c r="L54">
        <v>50</v>
      </c>
      <c r="M54">
        <f>B54*USA!W54</f>
        <v>2.5776245210727966E-3</v>
      </c>
      <c r="N54" s="3">
        <f t="shared" si="5"/>
        <v>2.5743067230058056E-3</v>
      </c>
      <c r="O54">
        <v>0.5</v>
      </c>
      <c r="P54" s="3">
        <f t="shared" si="1"/>
        <v>0.99742569327699415</v>
      </c>
      <c r="Q54" s="4">
        <f t="shared" si="11"/>
        <v>96241.981731351916</v>
      </c>
      <c r="R54" s="4">
        <f t="shared" si="12"/>
        <v>247.75638060642814</v>
      </c>
      <c r="S54" s="4">
        <f t="shared" si="13"/>
        <v>96118.103541048709</v>
      </c>
      <c r="T54" s="4">
        <f t="shared" si="14"/>
        <v>3092090.6910846597</v>
      </c>
      <c r="U54" s="5">
        <f t="shared" si="15"/>
        <v>32.128294071456928</v>
      </c>
      <c r="V54" s="5">
        <f t="shared" si="2"/>
        <v>0.92720306513409956</v>
      </c>
      <c r="W54" s="5">
        <f t="shared" si="3"/>
        <v>6.1164028946716648E-3</v>
      </c>
    </row>
    <row r="55" spans="1:23" x14ac:dyDescent="0.2">
      <c r="A55">
        <v>51</v>
      </c>
      <c r="B55">
        <v>3.1099999999999999E-3</v>
      </c>
      <c r="C55" s="3">
        <f t="shared" si="4"/>
        <v>3.1051714583822158E-3</v>
      </c>
      <c r="D55">
        <v>0.5</v>
      </c>
      <c r="E55" s="3">
        <f t="shared" si="0"/>
        <v>0.99689482854161782</v>
      </c>
      <c r="F55" s="4">
        <f t="shared" si="6"/>
        <v>96263.156607983648</v>
      </c>
      <c r="G55" s="4">
        <f t="shared" si="7"/>
        <v>298.91360639288905</v>
      </c>
      <c r="H55" s="4">
        <f t="shared" si="8"/>
        <v>96113.699804787204</v>
      </c>
      <c r="I55" s="4">
        <f t="shared" si="9"/>
        <v>2952345.0796413473</v>
      </c>
      <c r="J55" s="5">
        <f t="shared" si="10"/>
        <v>30.669522833790936</v>
      </c>
      <c r="L55">
        <v>51</v>
      </c>
      <c r="M55">
        <f>B55*USA!W55</f>
        <v>3.0089530685920578E-3</v>
      </c>
      <c r="N55" s="3">
        <f t="shared" si="5"/>
        <v>3.0044329696902934E-3</v>
      </c>
      <c r="O55">
        <v>0.5</v>
      </c>
      <c r="P55" s="3">
        <f t="shared" si="1"/>
        <v>0.99699556703030967</v>
      </c>
      <c r="Q55" s="4">
        <f t="shared" si="11"/>
        <v>95994.225350745488</v>
      </c>
      <c r="R55" s="4">
        <f t="shared" si="12"/>
        <v>288.40821554366266</v>
      </c>
      <c r="S55" s="4">
        <f t="shared" si="13"/>
        <v>95850.021242973657</v>
      </c>
      <c r="T55" s="4">
        <f t="shared" si="14"/>
        <v>2995972.5875436109</v>
      </c>
      <c r="U55" s="5">
        <f t="shared" si="15"/>
        <v>31.209925144943568</v>
      </c>
      <c r="V55" s="5">
        <f t="shared" si="2"/>
        <v>0.96750902527075811</v>
      </c>
      <c r="W55" s="5">
        <f t="shared" si="3"/>
        <v>2.9568075065008817E-3</v>
      </c>
    </row>
    <row r="56" spans="1:23" x14ac:dyDescent="0.2">
      <c r="A56">
        <v>52</v>
      </c>
      <c r="B56">
        <v>3.4499999999999999E-3</v>
      </c>
      <c r="C56" s="3">
        <f t="shared" si="4"/>
        <v>3.4440589982280565E-3</v>
      </c>
      <c r="D56">
        <v>0.5</v>
      </c>
      <c r="E56" s="3">
        <f t="shared" si="0"/>
        <v>0.99655594100177192</v>
      </c>
      <c r="F56" s="4">
        <f t="shared" si="6"/>
        <v>95964.243001590759</v>
      </c>
      <c r="G56" s="4">
        <f t="shared" si="7"/>
        <v>330.50651461778034</v>
      </c>
      <c r="H56" s="4">
        <f t="shared" si="8"/>
        <v>95798.989744281862</v>
      </c>
      <c r="I56" s="4">
        <f t="shared" si="9"/>
        <v>2856231.3798365602</v>
      </c>
      <c r="J56" s="5">
        <f t="shared" si="10"/>
        <v>29.763496178354824</v>
      </c>
      <c r="L56">
        <v>52</v>
      </c>
      <c r="M56">
        <f>B56*USA!W56</f>
        <v>3.2378640776699026E-3</v>
      </c>
      <c r="N56" s="3">
        <f t="shared" si="5"/>
        <v>3.2326306683112534E-3</v>
      </c>
      <c r="O56">
        <v>0.5</v>
      </c>
      <c r="P56" s="3">
        <f t="shared" si="1"/>
        <v>0.99676736933168875</v>
      </c>
      <c r="Q56" s="4">
        <f t="shared" si="11"/>
        <v>95705.817135201825</v>
      </c>
      <c r="R56" s="4">
        <f t="shared" si="12"/>
        <v>309.38155960704898</v>
      </c>
      <c r="S56" s="4">
        <f t="shared" si="13"/>
        <v>95551.126355398301</v>
      </c>
      <c r="T56" s="4">
        <f t="shared" si="14"/>
        <v>2900122.5663006371</v>
      </c>
      <c r="U56" s="5">
        <f t="shared" si="15"/>
        <v>30.302469098651422</v>
      </c>
      <c r="V56" s="5">
        <f t="shared" si="2"/>
        <v>0.93851132686084138</v>
      </c>
      <c r="W56" s="5">
        <f t="shared" si="3"/>
        <v>6.0041549072352794E-3</v>
      </c>
    </row>
    <row r="57" spans="1:23" x14ac:dyDescent="0.2">
      <c r="A57">
        <v>53</v>
      </c>
      <c r="B57">
        <v>3.82E-3</v>
      </c>
      <c r="C57" s="3">
        <f t="shared" si="4"/>
        <v>3.8127177091754746E-3</v>
      </c>
      <c r="D57">
        <v>0.5</v>
      </c>
      <c r="E57" s="3">
        <f t="shared" si="0"/>
        <v>0.99618728229082454</v>
      </c>
      <c r="F57" s="4">
        <f t="shared" si="6"/>
        <v>95633.736486972979</v>
      </c>
      <c r="G57" s="4">
        <f t="shared" si="7"/>
        <v>364.62444069850608</v>
      </c>
      <c r="H57" s="4">
        <f t="shared" si="8"/>
        <v>95451.424266623726</v>
      </c>
      <c r="I57" s="4">
        <f t="shared" si="9"/>
        <v>2760432.3900922784</v>
      </c>
      <c r="J57" s="5">
        <f t="shared" si="10"/>
        <v>28.864629695487203</v>
      </c>
      <c r="L57">
        <v>53</v>
      </c>
      <c r="M57">
        <f>B57*USA!W57</f>
        <v>3.5178208955223881E-3</v>
      </c>
      <c r="N57" s="3">
        <f t="shared" si="5"/>
        <v>3.5116442278012882E-3</v>
      </c>
      <c r="O57">
        <v>0.5</v>
      </c>
      <c r="P57" s="3">
        <f t="shared" si="1"/>
        <v>0.99648835577219874</v>
      </c>
      <c r="Q57" s="4">
        <f t="shared" si="11"/>
        <v>95396.435575594776</v>
      </c>
      <c r="R57" s="4">
        <f t="shared" si="12"/>
        <v>334.99834234184527</v>
      </c>
      <c r="S57" s="4">
        <f t="shared" si="13"/>
        <v>95228.936404423846</v>
      </c>
      <c r="T57" s="4">
        <f t="shared" si="14"/>
        <v>2804571.4399452386</v>
      </c>
      <c r="U57" s="5">
        <f t="shared" si="15"/>
        <v>29.399121917116268</v>
      </c>
      <c r="V57" s="5">
        <f t="shared" si="2"/>
        <v>0.92089552238805972</v>
      </c>
      <c r="W57" s="5">
        <f t="shared" si="3"/>
        <v>8.2640324348139983E-3</v>
      </c>
    </row>
    <row r="58" spans="1:23" x14ac:dyDescent="0.2">
      <c r="A58">
        <v>54</v>
      </c>
      <c r="B58">
        <v>4.0699999999999998E-3</v>
      </c>
      <c r="C58" s="3">
        <f t="shared" si="4"/>
        <v>4.0617343705559184E-3</v>
      </c>
      <c r="D58">
        <v>0.5</v>
      </c>
      <c r="E58" s="3">
        <f t="shared" si="0"/>
        <v>0.9959382656294441</v>
      </c>
      <c r="F58" s="4">
        <f t="shared" si="6"/>
        <v>95269.112046274473</v>
      </c>
      <c r="G58" s="4">
        <f t="shared" si="7"/>
        <v>386.95782685068843</v>
      </c>
      <c r="H58" s="4">
        <f t="shared" si="8"/>
        <v>95075.633132849121</v>
      </c>
      <c r="I58" s="4">
        <f t="shared" si="9"/>
        <v>2664980.9658256546</v>
      </c>
      <c r="J58" s="5">
        <f t="shared" si="10"/>
        <v>27.973189930973746</v>
      </c>
      <c r="L58">
        <v>54</v>
      </c>
      <c r="M58">
        <f>B58*USA!W58</f>
        <v>3.9954788732394358E-3</v>
      </c>
      <c r="N58" s="3">
        <f t="shared" si="5"/>
        <v>3.987512861541905E-3</v>
      </c>
      <c r="O58">
        <v>0.5</v>
      </c>
      <c r="P58" s="3">
        <f t="shared" si="1"/>
        <v>0.99601248713845814</v>
      </c>
      <c r="Q58" s="4">
        <f t="shared" si="11"/>
        <v>95061.437233252931</v>
      </c>
      <c r="R58" s="4">
        <f t="shared" si="12"/>
        <v>379.05870360425615</v>
      </c>
      <c r="S58" s="4">
        <f t="shared" si="13"/>
        <v>94871.90788145081</v>
      </c>
      <c r="T58" s="4">
        <f t="shared" si="14"/>
        <v>2709342.5035408149</v>
      </c>
      <c r="U58" s="5">
        <f t="shared" si="15"/>
        <v>28.500962981370478</v>
      </c>
      <c r="V58" s="5">
        <f t="shared" si="2"/>
        <v>0.98169014084507022</v>
      </c>
      <c r="W58" s="5">
        <f t="shared" si="3"/>
        <v>1.9670921470568282E-3</v>
      </c>
    </row>
    <row r="59" spans="1:23" x14ac:dyDescent="0.2">
      <c r="A59">
        <v>55</v>
      </c>
      <c r="B59">
        <v>4.1999999999999997E-3</v>
      </c>
      <c r="C59" s="3">
        <f t="shared" si="4"/>
        <v>4.1911984831853105E-3</v>
      </c>
      <c r="D59">
        <v>0.5</v>
      </c>
      <c r="E59" s="3">
        <f t="shared" si="0"/>
        <v>0.99580880151681472</v>
      </c>
      <c r="F59" s="4">
        <f t="shared" si="6"/>
        <v>94882.154219423785</v>
      </c>
      <c r="G59" s="4">
        <f t="shared" si="7"/>
        <v>397.66994084579346</v>
      </c>
      <c r="H59" s="4">
        <f t="shared" si="8"/>
        <v>94683.319249000895</v>
      </c>
      <c r="I59" s="4">
        <f t="shared" si="9"/>
        <v>2569905.3326928057</v>
      </c>
      <c r="J59" s="5">
        <f t="shared" si="10"/>
        <v>27.085233823313718</v>
      </c>
      <c r="L59">
        <v>55</v>
      </c>
      <c r="M59">
        <f>B59*USA!W59</f>
        <v>4.1623559539052495E-3</v>
      </c>
      <c r="N59" s="3">
        <f t="shared" si="5"/>
        <v>4.1537113413390361E-3</v>
      </c>
      <c r="O59">
        <v>0.5</v>
      </c>
      <c r="P59" s="3">
        <f t="shared" si="1"/>
        <v>0.99584628865866098</v>
      </c>
      <c r="Q59" s="4">
        <f t="shared" si="11"/>
        <v>94682.378529648675</v>
      </c>
      <c r="R59" s="4">
        <f t="shared" si="12"/>
        <v>393.28326952355565</v>
      </c>
      <c r="S59" s="4">
        <f t="shared" si="13"/>
        <v>94485.736894886897</v>
      </c>
      <c r="T59" s="4">
        <f t="shared" si="14"/>
        <v>2614470.595659364</v>
      </c>
      <c r="U59" s="5">
        <f t="shared" si="15"/>
        <v>27.613064186391064</v>
      </c>
      <c r="V59" s="5">
        <f t="shared" si="2"/>
        <v>0.99103713188220233</v>
      </c>
      <c r="W59" s="5">
        <f t="shared" si="3"/>
        <v>9.5798833042208575E-4</v>
      </c>
    </row>
    <row r="60" spans="1:23" x14ac:dyDescent="0.2">
      <c r="A60">
        <v>56</v>
      </c>
      <c r="B60">
        <v>5.4799999999999996E-3</v>
      </c>
      <c r="C60" s="3">
        <f t="shared" si="4"/>
        <v>5.4650258292279156E-3</v>
      </c>
      <c r="D60">
        <v>0.5</v>
      </c>
      <c r="E60" s="3">
        <f t="shared" si="0"/>
        <v>0.99453497417077208</v>
      </c>
      <c r="F60" s="4">
        <f t="shared" si="6"/>
        <v>94484.484278577991</v>
      </c>
      <c r="G60" s="4">
        <f t="shared" si="7"/>
        <v>516.36014704371337</v>
      </c>
      <c r="H60" s="4">
        <f t="shared" si="8"/>
        <v>94226.304205056134</v>
      </c>
      <c r="I60" s="4">
        <f t="shared" si="9"/>
        <v>2475222.0134438048</v>
      </c>
      <c r="J60" s="5">
        <f t="shared" si="10"/>
        <v>26.197126780581897</v>
      </c>
      <c r="L60">
        <v>56</v>
      </c>
      <c r="M60">
        <f>B60*USA!W60</f>
        <v>5.4212857142857144E-3</v>
      </c>
      <c r="N60" s="3">
        <f t="shared" si="5"/>
        <v>5.4066302705616043E-3</v>
      </c>
      <c r="O60">
        <v>0.5</v>
      </c>
      <c r="P60" s="3">
        <f t="shared" si="1"/>
        <v>0.99459336972943835</v>
      </c>
      <c r="Q60" s="4">
        <f t="shared" si="11"/>
        <v>94289.095260125119</v>
      </c>
      <c r="R60" s="4">
        <f t="shared" si="12"/>
        <v>509.78627661726205</v>
      </c>
      <c r="S60" s="4">
        <f t="shared" si="13"/>
        <v>94034.202121816488</v>
      </c>
      <c r="T60" s="4">
        <f t="shared" si="14"/>
        <v>2519984.8587644771</v>
      </c>
      <c r="U60" s="5">
        <f t="shared" si="15"/>
        <v>26.726153770086913</v>
      </c>
      <c r="V60" s="5">
        <f t="shared" si="2"/>
        <v>0.98928571428571432</v>
      </c>
      <c r="W60" s="5">
        <f t="shared" si="3"/>
        <v>1.4387813113329684E-3</v>
      </c>
    </row>
    <row r="61" spans="1:23" x14ac:dyDescent="0.2">
      <c r="A61">
        <v>57</v>
      </c>
      <c r="B61">
        <v>5.8999999999999999E-3</v>
      </c>
      <c r="C61" s="3">
        <f t="shared" si="4"/>
        <v>5.8826461937285003E-3</v>
      </c>
      <c r="D61">
        <v>0.5</v>
      </c>
      <c r="E61" s="3">
        <f t="shared" si="0"/>
        <v>0.99411735380627153</v>
      </c>
      <c r="F61" s="4">
        <f t="shared" si="6"/>
        <v>93968.124131534278</v>
      </c>
      <c r="G61" s="4">
        <f t="shared" si="7"/>
        <v>552.7812277541816</v>
      </c>
      <c r="H61" s="4">
        <f t="shared" si="8"/>
        <v>93691.73351765718</v>
      </c>
      <c r="I61" s="4">
        <f t="shared" si="9"/>
        <v>2380995.7092387485</v>
      </c>
      <c r="J61" s="5">
        <f t="shared" si="10"/>
        <v>25.338333942964415</v>
      </c>
      <c r="L61">
        <v>57</v>
      </c>
      <c r="M61">
        <f>B61*USA!W61</f>
        <v>5.8483588621444198E-3</v>
      </c>
      <c r="N61" s="3">
        <f t="shared" si="5"/>
        <v>5.8313070739425318E-3</v>
      </c>
      <c r="O61">
        <v>0.5</v>
      </c>
      <c r="P61" s="3">
        <f t="shared" si="1"/>
        <v>0.99416869292605747</v>
      </c>
      <c r="Q61" s="4">
        <f t="shared" si="11"/>
        <v>93779.308983507857</v>
      </c>
      <c r="R61" s="4">
        <f t="shared" si="12"/>
        <v>546.85594786496949</v>
      </c>
      <c r="S61" s="4">
        <f t="shared" si="13"/>
        <v>93505.881009575372</v>
      </c>
      <c r="T61" s="4">
        <f t="shared" si="14"/>
        <v>2425950.6566426605</v>
      </c>
      <c r="U61" s="5">
        <f t="shared" si="15"/>
        <v>25.868719688148811</v>
      </c>
      <c r="V61" s="5">
        <f t="shared" si="2"/>
        <v>0.99124726477024061</v>
      </c>
      <c r="W61" s="5">
        <f t="shared" si="3"/>
        <v>1.2169781653289101E-3</v>
      </c>
    </row>
    <row r="62" spans="1:23" x14ac:dyDescent="0.2">
      <c r="A62">
        <v>58</v>
      </c>
      <c r="B62">
        <v>6.1900000000000002E-3</v>
      </c>
      <c r="C62" s="3">
        <f t="shared" si="4"/>
        <v>6.1709010612155373E-3</v>
      </c>
      <c r="D62">
        <v>0.5</v>
      </c>
      <c r="E62" s="3">
        <f t="shared" si="0"/>
        <v>0.99382909893878446</v>
      </c>
      <c r="F62" s="4">
        <f t="shared" si="6"/>
        <v>93415.342903780096</v>
      </c>
      <c r="G62" s="4">
        <f t="shared" si="7"/>
        <v>576.45683865874889</v>
      </c>
      <c r="H62" s="4">
        <f t="shared" si="8"/>
        <v>93127.114484450722</v>
      </c>
      <c r="I62" s="4">
        <f t="shared" si="9"/>
        <v>2287303.9757210915</v>
      </c>
      <c r="J62" s="5">
        <f t="shared" si="10"/>
        <v>24.485313703521552</v>
      </c>
      <c r="L62">
        <v>58</v>
      </c>
      <c r="M62">
        <f>B62*USA!W62</f>
        <v>6.0954480651731159E-3</v>
      </c>
      <c r="N62" s="3">
        <f t="shared" si="5"/>
        <v>6.0769272678944733E-3</v>
      </c>
      <c r="O62">
        <v>0.5</v>
      </c>
      <c r="P62" s="3">
        <f t="shared" si="1"/>
        <v>0.99392307273210556</v>
      </c>
      <c r="Q62" s="4">
        <f t="shared" si="11"/>
        <v>93232.453035642888</v>
      </c>
      <c r="R62" s="4">
        <f t="shared" si="12"/>
        <v>566.56683610499022</v>
      </c>
      <c r="S62" s="4">
        <f t="shared" si="13"/>
        <v>92949.169617590393</v>
      </c>
      <c r="T62" s="4">
        <f t="shared" si="14"/>
        <v>2332444.7756330851</v>
      </c>
      <c r="U62" s="5">
        <f t="shared" si="15"/>
        <v>25.01752018410787</v>
      </c>
      <c r="V62" s="5">
        <f t="shared" si="2"/>
        <v>0.98472505091649687</v>
      </c>
      <c r="W62" s="5">
        <f t="shared" si="3"/>
        <v>2.1399761361502534E-3</v>
      </c>
    </row>
    <row r="63" spans="1:23" x14ac:dyDescent="0.2">
      <c r="A63">
        <v>59</v>
      </c>
      <c r="B63">
        <v>7.2300000000000003E-3</v>
      </c>
      <c r="C63" s="3">
        <f t="shared" si="4"/>
        <v>7.2039576929400226E-3</v>
      </c>
      <c r="D63">
        <v>0.5</v>
      </c>
      <c r="E63" s="3">
        <f t="shared" si="0"/>
        <v>0.99279604230705998</v>
      </c>
      <c r="F63" s="4">
        <f t="shared" si="6"/>
        <v>92838.886065121347</v>
      </c>
      <c r="G63" s="4">
        <f t="shared" si="7"/>
        <v>668.80740747280652</v>
      </c>
      <c r="H63" s="4">
        <f t="shared" si="8"/>
        <v>92504.482361384944</v>
      </c>
      <c r="I63" s="4">
        <f t="shared" si="9"/>
        <v>2194176.8612366407</v>
      </c>
      <c r="J63" s="5">
        <f t="shared" si="10"/>
        <v>23.634243733790029</v>
      </c>
      <c r="L63">
        <v>59</v>
      </c>
      <c r="M63">
        <f>B63*USA!W63</f>
        <v>7.3693063583815032E-3</v>
      </c>
      <c r="N63" s="3">
        <f t="shared" si="5"/>
        <v>7.3422527036147078E-3</v>
      </c>
      <c r="O63">
        <v>0.5</v>
      </c>
      <c r="P63" s="3">
        <f t="shared" si="1"/>
        <v>0.99265774729638534</v>
      </c>
      <c r="Q63" s="4">
        <f t="shared" si="11"/>
        <v>92665.886199537897</v>
      </c>
      <c r="R63" s="4">
        <f t="shared" si="12"/>
        <v>680.37635348140611</v>
      </c>
      <c r="S63" s="4">
        <f t="shared" si="13"/>
        <v>92325.698022797194</v>
      </c>
      <c r="T63" s="4">
        <f t="shared" si="14"/>
        <v>2239495.6060154946</v>
      </c>
      <c r="U63" s="5">
        <f t="shared" si="15"/>
        <v>24.167422315405023</v>
      </c>
      <c r="V63" s="5">
        <f t="shared" si="2"/>
        <v>1.0192678227360308</v>
      </c>
      <c r="W63" s="5">
        <f t="shared" si="3"/>
        <v>-3.0236959766789004E-3</v>
      </c>
    </row>
    <row r="64" spans="1:23" x14ac:dyDescent="0.2">
      <c r="A64">
        <v>60</v>
      </c>
      <c r="B64">
        <v>7.1599999999999997E-3</v>
      </c>
      <c r="C64" s="3">
        <f t="shared" si="4"/>
        <v>7.1344586380756893E-3</v>
      </c>
      <c r="D64">
        <v>0.5</v>
      </c>
      <c r="E64" s="3">
        <f t="shared" si="0"/>
        <v>0.99286554136192429</v>
      </c>
      <c r="F64" s="4">
        <f t="shared" si="6"/>
        <v>92170.078657648541</v>
      </c>
      <c r="G64" s="4">
        <f t="shared" si="7"/>
        <v>657.58361385118042</v>
      </c>
      <c r="H64" s="4">
        <f t="shared" si="8"/>
        <v>91841.286850722943</v>
      </c>
      <c r="I64" s="4">
        <f t="shared" si="9"/>
        <v>2101672.3788752556</v>
      </c>
      <c r="J64" s="5">
        <f t="shared" si="10"/>
        <v>22.802111156719217</v>
      </c>
      <c r="L64">
        <v>60</v>
      </c>
      <c r="M64">
        <f>B64*USA!W64</f>
        <v>7.2570189701897025E-3</v>
      </c>
      <c r="N64" s="3">
        <f t="shared" si="5"/>
        <v>7.2307820090850849E-3</v>
      </c>
      <c r="O64">
        <v>0.5</v>
      </c>
      <c r="P64" s="3">
        <f t="shared" si="1"/>
        <v>0.99276921799091489</v>
      </c>
      <c r="Q64" s="4">
        <f t="shared" si="11"/>
        <v>91985.509846056491</v>
      </c>
      <c r="R64" s="4">
        <f t="shared" si="12"/>
        <v>665.12716969139001</v>
      </c>
      <c r="S64" s="4">
        <f t="shared" si="13"/>
        <v>91652.946261210804</v>
      </c>
      <c r="T64" s="4">
        <f t="shared" si="14"/>
        <v>2147169.9079926973</v>
      </c>
      <c r="U64" s="5">
        <f t="shared" si="15"/>
        <v>23.342479827378469</v>
      </c>
      <c r="V64" s="5">
        <f t="shared" si="2"/>
        <v>1.0135501355013552</v>
      </c>
      <c r="W64" s="5">
        <f t="shared" si="3"/>
        <v>-2.0165009011224901E-3</v>
      </c>
    </row>
    <row r="65" spans="1:23" x14ac:dyDescent="0.2">
      <c r="A65">
        <v>61</v>
      </c>
      <c r="B65">
        <v>8.3499999999999998E-3</v>
      </c>
      <c r="C65" s="3">
        <f t="shared" si="4"/>
        <v>8.3152836905917779E-3</v>
      </c>
      <c r="D65">
        <v>0.5</v>
      </c>
      <c r="E65" s="3">
        <f t="shared" si="0"/>
        <v>0.99168471630940824</v>
      </c>
      <c r="F65" s="4">
        <f t="shared" si="6"/>
        <v>91512.49504379736</v>
      </c>
      <c r="G65" s="4">
        <f t="shared" si="7"/>
        <v>760.95235752304143</v>
      </c>
      <c r="H65" s="4">
        <f t="shared" si="8"/>
        <v>91132.018865035847</v>
      </c>
      <c r="I65" s="4">
        <f t="shared" si="9"/>
        <v>2009831.0920245328</v>
      </c>
      <c r="J65" s="5">
        <f t="shared" si="10"/>
        <v>21.962367992071893</v>
      </c>
      <c r="L65">
        <v>61</v>
      </c>
      <c r="M65">
        <f>B65*USA!W65</f>
        <v>8.9283549783549781E-3</v>
      </c>
      <c r="N65" s="3">
        <f t="shared" si="5"/>
        <v>8.8886743583756894E-3</v>
      </c>
      <c r="O65">
        <v>0.5</v>
      </c>
      <c r="P65" s="3">
        <f t="shared" si="1"/>
        <v>0.9911113256416243</v>
      </c>
      <c r="Q65" s="4">
        <f t="shared" si="11"/>
        <v>91320.382676365101</v>
      </c>
      <c r="R65" s="4">
        <f t="shared" si="12"/>
        <v>811.71714389245608</v>
      </c>
      <c r="S65" s="4">
        <f t="shared" si="13"/>
        <v>90914.524104418873</v>
      </c>
      <c r="T65" s="4">
        <f t="shared" si="14"/>
        <v>2055516.9617314865</v>
      </c>
      <c r="U65" s="5">
        <f t="shared" si="15"/>
        <v>22.508851819162174</v>
      </c>
      <c r="V65" s="5">
        <f t="shared" si="2"/>
        <v>1.0692640692640694</v>
      </c>
      <c r="W65" s="5">
        <f t="shared" si="3"/>
        <v>-1.14922796848691E-2</v>
      </c>
    </row>
    <row r="66" spans="1:23" x14ac:dyDescent="0.2">
      <c r="A66">
        <v>62</v>
      </c>
      <c r="B66">
        <v>8.9499999999999996E-3</v>
      </c>
      <c r="C66" s="3">
        <f t="shared" si="4"/>
        <v>8.9101271808656266E-3</v>
      </c>
      <c r="D66">
        <v>0.5</v>
      </c>
      <c r="E66" s="3">
        <f t="shared" si="0"/>
        <v>0.99108987281913441</v>
      </c>
      <c r="F66" s="4">
        <f t="shared" si="6"/>
        <v>90751.542686274319</v>
      </c>
      <c r="G66" s="4">
        <f t="shared" si="7"/>
        <v>808.60778719445807</v>
      </c>
      <c r="H66" s="4">
        <f t="shared" si="8"/>
        <v>90347.23879267709</v>
      </c>
      <c r="I66" s="4">
        <f t="shared" si="9"/>
        <v>1918699.073159497</v>
      </c>
      <c r="J66" s="5">
        <f t="shared" si="10"/>
        <v>21.142330106633988</v>
      </c>
      <c r="L66">
        <v>62</v>
      </c>
      <c r="M66">
        <f>B66*USA!W66</f>
        <v>9.3348709929632536E-3</v>
      </c>
      <c r="N66" s="3">
        <f t="shared" si="5"/>
        <v>9.2915034997130101E-3</v>
      </c>
      <c r="O66">
        <v>0.5</v>
      </c>
      <c r="P66" s="3">
        <f t="shared" si="1"/>
        <v>0.99070849650028703</v>
      </c>
      <c r="Q66" s="4">
        <f t="shared" si="11"/>
        <v>90508.665532472645</v>
      </c>
      <c r="R66" s="4">
        <f t="shared" si="12"/>
        <v>840.96158254932379</v>
      </c>
      <c r="S66" s="4">
        <f t="shared" si="13"/>
        <v>90088.184741197983</v>
      </c>
      <c r="T66" s="4">
        <f t="shared" si="14"/>
        <v>1964602.4376270676</v>
      </c>
      <c r="U66" s="5">
        <f t="shared" si="15"/>
        <v>21.706235818074333</v>
      </c>
      <c r="V66" s="5">
        <f t="shared" si="2"/>
        <v>1.0430023455824864</v>
      </c>
      <c r="W66" s="5">
        <f t="shared" si="3"/>
        <v>-7.2988831390385532E-3</v>
      </c>
    </row>
    <row r="67" spans="1:23" x14ac:dyDescent="0.2">
      <c r="A67">
        <v>63</v>
      </c>
      <c r="B67">
        <v>1.0659999999999999E-2</v>
      </c>
      <c r="C67" s="3">
        <f t="shared" si="4"/>
        <v>1.0603483433300507E-2</v>
      </c>
      <c r="D67">
        <v>0.5</v>
      </c>
      <c r="E67" s="3">
        <f t="shared" si="0"/>
        <v>0.98939651656669947</v>
      </c>
      <c r="F67" s="4">
        <f t="shared" si="6"/>
        <v>89942.934899079861</v>
      </c>
      <c r="G67" s="4">
        <f t="shared" si="7"/>
        <v>953.70842014481605</v>
      </c>
      <c r="H67" s="4">
        <f t="shared" si="8"/>
        <v>89466.080689007445</v>
      </c>
      <c r="I67" s="4">
        <f t="shared" si="9"/>
        <v>1828351.8343668198</v>
      </c>
      <c r="J67" s="5">
        <f t="shared" si="10"/>
        <v>20.327909428553951</v>
      </c>
      <c r="L67">
        <v>63</v>
      </c>
      <c r="M67">
        <f>B67*USA!W67</f>
        <v>1.1446656626506024E-2</v>
      </c>
      <c r="N67" s="3">
        <f t="shared" si="5"/>
        <v>1.1381516471039568E-2</v>
      </c>
      <c r="O67">
        <v>0.5</v>
      </c>
      <c r="P67" s="3">
        <f t="shared" si="1"/>
        <v>0.98861848352896042</v>
      </c>
      <c r="Q67" s="4">
        <f t="shared" si="11"/>
        <v>89667.703949923321</v>
      </c>
      <c r="R67" s="4">
        <f t="shared" si="12"/>
        <v>1020.5544494263595</v>
      </c>
      <c r="S67" s="4">
        <f t="shared" si="13"/>
        <v>89157.426725210142</v>
      </c>
      <c r="T67" s="4">
        <f t="shared" si="14"/>
        <v>1874514.2528858695</v>
      </c>
      <c r="U67" s="5">
        <f t="shared" si="15"/>
        <v>20.905121580148059</v>
      </c>
      <c r="V67" s="5">
        <f t="shared" si="2"/>
        <v>1.0737951807228916</v>
      </c>
      <c r="W67" s="5">
        <f t="shared" si="3"/>
        <v>-1.4212340356989771E-2</v>
      </c>
    </row>
    <row r="68" spans="1:23" x14ac:dyDescent="0.2">
      <c r="A68">
        <v>64</v>
      </c>
      <c r="B68">
        <v>1.0500000000000001E-2</v>
      </c>
      <c r="C68" s="3">
        <f t="shared" si="4"/>
        <v>1.0445162894802289E-2</v>
      </c>
      <c r="D68">
        <v>0.5</v>
      </c>
      <c r="E68" s="3">
        <f t="shared" ref="E68:E114" si="16">1-C68</f>
        <v>0.98955483710519776</v>
      </c>
      <c r="F68" s="4">
        <f t="shared" si="6"/>
        <v>88989.226478935045</v>
      </c>
      <c r="G68" s="4">
        <f t="shared" si="7"/>
        <v>929.5069664549228</v>
      </c>
      <c r="H68" s="4">
        <f t="shared" si="8"/>
        <v>88524.472995707591</v>
      </c>
      <c r="I68" s="4">
        <f t="shared" si="9"/>
        <v>1738885.7536778124</v>
      </c>
      <c r="J68" s="5">
        <f t="shared" si="10"/>
        <v>19.540407558092777</v>
      </c>
      <c r="L68">
        <v>64</v>
      </c>
      <c r="M68">
        <f>B68*USA!W68</f>
        <v>1.0669925826028322E-2</v>
      </c>
      <c r="N68" s="3">
        <f t="shared" si="5"/>
        <v>1.0613304241515303E-2</v>
      </c>
      <c r="O68">
        <v>0.5</v>
      </c>
      <c r="P68" s="3">
        <f t="shared" ref="P68:P114" si="17">1-N68</f>
        <v>0.9893866957584847</v>
      </c>
      <c r="Q68" s="4">
        <f t="shared" si="11"/>
        <v>88647.149500496962</v>
      </c>
      <c r="R68" s="4">
        <f t="shared" si="12"/>
        <v>940.83916779186984</v>
      </c>
      <c r="S68" s="4">
        <f t="shared" si="13"/>
        <v>88176.729916601034</v>
      </c>
      <c r="T68" s="4">
        <f t="shared" si="14"/>
        <v>1785356.8261606593</v>
      </c>
      <c r="U68" s="5">
        <f t="shared" si="15"/>
        <v>20.140036495484274</v>
      </c>
      <c r="V68" s="5">
        <f t="shared" si="2"/>
        <v>1.0161834120026974</v>
      </c>
      <c r="W68" s="5">
        <f t="shared" si="3"/>
        <v>-2.9190970160017605E-3</v>
      </c>
    </row>
    <row r="69" spans="1:23" x14ac:dyDescent="0.2">
      <c r="A69">
        <v>65</v>
      </c>
      <c r="B69">
        <v>9.9100000000000004E-3</v>
      </c>
      <c r="C69" s="3">
        <f t="shared" si="4"/>
        <v>9.8611380609082006E-3</v>
      </c>
      <c r="D69">
        <v>0.5</v>
      </c>
      <c r="E69" s="3">
        <f t="shared" si="16"/>
        <v>0.99013886193909184</v>
      </c>
      <c r="F69" s="4">
        <f t="shared" si="6"/>
        <v>88059.719512480122</v>
      </c>
      <c r="G69" s="4">
        <f t="shared" si="7"/>
        <v>868.36905171741091</v>
      </c>
      <c r="H69" s="4">
        <f t="shared" si="8"/>
        <v>87625.534986621409</v>
      </c>
      <c r="I69" s="4">
        <f t="shared" si="9"/>
        <v>1650361.2806821049</v>
      </c>
      <c r="J69" s="5">
        <f t="shared" si="10"/>
        <v>18.741386979414692</v>
      </c>
      <c r="L69">
        <v>65</v>
      </c>
      <c r="M69">
        <f>B69*USA!W69</f>
        <v>1.0192068311195445E-2</v>
      </c>
      <c r="N69" s="3">
        <f t="shared" si="5"/>
        <v>1.0140392524539226E-2</v>
      </c>
      <c r="O69">
        <v>0.5</v>
      </c>
      <c r="P69" s="3">
        <f t="shared" si="17"/>
        <v>0.98985960747546076</v>
      </c>
      <c r="Q69" s="4">
        <f t="shared" si="11"/>
        <v>87706.310332705092</v>
      </c>
      <c r="R69" s="4">
        <f t="shared" si="12"/>
        <v>889.37641365268792</v>
      </c>
      <c r="S69" s="4">
        <f t="shared" si="13"/>
        <v>87261.622125878755</v>
      </c>
      <c r="T69" s="4">
        <f t="shared" si="14"/>
        <v>1697180.0962440583</v>
      </c>
      <c r="U69" s="5">
        <f t="shared" si="15"/>
        <v>19.350718207230198</v>
      </c>
      <c r="V69" s="5">
        <f t="shared" ref="V69:V114" si="18">M69/B69</f>
        <v>1.0284629981024667</v>
      </c>
      <c r="W69" s="5">
        <f t="shared" ref="W69:W114" si="19">(Q69*(U69-J69)-Q70*(U70-J70) - F69*(J69-U69)+F70*(J70-U70))/2/$F$4</f>
        <v>-4.59766349552654E-3</v>
      </c>
    </row>
    <row r="70" spans="1:23" x14ac:dyDescent="0.2">
      <c r="A70">
        <v>66</v>
      </c>
      <c r="B70">
        <v>1.3690000000000001E-2</v>
      </c>
      <c r="C70" s="3">
        <f t="shared" ref="C70:C113" si="20">(A71-A70)*B70/(1+(A71-A70)*(1-D70)*B70)</f>
        <v>1.3596929020852267E-2</v>
      </c>
      <c r="D70">
        <v>0.5</v>
      </c>
      <c r="E70" s="3">
        <f t="shared" si="16"/>
        <v>0.9864030709791477</v>
      </c>
      <c r="F70" s="4">
        <f t="shared" si="6"/>
        <v>87191.350460762711</v>
      </c>
      <c r="G70" s="4">
        <f t="shared" si="7"/>
        <v>1185.5346034472459</v>
      </c>
      <c r="H70" s="4">
        <f t="shared" si="8"/>
        <v>86598.583159039088</v>
      </c>
      <c r="I70" s="4">
        <f t="shared" si="9"/>
        <v>1562735.7456954834</v>
      </c>
      <c r="J70" s="5">
        <f t="shared" si="10"/>
        <v>17.923059310782619</v>
      </c>
      <c r="L70">
        <v>66</v>
      </c>
      <c r="M70">
        <f>B70*USA!W70</f>
        <v>1.3729475201845443E-2</v>
      </c>
      <c r="N70" s="3">
        <f t="shared" ref="N70:N113" si="21">(L71-L70)*M70/(1+(L71-L70)*(1-O70)*M70)</f>
        <v>1.3635868542341591E-2</v>
      </c>
      <c r="O70">
        <v>0.5</v>
      </c>
      <c r="P70" s="3">
        <f t="shared" si="17"/>
        <v>0.98636413145765844</v>
      </c>
      <c r="Q70" s="4">
        <f t="shared" si="11"/>
        <v>86816.933919052404</v>
      </c>
      <c r="R70" s="4">
        <f t="shared" si="12"/>
        <v>1183.8242981693475</v>
      </c>
      <c r="S70" s="4">
        <f t="shared" si="13"/>
        <v>86225.021769967731</v>
      </c>
      <c r="T70" s="4">
        <f t="shared" si="14"/>
        <v>1609918.4741181796</v>
      </c>
      <c r="U70" s="5">
        <f t="shared" si="15"/>
        <v>18.543830119815773</v>
      </c>
      <c r="V70" s="5">
        <f t="shared" si="18"/>
        <v>1.0028835063437138</v>
      </c>
      <c r="W70" s="5">
        <f t="shared" si="19"/>
        <v>-6.0910803165617835E-4</v>
      </c>
    </row>
    <row r="71" spans="1:23" x14ac:dyDescent="0.2">
      <c r="A71">
        <v>67</v>
      </c>
      <c r="B71">
        <v>1.482E-2</v>
      </c>
      <c r="C71" s="3">
        <f t="shared" si="20"/>
        <v>1.471099155259527E-2</v>
      </c>
      <c r="D71">
        <v>0.5</v>
      </c>
      <c r="E71" s="3">
        <f t="shared" si="16"/>
        <v>0.98528900844740475</v>
      </c>
      <c r="F71" s="4">
        <f t="shared" ref="F71:F114" si="22">F70*(1-C70)</f>
        <v>86005.815857315465</v>
      </c>
      <c r="G71" s="4">
        <f t="shared" ref="G71:G113" si="23">F71-F72</f>
        <v>1265.2308305510378</v>
      </c>
      <c r="H71" s="4">
        <f t="shared" ref="H71:H113" si="24">F72*(A72-A71)+(F71-F72)*(A72-A71)*D71</f>
        <v>85373.200442039946</v>
      </c>
      <c r="I71" s="4">
        <f t="shared" ref="I71:I113" si="25">I72+H71</f>
        <v>1476137.1625364444</v>
      </c>
      <c r="J71" s="5">
        <f t="shared" ref="J71:J113" si="26">IF(F71&gt;0.0000001,I71/F71,0)</f>
        <v>17.163224926386039</v>
      </c>
      <c r="L71">
        <v>67</v>
      </c>
      <c r="M71">
        <f>B71*USA!W71</f>
        <v>1.4844045429962139E-2</v>
      </c>
      <c r="N71" s="3">
        <f t="shared" si="21"/>
        <v>1.473468426862235E-2</v>
      </c>
      <c r="O71">
        <v>0.5</v>
      </c>
      <c r="P71" s="3">
        <f t="shared" si="17"/>
        <v>0.98526531573137766</v>
      </c>
      <c r="Q71" s="4">
        <f t="shared" ref="Q71:Q114" si="27">Q70*(1-N70)</f>
        <v>85633.109620883057</v>
      </c>
      <c r="R71" s="4">
        <f t="shared" ref="R71:R113" si="28">Q71-Q72</f>
        <v>1261.7768332040432</v>
      </c>
      <c r="S71" s="4">
        <f t="shared" ref="S71:S113" si="29">Q72*(L72-L71)+(Q71-Q72)*(L72-L71)*O71</f>
        <v>85002.221204281028</v>
      </c>
      <c r="T71" s="4">
        <f t="shared" ref="T71:T113" si="30">T72+S71</f>
        <v>1523693.452348212</v>
      </c>
      <c r="U71" s="5">
        <f t="shared" ref="U71:U113" si="31">IF(Q71&gt;0.0000001,T71/Q71,0)</f>
        <v>17.793274810338477</v>
      </c>
      <c r="V71" s="5">
        <f t="shared" si="18"/>
        <v>1.0016224986479176</v>
      </c>
      <c r="W71" s="5">
        <f t="shared" si="19"/>
        <v>-3.5039084537100281E-4</v>
      </c>
    </row>
    <row r="72" spans="1:23" x14ac:dyDescent="0.2">
      <c r="A72">
        <v>68</v>
      </c>
      <c r="B72">
        <v>1.8419999999999999E-2</v>
      </c>
      <c r="C72" s="3">
        <f t="shared" si="20"/>
        <v>1.8251900000990876E-2</v>
      </c>
      <c r="D72">
        <v>0.5</v>
      </c>
      <c r="E72" s="3">
        <f t="shared" si="16"/>
        <v>0.98174809999900914</v>
      </c>
      <c r="F72" s="4">
        <f t="shared" si="22"/>
        <v>84740.585026764427</v>
      </c>
      <c r="G72" s="4">
        <f t="shared" si="23"/>
        <v>1546.6766839339689</v>
      </c>
      <c r="H72" s="4">
        <f t="shared" si="24"/>
        <v>83967.246684797443</v>
      </c>
      <c r="I72" s="4">
        <f t="shared" si="25"/>
        <v>1390763.9620944045</v>
      </c>
      <c r="J72" s="5">
        <f t="shared" si="26"/>
        <v>16.412017472562248</v>
      </c>
      <c r="L72">
        <v>68</v>
      </c>
      <c r="M72">
        <f>B72*USA!W72</f>
        <v>1.760334975369458E-2</v>
      </c>
      <c r="N72" s="3">
        <f t="shared" si="21"/>
        <v>1.7449762616466278E-2</v>
      </c>
      <c r="O72">
        <v>0.5</v>
      </c>
      <c r="P72" s="3">
        <f t="shared" si="17"/>
        <v>0.98255023738353375</v>
      </c>
      <c r="Q72" s="4">
        <f t="shared" si="27"/>
        <v>84371.332787679014</v>
      </c>
      <c r="R72" s="4">
        <f t="shared" si="28"/>
        <v>1472.2597287798708</v>
      </c>
      <c r="S72" s="4">
        <f t="shared" si="29"/>
        <v>83635.202923289078</v>
      </c>
      <c r="T72" s="4">
        <f t="shared" si="30"/>
        <v>1438691.2311439309</v>
      </c>
      <c r="U72" s="5">
        <f t="shared" si="31"/>
        <v>17.051896463036876</v>
      </c>
      <c r="V72" s="5">
        <f t="shared" si="18"/>
        <v>0.95566502463054182</v>
      </c>
      <c r="W72" s="5">
        <f t="shared" si="19"/>
        <v>1.1209888326171931E-2</v>
      </c>
    </row>
    <row r="73" spans="1:23" x14ac:dyDescent="0.2">
      <c r="A73">
        <v>69</v>
      </c>
      <c r="B73">
        <v>1.7919999999999998E-2</v>
      </c>
      <c r="C73" s="3">
        <f t="shared" si="20"/>
        <v>1.7760862670472562E-2</v>
      </c>
      <c r="D73">
        <v>0.5</v>
      </c>
      <c r="E73" s="3">
        <f t="shared" si="16"/>
        <v>0.98223913732952739</v>
      </c>
      <c r="F73" s="4">
        <f t="shared" si="22"/>
        <v>83193.908342830458</v>
      </c>
      <c r="G73" s="4">
        <f t="shared" si="23"/>
        <v>1477.5955810969026</v>
      </c>
      <c r="H73" s="4">
        <f t="shared" si="24"/>
        <v>82455.110552282014</v>
      </c>
      <c r="I73" s="4">
        <f t="shared" si="25"/>
        <v>1306796.7154096072</v>
      </c>
      <c r="J73" s="5">
        <f t="shared" si="26"/>
        <v>15.707841372525506</v>
      </c>
      <c r="L73">
        <v>69</v>
      </c>
      <c r="M73">
        <f>B73*USA!W73</f>
        <v>1.6815342465753422E-2</v>
      </c>
      <c r="N73" s="3">
        <f t="shared" si="21"/>
        <v>1.667514334276635E-2</v>
      </c>
      <c r="O73">
        <v>0.5</v>
      </c>
      <c r="P73" s="3">
        <f t="shared" si="17"/>
        <v>0.98332485665723368</v>
      </c>
      <c r="Q73" s="4">
        <f t="shared" si="27"/>
        <v>82899.073058899143</v>
      </c>
      <c r="R73" s="4">
        <f t="shared" si="28"/>
        <v>1382.353926239608</v>
      </c>
      <c r="S73" s="4">
        <f t="shared" si="29"/>
        <v>82207.896095779346</v>
      </c>
      <c r="T73" s="4">
        <f t="shared" si="30"/>
        <v>1355056.0282206419</v>
      </c>
      <c r="U73" s="5">
        <f t="shared" si="31"/>
        <v>16.345852591836405</v>
      </c>
      <c r="V73" s="5">
        <f t="shared" si="18"/>
        <v>0.93835616438356162</v>
      </c>
      <c r="W73" s="5">
        <f t="shared" si="19"/>
        <v>1.4245429635091022E-2</v>
      </c>
    </row>
    <row r="74" spans="1:23" x14ac:dyDescent="0.2">
      <c r="A74">
        <v>70</v>
      </c>
      <c r="B74">
        <v>1.983E-2</v>
      </c>
      <c r="C74" s="3">
        <f t="shared" si="20"/>
        <v>1.9635315843412566E-2</v>
      </c>
      <c r="D74">
        <v>0.5</v>
      </c>
      <c r="E74" s="3">
        <f t="shared" si="16"/>
        <v>0.9803646841565874</v>
      </c>
      <c r="F74" s="4">
        <f t="shared" si="22"/>
        <v>81716.312761733556</v>
      </c>
      <c r="G74" s="4">
        <f t="shared" si="23"/>
        <v>1604.5256106357265</v>
      </c>
      <c r="H74" s="4">
        <f t="shared" si="24"/>
        <v>80914.049956415693</v>
      </c>
      <c r="I74" s="4">
        <f t="shared" si="25"/>
        <v>1224341.6048573251</v>
      </c>
      <c r="J74" s="5">
        <f t="shared" si="26"/>
        <v>14.982829786106853</v>
      </c>
      <c r="L74">
        <v>70</v>
      </c>
      <c r="M74">
        <f>B74*USA!W74</f>
        <v>1.8682122483221476E-2</v>
      </c>
      <c r="N74" s="3">
        <f t="shared" si="21"/>
        <v>1.8509226663423584E-2</v>
      </c>
      <c r="O74">
        <v>0.5</v>
      </c>
      <c r="P74" s="3">
        <f t="shared" si="17"/>
        <v>0.98149077333657642</v>
      </c>
      <c r="Q74" s="4">
        <f t="shared" si="27"/>
        <v>81516.719132659535</v>
      </c>
      <c r="R74" s="4">
        <f t="shared" si="28"/>
        <v>1508.8114312850375</v>
      </c>
      <c r="S74" s="4">
        <f t="shared" si="29"/>
        <v>80762.313417017023</v>
      </c>
      <c r="T74" s="4">
        <f t="shared" si="30"/>
        <v>1272848.1321248626</v>
      </c>
      <c r="U74" s="5">
        <f t="shared" si="31"/>
        <v>15.614565277749239</v>
      </c>
      <c r="V74" s="5">
        <f t="shared" si="18"/>
        <v>0.94211409395973145</v>
      </c>
      <c r="W74" s="5">
        <f t="shared" si="19"/>
        <v>1.3865743812467118E-2</v>
      </c>
    </row>
    <row r="75" spans="1:23" x14ac:dyDescent="0.2">
      <c r="A75">
        <v>71</v>
      </c>
      <c r="B75">
        <v>2.426E-2</v>
      </c>
      <c r="C75" s="3">
        <f t="shared" si="20"/>
        <v>2.3969252961576083E-2</v>
      </c>
      <c r="D75">
        <v>0.5</v>
      </c>
      <c r="E75" s="3">
        <f t="shared" si="16"/>
        <v>0.97603074703842396</v>
      </c>
      <c r="F75" s="4">
        <f t="shared" si="22"/>
        <v>80111.787151097829</v>
      </c>
      <c r="G75" s="4">
        <f t="shared" si="23"/>
        <v>1920.2196914286033</v>
      </c>
      <c r="H75" s="4">
        <f t="shared" si="24"/>
        <v>79151.67730538352</v>
      </c>
      <c r="I75" s="4">
        <f t="shared" si="25"/>
        <v>1143427.5549009093</v>
      </c>
      <c r="J75" s="5">
        <f t="shared" si="26"/>
        <v>14.272900350410421</v>
      </c>
      <c r="L75">
        <v>71</v>
      </c>
      <c r="M75">
        <f>B75*USA!W75</f>
        <v>2.304319749216301E-2</v>
      </c>
      <c r="N75" s="3">
        <f t="shared" si="21"/>
        <v>2.2780727095425529E-2</v>
      </c>
      <c r="O75">
        <v>0.5</v>
      </c>
      <c r="P75" s="3">
        <f t="shared" si="17"/>
        <v>0.97721927290457444</v>
      </c>
      <c r="Q75" s="4">
        <f t="shared" si="27"/>
        <v>80007.907701374497</v>
      </c>
      <c r="R75" s="4">
        <f t="shared" si="28"/>
        <v>1822.6383108210139</v>
      </c>
      <c r="S75" s="4">
        <f t="shared" si="29"/>
        <v>79096.588545963983</v>
      </c>
      <c r="T75" s="4">
        <f t="shared" si="30"/>
        <v>1192085.8187078456</v>
      </c>
      <c r="U75" s="5">
        <f t="shared" si="31"/>
        <v>14.899599964009134</v>
      </c>
      <c r="V75" s="5">
        <f t="shared" si="18"/>
        <v>0.94984326018808773</v>
      </c>
      <c r="W75" s="5">
        <f t="shared" si="19"/>
        <v>1.372433560288413E-2</v>
      </c>
    </row>
    <row r="76" spans="1:23" x14ac:dyDescent="0.2">
      <c r="A76">
        <v>72</v>
      </c>
      <c r="B76">
        <v>2.5170000000000001E-2</v>
      </c>
      <c r="C76" s="3">
        <f t="shared" si="20"/>
        <v>2.4857172484285268E-2</v>
      </c>
      <c r="D76">
        <v>0.5</v>
      </c>
      <c r="E76" s="3">
        <f t="shared" si="16"/>
        <v>0.97514282751571468</v>
      </c>
      <c r="F76" s="4">
        <f t="shared" si="22"/>
        <v>78191.567459669226</v>
      </c>
      <c r="G76" s="4">
        <f t="shared" si="23"/>
        <v>1943.6212791616272</v>
      </c>
      <c r="H76" s="4">
        <f t="shared" si="24"/>
        <v>77219.756820088412</v>
      </c>
      <c r="I76" s="4">
        <f t="shared" si="25"/>
        <v>1064275.8775955257</v>
      </c>
      <c r="J76" s="5">
        <f t="shared" si="26"/>
        <v>13.611133683238583</v>
      </c>
      <c r="L76">
        <v>72</v>
      </c>
      <c r="M76">
        <f>B76*USA!W76</f>
        <v>2.3230424178154831E-2</v>
      </c>
      <c r="N76" s="3">
        <f t="shared" si="21"/>
        <v>2.2963695979009543E-2</v>
      </c>
      <c r="O76">
        <v>0.5</v>
      </c>
      <c r="P76" s="3">
        <f t="shared" si="17"/>
        <v>0.97703630402099051</v>
      </c>
      <c r="Q76" s="4">
        <f t="shared" si="27"/>
        <v>78185.269390553483</v>
      </c>
      <c r="R76" s="4">
        <f t="shared" si="28"/>
        <v>1795.4227563216264</v>
      </c>
      <c r="S76" s="4">
        <f t="shared" si="29"/>
        <v>77287.558012392663</v>
      </c>
      <c r="T76" s="4">
        <f t="shared" si="30"/>
        <v>1112989.2301618818</v>
      </c>
      <c r="U76" s="5">
        <f t="shared" si="31"/>
        <v>14.235280364671297</v>
      </c>
      <c r="V76" s="5">
        <f t="shared" si="18"/>
        <v>0.92294096854012031</v>
      </c>
      <c r="W76" s="5">
        <f t="shared" si="19"/>
        <v>2.0359165466310405E-2</v>
      </c>
    </row>
    <row r="77" spans="1:23" x14ac:dyDescent="0.2">
      <c r="A77">
        <v>73</v>
      </c>
      <c r="B77">
        <v>2.664E-2</v>
      </c>
      <c r="C77" s="3">
        <f t="shared" si="20"/>
        <v>2.6289819602889512E-2</v>
      </c>
      <c r="D77">
        <v>0.5</v>
      </c>
      <c r="E77" s="3">
        <f t="shared" si="16"/>
        <v>0.97371018039711044</v>
      </c>
      <c r="F77" s="4">
        <f t="shared" si="22"/>
        <v>76247.946180507599</v>
      </c>
      <c r="G77" s="4">
        <f t="shared" si="23"/>
        <v>2004.5447501763701</v>
      </c>
      <c r="H77" s="4">
        <f t="shared" si="24"/>
        <v>75245.673805419414</v>
      </c>
      <c r="I77" s="4">
        <f t="shared" si="25"/>
        <v>987056.12077543722</v>
      </c>
      <c r="J77" s="5">
        <f t="shared" si="26"/>
        <v>12.945346992543296</v>
      </c>
      <c r="L77">
        <v>73</v>
      </c>
      <c r="M77">
        <f>B77*USA!W77</f>
        <v>2.4722198952879582E-2</v>
      </c>
      <c r="N77" s="3">
        <f t="shared" si="21"/>
        <v>2.4420336741173776E-2</v>
      </c>
      <c r="O77">
        <v>0.5</v>
      </c>
      <c r="P77" s="3">
        <f t="shared" si="17"/>
        <v>0.97557966325882628</v>
      </c>
      <c r="Q77" s="4">
        <f t="shared" si="27"/>
        <v>76389.846634231857</v>
      </c>
      <c r="R77" s="4">
        <f t="shared" si="28"/>
        <v>1865.4657784145529</v>
      </c>
      <c r="S77" s="4">
        <f t="shared" si="29"/>
        <v>75457.113745024573</v>
      </c>
      <c r="T77" s="4">
        <f t="shared" si="30"/>
        <v>1035701.6721494891</v>
      </c>
      <c r="U77" s="5">
        <f t="shared" si="31"/>
        <v>13.558106447164535</v>
      </c>
      <c r="V77" s="5">
        <f t="shared" si="18"/>
        <v>0.92801047120418845</v>
      </c>
      <c r="W77" s="5">
        <f t="shared" si="19"/>
        <v>1.8666256128958485E-2</v>
      </c>
    </row>
    <row r="78" spans="1:23" x14ac:dyDescent="0.2">
      <c r="A78">
        <v>74</v>
      </c>
      <c r="B78">
        <v>2.9520000000000001E-2</v>
      </c>
      <c r="C78" s="3">
        <f t="shared" si="20"/>
        <v>2.909062241318144E-2</v>
      </c>
      <c r="D78">
        <v>0.5</v>
      </c>
      <c r="E78" s="3">
        <f t="shared" si="16"/>
        <v>0.97090937758681861</v>
      </c>
      <c r="F78" s="4">
        <f t="shared" si="22"/>
        <v>74243.401430331229</v>
      </c>
      <c r="G78" s="4">
        <f t="shared" si="23"/>
        <v>2159.7867576800199</v>
      </c>
      <c r="H78" s="4">
        <f t="shared" si="24"/>
        <v>73163.508051491226</v>
      </c>
      <c r="I78" s="4">
        <f t="shared" si="25"/>
        <v>911810.44697001786</v>
      </c>
      <c r="J78" s="5">
        <f t="shared" si="26"/>
        <v>12.28136682053348</v>
      </c>
      <c r="L78">
        <v>74</v>
      </c>
      <c r="M78">
        <f>B78*USA!W78</f>
        <v>2.7173111836250374E-2</v>
      </c>
      <c r="N78" s="3">
        <f t="shared" si="21"/>
        <v>2.6808871603112842E-2</v>
      </c>
      <c r="O78">
        <v>0.5</v>
      </c>
      <c r="P78" s="3">
        <f t="shared" si="17"/>
        <v>0.97319112839688715</v>
      </c>
      <c r="Q78" s="4">
        <f t="shared" si="27"/>
        <v>74524.380855817304</v>
      </c>
      <c r="R78" s="4">
        <f t="shared" si="28"/>
        <v>1997.9145576650917</v>
      </c>
      <c r="S78" s="4">
        <f t="shared" si="29"/>
        <v>73525.423576984758</v>
      </c>
      <c r="T78" s="4">
        <f t="shared" si="30"/>
        <v>960244.55840446451</v>
      </c>
      <c r="U78" s="5">
        <f t="shared" si="31"/>
        <v>12.884971969941683</v>
      </c>
      <c r="V78" s="5">
        <f t="shared" si="18"/>
        <v>0.92049836843666577</v>
      </c>
      <c r="W78" s="5">
        <f t="shared" si="19"/>
        <v>2.1096363197099236E-2</v>
      </c>
    </row>
    <row r="79" spans="1:23" x14ac:dyDescent="0.2">
      <c r="A79">
        <v>75</v>
      </c>
      <c r="B79">
        <v>3.0800000000000001E-2</v>
      </c>
      <c r="C79" s="3">
        <f t="shared" si="20"/>
        <v>3.0332873744337206E-2</v>
      </c>
      <c r="D79">
        <v>0.5</v>
      </c>
      <c r="E79" s="3">
        <f t="shared" si="16"/>
        <v>0.96966712625566276</v>
      </c>
      <c r="F79" s="4">
        <f t="shared" si="22"/>
        <v>72083.614672651209</v>
      </c>
      <c r="G79" s="4">
        <f t="shared" si="23"/>
        <v>2186.5031829009822</v>
      </c>
      <c r="H79" s="4">
        <f t="shared" si="24"/>
        <v>70990.363081200718</v>
      </c>
      <c r="I79" s="4">
        <f t="shared" si="25"/>
        <v>838646.93891852663</v>
      </c>
      <c r="J79" s="5">
        <f t="shared" si="26"/>
        <v>11.63436299257496</v>
      </c>
      <c r="L79">
        <v>75</v>
      </c>
      <c r="M79">
        <f>B79*USA!W79</f>
        <v>2.8778027867095393E-2</v>
      </c>
      <c r="N79" s="3">
        <f t="shared" si="21"/>
        <v>2.8369814215062697E-2</v>
      </c>
      <c r="O79">
        <v>0.5</v>
      </c>
      <c r="P79" s="3">
        <f t="shared" si="17"/>
        <v>0.97163018578493732</v>
      </c>
      <c r="Q79" s="4">
        <f t="shared" si="27"/>
        <v>72526.466298152212</v>
      </c>
      <c r="R79" s="4">
        <f t="shared" si="28"/>
        <v>2057.562374553585</v>
      </c>
      <c r="S79" s="4">
        <f t="shared" si="29"/>
        <v>71497.68511087542</v>
      </c>
      <c r="T79" s="4">
        <f t="shared" si="30"/>
        <v>886719.13482747972</v>
      </c>
      <c r="U79" s="5">
        <f t="shared" si="31"/>
        <v>12.226145572600041</v>
      </c>
      <c r="V79" s="5">
        <f t="shared" si="18"/>
        <v>0.93435155412647375</v>
      </c>
      <c r="W79" s="5">
        <f t="shared" si="19"/>
        <v>1.671290202756558E-2</v>
      </c>
    </row>
    <row r="80" spans="1:23" x14ac:dyDescent="0.2">
      <c r="A80">
        <v>76</v>
      </c>
      <c r="B80">
        <v>3.4119999999999998E-2</v>
      </c>
      <c r="C80" s="3">
        <f t="shared" si="20"/>
        <v>3.354767663657994E-2</v>
      </c>
      <c r="D80">
        <v>0.5</v>
      </c>
      <c r="E80" s="3">
        <f t="shared" si="16"/>
        <v>0.96645232336342002</v>
      </c>
      <c r="F80" s="4">
        <f t="shared" si="22"/>
        <v>69897.111489750227</v>
      </c>
      <c r="G80" s="4">
        <f t="shared" si="23"/>
        <v>2344.8856940891128</v>
      </c>
      <c r="H80" s="4">
        <f t="shared" si="24"/>
        <v>68724.66864270567</v>
      </c>
      <c r="I80" s="4">
        <f t="shared" si="25"/>
        <v>767656.57583732589</v>
      </c>
      <c r="J80" s="5">
        <f t="shared" si="26"/>
        <v>10.982665227158861</v>
      </c>
      <c r="L80">
        <v>76</v>
      </c>
      <c r="M80">
        <f>B80*USA!W80</f>
        <v>3.184533333333333E-2</v>
      </c>
      <c r="N80" s="3">
        <f t="shared" si="21"/>
        <v>3.1346217953597509E-2</v>
      </c>
      <c r="O80">
        <v>0.5</v>
      </c>
      <c r="P80" s="3">
        <f t="shared" si="17"/>
        <v>0.96865378204640251</v>
      </c>
      <c r="Q80" s="4">
        <f t="shared" si="27"/>
        <v>70468.903923598627</v>
      </c>
      <c r="R80" s="4">
        <f t="shared" si="28"/>
        <v>2208.9336213402421</v>
      </c>
      <c r="S80" s="4">
        <f t="shared" si="29"/>
        <v>69364.437112928514</v>
      </c>
      <c r="T80" s="4">
        <f t="shared" si="30"/>
        <v>815221.44971660431</v>
      </c>
      <c r="U80" s="5">
        <f t="shared" si="31"/>
        <v>11.568527454328731</v>
      </c>
      <c r="V80" s="5">
        <f t="shared" si="18"/>
        <v>0.93333333333333335</v>
      </c>
      <c r="W80" s="5">
        <f t="shared" si="19"/>
        <v>1.7204818197955319E-2</v>
      </c>
    </row>
    <row r="81" spans="1:23" x14ac:dyDescent="0.2">
      <c r="A81">
        <v>77</v>
      </c>
      <c r="B81">
        <v>4.249E-2</v>
      </c>
      <c r="C81" s="3">
        <f t="shared" si="20"/>
        <v>4.1606078854731235E-2</v>
      </c>
      <c r="D81">
        <v>0.5</v>
      </c>
      <c r="E81" s="3">
        <f t="shared" si="16"/>
        <v>0.95839392114526878</v>
      </c>
      <c r="F81" s="4">
        <f t="shared" si="22"/>
        <v>67552.225795661114</v>
      </c>
      <c r="G81" s="4">
        <f t="shared" si="23"/>
        <v>2810.583233266887</v>
      </c>
      <c r="H81" s="4">
        <f t="shared" si="24"/>
        <v>66146.934179027667</v>
      </c>
      <c r="I81" s="4">
        <f t="shared" si="25"/>
        <v>698931.90719462023</v>
      </c>
      <c r="J81" s="5">
        <f t="shared" si="26"/>
        <v>10.346541493818737</v>
      </c>
      <c r="L81">
        <v>77</v>
      </c>
      <c r="M81">
        <f>B81*USA!W81</f>
        <v>3.9684594897045664E-2</v>
      </c>
      <c r="N81" s="3">
        <f t="shared" si="21"/>
        <v>3.8912481857567557E-2</v>
      </c>
      <c r="O81">
        <v>0.5</v>
      </c>
      <c r="P81" s="3">
        <f t="shared" si="17"/>
        <v>0.96108751814243243</v>
      </c>
      <c r="Q81" s="4">
        <f t="shared" si="27"/>
        <v>68259.970302258385</v>
      </c>
      <c r="R81" s="4">
        <f t="shared" si="28"/>
        <v>2656.1648559847235</v>
      </c>
      <c r="S81" s="4">
        <f t="shared" si="29"/>
        <v>66931.887874266016</v>
      </c>
      <c r="T81" s="4">
        <f t="shared" si="30"/>
        <v>745857.01260367583</v>
      </c>
      <c r="U81" s="5">
        <f t="shared" si="31"/>
        <v>10.926711648144375</v>
      </c>
      <c r="V81" s="5">
        <f t="shared" si="18"/>
        <v>0.93397493285586408</v>
      </c>
      <c r="W81" s="5">
        <f t="shared" si="19"/>
        <v>1.9315356926861239E-2</v>
      </c>
    </row>
    <row r="82" spans="1:23" x14ac:dyDescent="0.2">
      <c r="A82">
        <v>78</v>
      </c>
      <c r="B82">
        <v>4.3869999999999999E-2</v>
      </c>
      <c r="C82" s="3">
        <f t="shared" si="20"/>
        <v>4.2928366285526966E-2</v>
      </c>
      <c r="D82">
        <v>0.5</v>
      </c>
      <c r="E82" s="3">
        <f t="shared" si="16"/>
        <v>0.95707163371447301</v>
      </c>
      <c r="F82" s="4">
        <f t="shared" si="22"/>
        <v>64741.642562394227</v>
      </c>
      <c r="G82" s="4">
        <f t="shared" si="23"/>
        <v>2779.2529458451245</v>
      </c>
      <c r="H82" s="4">
        <f t="shared" si="24"/>
        <v>63352.016089471668</v>
      </c>
      <c r="I82" s="4">
        <f t="shared" si="25"/>
        <v>632784.97301559255</v>
      </c>
      <c r="J82" s="5">
        <f t="shared" si="26"/>
        <v>9.774002449903108</v>
      </c>
      <c r="L82">
        <v>78</v>
      </c>
      <c r="M82">
        <f>B82*USA!W82</f>
        <v>4.0286779489258205E-2</v>
      </c>
      <c r="N82" s="3">
        <f t="shared" si="21"/>
        <v>3.9491291022669996E-2</v>
      </c>
      <c r="O82">
        <v>0.5</v>
      </c>
      <c r="P82" s="3">
        <f t="shared" si="17"/>
        <v>0.96050870897732998</v>
      </c>
      <c r="Q82" s="4">
        <f t="shared" si="27"/>
        <v>65603.805446273662</v>
      </c>
      <c r="R82" s="4">
        <f t="shared" si="28"/>
        <v>2590.7789730734148</v>
      </c>
      <c r="S82" s="4">
        <f t="shared" si="29"/>
        <v>64308.415959736958</v>
      </c>
      <c r="T82" s="4">
        <f t="shared" si="30"/>
        <v>678925.12472940981</v>
      </c>
      <c r="U82" s="5">
        <f t="shared" si="31"/>
        <v>10.348868028477655</v>
      </c>
      <c r="V82" s="5">
        <f t="shared" si="18"/>
        <v>0.91832184839886499</v>
      </c>
      <c r="W82" s="5">
        <f t="shared" si="19"/>
        <v>2.2333212846170791E-2</v>
      </c>
    </row>
    <row r="83" spans="1:23" x14ac:dyDescent="0.2">
      <c r="A83">
        <v>79</v>
      </c>
      <c r="B83">
        <v>5.364E-2</v>
      </c>
      <c r="C83" s="3">
        <f t="shared" si="20"/>
        <v>5.2238951325451394E-2</v>
      </c>
      <c r="D83">
        <v>0.5</v>
      </c>
      <c r="E83" s="3">
        <f t="shared" si="16"/>
        <v>0.94776104867454858</v>
      </c>
      <c r="F83" s="4">
        <f t="shared" si="22"/>
        <v>61962.389616549102</v>
      </c>
      <c r="G83" s="4">
        <f t="shared" si="23"/>
        <v>3236.8502551875645</v>
      </c>
      <c r="H83" s="4">
        <f t="shared" si="24"/>
        <v>60343.964488955316</v>
      </c>
      <c r="I83" s="4">
        <f t="shared" si="25"/>
        <v>569432.95692612091</v>
      </c>
      <c r="J83" s="5">
        <f t="shared" si="26"/>
        <v>9.1899773467425323</v>
      </c>
      <c r="L83">
        <v>79</v>
      </c>
      <c r="M83">
        <f>B83*USA!W83</f>
        <v>4.9629439703153984E-2</v>
      </c>
      <c r="N83" s="3">
        <f t="shared" si="21"/>
        <v>4.8427719412872772E-2</v>
      </c>
      <c r="O83">
        <v>0.5</v>
      </c>
      <c r="P83" s="3">
        <f t="shared" si="17"/>
        <v>0.95157228058712717</v>
      </c>
      <c r="Q83" s="4">
        <f t="shared" si="27"/>
        <v>63013.026473200247</v>
      </c>
      <c r="R83" s="4">
        <f t="shared" si="28"/>
        <v>3051.577165400071</v>
      </c>
      <c r="S83" s="4">
        <f t="shared" si="29"/>
        <v>61487.237890500212</v>
      </c>
      <c r="T83" s="4">
        <f t="shared" si="30"/>
        <v>614616.7087696729</v>
      </c>
      <c r="U83" s="5">
        <f t="shared" si="31"/>
        <v>9.7538039857690766</v>
      </c>
      <c r="V83" s="5">
        <f t="shared" si="18"/>
        <v>0.92523191094619661</v>
      </c>
      <c r="W83" s="5">
        <f t="shared" si="19"/>
        <v>2.2492602105112038E-2</v>
      </c>
    </row>
    <row r="84" spans="1:23" x14ac:dyDescent="0.2">
      <c r="A84">
        <v>80</v>
      </c>
      <c r="B84">
        <v>5.2670000000000002E-2</v>
      </c>
      <c r="C84" s="3">
        <f t="shared" si="20"/>
        <v>5.1318526601937968E-2</v>
      </c>
      <c r="D84">
        <v>0.5</v>
      </c>
      <c r="E84" s="3">
        <f t="shared" si="16"/>
        <v>0.94868147339806208</v>
      </c>
      <c r="F84" s="4">
        <f t="shared" si="22"/>
        <v>58725.539361361538</v>
      </c>
      <c r="G84" s="4">
        <f t="shared" si="23"/>
        <v>3013.708153929183</v>
      </c>
      <c r="H84" s="4">
        <f t="shared" si="24"/>
        <v>57218.685284396946</v>
      </c>
      <c r="I84" s="4">
        <f t="shared" si="25"/>
        <v>509088.99243716558</v>
      </c>
      <c r="J84" s="5">
        <f t="shared" si="26"/>
        <v>8.6689538823056029</v>
      </c>
      <c r="L84">
        <v>80</v>
      </c>
      <c r="M84">
        <f>B84*USA!W84</f>
        <v>4.7106986434108523E-2</v>
      </c>
      <c r="N84" s="3">
        <f t="shared" si="21"/>
        <v>4.6022984383600786E-2</v>
      </c>
      <c r="O84">
        <v>0.5</v>
      </c>
      <c r="P84" s="3">
        <f t="shared" si="17"/>
        <v>0.95397701561639925</v>
      </c>
      <c r="Q84" s="4">
        <f t="shared" si="27"/>
        <v>59961.449307800176</v>
      </c>
      <c r="R84" s="4">
        <f t="shared" si="28"/>
        <v>2759.6048451109527</v>
      </c>
      <c r="S84" s="4">
        <f t="shared" si="29"/>
        <v>58581.6468852447</v>
      </c>
      <c r="T84" s="4">
        <f t="shared" si="30"/>
        <v>553129.47087917267</v>
      </c>
      <c r="U84" s="5">
        <f t="shared" si="31"/>
        <v>9.224751523929859</v>
      </c>
      <c r="V84" s="5">
        <f t="shared" si="18"/>
        <v>0.89437984496124023</v>
      </c>
      <c r="W84" s="5">
        <f t="shared" si="19"/>
        <v>2.789170008278101E-2</v>
      </c>
    </row>
    <row r="85" spans="1:23" x14ac:dyDescent="0.2">
      <c r="A85">
        <v>81</v>
      </c>
      <c r="B85">
        <v>6.1150000000000003E-2</v>
      </c>
      <c r="C85" s="3">
        <f t="shared" si="20"/>
        <v>5.9335807680178543E-2</v>
      </c>
      <c r="D85">
        <v>0.5</v>
      </c>
      <c r="E85" s="3">
        <f t="shared" si="16"/>
        <v>0.94066419231982146</v>
      </c>
      <c r="F85" s="4">
        <f t="shared" si="22"/>
        <v>55711.831207432355</v>
      </c>
      <c r="G85" s="4">
        <f t="shared" si="23"/>
        <v>3305.7065020347727</v>
      </c>
      <c r="H85" s="4">
        <f t="shared" si="24"/>
        <v>54058.977956414965</v>
      </c>
      <c r="I85" s="4">
        <f t="shared" si="25"/>
        <v>451870.30715276866</v>
      </c>
      <c r="J85" s="5">
        <f t="shared" si="26"/>
        <v>8.1108500180206953</v>
      </c>
      <c r="L85">
        <v>81</v>
      </c>
      <c r="M85">
        <f>B85*USA!W85</f>
        <v>5.4838258844082111E-2</v>
      </c>
      <c r="N85" s="3">
        <f t="shared" si="21"/>
        <v>5.3374769141129902E-2</v>
      </c>
      <c r="O85">
        <v>0.5</v>
      </c>
      <c r="P85" s="3">
        <f t="shared" si="17"/>
        <v>0.94662523085887007</v>
      </c>
      <c r="Q85" s="4">
        <f t="shared" si="27"/>
        <v>57201.844462689223</v>
      </c>
      <c r="R85" s="4">
        <f t="shared" si="28"/>
        <v>3053.1352426428566</v>
      </c>
      <c r="S85" s="4">
        <f t="shared" si="29"/>
        <v>55675.276841367799</v>
      </c>
      <c r="T85" s="4">
        <f t="shared" si="30"/>
        <v>494547.82399392792</v>
      </c>
      <c r="U85" s="5">
        <f t="shared" si="31"/>
        <v>8.6456621921781611</v>
      </c>
      <c r="V85" s="5">
        <f t="shared" si="18"/>
        <v>0.89678264667346053</v>
      </c>
      <c r="W85" s="5">
        <f t="shared" si="19"/>
        <v>2.8082861524912496E-2</v>
      </c>
    </row>
    <row r="86" spans="1:23" x14ac:dyDescent="0.2">
      <c r="A86">
        <v>82</v>
      </c>
      <c r="B86">
        <v>7.0099999999999996E-2</v>
      </c>
      <c r="C86" s="3">
        <f t="shared" si="20"/>
        <v>6.7726196802086844E-2</v>
      </c>
      <c r="D86">
        <v>0.5</v>
      </c>
      <c r="E86" s="3">
        <f t="shared" si="16"/>
        <v>0.9322738031979132</v>
      </c>
      <c r="F86" s="4">
        <f t="shared" si="22"/>
        <v>52406.124705397582</v>
      </c>
      <c r="G86" s="4">
        <f t="shared" si="23"/>
        <v>3549.2675154324606</v>
      </c>
      <c r="H86" s="4">
        <f t="shared" si="24"/>
        <v>50631.490947681348</v>
      </c>
      <c r="I86" s="4">
        <f t="shared" si="25"/>
        <v>397811.32919635368</v>
      </c>
      <c r="J86" s="5">
        <f t="shared" si="26"/>
        <v>7.590932003323287</v>
      </c>
      <c r="L86">
        <v>82</v>
      </c>
      <c r="M86">
        <f>B86*USA!W86</f>
        <v>6.1828801873292566E-2</v>
      </c>
      <c r="N86" s="3">
        <f t="shared" si="21"/>
        <v>5.9974719353146556E-2</v>
      </c>
      <c r="O86">
        <v>0.5</v>
      </c>
      <c r="P86" s="3">
        <f t="shared" si="17"/>
        <v>0.94002528064685342</v>
      </c>
      <c r="Q86" s="4">
        <f t="shared" si="27"/>
        <v>54148.709220046367</v>
      </c>
      <c r="R86" s="4">
        <f t="shared" si="28"/>
        <v>3247.5536388074179</v>
      </c>
      <c r="S86" s="4">
        <f t="shared" si="29"/>
        <v>52524.932400642661</v>
      </c>
      <c r="T86" s="4">
        <f t="shared" si="30"/>
        <v>438872.54715256015</v>
      </c>
      <c r="U86" s="5">
        <f t="shared" si="31"/>
        <v>8.1049493787394908</v>
      </c>
      <c r="V86" s="5">
        <f t="shared" si="18"/>
        <v>0.88200858592428777</v>
      </c>
      <c r="W86" s="5">
        <f t="shared" si="19"/>
        <v>3.2394666208419548E-2</v>
      </c>
    </row>
    <row r="87" spans="1:23" x14ac:dyDescent="0.2">
      <c r="A87">
        <v>83</v>
      </c>
      <c r="B87">
        <v>7.8369999999999995E-2</v>
      </c>
      <c r="C87" s="3">
        <f t="shared" si="20"/>
        <v>7.5414868382434302E-2</v>
      </c>
      <c r="D87">
        <v>0.5</v>
      </c>
      <c r="E87" s="3">
        <f t="shared" si="16"/>
        <v>0.92458513161756573</v>
      </c>
      <c r="F87" s="4">
        <f t="shared" si="22"/>
        <v>48856.857189965122</v>
      </c>
      <c r="G87" s="4">
        <f t="shared" si="23"/>
        <v>3684.5334545606092</v>
      </c>
      <c r="H87" s="4">
        <f t="shared" si="24"/>
        <v>47014.590462684821</v>
      </c>
      <c r="I87" s="4">
        <f t="shared" si="25"/>
        <v>347179.83824867231</v>
      </c>
      <c r="J87" s="5">
        <f t="shared" si="26"/>
        <v>7.1060616301774884</v>
      </c>
      <c r="L87">
        <v>83</v>
      </c>
      <c r="M87">
        <f>B87*USA!W87</f>
        <v>7.0139106211474622E-2</v>
      </c>
      <c r="N87" s="3">
        <f t="shared" si="21"/>
        <v>6.7762698652492959E-2</v>
      </c>
      <c r="O87">
        <v>0.5</v>
      </c>
      <c r="P87" s="3">
        <f t="shared" si="17"/>
        <v>0.93223730134750704</v>
      </c>
      <c r="Q87" s="4">
        <f t="shared" si="27"/>
        <v>50901.155581238949</v>
      </c>
      <c r="R87" s="4">
        <f t="shared" si="28"/>
        <v>3449.1996667151543</v>
      </c>
      <c r="S87" s="4">
        <f t="shared" si="29"/>
        <v>49176.555747881372</v>
      </c>
      <c r="T87" s="4">
        <f t="shared" si="30"/>
        <v>386347.61475191748</v>
      </c>
      <c r="U87" s="5">
        <f t="shared" si="31"/>
        <v>7.5901541004369015</v>
      </c>
      <c r="V87" s="5">
        <f t="shared" si="18"/>
        <v>0.89497392128971065</v>
      </c>
      <c r="W87" s="5">
        <f t="shared" si="19"/>
        <v>2.8131876184658924E-2</v>
      </c>
    </row>
    <row r="88" spans="1:23" x14ac:dyDescent="0.2">
      <c r="A88">
        <v>84</v>
      </c>
      <c r="B88">
        <v>8.3879999999999996E-2</v>
      </c>
      <c r="C88" s="3">
        <f t="shared" si="20"/>
        <v>8.0503675835460767E-2</v>
      </c>
      <c r="D88">
        <v>0.5</v>
      </c>
      <c r="E88" s="3">
        <f t="shared" si="16"/>
        <v>0.91949632416453919</v>
      </c>
      <c r="F88" s="4">
        <f t="shared" si="22"/>
        <v>45172.323735404512</v>
      </c>
      <c r="G88" s="4">
        <f t="shared" si="23"/>
        <v>3636.5381067294948</v>
      </c>
      <c r="H88" s="4">
        <f t="shared" si="24"/>
        <v>43354.054682039765</v>
      </c>
      <c r="I88" s="4">
        <f t="shared" si="25"/>
        <v>300165.24778598751</v>
      </c>
      <c r="J88" s="5">
        <f t="shared" si="26"/>
        <v>6.6448927786889191</v>
      </c>
      <c r="L88">
        <v>84</v>
      </c>
      <c r="M88">
        <f>B88*USA!W88</f>
        <v>7.4092245922208283E-2</v>
      </c>
      <c r="N88" s="3">
        <f t="shared" si="21"/>
        <v>7.144546831789006E-2</v>
      </c>
      <c r="O88">
        <v>0.5</v>
      </c>
      <c r="P88" s="3">
        <f t="shared" si="17"/>
        <v>0.92855453168211</v>
      </c>
      <c r="Q88" s="4">
        <f t="shared" si="27"/>
        <v>47451.955914523794</v>
      </c>
      <c r="R88" s="4">
        <f t="shared" si="28"/>
        <v>3390.2272129130215</v>
      </c>
      <c r="S88" s="4">
        <f t="shared" si="29"/>
        <v>45756.84230806728</v>
      </c>
      <c r="T88" s="4">
        <f t="shared" si="30"/>
        <v>337171.05900403613</v>
      </c>
      <c r="U88" s="5">
        <f t="shared" si="31"/>
        <v>7.1055249990409131</v>
      </c>
      <c r="V88" s="5">
        <f t="shared" si="18"/>
        <v>0.8833124215809286</v>
      </c>
      <c r="W88" s="5">
        <f t="shared" si="19"/>
        <v>2.8916597459934981E-2</v>
      </c>
    </row>
    <row r="89" spans="1:23" x14ac:dyDescent="0.2">
      <c r="A89">
        <v>85</v>
      </c>
      <c r="B89">
        <v>9.776E-2</v>
      </c>
      <c r="C89" s="3">
        <f t="shared" si="20"/>
        <v>9.32041796964381E-2</v>
      </c>
      <c r="D89">
        <v>0.5</v>
      </c>
      <c r="E89" s="3">
        <f t="shared" si="16"/>
        <v>0.90679582030356187</v>
      </c>
      <c r="F89" s="4">
        <f t="shared" si="22"/>
        <v>41535.785628675018</v>
      </c>
      <c r="G89" s="4">
        <f t="shared" si="23"/>
        <v>3871.3088275677583</v>
      </c>
      <c r="H89" s="4">
        <f t="shared" si="24"/>
        <v>39600.131214891138</v>
      </c>
      <c r="I89" s="4">
        <f t="shared" si="25"/>
        <v>256811.19310394773</v>
      </c>
      <c r="J89" s="5">
        <f t="shared" si="26"/>
        <v>6.182889987920519</v>
      </c>
      <c r="L89">
        <v>85</v>
      </c>
      <c r="M89">
        <f>B89*USA!W89</f>
        <v>8.6329011459983229E-2</v>
      </c>
      <c r="N89" s="3">
        <f t="shared" si="21"/>
        <v>8.2756852812559428E-2</v>
      </c>
      <c r="O89">
        <v>0.5</v>
      </c>
      <c r="P89" s="3">
        <f t="shared" si="17"/>
        <v>0.9172431471874406</v>
      </c>
      <c r="Q89" s="4">
        <f t="shared" si="27"/>
        <v>44061.728701610773</v>
      </c>
      <c r="R89" s="4">
        <f t="shared" si="28"/>
        <v>3646.4099968261289</v>
      </c>
      <c r="S89" s="4">
        <f t="shared" si="29"/>
        <v>42238.523703197709</v>
      </c>
      <c r="T89" s="4">
        <f t="shared" si="30"/>
        <v>291414.21669596882</v>
      </c>
      <c r="U89" s="5">
        <f t="shared" si="31"/>
        <v>6.6137717534744738</v>
      </c>
      <c r="V89" s="5">
        <f t="shared" si="18"/>
        <v>0.88307090282306899</v>
      </c>
      <c r="W89" s="5">
        <f t="shared" si="19"/>
        <v>2.8886157260701966E-2</v>
      </c>
    </row>
    <row r="90" spans="1:23" x14ac:dyDescent="0.2">
      <c r="A90">
        <v>86</v>
      </c>
      <c r="B90">
        <v>0.11201</v>
      </c>
      <c r="C90" s="3">
        <f t="shared" si="20"/>
        <v>0.10606957353421621</v>
      </c>
      <c r="D90">
        <v>0.5</v>
      </c>
      <c r="E90" s="3">
        <f t="shared" si="16"/>
        <v>0.8939304264657838</v>
      </c>
      <c r="F90" s="4">
        <f t="shared" si="22"/>
        <v>37664.476801107259</v>
      </c>
      <c r="G90" s="4">
        <f t="shared" si="23"/>
        <v>3995.054991682824</v>
      </c>
      <c r="H90" s="4">
        <f t="shared" si="24"/>
        <v>35666.949305265851</v>
      </c>
      <c r="I90" s="4">
        <f t="shared" si="25"/>
        <v>217211.06188905661</v>
      </c>
      <c r="J90" s="5">
        <f t="shared" si="26"/>
        <v>5.7670006419064617</v>
      </c>
      <c r="L90">
        <v>86</v>
      </c>
      <c r="M90">
        <f>B90*USA!W90</f>
        <v>9.9040821104419377E-2</v>
      </c>
      <c r="N90" s="3">
        <f t="shared" si="21"/>
        <v>9.4367694147375961E-2</v>
      </c>
      <c r="O90">
        <v>0.5</v>
      </c>
      <c r="P90" s="3">
        <f t="shared" si="17"/>
        <v>0.905632305852624</v>
      </c>
      <c r="Q90" s="4">
        <f t="shared" si="27"/>
        <v>40415.318704784644</v>
      </c>
      <c r="R90" s="4">
        <f t="shared" si="28"/>
        <v>3813.9004344018394</v>
      </c>
      <c r="S90" s="4">
        <f t="shared" si="29"/>
        <v>38508.368487583721</v>
      </c>
      <c r="T90" s="4">
        <f t="shared" si="30"/>
        <v>249175.6929927711</v>
      </c>
      <c r="U90" s="5">
        <f t="shared" si="31"/>
        <v>6.1653774108002262</v>
      </c>
      <c r="V90" s="5">
        <f t="shared" si="18"/>
        <v>0.88421409788786165</v>
      </c>
      <c r="W90" s="5">
        <f t="shared" si="19"/>
        <v>2.7718451760828995E-2</v>
      </c>
    </row>
    <row r="91" spans="1:23" x14ac:dyDescent="0.2">
      <c r="A91">
        <v>87</v>
      </c>
      <c r="B91">
        <v>0.1183</v>
      </c>
      <c r="C91" s="3">
        <f t="shared" si="20"/>
        <v>0.11169333899825332</v>
      </c>
      <c r="D91">
        <v>0.5</v>
      </c>
      <c r="E91" s="3">
        <f t="shared" si="16"/>
        <v>0.88830666100174671</v>
      </c>
      <c r="F91" s="4">
        <f t="shared" si="22"/>
        <v>33669.421809424435</v>
      </c>
      <c r="G91" s="4">
        <f t="shared" si="23"/>
        <v>3760.6501440352258</v>
      </c>
      <c r="H91" s="4">
        <f t="shared" si="24"/>
        <v>31789.09673740682</v>
      </c>
      <c r="I91" s="4">
        <f t="shared" si="25"/>
        <v>181544.11258379076</v>
      </c>
      <c r="J91" s="5">
        <f t="shared" si="26"/>
        <v>5.3919581278041013</v>
      </c>
      <c r="L91">
        <v>87</v>
      </c>
      <c r="M91">
        <f>B91*USA!W91</f>
        <v>0.10815259220072551</v>
      </c>
      <c r="N91" s="3">
        <f t="shared" si="21"/>
        <v>0.10260414032726516</v>
      </c>
      <c r="O91">
        <v>0.5</v>
      </c>
      <c r="P91" s="3">
        <f t="shared" si="17"/>
        <v>0.89739585967273483</v>
      </c>
      <c r="Q91" s="4">
        <f t="shared" si="27"/>
        <v>36601.418270382805</v>
      </c>
      <c r="R91" s="4">
        <f t="shared" si="28"/>
        <v>3755.4570563912857</v>
      </c>
      <c r="S91" s="4">
        <f t="shared" si="29"/>
        <v>34723.689742187162</v>
      </c>
      <c r="T91" s="4">
        <f t="shared" si="30"/>
        <v>210667.32450518737</v>
      </c>
      <c r="U91" s="5">
        <f t="shared" si="31"/>
        <v>5.7557147908570387</v>
      </c>
      <c r="V91" s="5">
        <f t="shared" si="18"/>
        <v>0.91422309552599756</v>
      </c>
      <c r="W91" s="5">
        <f t="shared" si="19"/>
        <v>1.8121841038535948E-2</v>
      </c>
    </row>
    <row r="92" spans="1:23" x14ac:dyDescent="0.2">
      <c r="A92">
        <v>88</v>
      </c>
      <c r="B92">
        <v>0.13507</v>
      </c>
      <c r="C92" s="3">
        <f t="shared" si="20"/>
        <v>0.12652512563990878</v>
      </c>
      <c r="D92">
        <v>0.5</v>
      </c>
      <c r="E92" s="3">
        <f t="shared" si="16"/>
        <v>0.87347487436009119</v>
      </c>
      <c r="F92" s="4">
        <f t="shared" si="22"/>
        <v>29908.771665389209</v>
      </c>
      <c r="G92" s="4">
        <f t="shared" si="23"/>
        <v>3784.2110926987152</v>
      </c>
      <c r="H92" s="4">
        <f t="shared" si="24"/>
        <v>28016.666119039852</v>
      </c>
      <c r="I92" s="4">
        <f t="shared" si="25"/>
        <v>149755.01584638393</v>
      </c>
      <c r="J92" s="5">
        <f t="shared" si="26"/>
        <v>5.0070600532111538</v>
      </c>
      <c r="L92">
        <v>88</v>
      </c>
      <c r="M92">
        <f>B92*USA!W92</f>
        <v>0.11970378834768569</v>
      </c>
      <c r="N92" s="3">
        <f t="shared" si="21"/>
        <v>0.11294388301395177</v>
      </c>
      <c r="O92">
        <v>0.5</v>
      </c>
      <c r="P92" s="3">
        <f t="shared" si="17"/>
        <v>0.88705611698604825</v>
      </c>
      <c r="Q92" s="4">
        <f t="shared" si="27"/>
        <v>32845.961213991519</v>
      </c>
      <c r="R92" s="4">
        <f t="shared" si="28"/>
        <v>3709.7504008338547</v>
      </c>
      <c r="S92" s="4">
        <f t="shared" si="29"/>
        <v>30991.08601357459</v>
      </c>
      <c r="T92" s="4">
        <f t="shared" si="30"/>
        <v>175943.63476300021</v>
      </c>
      <c r="U92" s="5">
        <f t="shared" si="31"/>
        <v>5.3566291945827675</v>
      </c>
      <c r="V92" s="5">
        <f t="shared" si="18"/>
        <v>0.88623519913885906</v>
      </c>
      <c r="W92" s="5">
        <f t="shared" si="19"/>
        <v>2.2628586946648894E-2</v>
      </c>
    </row>
    <row r="93" spans="1:23" x14ac:dyDescent="0.2">
      <c r="A93">
        <v>89</v>
      </c>
      <c r="B93">
        <v>0.15926000000000001</v>
      </c>
      <c r="C93" s="3">
        <f t="shared" si="20"/>
        <v>0.14751349999536878</v>
      </c>
      <c r="D93">
        <v>0.5</v>
      </c>
      <c r="E93" s="3">
        <f t="shared" si="16"/>
        <v>0.85248650000463122</v>
      </c>
      <c r="F93" s="4">
        <f t="shared" si="22"/>
        <v>26124.560572690494</v>
      </c>
      <c r="G93" s="4">
        <f t="shared" si="23"/>
        <v>3853.7253659185917</v>
      </c>
      <c r="H93" s="4">
        <f t="shared" si="24"/>
        <v>24197.6978897312</v>
      </c>
      <c r="I93" s="4">
        <f t="shared" si="25"/>
        <v>121738.34972734409</v>
      </c>
      <c r="J93" s="5">
        <f t="shared" si="26"/>
        <v>4.6599195185929441</v>
      </c>
      <c r="L93">
        <v>89</v>
      </c>
      <c r="M93">
        <f>B93*USA!W93</f>
        <v>0.14513794121264301</v>
      </c>
      <c r="N93" s="3">
        <f t="shared" si="21"/>
        <v>0.1353180496454198</v>
      </c>
      <c r="O93">
        <v>0.5</v>
      </c>
      <c r="P93" s="3">
        <f t="shared" si="17"/>
        <v>0.86468195035458018</v>
      </c>
      <c r="Q93" s="4">
        <f t="shared" si="27"/>
        <v>29136.210813157664</v>
      </c>
      <c r="R93" s="4">
        <f t="shared" si="28"/>
        <v>3942.6552212942879</v>
      </c>
      <c r="S93" s="4">
        <f t="shared" si="29"/>
        <v>27164.883202510522</v>
      </c>
      <c r="T93" s="4">
        <f t="shared" si="30"/>
        <v>144952.54874942562</v>
      </c>
      <c r="U93" s="5">
        <f t="shared" si="31"/>
        <v>4.9749965662647622</v>
      </c>
      <c r="V93" s="5">
        <f t="shared" si="18"/>
        <v>0.91132702004673483</v>
      </c>
      <c r="W93" s="5">
        <f t="shared" si="19"/>
        <v>1.6913873520098523E-2</v>
      </c>
    </row>
    <row r="94" spans="1:23" x14ac:dyDescent="0.2">
      <c r="A94">
        <v>90</v>
      </c>
      <c r="B94">
        <v>0.15764</v>
      </c>
      <c r="C94" s="3">
        <f t="shared" si="20"/>
        <v>0.14612261545021413</v>
      </c>
      <c r="D94">
        <v>0.5</v>
      </c>
      <c r="E94" s="3">
        <f t="shared" si="16"/>
        <v>0.8538773845497859</v>
      </c>
      <c r="F94" s="4">
        <f t="shared" si="22"/>
        <v>22270.835206771902</v>
      </c>
      <c r="G94" s="4">
        <f t="shared" si="23"/>
        <v>3254.2726886742203</v>
      </c>
      <c r="H94" s="4">
        <f t="shared" si="24"/>
        <v>20643.698862434794</v>
      </c>
      <c r="I94" s="4">
        <f t="shared" si="25"/>
        <v>97540.651837612881</v>
      </c>
      <c r="J94" s="5">
        <f t="shared" si="26"/>
        <v>4.3797482641312726</v>
      </c>
      <c r="L94">
        <v>90</v>
      </c>
      <c r="M94">
        <f>B94*USA!W94</f>
        <v>0.13722181914107839</v>
      </c>
      <c r="N94" s="3">
        <f t="shared" si="21"/>
        <v>0.12841139643261368</v>
      </c>
      <c r="O94">
        <v>0.5</v>
      </c>
      <c r="P94" s="3">
        <f t="shared" si="17"/>
        <v>0.87158860356738632</v>
      </c>
      <c r="Q94" s="4">
        <f t="shared" si="27"/>
        <v>25193.555591863376</v>
      </c>
      <c r="R94" s="4">
        <f t="shared" si="28"/>
        <v>3235.1396546538599</v>
      </c>
      <c r="S94" s="4">
        <f t="shared" si="29"/>
        <v>23575.985764536446</v>
      </c>
      <c r="T94" s="4">
        <f t="shared" si="30"/>
        <v>117787.66554691512</v>
      </c>
      <c r="U94" s="5">
        <f t="shared" si="31"/>
        <v>4.6753093312861465</v>
      </c>
      <c r="V94" s="5">
        <f t="shared" si="18"/>
        <v>0.87047588899440742</v>
      </c>
      <c r="W94" s="5">
        <f t="shared" si="19"/>
        <v>1.958498211267248E-2</v>
      </c>
    </row>
    <row r="95" spans="1:23" x14ac:dyDescent="0.2">
      <c r="A95">
        <v>91</v>
      </c>
      <c r="B95">
        <v>0.17580000000000001</v>
      </c>
      <c r="C95" s="3">
        <f t="shared" si="20"/>
        <v>0.16159573490210496</v>
      </c>
      <c r="D95">
        <v>0.5</v>
      </c>
      <c r="E95" s="3">
        <f t="shared" si="16"/>
        <v>0.83840426509789501</v>
      </c>
      <c r="F95" s="4">
        <f t="shared" si="22"/>
        <v>19016.562518097682</v>
      </c>
      <c r="G95" s="4">
        <f t="shared" si="23"/>
        <v>3072.995395423819</v>
      </c>
      <c r="H95" s="4">
        <f t="shared" si="24"/>
        <v>17480.064820385771</v>
      </c>
      <c r="I95" s="4">
        <f t="shared" si="25"/>
        <v>76896.952975178079</v>
      </c>
      <c r="J95" s="5">
        <f t="shared" si="26"/>
        <v>4.0436831263272097</v>
      </c>
      <c r="L95">
        <v>91</v>
      </c>
      <c r="M95">
        <f>B95*USA!W95</f>
        <v>0.16313313027412993</v>
      </c>
      <c r="N95" s="3">
        <f t="shared" si="21"/>
        <v>0.15083041167554617</v>
      </c>
      <c r="O95">
        <v>0.5</v>
      </c>
      <c r="P95" s="3">
        <f t="shared" si="17"/>
        <v>0.84916958832445388</v>
      </c>
      <c r="Q95" s="4">
        <f t="shared" si="27"/>
        <v>21958.415937209516</v>
      </c>
      <c r="R95" s="4">
        <f t="shared" si="28"/>
        <v>3311.9969155521831</v>
      </c>
      <c r="S95" s="4">
        <f t="shared" si="29"/>
        <v>20302.417479433425</v>
      </c>
      <c r="T95" s="4">
        <f t="shared" si="30"/>
        <v>94211.679782378676</v>
      </c>
      <c r="U95" s="5">
        <f t="shared" si="31"/>
        <v>4.2904588405547406</v>
      </c>
      <c r="V95" s="5">
        <f t="shared" si="18"/>
        <v>0.92794727118390175</v>
      </c>
      <c r="W95" s="5">
        <f t="shared" si="19"/>
        <v>9.5647917231750056E-3</v>
      </c>
    </row>
    <row r="96" spans="1:23" x14ac:dyDescent="0.2">
      <c r="A96">
        <v>92</v>
      </c>
      <c r="B96">
        <v>0.20843</v>
      </c>
      <c r="C96" s="3">
        <f t="shared" si="20"/>
        <v>0.18875852981529867</v>
      </c>
      <c r="D96">
        <v>0.5</v>
      </c>
      <c r="E96" s="3">
        <f t="shared" si="16"/>
        <v>0.81124147018470127</v>
      </c>
      <c r="F96" s="4">
        <f t="shared" si="22"/>
        <v>15943.567122673863</v>
      </c>
      <c r="G96" s="4">
        <f t="shared" si="23"/>
        <v>3009.4842900874501</v>
      </c>
      <c r="H96" s="4">
        <f t="shared" si="24"/>
        <v>14438.824977630138</v>
      </c>
      <c r="I96" s="4">
        <f t="shared" si="25"/>
        <v>59416.888154792316</v>
      </c>
      <c r="J96" s="5">
        <f t="shared" si="26"/>
        <v>3.7266997841589435</v>
      </c>
      <c r="L96">
        <v>92</v>
      </c>
      <c r="M96">
        <f>B96*USA!W96</f>
        <v>0.18874318120513378</v>
      </c>
      <c r="N96" s="3">
        <f t="shared" si="21"/>
        <v>0.17246717917925006</v>
      </c>
      <c r="O96">
        <v>0.5</v>
      </c>
      <c r="P96" s="3">
        <f t="shared" si="17"/>
        <v>0.82753282082074997</v>
      </c>
      <c r="Q96" s="4">
        <f t="shared" si="27"/>
        <v>18646.419021657333</v>
      </c>
      <c r="R96" s="4">
        <f t="shared" si="28"/>
        <v>3215.8952904595517</v>
      </c>
      <c r="S96" s="4">
        <f t="shared" si="29"/>
        <v>17038.471376427558</v>
      </c>
      <c r="T96" s="4">
        <f t="shared" si="30"/>
        <v>73909.262302945252</v>
      </c>
      <c r="U96" s="5">
        <f t="shared" si="31"/>
        <v>3.9637241991130607</v>
      </c>
      <c r="V96" s="5">
        <f t="shared" si="18"/>
        <v>0.90554709593212968</v>
      </c>
      <c r="W96" s="5">
        <f t="shared" si="19"/>
        <v>1.1477197716002013E-2</v>
      </c>
    </row>
    <row r="97" spans="1:23" x14ac:dyDescent="0.2">
      <c r="A97">
        <v>93</v>
      </c>
      <c r="B97">
        <v>0.22356999999999999</v>
      </c>
      <c r="C97" s="3">
        <f t="shared" si="20"/>
        <v>0.20109103828527997</v>
      </c>
      <c r="D97">
        <v>0.5</v>
      </c>
      <c r="E97" s="3">
        <f t="shared" si="16"/>
        <v>0.79890896171472003</v>
      </c>
      <c r="F97" s="4">
        <f t="shared" si="22"/>
        <v>12934.082832586413</v>
      </c>
      <c r="G97" s="4">
        <f t="shared" si="23"/>
        <v>2600.9281460726161</v>
      </c>
      <c r="H97" s="4">
        <f t="shared" si="24"/>
        <v>11633.618759550105</v>
      </c>
      <c r="I97" s="4">
        <f t="shared" si="25"/>
        <v>44978.063177162177</v>
      </c>
      <c r="J97" s="5">
        <f t="shared" si="26"/>
        <v>3.4774837736343742</v>
      </c>
      <c r="L97">
        <v>93</v>
      </c>
      <c r="M97">
        <f>B97*USA!W97</f>
        <v>0.20564387903861303</v>
      </c>
      <c r="N97" s="3">
        <f t="shared" si="21"/>
        <v>0.18647060932451912</v>
      </c>
      <c r="O97">
        <v>0.5</v>
      </c>
      <c r="P97" s="3">
        <f t="shared" si="17"/>
        <v>0.81352939067548091</v>
      </c>
      <c r="Q97" s="4">
        <f t="shared" si="27"/>
        <v>15430.523731197782</v>
      </c>
      <c r="R97" s="4">
        <f t="shared" si="28"/>
        <v>2877.3391623529023</v>
      </c>
      <c r="S97" s="4">
        <f t="shared" si="29"/>
        <v>13991.85415002133</v>
      </c>
      <c r="T97" s="4">
        <f t="shared" si="30"/>
        <v>56870.7909265177</v>
      </c>
      <c r="U97" s="5">
        <f t="shared" si="31"/>
        <v>3.6856034128987503</v>
      </c>
      <c r="V97" s="5">
        <f t="shared" si="18"/>
        <v>0.91981875492513776</v>
      </c>
      <c r="W97" s="5">
        <f t="shared" si="19"/>
        <v>7.9064093376442525E-3</v>
      </c>
    </row>
    <row r="98" spans="1:23" x14ac:dyDescent="0.2">
      <c r="A98">
        <v>94</v>
      </c>
      <c r="B98">
        <v>0.25790999999999997</v>
      </c>
      <c r="C98" s="3">
        <f t="shared" si="20"/>
        <v>0.22845020394967025</v>
      </c>
      <c r="D98">
        <v>0.5</v>
      </c>
      <c r="E98" s="3">
        <f t="shared" si="16"/>
        <v>0.77154979605032969</v>
      </c>
      <c r="F98" s="4">
        <f t="shared" si="22"/>
        <v>10333.154686513797</v>
      </c>
      <c r="G98" s="4">
        <f t="shared" si="23"/>
        <v>2360.6112955775689</v>
      </c>
      <c r="H98" s="4">
        <f t="shared" si="24"/>
        <v>9152.8490387250131</v>
      </c>
      <c r="I98" s="4">
        <f t="shared" si="25"/>
        <v>33344.444417612074</v>
      </c>
      <c r="J98" s="5">
        <f t="shared" si="26"/>
        <v>3.2269375064259136</v>
      </c>
      <c r="L98">
        <v>94</v>
      </c>
      <c r="M98">
        <f>B98*USA!W98</f>
        <v>0.23782097951344427</v>
      </c>
      <c r="N98" s="3">
        <f t="shared" si="21"/>
        <v>0.21254692103668832</v>
      </c>
      <c r="O98">
        <v>0.5</v>
      </c>
      <c r="P98" s="3">
        <f t="shared" si="17"/>
        <v>0.78745307896331163</v>
      </c>
      <c r="Q98" s="4">
        <f t="shared" si="27"/>
        <v>12553.184568844879</v>
      </c>
      <c r="R98" s="4">
        <f t="shared" si="28"/>
        <v>2668.140729313247</v>
      </c>
      <c r="S98" s="4">
        <f t="shared" si="29"/>
        <v>11219.114204188256</v>
      </c>
      <c r="T98" s="4">
        <f t="shared" si="30"/>
        <v>42878.936776496368</v>
      </c>
      <c r="U98" s="5">
        <f t="shared" si="31"/>
        <v>3.4157815924188237</v>
      </c>
      <c r="V98" s="5">
        <f t="shared" si="18"/>
        <v>0.92210840802390093</v>
      </c>
      <c r="W98" s="5">
        <f t="shared" si="19"/>
        <v>6.570371996692837E-3</v>
      </c>
    </row>
    <row r="99" spans="1:23" x14ac:dyDescent="0.2">
      <c r="A99">
        <v>95</v>
      </c>
      <c r="B99">
        <v>0.27217000000000002</v>
      </c>
      <c r="C99" s="3">
        <f t="shared" si="20"/>
        <v>0.23956834215749703</v>
      </c>
      <c r="D99">
        <v>0.5</v>
      </c>
      <c r="E99" s="3">
        <f t="shared" si="16"/>
        <v>0.76043165784250299</v>
      </c>
      <c r="F99" s="4">
        <f t="shared" si="22"/>
        <v>7972.5433909362282</v>
      </c>
      <c r="G99" s="4">
        <f t="shared" si="23"/>
        <v>1909.9690029453013</v>
      </c>
      <c r="H99" s="4">
        <f t="shared" si="24"/>
        <v>7017.5588894635775</v>
      </c>
      <c r="I99" s="4">
        <f t="shared" si="25"/>
        <v>24191.595378887061</v>
      </c>
      <c r="J99" s="5">
        <f t="shared" si="26"/>
        <v>3.0343635892141823</v>
      </c>
      <c r="L99">
        <v>95</v>
      </c>
      <c r="M99">
        <f>B99*USA!W99</f>
        <v>0.25254187564628572</v>
      </c>
      <c r="N99" s="3">
        <f t="shared" si="21"/>
        <v>0.22422835142527855</v>
      </c>
      <c r="O99">
        <v>0.5</v>
      </c>
      <c r="P99" s="3">
        <f t="shared" si="17"/>
        <v>0.77577164857472147</v>
      </c>
      <c r="Q99" s="4">
        <f t="shared" si="27"/>
        <v>9885.0438395316323</v>
      </c>
      <c r="R99" s="4">
        <f t="shared" si="28"/>
        <v>2216.507083904783</v>
      </c>
      <c r="S99" s="4">
        <f t="shared" si="29"/>
        <v>8776.7902975792404</v>
      </c>
      <c r="T99" s="4">
        <f t="shared" si="30"/>
        <v>31659.822572308112</v>
      </c>
      <c r="U99" s="5">
        <f t="shared" si="31"/>
        <v>3.2028004211469638</v>
      </c>
      <c r="V99" s="5">
        <f t="shared" si="18"/>
        <v>0.92788285132926374</v>
      </c>
      <c r="W99" s="5">
        <f t="shared" si="19"/>
        <v>4.6573208242661123E-3</v>
      </c>
    </row>
    <row r="100" spans="1:23" x14ac:dyDescent="0.2">
      <c r="A100">
        <v>96</v>
      </c>
      <c r="B100">
        <v>0.29762</v>
      </c>
      <c r="C100" s="3">
        <f t="shared" si="20"/>
        <v>0.25906807914276508</v>
      </c>
      <c r="D100">
        <v>0.5</v>
      </c>
      <c r="E100" s="3">
        <f t="shared" si="16"/>
        <v>0.74093192085723492</v>
      </c>
      <c r="F100" s="4">
        <f t="shared" si="22"/>
        <v>6062.5743879909269</v>
      </c>
      <c r="G100" s="4">
        <f t="shared" si="23"/>
        <v>1570.6195013569341</v>
      </c>
      <c r="H100" s="4">
        <f t="shared" si="24"/>
        <v>5277.2646373124599</v>
      </c>
      <c r="I100" s="4">
        <f t="shared" si="25"/>
        <v>17174.036489423484</v>
      </c>
      <c r="J100" s="5">
        <f t="shared" si="26"/>
        <v>2.8327960022136369</v>
      </c>
      <c r="L100">
        <v>96</v>
      </c>
      <c r="M100">
        <f>B100*USA!W100</f>
        <v>0.27730725071094392</v>
      </c>
      <c r="N100" s="3">
        <f t="shared" si="21"/>
        <v>0.24353960197893579</v>
      </c>
      <c r="O100">
        <v>0.5</v>
      </c>
      <c r="P100" s="3">
        <f t="shared" si="17"/>
        <v>0.75646039802106424</v>
      </c>
      <c r="Q100" s="4">
        <f t="shared" si="27"/>
        <v>7668.5367556268493</v>
      </c>
      <c r="R100" s="4">
        <f t="shared" si="28"/>
        <v>1867.5923892262026</v>
      </c>
      <c r="S100" s="4">
        <f t="shared" si="29"/>
        <v>6734.7405610137484</v>
      </c>
      <c r="T100" s="4">
        <f t="shared" si="30"/>
        <v>22883.03227472887</v>
      </c>
      <c r="U100" s="5">
        <f t="shared" si="31"/>
        <v>2.9840154652630781</v>
      </c>
      <c r="V100" s="5">
        <f t="shared" si="18"/>
        <v>0.93174938079075309</v>
      </c>
      <c r="W100" s="5">
        <f t="shared" si="19"/>
        <v>3.4203011509837847E-3</v>
      </c>
    </row>
    <row r="101" spans="1:23" x14ac:dyDescent="0.2">
      <c r="A101">
        <v>97</v>
      </c>
      <c r="B101">
        <v>0.32440000000000002</v>
      </c>
      <c r="C101" s="3">
        <f t="shared" si="20"/>
        <v>0.27912579590431946</v>
      </c>
      <c r="D101">
        <v>0.5</v>
      </c>
      <c r="E101" s="3">
        <f t="shared" si="16"/>
        <v>0.72087420409568059</v>
      </c>
      <c r="F101" s="4">
        <f t="shared" si="22"/>
        <v>4491.9548866339928</v>
      </c>
      <c r="G101" s="4">
        <f t="shared" si="23"/>
        <v>1253.8204828980101</v>
      </c>
      <c r="H101" s="4">
        <f t="shared" si="24"/>
        <v>3865.0446451849875</v>
      </c>
      <c r="I101" s="4">
        <f t="shared" si="25"/>
        <v>11896.771852111026</v>
      </c>
      <c r="J101" s="5">
        <f t="shared" si="26"/>
        <v>2.6484620064886197</v>
      </c>
      <c r="L101">
        <v>97</v>
      </c>
      <c r="M101">
        <f>B101*USA!W101</f>
        <v>0.3035301358688009</v>
      </c>
      <c r="N101" s="3">
        <f t="shared" si="21"/>
        <v>0.26353476444042379</v>
      </c>
      <c r="O101">
        <v>0.5</v>
      </c>
      <c r="P101" s="3">
        <f t="shared" si="17"/>
        <v>0.73646523555957621</v>
      </c>
      <c r="Q101" s="4">
        <f t="shared" si="27"/>
        <v>5800.9443664006467</v>
      </c>
      <c r="R101" s="4">
        <f t="shared" si="28"/>
        <v>1528.7505071313981</v>
      </c>
      <c r="S101" s="4">
        <f t="shared" si="29"/>
        <v>5036.5691128349481</v>
      </c>
      <c r="T101" s="4">
        <f t="shared" si="30"/>
        <v>16148.291713715122</v>
      </c>
      <c r="U101" s="5">
        <f t="shared" si="31"/>
        <v>2.7837349737823409</v>
      </c>
      <c r="V101" s="5">
        <f t="shared" si="18"/>
        <v>0.93566626346732695</v>
      </c>
      <c r="W101" s="5">
        <f t="shared" si="19"/>
        <v>2.4336171014748488E-3</v>
      </c>
    </row>
    <row r="102" spans="1:23" x14ac:dyDescent="0.2">
      <c r="A102">
        <v>98</v>
      </c>
      <c r="B102">
        <v>0.35238000000000003</v>
      </c>
      <c r="C102" s="3">
        <f t="shared" si="20"/>
        <v>0.2995944532771066</v>
      </c>
      <c r="D102">
        <v>0.5</v>
      </c>
      <c r="E102" s="3">
        <f t="shared" si="16"/>
        <v>0.70040554672289335</v>
      </c>
      <c r="F102" s="4">
        <f t="shared" si="22"/>
        <v>3238.1344037359827</v>
      </c>
      <c r="G102" s="4">
        <f t="shared" si="23"/>
        <v>970.12710632507151</v>
      </c>
      <c r="H102" s="4">
        <f t="shared" si="24"/>
        <v>2753.0708505734469</v>
      </c>
      <c r="I102" s="4">
        <f t="shared" si="25"/>
        <v>8031.727206926038</v>
      </c>
      <c r="J102" s="5">
        <f t="shared" si="26"/>
        <v>2.4803563427322439</v>
      </c>
      <c r="L102">
        <v>98</v>
      </c>
      <c r="M102">
        <f>B102*USA!W102</f>
        <v>0.33110906181818189</v>
      </c>
      <c r="N102" s="3">
        <f t="shared" si="21"/>
        <v>0.28407856778689594</v>
      </c>
      <c r="O102">
        <v>0.5</v>
      </c>
      <c r="P102" s="3">
        <f t="shared" si="17"/>
        <v>0.715921432213104</v>
      </c>
      <c r="Q102" s="4">
        <f t="shared" si="27"/>
        <v>4272.1938592692486</v>
      </c>
      <c r="R102" s="4">
        <f t="shared" si="28"/>
        <v>1213.6387128491801</v>
      </c>
      <c r="S102" s="4">
        <f t="shared" si="29"/>
        <v>3665.3745028446583</v>
      </c>
      <c r="T102" s="4">
        <f t="shared" si="30"/>
        <v>11111.722600880174</v>
      </c>
      <c r="U102" s="5">
        <f t="shared" si="31"/>
        <v>2.6009406330593845</v>
      </c>
      <c r="V102" s="5">
        <f t="shared" si="18"/>
        <v>0.93963636363636382</v>
      </c>
      <c r="W102" s="5">
        <f t="shared" si="19"/>
        <v>1.6743192368144275E-3</v>
      </c>
    </row>
    <row r="103" spans="1:23" x14ac:dyDescent="0.2">
      <c r="A103">
        <v>99</v>
      </c>
      <c r="B103">
        <v>0.38141000000000003</v>
      </c>
      <c r="C103" s="3">
        <f t="shared" si="20"/>
        <v>0.32032283395131461</v>
      </c>
      <c r="D103">
        <v>0.5</v>
      </c>
      <c r="E103" s="3">
        <f t="shared" si="16"/>
        <v>0.67967716604868533</v>
      </c>
      <c r="F103" s="4">
        <f t="shared" si="22"/>
        <v>2268.0072974109112</v>
      </c>
      <c r="G103" s="4">
        <f t="shared" si="23"/>
        <v>726.49452492892533</v>
      </c>
      <c r="H103" s="4">
        <f t="shared" si="24"/>
        <v>1904.7600349464485</v>
      </c>
      <c r="I103" s="4">
        <f t="shared" si="25"/>
        <v>5278.6563563525906</v>
      </c>
      <c r="J103" s="5">
        <f t="shared" si="26"/>
        <v>2.3274424039016743</v>
      </c>
      <c r="L103">
        <v>99</v>
      </c>
      <c r="M103">
        <f>B103*USA!W103</f>
        <v>0.35988745395893024</v>
      </c>
      <c r="N103" s="3">
        <f t="shared" si="21"/>
        <v>0.30500391309355507</v>
      </c>
      <c r="O103">
        <v>0.5</v>
      </c>
      <c r="P103" s="3">
        <f t="shared" si="17"/>
        <v>0.69499608690644488</v>
      </c>
      <c r="Q103" s="4">
        <f t="shared" si="27"/>
        <v>3058.5551464200685</v>
      </c>
      <c r="R103" s="4">
        <f t="shared" si="28"/>
        <v>932.87128807055251</v>
      </c>
      <c r="S103" s="4">
        <f t="shared" si="29"/>
        <v>2592.1195023847922</v>
      </c>
      <c r="T103" s="4">
        <f t="shared" si="30"/>
        <v>7446.3480980355143</v>
      </c>
      <c r="U103" s="5">
        <f t="shared" si="31"/>
        <v>2.4345966450044898</v>
      </c>
      <c r="V103" s="5">
        <f t="shared" si="18"/>
        <v>0.94357110185608717</v>
      </c>
      <c r="W103" s="5">
        <f t="shared" si="19"/>
        <v>1.1134370152398479E-3</v>
      </c>
    </row>
    <row r="104" spans="1:23" x14ac:dyDescent="0.2">
      <c r="A104">
        <v>100</v>
      </c>
      <c r="B104">
        <v>0.41131000000000001</v>
      </c>
      <c r="C104" s="3">
        <f t="shared" si="20"/>
        <v>0.3411506608441055</v>
      </c>
      <c r="D104">
        <v>0.5</v>
      </c>
      <c r="E104" s="3">
        <f t="shared" si="16"/>
        <v>0.6588493391558945</v>
      </c>
      <c r="F104" s="4">
        <f t="shared" si="22"/>
        <v>1541.5127724819858</v>
      </c>
      <c r="G104" s="4">
        <f t="shared" si="23"/>
        <v>525.8881010318587</v>
      </c>
      <c r="H104" s="4">
        <f t="shared" si="24"/>
        <v>1278.5687219660565</v>
      </c>
      <c r="I104" s="4">
        <f t="shared" si="25"/>
        <v>3373.8963214061423</v>
      </c>
      <c r="J104" s="5">
        <f t="shared" si="26"/>
        <v>2.1886917718974459</v>
      </c>
      <c r="L104">
        <v>100</v>
      </c>
      <c r="M104">
        <f>B104*USA!W104</f>
        <v>0.38971399077122953</v>
      </c>
      <c r="N104" s="3">
        <f t="shared" si="21"/>
        <v>0.32615952559700051</v>
      </c>
      <c r="O104">
        <v>0.5</v>
      </c>
      <c r="P104" s="3">
        <f t="shared" si="17"/>
        <v>0.67384047440299955</v>
      </c>
      <c r="Q104" s="4">
        <f t="shared" si="27"/>
        <v>2125.683858349516</v>
      </c>
      <c r="R104" s="4">
        <f t="shared" si="28"/>
        <v>693.31203880847966</v>
      </c>
      <c r="S104" s="4">
        <f t="shared" si="29"/>
        <v>1779.027838945276</v>
      </c>
      <c r="T104" s="4">
        <f t="shared" si="30"/>
        <v>4854.2285956507221</v>
      </c>
      <c r="U104" s="5">
        <f t="shared" si="31"/>
        <v>2.2836079676588317</v>
      </c>
      <c r="V104" s="5">
        <f t="shared" si="18"/>
        <v>0.9474945680173823</v>
      </c>
      <c r="W104" s="5">
        <f t="shared" si="19"/>
        <v>7.1422260385408255E-4</v>
      </c>
    </row>
    <row r="105" spans="1:23" x14ac:dyDescent="0.2">
      <c r="A105">
        <v>101</v>
      </c>
      <c r="B105">
        <v>0.44188</v>
      </c>
      <c r="C105" s="3">
        <f t="shared" si="20"/>
        <v>0.36191786656182945</v>
      </c>
      <c r="D105">
        <v>0.5</v>
      </c>
      <c r="E105" s="3">
        <f t="shared" si="16"/>
        <v>0.63808213343817055</v>
      </c>
      <c r="F105" s="4">
        <f t="shared" si="22"/>
        <v>1015.6246714501272</v>
      </c>
      <c r="G105" s="4">
        <f t="shared" si="23"/>
        <v>367.57271431878894</v>
      </c>
      <c r="H105" s="4">
        <f t="shared" si="24"/>
        <v>831.83831429073268</v>
      </c>
      <c r="I105" s="4">
        <f t="shared" si="25"/>
        <v>2095.327599440086</v>
      </c>
      <c r="J105" s="5">
        <f t="shared" si="26"/>
        <v>2.0630924576185605</v>
      </c>
      <c r="L105">
        <v>101</v>
      </c>
      <c r="M105">
        <f>B105*USA!W105</f>
        <v>0.42038238543628376</v>
      </c>
      <c r="N105" s="3">
        <f t="shared" si="21"/>
        <v>0.34736857115286607</v>
      </c>
      <c r="O105">
        <v>0.5</v>
      </c>
      <c r="P105" s="3">
        <f t="shared" si="17"/>
        <v>0.65263142884713399</v>
      </c>
      <c r="Q105" s="4">
        <f t="shared" si="27"/>
        <v>1432.3718195410363</v>
      </c>
      <c r="R105" s="4">
        <f t="shared" si="28"/>
        <v>497.56095231360064</v>
      </c>
      <c r="S105" s="4">
        <f t="shared" si="29"/>
        <v>1183.5913433842361</v>
      </c>
      <c r="T105" s="4">
        <f t="shared" si="30"/>
        <v>3075.2007567054461</v>
      </c>
      <c r="U105" s="5">
        <f t="shared" si="31"/>
        <v>2.1469291106905528</v>
      </c>
      <c r="V105" s="5">
        <f t="shared" si="18"/>
        <v>0.9513496547394853</v>
      </c>
      <c r="W105" s="5">
        <f t="shared" si="19"/>
        <v>4.4170151293775062E-4</v>
      </c>
    </row>
    <row r="106" spans="1:23" x14ac:dyDescent="0.2">
      <c r="A106">
        <v>102</v>
      </c>
      <c r="B106">
        <v>0.47288999999999998</v>
      </c>
      <c r="C106" s="3">
        <f t="shared" si="20"/>
        <v>0.38245938962105064</v>
      </c>
      <c r="D106">
        <v>0.5</v>
      </c>
      <c r="E106" s="3">
        <f t="shared" si="16"/>
        <v>0.61754061037894936</v>
      </c>
      <c r="F106" s="4">
        <f t="shared" si="22"/>
        <v>648.05195713133821</v>
      </c>
      <c r="G106" s="4">
        <f t="shared" si="23"/>
        <v>247.85355596717886</v>
      </c>
      <c r="H106" s="4">
        <f t="shared" si="24"/>
        <v>524.12517914774878</v>
      </c>
      <c r="I106" s="4">
        <f t="shared" si="25"/>
        <v>1263.4892851493532</v>
      </c>
      <c r="J106" s="5">
        <f t="shared" si="26"/>
        <v>1.9496728175041784</v>
      </c>
      <c r="L106">
        <v>102</v>
      </c>
      <c r="M106">
        <f>B106*USA!W106</f>
        <v>0.45166540123638504</v>
      </c>
      <c r="N106" s="3">
        <f t="shared" si="21"/>
        <v>0.36845598996389006</v>
      </c>
      <c r="O106">
        <v>0.5</v>
      </c>
      <c r="P106" s="3">
        <f t="shared" si="17"/>
        <v>0.63154401003610994</v>
      </c>
      <c r="Q106" s="4">
        <f t="shared" si="27"/>
        <v>934.81086722743566</v>
      </c>
      <c r="R106" s="4">
        <f t="shared" si="28"/>
        <v>344.43666351328739</v>
      </c>
      <c r="S106" s="4">
        <f t="shared" si="29"/>
        <v>762.59253547079197</v>
      </c>
      <c r="T106" s="4">
        <f t="shared" si="30"/>
        <v>1891.6094133212102</v>
      </c>
      <c r="U106" s="5">
        <f t="shared" si="31"/>
        <v>2.0235209919323598</v>
      </c>
      <c r="V106" s="5">
        <f t="shared" si="18"/>
        <v>0.95511726032774025</v>
      </c>
      <c r="W106" s="5">
        <f t="shared" si="19"/>
        <v>2.6311037762258565E-4</v>
      </c>
    </row>
    <row r="107" spans="1:23" x14ac:dyDescent="0.2">
      <c r="A107">
        <v>103</v>
      </c>
      <c r="B107">
        <v>0.50412000000000001</v>
      </c>
      <c r="C107" s="3">
        <f t="shared" si="20"/>
        <v>0.40263246170311329</v>
      </c>
      <c r="D107">
        <v>0.5</v>
      </c>
      <c r="E107" s="3">
        <f t="shared" si="16"/>
        <v>0.59736753829688671</v>
      </c>
      <c r="F107" s="4">
        <f t="shared" si="22"/>
        <v>400.19840116415935</v>
      </c>
      <c r="G107" s="4">
        <f t="shared" si="23"/>
        <v>161.13286743037557</v>
      </c>
      <c r="H107" s="4">
        <f t="shared" si="24"/>
        <v>319.63196744897158</v>
      </c>
      <c r="I107" s="4">
        <f t="shared" si="25"/>
        <v>739.36410600160434</v>
      </c>
      <c r="J107" s="5">
        <f t="shared" si="26"/>
        <v>1.8474939026513526</v>
      </c>
      <c r="L107">
        <v>103</v>
      </c>
      <c r="M107">
        <f>B107*USA!W107</f>
        <v>0.48335373288240835</v>
      </c>
      <c r="N107" s="3">
        <f t="shared" si="21"/>
        <v>0.3892749764016773</v>
      </c>
      <c r="O107">
        <v>0.5</v>
      </c>
      <c r="P107" s="3">
        <f t="shared" si="17"/>
        <v>0.6107250235983227</v>
      </c>
      <c r="Q107" s="4">
        <f t="shared" si="27"/>
        <v>590.37420371414828</v>
      </c>
      <c r="R107" s="4">
        <f t="shared" si="28"/>
        <v>229.8179042189841</v>
      </c>
      <c r="S107" s="4">
        <f t="shared" si="29"/>
        <v>475.46525160465626</v>
      </c>
      <c r="T107" s="4">
        <f t="shared" si="30"/>
        <v>1129.0168778504183</v>
      </c>
      <c r="U107" s="5">
        <f t="shared" si="31"/>
        <v>1.9123750169766462</v>
      </c>
      <c r="V107" s="5">
        <f t="shared" si="18"/>
        <v>0.95880689693407983</v>
      </c>
      <c r="W107" s="5">
        <f t="shared" si="19"/>
        <v>1.5075430212474275E-4</v>
      </c>
    </row>
    <row r="108" spans="1:23" x14ac:dyDescent="0.2">
      <c r="A108">
        <v>104</v>
      </c>
      <c r="B108">
        <v>0.53530999999999995</v>
      </c>
      <c r="C108" s="3">
        <f t="shared" si="20"/>
        <v>0.42228366550835988</v>
      </c>
      <c r="D108">
        <v>0.5</v>
      </c>
      <c r="E108" s="3">
        <f t="shared" si="16"/>
        <v>0.57771633449164006</v>
      </c>
      <c r="F108" s="4">
        <f t="shared" si="22"/>
        <v>239.06553373378378</v>
      </c>
      <c r="G108" s="4">
        <f t="shared" si="23"/>
        <v>100.9534698818147</v>
      </c>
      <c r="H108" s="4">
        <f t="shared" si="24"/>
        <v>188.58879879287645</v>
      </c>
      <c r="I108" s="4">
        <f t="shared" si="25"/>
        <v>419.73213855263282</v>
      </c>
      <c r="J108" s="5">
        <f t="shared" si="26"/>
        <v>1.7557199986010277</v>
      </c>
      <c r="L108">
        <v>104</v>
      </c>
      <c r="M108">
        <f>B108*USA!W108</f>
        <v>0.51516397501528777</v>
      </c>
      <c r="N108" s="3">
        <f t="shared" si="21"/>
        <v>0.40964643270398021</v>
      </c>
      <c r="O108">
        <v>0.5</v>
      </c>
      <c r="P108" s="3">
        <f t="shared" si="17"/>
        <v>0.59035356729601984</v>
      </c>
      <c r="Q108" s="4">
        <f t="shared" si="27"/>
        <v>360.55629949516418</v>
      </c>
      <c r="R108" s="4">
        <f t="shared" si="28"/>
        <v>147.70060187714188</v>
      </c>
      <c r="S108" s="4">
        <f t="shared" si="29"/>
        <v>286.70599855659327</v>
      </c>
      <c r="T108" s="4">
        <f t="shared" si="30"/>
        <v>653.55162624576201</v>
      </c>
      <c r="U108" s="5">
        <f t="shared" si="31"/>
        <v>1.8126201848666563</v>
      </c>
      <c r="V108" s="5">
        <f t="shared" si="18"/>
        <v>0.96236568533240141</v>
      </c>
      <c r="W108" s="5">
        <f t="shared" si="19"/>
        <v>8.3105741689299412E-5</v>
      </c>
    </row>
    <row r="109" spans="1:23" x14ac:dyDescent="0.2">
      <c r="A109">
        <v>105</v>
      </c>
      <c r="B109">
        <v>0.56623999999999997</v>
      </c>
      <c r="C109" s="3">
        <f t="shared" si="20"/>
        <v>0.44129933287611445</v>
      </c>
      <c r="D109">
        <v>0.5</v>
      </c>
      <c r="E109" s="3">
        <f t="shared" si="16"/>
        <v>0.55870066712388555</v>
      </c>
      <c r="F109" s="4">
        <f t="shared" si="22"/>
        <v>138.11206385196908</v>
      </c>
      <c r="G109" s="4">
        <f t="shared" si="23"/>
        <v>60.948761640017281</v>
      </c>
      <c r="H109" s="4">
        <f t="shared" si="24"/>
        <v>107.63768303196045</v>
      </c>
      <c r="I109" s="4">
        <f t="shared" si="25"/>
        <v>231.14333975975637</v>
      </c>
      <c r="J109" s="5">
        <f t="shared" si="26"/>
        <v>1.6735926849047729</v>
      </c>
      <c r="L109">
        <v>105</v>
      </c>
      <c r="M109">
        <f>B109*USA!W109</f>
        <v>0.54684982704011409</v>
      </c>
      <c r="N109" s="3">
        <f t="shared" si="21"/>
        <v>0.42943232948732546</v>
      </c>
      <c r="O109">
        <v>0.5</v>
      </c>
      <c r="P109" s="3">
        <f t="shared" si="17"/>
        <v>0.57056767051267454</v>
      </c>
      <c r="Q109" s="4">
        <f t="shared" si="27"/>
        <v>212.8556976180223</v>
      </c>
      <c r="R109" s="4">
        <f t="shared" si="28"/>
        <v>91.407118072757072</v>
      </c>
      <c r="S109" s="4">
        <f t="shared" si="29"/>
        <v>167.15213858164378</v>
      </c>
      <c r="T109" s="4">
        <f t="shared" si="30"/>
        <v>366.84562768916874</v>
      </c>
      <c r="U109" s="5">
        <f t="shared" si="31"/>
        <v>1.7234475364971777</v>
      </c>
      <c r="V109" s="5">
        <f t="shared" si="18"/>
        <v>0.96575626419912775</v>
      </c>
      <c r="W109" s="5">
        <f t="shared" si="19"/>
        <v>4.4101822460804394E-5</v>
      </c>
    </row>
    <row r="110" spans="1:23" x14ac:dyDescent="0.2">
      <c r="A110">
        <v>106</v>
      </c>
      <c r="B110">
        <v>0.59665000000000001</v>
      </c>
      <c r="C110" s="3">
        <f t="shared" si="20"/>
        <v>0.4595536556717309</v>
      </c>
      <c r="D110">
        <v>0.5</v>
      </c>
      <c r="E110" s="3">
        <f t="shared" si="16"/>
        <v>0.5404463443282691</v>
      </c>
      <c r="F110" s="4">
        <f t="shared" si="22"/>
        <v>77.163302211951802</v>
      </c>
      <c r="G110" s="4">
        <f t="shared" si="23"/>
        <v>35.460677615205007</v>
      </c>
      <c r="H110" s="4">
        <f t="shared" si="24"/>
        <v>59.432963404349294</v>
      </c>
      <c r="I110" s="4">
        <f t="shared" si="25"/>
        <v>123.50565672779592</v>
      </c>
      <c r="J110" s="5">
        <f t="shared" si="26"/>
        <v>1.6005750555950957</v>
      </c>
      <c r="L110">
        <v>106</v>
      </c>
      <c r="M110">
        <f>B110*USA!W110</f>
        <v>0.5781449132591796</v>
      </c>
      <c r="N110" s="3">
        <f t="shared" si="21"/>
        <v>0.44849683218800435</v>
      </c>
      <c r="O110">
        <v>0.5</v>
      </c>
      <c r="P110" s="3">
        <f t="shared" si="17"/>
        <v>0.55150316781199571</v>
      </c>
      <c r="Q110" s="4">
        <f t="shared" si="27"/>
        <v>121.44857954526523</v>
      </c>
      <c r="R110" s="4">
        <f t="shared" si="28"/>
        <v>54.469303199784306</v>
      </c>
      <c r="S110" s="4">
        <f t="shared" si="29"/>
        <v>94.213927945373086</v>
      </c>
      <c r="T110" s="4">
        <f t="shared" si="30"/>
        <v>199.69348910752495</v>
      </c>
      <c r="U110" s="5">
        <f t="shared" si="31"/>
        <v>1.644263686370222</v>
      </c>
      <c r="V110" s="5">
        <f t="shared" si="18"/>
        <v>0.96898502180370338</v>
      </c>
      <c r="W110" s="5">
        <f t="shared" si="19"/>
        <v>2.2523814677493659E-5</v>
      </c>
    </row>
    <row r="111" spans="1:23" x14ac:dyDescent="0.2">
      <c r="A111">
        <v>107</v>
      </c>
      <c r="B111">
        <v>0.62634000000000001</v>
      </c>
      <c r="C111" s="3">
        <f t="shared" si="20"/>
        <v>0.47696794779046126</v>
      </c>
      <c r="D111">
        <v>0.5</v>
      </c>
      <c r="E111" s="3">
        <f t="shared" si="16"/>
        <v>0.52303205220953874</v>
      </c>
      <c r="F111" s="4">
        <f t="shared" si="22"/>
        <v>41.702624596746794</v>
      </c>
      <c r="G111" s="4">
        <f t="shared" si="23"/>
        <v>19.89081527138633</v>
      </c>
      <c r="H111" s="4">
        <f t="shared" si="24"/>
        <v>31.757216961053629</v>
      </c>
      <c r="I111" s="4">
        <f t="shared" si="25"/>
        <v>64.072693323446629</v>
      </c>
      <c r="J111" s="5">
        <f t="shared" si="26"/>
        <v>1.5364187252723875</v>
      </c>
      <c r="L111">
        <v>107</v>
      </c>
      <c r="M111">
        <f>B111*USA!W111</f>
        <v>0.60883151569181493</v>
      </c>
      <c r="N111" s="3">
        <f t="shared" si="21"/>
        <v>0.46674652006445411</v>
      </c>
      <c r="O111">
        <v>0.5</v>
      </c>
      <c r="P111" s="3">
        <f t="shared" si="17"/>
        <v>0.53325347993554595</v>
      </c>
      <c r="Q111" s="4">
        <f t="shared" si="27"/>
        <v>66.979276345480926</v>
      </c>
      <c r="R111" s="4">
        <f t="shared" si="28"/>
        <v>31.262344150688627</v>
      </c>
      <c r="S111" s="4">
        <f t="shared" si="29"/>
        <v>51.348104270136616</v>
      </c>
      <c r="T111" s="4">
        <f t="shared" si="30"/>
        <v>105.47956116215188</v>
      </c>
      <c r="U111" s="5">
        <f t="shared" si="31"/>
        <v>1.5748089098198887</v>
      </c>
      <c r="V111" s="5">
        <f t="shared" si="18"/>
        <v>0.97204635771596082</v>
      </c>
      <c r="W111" s="5">
        <f t="shared" si="19"/>
        <v>1.1078896411080072E-5</v>
      </c>
    </row>
    <row r="112" spans="1:23" x14ac:dyDescent="0.2">
      <c r="A112">
        <v>108</v>
      </c>
      <c r="B112">
        <v>0.65510000000000002</v>
      </c>
      <c r="C112" s="3">
        <f t="shared" si="20"/>
        <v>0.49346540619938989</v>
      </c>
      <c r="D112">
        <v>0.5</v>
      </c>
      <c r="E112" s="3">
        <f t="shared" si="16"/>
        <v>0.50653459380061006</v>
      </c>
      <c r="F112" s="4">
        <f t="shared" si="22"/>
        <v>21.811809325360464</v>
      </c>
      <c r="G112" s="4">
        <f t="shared" si="23"/>
        <v>10.763373348682643</v>
      </c>
      <c r="H112" s="4">
        <f t="shared" si="24"/>
        <v>16.430122651019143</v>
      </c>
      <c r="I112" s="4">
        <f t="shared" si="25"/>
        <v>32.315476362392999</v>
      </c>
      <c r="J112" s="5">
        <f t="shared" si="26"/>
        <v>1.4815587226328806</v>
      </c>
      <c r="L112">
        <v>108</v>
      </c>
      <c r="M112">
        <f>B112*USA!W112</f>
        <v>0.63866431005728375</v>
      </c>
      <c r="N112" s="3">
        <f t="shared" si="21"/>
        <v>0.48408151626033757</v>
      </c>
      <c r="O112">
        <v>0.5</v>
      </c>
      <c r="P112" s="3">
        <f t="shared" si="17"/>
        <v>0.51591848373966243</v>
      </c>
      <c r="Q112" s="4">
        <f t="shared" si="27"/>
        <v>35.7169321947923</v>
      </c>
      <c r="R112" s="4">
        <f t="shared" si="28"/>
        <v>17.289906693022722</v>
      </c>
      <c r="S112" s="4">
        <f t="shared" si="29"/>
        <v>27.071978848280938</v>
      </c>
      <c r="T112" s="4">
        <f t="shared" si="30"/>
        <v>54.131456892015265</v>
      </c>
      <c r="U112" s="5">
        <f t="shared" si="31"/>
        <v>1.5155684871476138</v>
      </c>
      <c r="V112" s="5">
        <f t="shared" si="18"/>
        <v>0.97491117395402793</v>
      </c>
      <c r="W112" s="5">
        <f t="shared" si="19"/>
        <v>5.2619137234415145E-6</v>
      </c>
    </row>
    <row r="113" spans="1:23" x14ac:dyDescent="0.2">
      <c r="A113">
        <v>109</v>
      </c>
      <c r="B113">
        <v>0.68278000000000005</v>
      </c>
      <c r="C113" s="3">
        <f t="shared" si="20"/>
        <v>0.50900931123685134</v>
      </c>
      <c r="D113">
        <v>0.5</v>
      </c>
      <c r="E113" s="3">
        <f t="shared" si="16"/>
        <v>0.49099068876314866</v>
      </c>
      <c r="F113" s="4">
        <f t="shared" si="22"/>
        <v>11.048435976677821</v>
      </c>
      <c r="G113" s="4">
        <f t="shared" si="23"/>
        <v>5.6237567867332263</v>
      </c>
      <c r="H113" s="4">
        <f t="shared" si="24"/>
        <v>8.2365575833112068</v>
      </c>
      <c r="I113" s="4">
        <f t="shared" si="25"/>
        <v>15.88535371137386</v>
      </c>
      <c r="J113" s="5">
        <f t="shared" si="26"/>
        <v>1.4377920770782673</v>
      </c>
      <c r="L113">
        <v>109</v>
      </c>
      <c r="M113">
        <f>B113*USA!W113</f>
        <v>0.66747445243648662</v>
      </c>
      <c r="N113" s="3">
        <f t="shared" si="21"/>
        <v>0.50045424189672105</v>
      </c>
      <c r="O113">
        <v>0.5</v>
      </c>
      <c r="P113" s="3">
        <f t="shared" si="17"/>
        <v>0.49954575810327895</v>
      </c>
      <c r="Q113" s="4">
        <f t="shared" si="27"/>
        <v>18.427025501769577</v>
      </c>
      <c r="R113" s="4">
        <f t="shared" si="28"/>
        <v>9.2218830778996406</v>
      </c>
      <c r="S113" s="4">
        <f t="shared" si="29"/>
        <v>13.816083962819757</v>
      </c>
      <c r="T113" s="4">
        <f t="shared" si="30"/>
        <v>27.05947804373433</v>
      </c>
      <c r="U113" s="5">
        <f t="shared" si="31"/>
        <v>1.468466955838085</v>
      </c>
      <c r="V113" s="5">
        <f t="shared" si="18"/>
        <v>0.97758348580287435</v>
      </c>
      <c r="W113" s="5">
        <f t="shared" si="19"/>
        <v>2.4217332318218883E-6</v>
      </c>
    </row>
    <row r="114" spans="1:23" x14ac:dyDescent="0.2">
      <c r="A114">
        <v>110</v>
      </c>
      <c r="B114">
        <v>0.70921999999999996</v>
      </c>
      <c r="C114" s="3">
        <v>1</v>
      </c>
      <c r="D114" s="2">
        <f>1/B114</f>
        <v>1.4099997180000565</v>
      </c>
      <c r="E114" s="3">
        <f t="shared" si="16"/>
        <v>0</v>
      </c>
      <c r="F114" s="4">
        <f t="shared" si="22"/>
        <v>5.4246791899445945</v>
      </c>
      <c r="G114" s="4">
        <f>F114</f>
        <v>5.4246791899445945</v>
      </c>
      <c r="H114" s="4">
        <f>F114*D114</f>
        <v>7.6487961280626537</v>
      </c>
      <c r="I114" s="4">
        <f>H114</f>
        <v>7.6487961280626537</v>
      </c>
      <c r="J114" s="5">
        <f>IF(F114&gt;0.0000001,I114/F114,0)</f>
        <v>1.4099997180000565</v>
      </c>
      <c r="L114">
        <v>110</v>
      </c>
      <c r="M114">
        <f>B114*USA!W114</f>
        <v>0.69507426628161173</v>
      </c>
      <c r="N114" s="3">
        <v>1</v>
      </c>
      <c r="O114" s="2">
        <f>1/M114</f>
        <v>1.4386951848320142</v>
      </c>
      <c r="P114" s="3">
        <f t="shared" si="17"/>
        <v>0</v>
      </c>
      <c r="Q114" s="4">
        <f t="shared" si="27"/>
        <v>9.2051424238699369</v>
      </c>
      <c r="R114" s="4">
        <f>Q114</f>
        <v>9.2051424238699369</v>
      </c>
      <c r="S114" s="4">
        <f>Q114*O114</f>
        <v>13.243394080914573</v>
      </c>
      <c r="T114" s="4">
        <f>S114</f>
        <v>13.243394080914573</v>
      </c>
      <c r="U114" s="5">
        <f>IF(Q114&gt;0.0000001,T114/Q114,0)</f>
        <v>1.4386951848320142</v>
      </c>
      <c r="V114" s="5">
        <f t="shared" si="18"/>
        <v>0.98005451944616873</v>
      </c>
      <c r="W114" s="5">
        <f t="shared" si="19"/>
        <v>2.0990478043833619E-6</v>
      </c>
    </row>
    <row r="115" spans="1:23" x14ac:dyDescent="0.2">
      <c r="J115" s="7"/>
      <c r="U115" s="7"/>
      <c r="V115" s="7"/>
      <c r="W115" s="7"/>
    </row>
    <row r="116" spans="1:23" x14ac:dyDescent="0.2">
      <c r="J116" s="7"/>
      <c r="U116" s="7"/>
      <c r="V116" s="7"/>
      <c r="W116" s="7"/>
    </row>
    <row r="117" spans="1:23" x14ac:dyDescent="0.2">
      <c r="J117" s="7"/>
      <c r="U117" s="7"/>
      <c r="V117" s="7"/>
      <c r="W117" s="7"/>
    </row>
    <row r="118" spans="1:23" x14ac:dyDescent="0.2">
      <c r="J118" s="7"/>
      <c r="U118" s="7"/>
      <c r="V118" s="7"/>
      <c r="W118" s="7"/>
    </row>
    <row r="119" spans="1:23" x14ac:dyDescent="0.2">
      <c r="J119" s="7"/>
      <c r="U119" s="7"/>
      <c r="V119" s="7"/>
      <c r="W119" s="7"/>
    </row>
    <row r="120" spans="1:23" x14ac:dyDescent="0.2">
      <c r="J120" s="7"/>
      <c r="U120" s="7"/>
      <c r="V120" s="7"/>
      <c r="W120" s="7"/>
    </row>
    <row r="121" spans="1:23" x14ac:dyDescent="0.2">
      <c r="J121" s="7"/>
      <c r="U121" s="7"/>
      <c r="V121" s="7"/>
      <c r="W121" s="7"/>
    </row>
    <row r="122" spans="1:23" x14ac:dyDescent="0.2">
      <c r="J122" s="7"/>
      <c r="U122" s="7"/>
      <c r="V122" s="7"/>
      <c r="W122" s="7"/>
    </row>
    <row r="123" spans="1:23" x14ac:dyDescent="0.2">
      <c r="J123" s="7"/>
      <c r="U123" s="7"/>
      <c r="V123" s="7"/>
      <c r="W123" s="7"/>
    </row>
    <row r="124" spans="1:23" x14ac:dyDescent="0.2">
      <c r="J124" s="7"/>
      <c r="U124" s="7"/>
      <c r="V124" s="7"/>
      <c r="W124" s="7"/>
    </row>
    <row r="125" spans="1:23" x14ac:dyDescent="0.2">
      <c r="J125" s="7"/>
      <c r="U125" s="7"/>
      <c r="V125" s="7"/>
      <c r="W125" s="7"/>
    </row>
    <row r="126" spans="1:23" x14ac:dyDescent="0.2">
      <c r="J126" s="7"/>
      <c r="U126" s="7"/>
      <c r="V126" s="7"/>
      <c r="W126" s="7"/>
    </row>
    <row r="127" spans="1:23" x14ac:dyDescent="0.2">
      <c r="J127" s="7"/>
      <c r="U127" s="7"/>
      <c r="V127" s="7"/>
      <c r="W127" s="7"/>
    </row>
    <row r="128" spans="1:23" x14ac:dyDescent="0.2">
      <c r="J128" s="7"/>
      <c r="U128" s="7"/>
      <c r="V128" s="7"/>
      <c r="W128" s="7"/>
    </row>
    <row r="129" spans="10:23" x14ac:dyDescent="0.2">
      <c r="J129" s="7"/>
      <c r="U129" s="7"/>
      <c r="V129" s="7"/>
      <c r="W129" s="7"/>
    </row>
    <row r="130" spans="10:23" x14ac:dyDescent="0.2">
      <c r="J130" s="7"/>
      <c r="U130" s="7"/>
      <c r="V130" s="7"/>
      <c r="W130" s="7"/>
    </row>
    <row r="131" spans="10:23" x14ac:dyDescent="0.2">
      <c r="J131" s="7"/>
      <c r="U131" s="7"/>
      <c r="V131" s="7"/>
      <c r="W131" s="7"/>
    </row>
    <row r="132" spans="10:23" x14ac:dyDescent="0.2">
      <c r="J132" s="7"/>
      <c r="U132" s="7"/>
      <c r="V132" s="7"/>
      <c r="W132" s="7"/>
    </row>
    <row r="133" spans="10:23" x14ac:dyDescent="0.2">
      <c r="J133" s="7"/>
      <c r="U133" s="7"/>
      <c r="V133" s="7"/>
      <c r="W133" s="7"/>
    </row>
    <row r="134" spans="10:23" x14ac:dyDescent="0.2">
      <c r="J134" s="7"/>
      <c r="U134" s="7"/>
      <c r="V134" s="7"/>
      <c r="W134" s="7"/>
    </row>
    <row r="135" spans="10:23" x14ac:dyDescent="0.2">
      <c r="J135" s="7"/>
      <c r="U135" s="7"/>
      <c r="V135" s="7"/>
      <c r="W135" s="7"/>
    </row>
    <row r="136" spans="10:23" x14ac:dyDescent="0.2">
      <c r="J136" s="7"/>
      <c r="U136" s="7"/>
      <c r="V136" s="7"/>
      <c r="W136" s="7"/>
    </row>
    <row r="137" spans="10:23" x14ac:dyDescent="0.2">
      <c r="J137" s="7"/>
      <c r="U137" s="7"/>
      <c r="V137" s="7"/>
      <c r="W137" s="7"/>
    </row>
    <row r="138" spans="10:23" x14ac:dyDescent="0.2">
      <c r="J138" s="7"/>
      <c r="U138" s="7"/>
      <c r="V138" s="7"/>
      <c r="W138" s="7"/>
    </row>
    <row r="139" spans="10:23" x14ac:dyDescent="0.2">
      <c r="J139" s="7"/>
      <c r="U139" s="7"/>
      <c r="V139" s="7"/>
      <c r="W139" s="7"/>
    </row>
    <row r="140" spans="10:23" x14ac:dyDescent="0.2">
      <c r="J140" s="7"/>
      <c r="U140" s="7"/>
      <c r="V140" s="7"/>
      <c r="W140" s="7"/>
    </row>
    <row r="141" spans="10:23" x14ac:dyDescent="0.2">
      <c r="J141" s="7"/>
      <c r="U141" s="7"/>
      <c r="V141" s="7"/>
      <c r="W141" s="7"/>
    </row>
    <row r="142" spans="10:23" x14ac:dyDescent="0.2">
      <c r="J142" s="7"/>
      <c r="U142" s="7"/>
      <c r="V142" s="7"/>
      <c r="W142" s="7"/>
    </row>
    <row r="143" spans="10:23" x14ac:dyDescent="0.2">
      <c r="J143" s="7"/>
      <c r="U143" s="7"/>
      <c r="V143" s="7"/>
      <c r="W143" s="7"/>
    </row>
    <row r="144" spans="10:23" x14ac:dyDescent="0.2">
      <c r="J144" s="7"/>
      <c r="U144" s="7"/>
      <c r="V144" s="7"/>
      <c r="W144" s="7"/>
    </row>
    <row r="145" spans="10:23" x14ac:dyDescent="0.2">
      <c r="J145" s="7"/>
      <c r="U145" s="7"/>
      <c r="V145" s="7"/>
      <c r="W145" s="7"/>
    </row>
    <row r="146" spans="10:23" x14ac:dyDescent="0.2">
      <c r="J146" s="7"/>
      <c r="U146" s="7"/>
      <c r="V146" s="7"/>
      <c r="W146" s="7"/>
    </row>
    <row r="147" spans="10:23" x14ac:dyDescent="0.2">
      <c r="J147" s="7"/>
      <c r="U147" s="7"/>
      <c r="V147" s="7"/>
      <c r="W147" s="7"/>
    </row>
    <row r="148" spans="10:23" x14ac:dyDescent="0.2">
      <c r="J148" s="7"/>
      <c r="U148" s="7"/>
      <c r="V148" s="7"/>
      <c r="W148" s="7"/>
    </row>
    <row r="149" spans="10:23" x14ac:dyDescent="0.2">
      <c r="J149" s="7"/>
      <c r="U149" s="7"/>
      <c r="V149" s="7"/>
      <c r="W149" s="7"/>
    </row>
    <row r="150" spans="10:23" x14ac:dyDescent="0.2">
      <c r="J150" s="7"/>
      <c r="U150" s="7"/>
      <c r="V150" s="7"/>
      <c r="W150" s="7"/>
    </row>
    <row r="151" spans="10:23" x14ac:dyDescent="0.2">
      <c r="J151" s="7"/>
      <c r="U151" s="7"/>
      <c r="V151" s="7"/>
      <c r="W151" s="7"/>
    </row>
    <row r="152" spans="10:23" x14ac:dyDescent="0.2">
      <c r="J152" s="7"/>
      <c r="U152" s="7"/>
      <c r="V152" s="7"/>
      <c r="W152" s="7"/>
    </row>
    <row r="153" spans="10:23" x14ac:dyDescent="0.2">
      <c r="J153" s="7"/>
      <c r="U153" s="7"/>
      <c r="V153" s="7"/>
      <c r="W153" s="7"/>
    </row>
    <row r="154" spans="10:23" x14ac:dyDescent="0.2">
      <c r="J154" s="7"/>
      <c r="U154" s="7"/>
      <c r="V154" s="7"/>
      <c r="W154" s="7"/>
    </row>
    <row r="155" spans="10:23" x14ac:dyDescent="0.2">
      <c r="J155" s="7"/>
      <c r="U155" s="7"/>
      <c r="V155" s="7"/>
      <c r="W155" s="7"/>
    </row>
    <row r="156" spans="10:23" x14ac:dyDescent="0.2">
      <c r="J156" s="7"/>
      <c r="U156" s="7"/>
      <c r="V156" s="7"/>
      <c r="W156" s="7"/>
    </row>
    <row r="157" spans="10:23" x14ac:dyDescent="0.2">
      <c r="J157" s="7"/>
      <c r="U157" s="7"/>
      <c r="V157" s="7"/>
      <c r="W157" s="7"/>
    </row>
    <row r="158" spans="10:23" x14ac:dyDescent="0.2">
      <c r="J158" s="7"/>
      <c r="U158" s="7"/>
      <c r="V158" s="7"/>
      <c r="W158" s="7"/>
    </row>
    <row r="159" spans="10:23" x14ac:dyDescent="0.2">
      <c r="J159" s="7"/>
      <c r="U159" s="7"/>
      <c r="V159" s="7"/>
      <c r="W159" s="7"/>
    </row>
    <row r="160" spans="10:23" x14ac:dyDescent="0.2">
      <c r="J160" s="7"/>
      <c r="U160" s="7"/>
      <c r="V160" s="7"/>
      <c r="W160" s="7"/>
    </row>
    <row r="161" spans="10:23" x14ac:dyDescent="0.2">
      <c r="J161" s="7"/>
      <c r="U161" s="7"/>
      <c r="V161" s="7"/>
      <c r="W161" s="7"/>
    </row>
    <row r="162" spans="10:23" x14ac:dyDescent="0.2">
      <c r="J162" s="7"/>
      <c r="U162" s="7"/>
      <c r="V162" s="7"/>
      <c r="W162" s="7"/>
    </row>
    <row r="163" spans="10:23" x14ac:dyDescent="0.2">
      <c r="J163" s="7"/>
      <c r="U163" s="7"/>
      <c r="V163" s="7"/>
      <c r="W163" s="7"/>
    </row>
    <row r="164" spans="10:23" x14ac:dyDescent="0.2">
      <c r="J164" s="7"/>
      <c r="U164" s="7"/>
      <c r="V164" s="7"/>
      <c r="W164" s="7"/>
    </row>
    <row r="165" spans="10:23" x14ac:dyDescent="0.2">
      <c r="J165" s="7"/>
      <c r="U165" s="7"/>
      <c r="V165" s="7"/>
      <c r="W165" s="7"/>
    </row>
    <row r="166" spans="10:23" x14ac:dyDescent="0.2">
      <c r="J166" s="7"/>
      <c r="U166" s="7"/>
      <c r="V166" s="7"/>
      <c r="W166" s="7"/>
    </row>
    <row r="167" spans="10:23" x14ac:dyDescent="0.2">
      <c r="J167" s="7"/>
      <c r="U167" s="7"/>
      <c r="V167" s="7"/>
      <c r="W167" s="7"/>
    </row>
    <row r="168" spans="10:23" x14ac:dyDescent="0.2">
      <c r="J168" s="7"/>
      <c r="U168" s="7"/>
      <c r="V168" s="7"/>
      <c r="W168" s="7"/>
    </row>
    <row r="169" spans="10:23" x14ac:dyDescent="0.2">
      <c r="J169" s="7"/>
      <c r="U169" s="7"/>
      <c r="V169" s="7"/>
      <c r="W169" s="7"/>
    </row>
    <row r="170" spans="10:23" x14ac:dyDescent="0.2">
      <c r="J170" s="7"/>
      <c r="U170" s="7"/>
      <c r="V170" s="7"/>
      <c r="W170" s="7"/>
    </row>
    <row r="171" spans="10:23" x14ac:dyDescent="0.2">
      <c r="J171" s="7"/>
      <c r="U171" s="7"/>
      <c r="V171" s="7"/>
      <c r="W171" s="7"/>
    </row>
    <row r="172" spans="10:23" x14ac:dyDescent="0.2">
      <c r="J172" s="7"/>
      <c r="U172" s="7"/>
      <c r="V172" s="7"/>
      <c r="W172" s="7"/>
    </row>
    <row r="173" spans="10:23" x14ac:dyDescent="0.2">
      <c r="J173" s="7"/>
      <c r="U173" s="7"/>
      <c r="V173" s="7"/>
      <c r="W173" s="7"/>
    </row>
    <row r="174" spans="10:23" x14ac:dyDescent="0.2">
      <c r="J174" s="7"/>
      <c r="U174" s="7"/>
      <c r="V174" s="7"/>
      <c r="W174" s="7"/>
    </row>
    <row r="175" spans="10:23" x14ac:dyDescent="0.2">
      <c r="J175" s="7"/>
      <c r="U175" s="7"/>
      <c r="V175" s="7"/>
      <c r="W175" s="7"/>
    </row>
    <row r="176" spans="10:23" x14ac:dyDescent="0.2">
      <c r="J176" s="7"/>
      <c r="U176" s="7"/>
      <c r="V176" s="7"/>
      <c r="W176" s="7"/>
    </row>
    <row r="177" spans="10:23" x14ac:dyDescent="0.2">
      <c r="J177" s="7"/>
      <c r="U177" s="7"/>
      <c r="V177" s="7"/>
      <c r="W177" s="7"/>
    </row>
    <row r="178" spans="10:23" x14ac:dyDescent="0.2">
      <c r="J178" s="7"/>
      <c r="U178" s="7"/>
      <c r="V178" s="7"/>
      <c r="W178" s="7"/>
    </row>
    <row r="179" spans="10:23" x14ac:dyDescent="0.2">
      <c r="J179" s="7"/>
      <c r="U179" s="7"/>
      <c r="V179" s="7"/>
      <c r="W179" s="7"/>
    </row>
    <row r="180" spans="10:23" x14ac:dyDescent="0.2">
      <c r="J180" s="7"/>
      <c r="U180" s="7"/>
      <c r="V180" s="7"/>
      <c r="W180" s="7"/>
    </row>
    <row r="181" spans="10:23" x14ac:dyDescent="0.2">
      <c r="J181" s="7"/>
      <c r="U181" s="7"/>
      <c r="V181" s="7"/>
      <c r="W181" s="7"/>
    </row>
    <row r="182" spans="10:23" x14ac:dyDescent="0.2">
      <c r="J182" s="7"/>
      <c r="U182" s="7"/>
      <c r="V182" s="7"/>
      <c r="W182" s="7"/>
    </row>
    <row r="183" spans="10:23" x14ac:dyDescent="0.2">
      <c r="J183" s="7"/>
      <c r="U183" s="7"/>
      <c r="V183" s="7"/>
      <c r="W183" s="7"/>
    </row>
    <row r="184" spans="10:23" x14ac:dyDescent="0.2">
      <c r="J184" s="7"/>
      <c r="U184" s="7"/>
      <c r="V184" s="7"/>
      <c r="W184" s="7"/>
    </row>
    <row r="185" spans="10:23" x14ac:dyDescent="0.2">
      <c r="J185" s="7"/>
      <c r="U185" s="7"/>
      <c r="V185" s="7"/>
      <c r="W185" s="7"/>
    </row>
    <row r="186" spans="10:23" x14ac:dyDescent="0.2">
      <c r="J186" s="7"/>
      <c r="U186" s="7"/>
      <c r="V186" s="7"/>
      <c r="W186" s="7"/>
    </row>
    <row r="187" spans="10:23" x14ac:dyDescent="0.2">
      <c r="J187" s="7"/>
      <c r="U187" s="7"/>
      <c r="V187" s="7"/>
      <c r="W187" s="7"/>
    </row>
    <row r="188" spans="10:23" x14ac:dyDescent="0.2">
      <c r="J188" s="7"/>
      <c r="U188" s="7"/>
      <c r="V188" s="7"/>
      <c r="W188" s="7"/>
    </row>
    <row r="189" spans="10:23" x14ac:dyDescent="0.2">
      <c r="J189" s="7"/>
      <c r="U189" s="7"/>
      <c r="V189" s="7"/>
      <c r="W189" s="7"/>
    </row>
    <row r="190" spans="10:23" x14ac:dyDescent="0.2">
      <c r="J190" s="7"/>
      <c r="U190" s="7"/>
      <c r="V190" s="7"/>
      <c r="W190" s="7"/>
    </row>
    <row r="191" spans="10:23" x14ac:dyDescent="0.2">
      <c r="J191" s="7"/>
      <c r="U191" s="7"/>
      <c r="V191" s="7"/>
      <c r="W191" s="7"/>
    </row>
    <row r="192" spans="10:23" x14ac:dyDescent="0.2">
      <c r="J192" s="7"/>
      <c r="U192" s="7"/>
      <c r="V192" s="7"/>
      <c r="W192" s="7"/>
    </row>
    <row r="193" spans="10:23" x14ac:dyDescent="0.2">
      <c r="J193" s="7"/>
      <c r="U193" s="7"/>
      <c r="V193" s="7"/>
      <c r="W193" s="7"/>
    </row>
    <row r="194" spans="10:23" x14ac:dyDescent="0.2">
      <c r="J194" s="7"/>
      <c r="U194" s="7"/>
      <c r="V194" s="7"/>
      <c r="W194" s="7"/>
    </row>
    <row r="195" spans="10:23" x14ac:dyDescent="0.2">
      <c r="J195" s="7"/>
      <c r="U195" s="7"/>
      <c r="V195" s="7"/>
      <c r="W195" s="7"/>
    </row>
    <row r="196" spans="10:23" x14ac:dyDescent="0.2">
      <c r="J196" s="7"/>
      <c r="U196" s="7"/>
      <c r="V196" s="7"/>
      <c r="W196" s="7"/>
    </row>
    <row r="197" spans="10:23" x14ac:dyDescent="0.2">
      <c r="J197" s="7"/>
      <c r="U197" s="7"/>
      <c r="V197" s="7"/>
      <c r="W197" s="7"/>
    </row>
    <row r="198" spans="10:23" x14ac:dyDescent="0.2">
      <c r="J198" s="7"/>
      <c r="U198" s="7"/>
      <c r="V198" s="7"/>
      <c r="W198" s="7"/>
    </row>
    <row r="199" spans="10:23" x14ac:dyDescent="0.2">
      <c r="J199" s="7"/>
      <c r="U199" s="7"/>
      <c r="V199" s="7"/>
      <c r="W199" s="7"/>
    </row>
    <row r="200" spans="10:23" x14ac:dyDescent="0.2">
      <c r="J200" s="7"/>
      <c r="U200" s="7"/>
      <c r="V200" s="7"/>
      <c r="W200" s="7"/>
    </row>
    <row r="201" spans="10:23" x14ac:dyDescent="0.2">
      <c r="J201" s="7"/>
      <c r="U201" s="7"/>
      <c r="V201" s="7"/>
      <c r="W201" s="7"/>
    </row>
    <row r="202" spans="10:23" x14ac:dyDescent="0.2">
      <c r="J202" s="7"/>
      <c r="U202" s="7"/>
      <c r="V202" s="7"/>
      <c r="W202" s="7"/>
    </row>
    <row r="203" spans="10:23" x14ac:dyDescent="0.2">
      <c r="J203" s="7"/>
      <c r="U203" s="7"/>
      <c r="V203" s="7"/>
      <c r="W203" s="7"/>
    </row>
    <row r="204" spans="10:23" x14ac:dyDescent="0.2">
      <c r="J204" s="7"/>
      <c r="U204" s="7"/>
      <c r="V204" s="7"/>
      <c r="W204" s="7"/>
    </row>
    <row r="205" spans="10:23" x14ac:dyDescent="0.2">
      <c r="J205" s="7"/>
      <c r="U205" s="7"/>
      <c r="V205" s="7"/>
      <c r="W205" s="7"/>
    </row>
    <row r="206" spans="10:23" x14ac:dyDescent="0.2">
      <c r="J206" s="7"/>
      <c r="U206" s="7"/>
      <c r="V206" s="7"/>
      <c r="W206" s="7"/>
    </row>
    <row r="207" spans="10:23" x14ac:dyDescent="0.2">
      <c r="J207" s="7"/>
      <c r="U207" s="7"/>
      <c r="V207" s="7"/>
      <c r="W207" s="7"/>
    </row>
    <row r="208" spans="10:23" x14ac:dyDescent="0.2">
      <c r="J208" s="7"/>
      <c r="U208" s="7"/>
      <c r="V208" s="7"/>
      <c r="W208" s="7"/>
    </row>
    <row r="209" spans="10:23" x14ac:dyDescent="0.2">
      <c r="J209" s="7"/>
      <c r="U209" s="7"/>
      <c r="V209" s="7"/>
      <c r="W209" s="7"/>
    </row>
    <row r="210" spans="10:23" x14ac:dyDescent="0.2">
      <c r="J210" s="7"/>
      <c r="U210" s="7"/>
      <c r="V210" s="7"/>
      <c r="W210" s="7"/>
    </row>
    <row r="211" spans="10:23" x14ac:dyDescent="0.2">
      <c r="J211" s="7"/>
      <c r="U211" s="7"/>
      <c r="V211" s="7"/>
      <c r="W211" s="7"/>
    </row>
    <row r="212" spans="10:23" x14ac:dyDescent="0.2">
      <c r="J212" s="7"/>
      <c r="U212" s="7"/>
      <c r="V212" s="7"/>
      <c r="W212" s="7"/>
    </row>
    <row r="213" spans="10:23" x14ac:dyDescent="0.2">
      <c r="J213" s="7"/>
      <c r="U213" s="7"/>
      <c r="V213" s="7"/>
      <c r="W213" s="7"/>
    </row>
    <row r="214" spans="10:23" x14ac:dyDescent="0.2">
      <c r="J214" s="7"/>
      <c r="U214" s="7"/>
      <c r="V214" s="7"/>
      <c r="W214" s="7"/>
    </row>
    <row r="215" spans="10:23" x14ac:dyDescent="0.2">
      <c r="J215" s="7"/>
      <c r="U215" s="7"/>
      <c r="V215" s="7"/>
      <c r="W215" s="7"/>
    </row>
    <row r="216" spans="10:23" x14ac:dyDescent="0.2">
      <c r="J216" s="7"/>
      <c r="U216" s="7"/>
      <c r="V216" s="7"/>
      <c r="W216" s="7"/>
    </row>
    <row r="217" spans="10:23" x14ac:dyDescent="0.2">
      <c r="J217" s="7"/>
      <c r="U217" s="7"/>
      <c r="V217" s="7"/>
      <c r="W217" s="7"/>
    </row>
    <row r="218" spans="10:23" x14ac:dyDescent="0.2">
      <c r="J218" s="7"/>
      <c r="U218" s="7"/>
      <c r="V218" s="7"/>
      <c r="W218" s="7"/>
    </row>
    <row r="219" spans="10:23" x14ac:dyDescent="0.2">
      <c r="J219" s="7"/>
      <c r="U219" s="7"/>
      <c r="V219" s="7"/>
      <c r="W219" s="7"/>
    </row>
    <row r="220" spans="10:23" x14ac:dyDescent="0.2">
      <c r="J220" s="7"/>
      <c r="U220" s="7"/>
      <c r="V220" s="7"/>
      <c r="W220" s="7"/>
    </row>
    <row r="221" spans="10:23" x14ac:dyDescent="0.2">
      <c r="J221" s="7"/>
      <c r="U221" s="7"/>
      <c r="V221" s="7"/>
      <c r="W221" s="7"/>
    </row>
    <row r="222" spans="10:23" x14ac:dyDescent="0.2">
      <c r="J222" s="7"/>
      <c r="U222" s="7"/>
      <c r="V222" s="7"/>
      <c r="W222" s="7"/>
    </row>
    <row r="223" spans="10:23" x14ac:dyDescent="0.2">
      <c r="J223" s="7"/>
      <c r="U223" s="7"/>
      <c r="V223" s="7"/>
      <c r="W223" s="7"/>
    </row>
    <row r="224" spans="10:23" x14ac:dyDescent="0.2">
      <c r="J224" s="7"/>
      <c r="U224" s="7"/>
      <c r="V224" s="7"/>
      <c r="W224" s="7"/>
    </row>
  </sheetData>
  <conditionalFormatting sqref="V1:V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59430-CEF9-423B-A0D8-0CEDE406A760}">
  <dimension ref="A1:N43"/>
  <sheetViews>
    <sheetView zoomScale="85" zoomScaleNormal="85" workbookViewId="0">
      <selection activeCell="G41" sqref="G41"/>
    </sheetView>
  </sheetViews>
  <sheetFormatPr defaultColWidth="8.7109375" defaultRowHeight="12.75" x14ac:dyDescent="0.2"/>
  <cols>
    <col min="1" max="5" width="11.5703125" customWidth="1"/>
    <col min="6" max="6" width="11.5703125" style="18" customWidth="1"/>
    <col min="7" max="7" width="13.42578125" style="18" customWidth="1"/>
    <col min="8" max="14" width="11.5703125" customWidth="1"/>
  </cols>
  <sheetData>
    <row r="1" spans="1:14" s="20" customFormat="1" ht="15" x14ac:dyDescent="0.25">
      <c r="A1" s="11" t="s">
        <v>69</v>
      </c>
      <c r="B1" s="21"/>
      <c r="C1" s="21" t="s">
        <v>75</v>
      </c>
      <c r="D1" s="21" t="s">
        <v>76</v>
      </c>
      <c r="E1" s="21" t="s">
        <v>77</v>
      </c>
      <c r="F1" s="22" t="s">
        <v>71</v>
      </c>
      <c r="G1" s="22" t="s">
        <v>78</v>
      </c>
      <c r="H1" s="21" t="s">
        <v>70</v>
      </c>
      <c r="I1" s="23"/>
      <c r="J1" s="21" t="s">
        <v>75</v>
      </c>
      <c r="K1" s="21" t="s">
        <v>76</v>
      </c>
      <c r="L1" s="21" t="s">
        <v>77</v>
      </c>
      <c r="M1" s="22" t="s">
        <v>72</v>
      </c>
      <c r="N1" s="22" t="s">
        <v>78</v>
      </c>
    </row>
    <row r="2" spans="1:14" x14ac:dyDescent="0.2">
      <c r="B2" s="16" t="s">
        <v>58</v>
      </c>
      <c r="C2" s="17">
        <v>63.06</v>
      </c>
      <c r="D2" s="17">
        <v>68.8</v>
      </c>
      <c r="E2" s="17">
        <v>62.42</v>
      </c>
      <c r="F2" s="18">
        <f>E2-C2</f>
        <v>-0.64000000000000057</v>
      </c>
      <c r="G2" s="18">
        <v>0.21</v>
      </c>
      <c r="I2" s="15" t="s">
        <v>58</v>
      </c>
      <c r="J2">
        <v>74.87</v>
      </c>
      <c r="K2">
        <v>78.8</v>
      </c>
      <c r="L2">
        <v>75.069999999999993</v>
      </c>
      <c r="M2">
        <f>L2-J2</f>
        <v>0.19999999999998863</v>
      </c>
      <c r="N2">
        <v>0.41</v>
      </c>
    </row>
    <row r="3" spans="1:14" x14ac:dyDescent="0.2">
      <c r="B3" s="15" t="s">
        <v>29</v>
      </c>
      <c r="C3">
        <v>64.599999999999994</v>
      </c>
      <c r="D3">
        <v>68.900000000000006</v>
      </c>
      <c r="E3">
        <v>64.17</v>
      </c>
      <c r="F3" s="18">
        <f t="shared" ref="F2:F43" si="0">E3-C3</f>
        <v>-0.42999999999999261</v>
      </c>
      <c r="G3" s="18">
        <v>0.21</v>
      </c>
      <c r="I3" s="15" t="s">
        <v>66</v>
      </c>
      <c r="J3">
        <v>75.19</v>
      </c>
      <c r="K3">
        <v>79.599999999999994</v>
      </c>
      <c r="L3">
        <v>75.47</v>
      </c>
      <c r="M3">
        <f t="shared" ref="M2:M43" si="1">L3-J3</f>
        <v>0.28000000000000114</v>
      </c>
      <c r="N3">
        <v>0.41</v>
      </c>
    </row>
    <row r="4" spans="1:14" x14ac:dyDescent="0.2">
      <c r="B4" s="15" t="s">
        <v>66</v>
      </c>
      <c r="C4">
        <v>65.2</v>
      </c>
      <c r="D4">
        <v>69.2</v>
      </c>
      <c r="E4">
        <v>64.8</v>
      </c>
      <c r="F4" s="18">
        <f t="shared" si="0"/>
        <v>-0.40000000000000568</v>
      </c>
      <c r="G4" s="18">
        <v>0.21</v>
      </c>
      <c r="I4" s="15" t="s">
        <v>29</v>
      </c>
      <c r="J4">
        <v>76.48</v>
      </c>
      <c r="K4">
        <v>79.400000000000006</v>
      </c>
      <c r="L4">
        <v>76.77</v>
      </c>
      <c r="M4">
        <f t="shared" si="1"/>
        <v>0.28999999999999204</v>
      </c>
      <c r="N4">
        <v>0.41</v>
      </c>
    </row>
    <row r="5" spans="1:14" x14ac:dyDescent="0.2">
      <c r="B5" s="15" t="s">
        <v>49</v>
      </c>
      <c r="C5">
        <v>67.55</v>
      </c>
      <c r="D5">
        <v>71.510000000000005</v>
      </c>
      <c r="E5">
        <v>67.260000000000005</v>
      </c>
      <c r="F5" s="18">
        <f t="shared" si="0"/>
        <v>-0.28999999999999204</v>
      </c>
      <c r="G5" s="18">
        <v>0.21</v>
      </c>
      <c r="I5" s="15" t="s">
        <v>49</v>
      </c>
      <c r="J5">
        <v>78.760000000000005</v>
      </c>
      <c r="K5">
        <v>81.02</v>
      </c>
      <c r="L5">
        <v>79.099999999999994</v>
      </c>
      <c r="M5">
        <f t="shared" si="1"/>
        <v>0.3399999999999892</v>
      </c>
      <c r="N5">
        <v>0.41</v>
      </c>
    </row>
    <row r="6" spans="1:14" x14ac:dyDescent="0.2">
      <c r="B6" s="15" t="s">
        <v>48</v>
      </c>
      <c r="C6">
        <v>67.89</v>
      </c>
      <c r="D6">
        <v>70.900000000000006</v>
      </c>
      <c r="E6">
        <v>67.760000000000005</v>
      </c>
      <c r="F6" s="18">
        <f t="shared" si="0"/>
        <v>-0.12999999999999545</v>
      </c>
      <c r="G6" s="18">
        <v>0.21</v>
      </c>
      <c r="I6" s="15" t="s">
        <v>48</v>
      </c>
      <c r="J6">
        <v>77.84</v>
      </c>
      <c r="K6">
        <v>80.02</v>
      </c>
      <c r="L6">
        <v>78.2</v>
      </c>
      <c r="M6">
        <f t="shared" si="1"/>
        <v>0.35999999999999943</v>
      </c>
      <c r="N6">
        <v>0.41</v>
      </c>
    </row>
    <row r="7" spans="1:14" x14ac:dyDescent="0.2">
      <c r="B7" s="15" t="s">
        <v>37</v>
      </c>
      <c r="C7">
        <v>70.83</v>
      </c>
      <c r="D7">
        <v>74.42</v>
      </c>
      <c r="E7">
        <v>70.8</v>
      </c>
      <c r="F7" s="18">
        <f t="shared" si="0"/>
        <v>-3.0000000000001137E-2</v>
      </c>
      <c r="G7" s="18">
        <v>0.21</v>
      </c>
      <c r="I7" s="15" t="s">
        <v>37</v>
      </c>
      <c r="J7">
        <v>80.53</v>
      </c>
      <c r="K7">
        <v>82.74</v>
      </c>
      <c r="L7">
        <v>80.92</v>
      </c>
      <c r="M7">
        <f t="shared" si="1"/>
        <v>0.39000000000000057</v>
      </c>
      <c r="N7">
        <v>0.41</v>
      </c>
    </row>
    <row r="8" spans="1:14" x14ac:dyDescent="0.2">
      <c r="B8" s="15" t="s">
        <v>55</v>
      </c>
      <c r="C8">
        <v>72.150000000000006</v>
      </c>
      <c r="D8">
        <v>74.08</v>
      </c>
      <c r="E8">
        <v>72.260000000000005</v>
      </c>
      <c r="F8" s="18">
        <f t="shared" si="0"/>
        <v>0.10999999999999943</v>
      </c>
      <c r="G8" s="18">
        <v>0.21</v>
      </c>
      <c r="I8" s="15" t="s">
        <v>55</v>
      </c>
      <c r="J8">
        <v>80.459999999999994</v>
      </c>
      <c r="K8">
        <v>81.739999999999995</v>
      </c>
      <c r="L8">
        <v>80.89</v>
      </c>
      <c r="M8">
        <f t="shared" si="1"/>
        <v>0.43000000000000682</v>
      </c>
      <c r="N8">
        <v>0.41</v>
      </c>
    </row>
    <row r="9" spans="1:14" x14ac:dyDescent="0.2">
      <c r="B9" s="15" t="s">
        <v>31</v>
      </c>
      <c r="C9">
        <v>70.39</v>
      </c>
      <c r="D9">
        <v>71.58</v>
      </c>
      <c r="E9">
        <v>70.52</v>
      </c>
      <c r="F9" s="18">
        <f t="shared" si="0"/>
        <v>0.12999999999999545</v>
      </c>
      <c r="G9" s="18">
        <v>0.21</v>
      </c>
      <c r="I9" s="15" t="s">
        <v>31</v>
      </c>
      <c r="J9">
        <v>77.349999999999994</v>
      </c>
      <c r="K9">
        <v>78.73</v>
      </c>
      <c r="L9">
        <v>77.739999999999995</v>
      </c>
      <c r="M9">
        <f t="shared" si="1"/>
        <v>0.39000000000000057</v>
      </c>
      <c r="N9">
        <v>0.41</v>
      </c>
    </row>
    <row r="10" spans="1:14" x14ac:dyDescent="0.2">
      <c r="B10" s="15" t="s">
        <v>60</v>
      </c>
      <c r="C10">
        <v>71.739999999999995</v>
      </c>
      <c r="D10">
        <v>74.260000000000005</v>
      </c>
      <c r="E10">
        <v>71.88</v>
      </c>
      <c r="F10" s="18">
        <f t="shared" si="0"/>
        <v>0.14000000000000057</v>
      </c>
      <c r="G10" s="18">
        <v>0.21</v>
      </c>
      <c r="I10" s="15" t="s">
        <v>60</v>
      </c>
      <c r="J10">
        <v>79.16</v>
      </c>
      <c r="K10">
        <v>81</v>
      </c>
      <c r="L10">
        <v>79.59</v>
      </c>
      <c r="M10">
        <f t="shared" si="1"/>
        <v>0.43000000000000682</v>
      </c>
      <c r="N10">
        <v>0.41</v>
      </c>
    </row>
    <row r="11" spans="1:14" x14ac:dyDescent="0.2">
      <c r="B11" s="15" t="s">
        <v>43</v>
      </c>
      <c r="C11">
        <v>70.56</v>
      </c>
      <c r="D11">
        <v>73.05</v>
      </c>
      <c r="E11">
        <v>70.709999999999994</v>
      </c>
      <c r="F11" s="18">
        <f t="shared" si="0"/>
        <v>0.14999999999999147</v>
      </c>
      <c r="G11" s="18">
        <v>0.21</v>
      </c>
      <c r="I11" s="15" t="s">
        <v>43</v>
      </c>
      <c r="J11">
        <v>78.31</v>
      </c>
      <c r="K11">
        <v>79.680000000000007</v>
      </c>
      <c r="L11">
        <v>78.73</v>
      </c>
      <c r="M11">
        <f t="shared" si="1"/>
        <v>0.42000000000000171</v>
      </c>
      <c r="N11">
        <v>0.41</v>
      </c>
    </row>
    <row r="12" spans="1:14" x14ac:dyDescent="0.2">
      <c r="B12" s="15" t="s">
        <v>59</v>
      </c>
      <c r="C12">
        <v>76.22</v>
      </c>
      <c r="D12">
        <v>77.209999999999994</v>
      </c>
      <c r="E12">
        <v>76.39</v>
      </c>
      <c r="F12" s="18">
        <f t="shared" si="0"/>
        <v>0.17000000000000171</v>
      </c>
      <c r="G12" s="18">
        <v>0.21</v>
      </c>
      <c r="I12" s="15" t="s">
        <v>59</v>
      </c>
      <c r="J12">
        <v>80.61</v>
      </c>
      <c r="K12">
        <v>81.23</v>
      </c>
      <c r="L12">
        <v>81</v>
      </c>
      <c r="M12">
        <f t="shared" si="1"/>
        <v>0.39000000000000057</v>
      </c>
      <c r="N12">
        <v>0.41</v>
      </c>
    </row>
    <row r="13" spans="1:14" x14ac:dyDescent="0.2">
      <c r="B13" s="15" t="s">
        <v>34</v>
      </c>
      <c r="C13">
        <v>74.42</v>
      </c>
      <c r="D13">
        <v>76.27</v>
      </c>
      <c r="E13">
        <v>74.62</v>
      </c>
      <c r="F13" s="18">
        <f t="shared" si="0"/>
        <v>0.20000000000000284</v>
      </c>
      <c r="G13" s="18">
        <v>0.21</v>
      </c>
      <c r="I13" s="15" t="s">
        <v>34</v>
      </c>
      <c r="J13">
        <v>80.650000000000006</v>
      </c>
      <c r="K13">
        <v>82.07</v>
      </c>
      <c r="L13">
        <v>81.069999999999993</v>
      </c>
      <c r="M13">
        <f t="shared" si="1"/>
        <v>0.41999999999998749</v>
      </c>
      <c r="N13">
        <v>0.41</v>
      </c>
    </row>
    <row r="14" spans="1:14" x14ac:dyDescent="0.2">
      <c r="B14" s="15" t="s">
        <v>38</v>
      </c>
      <c r="C14">
        <v>76.73</v>
      </c>
      <c r="D14">
        <v>79.180000000000007</v>
      </c>
      <c r="E14">
        <v>76.930000000000007</v>
      </c>
      <c r="F14" s="18">
        <f t="shared" si="0"/>
        <v>0.20000000000000284</v>
      </c>
      <c r="G14" s="18">
        <v>0.21</v>
      </c>
      <c r="I14" s="15" t="s">
        <v>38</v>
      </c>
      <c r="J14">
        <v>83.24</v>
      </c>
      <c r="K14">
        <v>84.52</v>
      </c>
      <c r="L14">
        <v>83.63</v>
      </c>
      <c r="M14">
        <f t="shared" si="1"/>
        <v>0.39000000000000057</v>
      </c>
      <c r="N14">
        <v>0.41</v>
      </c>
    </row>
    <row r="15" spans="1:14" x14ac:dyDescent="0.2">
      <c r="B15" s="15" t="s">
        <v>65</v>
      </c>
      <c r="C15">
        <v>76.14</v>
      </c>
      <c r="D15">
        <v>77.53</v>
      </c>
      <c r="E15">
        <v>76.34</v>
      </c>
      <c r="F15" s="18">
        <f t="shared" si="0"/>
        <v>0.20000000000000284</v>
      </c>
      <c r="G15" s="18">
        <v>0.21</v>
      </c>
      <c r="I15" s="15" t="s">
        <v>65</v>
      </c>
      <c r="J15">
        <v>82.3</v>
      </c>
      <c r="K15">
        <v>83.78</v>
      </c>
      <c r="L15">
        <v>82.72</v>
      </c>
      <c r="M15">
        <f t="shared" si="1"/>
        <v>0.42000000000000171</v>
      </c>
      <c r="N15">
        <v>0.41</v>
      </c>
    </row>
    <row r="16" spans="1:14" s="18" customFormat="1" x14ac:dyDescent="0.2">
      <c r="B16" s="19" t="s">
        <v>68</v>
      </c>
      <c r="C16" s="18">
        <v>76.25</v>
      </c>
      <c r="D16" s="18">
        <v>76.459999999999994</v>
      </c>
      <c r="E16" s="18">
        <v>76.459999999999994</v>
      </c>
      <c r="F16" s="18">
        <f t="shared" si="0"/>
        <v>0.20999999999999375</v>
      </c>
      <c r="G16" s="18">
        <v>0.21</v>
      </c>
      <c r="I16" s="19" t="s">
        <v>68</v>
      </c>
      <c r="J16" s="18">
        <v>81.069999999999993</v>
      </c>
      <c r="K16" s="18">
        <v>81.48</v>
      </c>
      <c r="L16" s="18">
        <v>81.48</v>
      </c>
      <c r="M16" s="18">
        <f t="shared" si="1"/>
        <v>0.4100000000000108</v>
      </c>
      <c r="N16" s="18">
        <v>0.41</v>
      </c>
    </row>
    <row r="17" spans="2:14" x14ac:dyDescent="0.2">
      <c r="B17" s="15" t="s">
        <v>33</v>
      </c>
      <c r="C17">
        <v>75.22</v>
      </c>
      <c r="D17">
        <v>77.38</v>
      </c>
      <c r="E17">
        <v>75.430000000000007</v>
      </c>
      <c r="F17" s="18">
        <f t="shared" si="0"/>
        <v>0.21000000000000796</v>
      </c>
      <c r="G17" s="18">
        <v>0.21</v>
      </c>
      <c r="I17" s="15" t="s">
        <v>33</v>
      </c>
      <c r="J17">
        <v>81</v>
      </c>
      <c r="K17">
        <v>82.57</v>
      </c>
      <c r="L17">
        <v>81.459999999999994</v>
      </c>
      <c r="M17">
        <f t="shared" si="1"/>
        <v>0.45999999999999375</v>
      </c>
      <c r="N17">
        <v>0.41</v>
      </c>
    </row>
    <row r="18" spans="2:14" x14ac:dyDescent="0.2">
      <c r="B18" s="15" t="s">
        <v>56</v>
      </c>
      <c r="C18">
        <v>76.849999999999994</v>
      </c>
      <c r="D18">
        <v>78.73</v>
      </c>
      <c r="E18">
        <v>77.069999999999993</v>
      </c>
      <c r="F18" s="18">
        <f t="shared" si="0"/>
        <v>0.21999999999999886</v>
      </c>
      <c r="G18" s="18">
        <v>0.21</v>
      </c>
      <c r="I18" s="15" t="s">
        <v>56</v>
      </c>
      <c r="J18">
        <v>83.21</v>
      </c>
      <c r="K18">
        <v>84.72</v>
      </c>
      <c r="L18">
        <v>83.61</v>
      </c>
      <c r="M18">
        <f t="shared" si="1"/>
        <v>0.40000000000000568</v>
      </c>
      <c r="N18">
        <v>0.41</v>
      </c>
    </row>
    <row r="19" spans="2:14" x14ac:dyDescent="0.2">
      <c r="B19" s="15" t="s">
        <v>39</v>
      </c>
      <c r="C19">
        <v>78.010000000000005</v>
      </c>
      <c r="D19">
        <v>79.77</v>
      </c>
      <c r="E19">
        <v>78.28</v>
      </c>
      <c r="F19" s="18">
        <f t="shared" si="0"/>
        <v>0.26999999999999602</v>
      </c>
      <c r="G19" s="18">
        <v>0.21</v>
      </c>
      <c r="I19" s="15" t="s">
        <v>39</v>
      </c>
      <c r="J19">
        <v>84.68</v>
      </c>
      <c r="K19">
        <v>85.62</v>
      </c>
      <c r="L19">
        <v>85.08</v>
      </c>
      <c r="M19">
        <f t="shared" si="1"/>
        <v>0.39999999999999147</v>
      </c>
      <c r="N19">
        <v>0.41</v>
      </c>
    </row>
    <row r="20" spans="2:14" x14ac:dyDescent="0.2">
      <c r="B20" s="15" t="s">
        <v>41</v>
      </c>
      <c r="C20">
        <v>77.89</v>
      </c>
      <c r="D20">
        <v>78.97</v>
      </c>
      <c r="E20">
        <v>78.16</v>
      </c>
      <c r="F20" s="18">
        <f t="shared" si="0"/>
        <v>0.26999999999999602</v>
      </c>
      <c r="G20" s="18">
        <v>0.21</v>
      </c>
      <c r="I20" s="15" t="s">
        <v>41</v>
      </c>
      <c r="J20">
        <v>83.25</v>
      </c>
      <c r="K20">
        <v>83.99</v>
      </c>
      <c r="L20">
        <v>83.68</v>
      </c>
      <c r="M20">
        <f t="shared" si="1"/>
        <v>0.43000000000000682</v>
      </c>
      <c r="N20">
        <v>0.41</v>
      </c>
    </row>
    <row r="21" spans="2:14" x14ac:dyDescent="0.2">
      <c r="B21" s="15" t="s">
        <v>61</v>
      </c>
      <c r="C21">
        <v>76.27</v>
      </c>
      <c r="D21">
        <v>78.5</v>
      </c>
      <c r="E21">
        <v>76.540000000000006</v>
      </c>
      <c r="F21" s="18">
        <f t="shared" si="0"/>
        <v>0.27000000000001023</v>
      </c>
      <c r="G21" s="18">
        <v>0.21</v>
      </c>
      <c r="I21" s="15" t="s">
        <v>61</v>
      </c>
      <c r="J21">
        <v>82.6</v>
      </c>
      <c r="K21">
        <v>84.18</v>
      </c>
      <c r="L21">
        <v>83.03</v>
      </c>
      <c r="M21">
        <f t="shared" si="1"/>
        <v>0.43000000000000682</v>
      </c>
      <c r="N21">
        <v>0.41</v>
      </c>
    </row>
    <row r="22" spans="2:14" x14ac:dyDescent="0.2">
      <c r="B22" s="15" t="s">
        <v>30</v>
      </c>
      <c r="C22">
        <v>77.36</v>
      </c>
      <c r="D22">
        <v>79.59</v>
      </c>
      <c r="E22">
        <v>77.64</v>
      </c>
      <c r="F22" s="18">
        <f t="shared" si="0"/>
        <v>0.28000000000000114</v>
      </c>
      <c r="G22" s="18">
        <v>0.21</v>
      </c>
      <c r="I22" s="15" t="s">
        <v>30</v>
      </c>
      <c r="J22">
        <v>82.63</v>
      </c>
      <c r="K22">
        <v>84</v>
      </c>
      <c r="L22">
        <v>83.03</v>
      </c>
      <c r="M22">
        <f t="shared" si="1"/>
        <v>0.40000000000000568</v>
      </c>
      <c r="N22">
        <v>0.41</v>
      </c>
    </row>
    <row r="23" spans="2:14" x14ac:dyDescent="0.2">
      <c r="B23" s="15" t="s">
        <v>53</v>
      </c>
      <c r="C23">
        <v>77.150000000000006</v>
      </c>
      <c r="D23">
        <v>78.97</v>
      </c>
      <c r="E23">
        <v>77.430000000000007</v>
      </c>
      <c r="F23" s="18">
        <f t="shared" si="0"/>
        <v>0.28000000000000114</v>
      </c>
      <c r="G23" s="18">
        <v>0.21</v>
      </c>
      <c r="I23" s="15" t="s">
        <v>53</v>
      </c>
      <c r="J23">
        <v>81.7</v>
      </c>
      <c r="K23">
        <v>82.75</v>
      </c>
      <c r="L23">
        <v>82.13</v>
      </c>
      <c r="M23">
        <f t="shared" si="1"/>
        <v>0.42999999999999261</v>
      </c>
      <c r="N23">
        <v>0.41</v>
      </c>
    </row>
    <row r="24" spans="2:14" x14ac:dyDescent="0.2">
      <c r="B24" s="15" t="s">
        <v>44</v>
      </c>
      <c r="C24">
        <v>79.73</v>
      </c>
      <c r="D24">
        <v>81.47</v>
      </c>
      <c r="E24">
        <v>80.02</v>
      </c>
      <c r="F24" s="18">
        <f t="shared" si="0"/>
        <v>0.28999999999999204</v>
      </c>
      <c r="G24" s="18">
        <v>0.21</v>
      </c>
      <c r="I24" s="15" t="s">
        <v>44</v>
      </c>
      <c r="J24">
        <v>83.84</v>
      </c>
      <c r="K24">
        <v>84.59</v>
      </c>
      <c r="L24">
        <v>84.28</v>
      </c>
      <c r="M24">
        <f t="shared" si="1"/>
        <v>0.43999999999999773</v>
      </c>
      <c r="N24">
        <v>0.41</v>
      </c>
    </row>
    <row r="25" spans="2:14" x14ac:dyDescent="0.2">
      <c r="B25" s="15" t="s">
        <v>45</v>
      </c>
      <c r="C25">
        <v>78.31</v>
      </c>
      <c r="D25">
        <v>80.400000000000006</v>
      </c>
      <c r="E25">
        <v>78.599999999999994</v>
      </c>
      <c r="F25" s="18">
        <f t="shared" si="0"/>
        <v>0.28999999999999204</v>
      </c>
      <c r="G25" s="18">
        <v>0.21</v>
      </c>
      <c r="I25" s="15" t="s">
        <v>45</v>
      </c>
      <c r="J25">
        <v>82.84</v>
      </c>
      <c r="K25">
        <v>84.38</v>
      </c>
      <c r="L25">
        <v>83.28</v>
      </c>
      <c r="M25">
        <f t="shared" si="1"/>
        <v>0.43999999999999773</v>
      </c>
      <c r="N25">
        <v>0.41</v>
      </c>
    </row>
    <row r="26" spans="2:14" x14ac:dyDescent="0.2">
      <c r="B26" s="15" t="s">
        <v>57</v>
      </c>
      <c r="C26">
        <v>76.87</v>
      </c>
      <c r="D26">
        <v>80.34</v>
      </c>
      <c r="E26">
        <v>77.17</v>
      </c>
      <c r="F26" s="18">
        <f t="shared" si="0"/>
        <v>0.29999999999999716</v>
      </c>
      <c r="G26" s="18">
        <v>0.21</v>
      </c>
      <c r="I26" s="15" t="s">
        <v>57</v>
      </c>
      <c r="J26">
        <v>83.66</v>
      </c>
      <c r="K26">
        <v>86.31</v>
      </c>
      <c r="L26">
        <v>84.06</v>
      </c>
      <c r="M26">
        <f t="shared" si="1"/>
        <v>0.40000000000000568</v>
      </c>
      <c r="N26">
        <v>0.41</v>
      </c>
    </row>
    <row r="27" spans="2:14" x14ac:dyDescent="0.2">
      <c r="B27" s="15" t="s">
        <v>28</v>
      </c>
      <c r="C27">
        <v>77.66</v>
      </c>
      <c r="D27">
        <v>79.540000000000006</v>
      </c>
      <c r="E27">
        <v>77.97</v>
      </c>
      <c r="F27" s="18">
        <f t="shared" si="0"/>
        <v>0.31000000000000227</v>
      </c>
      <c r="G27" s="18">
        <v>0.21</v>
      </c>
      <c r="I27" s="15" t="s">
        <v>28</v>
      </c>
      <c r="J27">
        <v>83.12</v>
      </c>
      <c r="K27">
        <v>84.2</v>
      </c>
      <c r="L27">
        <v>83.54</v>
      </c>
      <c r="M27">
        <f t="shared" si="1"/>
        <v>0.42000000000000171</v>
      </c>
      <c r="N27">
        <v>0.41</v>
      </c>
    </row>
    <row r="28" spans="2:14" x14ac:dyDescent="0.2">
      <c r="B28" s="15" t="s">
        <v>54</v>
      </c>
      <c r="C28">
        <v>78.849999999999994</v>
      </c>
      <c r="D28">
        <v>81.180000000000007</v>
      </c>
      <c r="E28">
        <v>79.16</v>
      </c>
      <c r="F28" s="18">
        <f t="shared" si="0"/>
        <v>0.31000000000000227</v>
      </c>
      <c r="G28" s="18">
        <v>0.21</v>
      </c>
      <c r="I28" s="15" t="s">
        <v>54</v>
      </c>
      <c r="J28">
        <v>83.16</v>
      </c>
      <c r="K28">
        <v>84.7</v>
      </c>
      <c r="L28">
        <v>83.57</v>
      </c>
      <c r="M28">
        <f t="shared" si="1"/>
        <v>0.40999999999999659</v>
      </c>
      <c r="N28">
        <v>0.41</v>
      </c>
    </row>
    <row r="29" spans="2:14" x14ac:dyDescent="0.2">
      <c r="B29" s="15" t="s">
        <v>67</v>
      </c>
      <c r="C29">
        <v>78.349999999999994</v>
      </c>
      <c r="D29">
        <v>79.56</v>
      </c>
      <c r="E29">
        <v>78.66</v>
      </c>
      <c r="F29" s="18">
        <f t="shared" si="0"/>
        <v>0.31000000000000227</v>
      </c>
      <c r="G29" s="18">
        <v>0.21</v>
      </c>
      <c r="I29" s="15" t="s">
        <v>67</v>
      </c>
      <c r="J29">
        <v>82.33</v>
      </c>
      <c r="K29">
        <v>83.27</v>
      </c>
      <c r="L29">
        <v>82.76</v>
      </c>
      <c r="M29">
        <f t="shared" si="1"/>
        <v>0.43000000000000682</v>
      </c>
      <c r="N29">
        <v>0.41</v>
      </c>
    </row>
    <row r="30" spans="2:14" x14ac:dyDescent="0.2">
      <c r="B30" s="15" t="s">
        <v>40</v>
      </c>
      <c r="C30">
        <v>77.430000000000007</v>
      </c>
      <c r="D30">
        <v>78.83</v>
      </c>
      <c r="E30">
        <v>77.75</v>
      </c>
      <c r="F30" s="18">
        <f t="shared" si="0"/>
        <v>0.31999999999999318</v>
      </c>
      <c r="G30" s="18">
        <v>0.21</v>
      </c>
      <c r="I30" s="15" t="s">
        <v>40</v>
      </c>
      <c r="J30">
        <v>82.62</v>
      </c>
      <c r="K30">
        <v>83.54</v>
      </c>
      <c r="L30">
        <v>83.04</v>
      </c>
      <c r="M30">
        <f t="shared" si="1"/>
        <v>0.42000000000000171</v>
      </c>
      <c r="N30">
        <v>0.41</v>
      </c>
    </row>
    <row r="31" spans="2:14" x14ac:dyDescent="0.2">
      <c r="B31" s="15" t="s">
        <v>35</v>
      </c>
      <c r="C31">
        <v>77.12</v>
      </c>
      <c r="D31">
        <v>79.44</v>
      </c>
      <c r="E31">
        <v>77.45</v>
      </c>
      <c r="F31" s="18">
        <f t="shared" si="0"/>
        <v>0.32999999999999829</v>
      </c>
      <c r="G31" s="18">
        <v>0.21</v>
      </c>
      <c r="I31" s="15" t="s">
        <v>35</v>
      </c>
      <c r="J31">
        <v>81.33</v>
      </c>
      <c r="K31">
        <v>83.42</v>
      </c>
      <c r="L31">
        <v>81.790000000000006</v>
      </c>
      <c r="M31">
        <f t="shared" si="1"/>
        <v>0.46000000000000796</v>
      </c>
      <c r="N31">
        <v>0.41</v>
      </c>
    </row>
    <row r="32" spans="2:14" x14ac:dyDescent="0.2">
      <c r="B32" s="15" t="s">
        <v>36</v>
      </c>
      <c r="C32">
        <v>78.61</v>
      </c>
      <c r="D32">
        <v>79.819999999999993</v>
      </c>
      <c r="E32">
        <v>78.94</v>
      </c>
      <c r="F32" s="18">
        <f t="shared" si="0"/>
        <v>0.32999999999999829</v>
      </c>
      <c r="G32" s="18">
        <v>0.21</v>
      </c>
      <c r="I32" s="15" t="s">
        <v>36</v>
      </c>
      <c r="J32">
        <v>82.54</v>
      </c>
      <c r="K32">
        <v>83.5</v>
      </c>
      <c r="L32">
        <v>82.97</v>
      </c>
      <c r="M32">
        <f t="shared" si="1"/>
        <v>0.42999999999999261</v>
      </c>
      <c r="N32">
        <v>0.41</v>
      </c>
    </row>
    <row r="33" spans="2:14" x14ac:dyDescent="0.2">
      <c r="B33" s="15" t="s">
        <v>50</v>
      </c>
      <c r="C33">
        <v>77.959999999999994</v>
      </c>
      <c r="D33">
        <v>79.98</v>
      </c>
      <c r="E33">
        <v>78.290000000000006</v>
      </c>
      <c r="F33" s="18">
        <f t="shared" si="0"/>
        <v>0.33000000000001251</v>
      </c>
      <c r="G33" s="18">
        <v>0.21</v>
      </c>
      <c r="I33" s="15" t="s">
        <v>50</v>
      </c>
      <c r="J33">
        <v>83.15</v>
      </c>
      <c r="K33">
        <v>84.79</v>
      </c>
      <c r="L33">
        <v>83.57</v>
      </c>
      <c r="M33">
        <f t="shared" si="1"/>
        <v>0.41999999999998749</v>
      </c>
      <c r="N33">
        <v>0.41</v>
      </c>
    </row>
    <row r="34" spans="2:14" x14ac:dyDescent="0.2">
      <c r="B34" s="15" t="s">
        <v>27</v>
      </c>
      <c r="C34">
        <v>79.81</v>
      </c>
      <c r="D34">
        <v>81.209999999999994</v>
      </c>
      <c r="E34">
        <v>80.150000000000006</v>
      </c>
      <c r="F34" s="18">
        <f t="shared" si="0"/>
        <v>0.34000000000000341</v>
      </c>
      <c r="G34" s="18">
        <v>0.21</v>
      </c>
      <c r="I34" s="15" t="s">
        <v>27</v>
      </c>
      <c r="J34">
        <v>84.2</v>
      </c>
      <c r="K34">
        <v>85.28</v>
      </c>
      <c r="L34">
        <v>84.61</v>
      </c>
      <c r="M34">
        <f t="shared" si="1"/>
        <v>0.40999999999999659</v>
      </c>
      <c r="N34">
        <v>0.41</v>
      </c>
    </row>
    <row r="35" spans="2:14" x14ac:dyDescent="0.2">
      <c r="B35" s="15" t="s">
        <v>47</v>
      </c>
      <c r="C35">
        <v>79.510000000000005</v>
      </c>
      <c r="D35">
        <v>81.37</v>
      </c>
      <c r="E35">
        <v>79.86</v>
      </c>
      <c r="F35" s="18">
        <f t="shared" si="0"/>
        <v>0.34999999999999432</v>
      </c>
      <c r="G35" s="18">
        <v>0.21</v>
      </c>
      <c r="I35" s="15" t="s">
        <v>47</v>
      </c>
      <c r="J35">
        <v>86.24</v>
      </c>
      <c r="K35">
        <v>87.44</v>
      </c>
      <c r="L35">
        <v>86.62</v>
      </c>
      <c r="M35">
        <f t="shared" si="1"/>
        <v>0.38000000000000966</v>
      </c>
      <c r="N35">
        <v>0.41</v>
      </c>
    </row>
    <row r="36" spans="2:14" x14ac:dyDescent="0.2">
      <c r="B36" s="15" t="s">
        <v>32</v>
      </c>
      <c r="C36">
        <v>79.12</v>
      </c>
      <c r="D36">
        <v>80.2</v>
      </c>
      <c r="E36">
        <v>79.48</v>
      </c>
      <c r="F36" s="18">
        <f t="shared" si="0"/>
        <v>0.35999999999999943</v>
      </c>
      <c r="G36" s="18">
        <v>0.21</v>
      </c>
      <c r="I36" s="15" t="s">
        <v>32</v>
      </c>
      <c r="J36">
        <v>83.46</v>
      </c>
      <c r="K36">
        <v>84.4</v>
      </c>
      <c r="L36">
        <v>83.9</v>
      </c>
      <c r="M36">
        <f t="shared" si="1"/>
        <v>0.44000000000001194</v>
      </c>
      <c r="N36">
        <v>0.41</v>
      </c>
    </row>
    <row r="37" spans="2:14" x14ac:dyDescent="0.2">
      <c r="B37" s="15" t="s">
        <v>52</v>
      </c>
      <c r="C37">
        <v>79.09</v>
      </c>
      <c r="D37">
        <v>80</v>
      </c>
      <c r="E37">
        <v>79.45</v>
      </c>
      <c r="F37" s="18">
        <f t="shared" si="0"/>
        <v>0.35999999999999943</v>
      </c>
      <c r="G37" s="18">
        <v>0.21</v>
      </c>
      <c r="I37" s="15" t="s">
        <v>52</v>
      </c>
      <c r="J37">
        <v>82.93</v>
      </c>
      <c r="K37">
        <v>83.65</v>
      </c>
      <c r="L37">
        <v>83.34</v>
      </c>
      <c r="M37">
        <f t="shared" si="1"/>
        <v>0.40999999999999659</v>
      </c>
      <c r="N37">
        <v>0.41</v>
      </c>
    </row>
    <row r="38" spans="2:14" x14ac:dyDescent="0.2">
      <c r="B38" s="15" t="s">
        <v>63</v>
      </c>
      <c r="C38">
        <v>79.52</v>
      </c>
      <c r="D38">
        <v>81.349999999999994</v>
      </c>
      <c r="E38">
        <v>79.88</v>
      </c>
      <c r="F38" s="18">
        <f t="shared" si="0"/>
        <v>0.35999999999999943</v>
      </c>
      <c r="G38" s="18">
        <v>0.21</v>
      </c>
      <c r="I38" s="15" t="s">
        <v>63</v>
      </c>
      <c r="J38">
        <v>83.47</v>
      </c>
      <c r="K38">
        <v>84.73</v>
      </c>
      <c r="L38">
        <v>83.89</v>
      </c>
      <c r="M38">
        <f t="shared" si="1"/>
        <v>0.42000000000000171</v>
      </c>
      <c r="N38">
        <v>0.41</v>
      </c>
    </row>
    <row r="39" spans="2:14" x14ac:dyDescent="0.2">
      <c r="B39" s="15" t="s">
        <v>46</v>
      </c>
      <c r="C39">
        <v>79.540000000000006</v>
      </c>
      <c r="D39">
        <v>81.14</v>
      </c>
      <c r="E39">
        <v>79.92</v>
      </c>
      <c r="F39" s="18">
        <f t="shared" si="0"/>
        <v>0.37999999999999545</v>
      </c>
      <c r="G39" s="18">
        <v>0.21</v>
      </c>
      <c r="I39" s="15" t="s">
        <v>46</v>
      </c>
      <c r="J39">
        <v>84.52</v>
      </c>
      <c r="K39">
        <v>85.41</v>
      </c>
      <c r="L39">
        <v>84.95</v>
      </c>
      <c r="M39">
        <f t="shared" si="1"/>
        <v>0.43000000000000682</v>
      </c>
      <c r="N39">
        <v>0.41</v>
      </c>
    </row>
    <row r="40" spans="2:14" x14ac:dyDescent="0.2">
      <c r="B40" s="15" t="s">
        <v>62</v>
      </c>
      <c r="C40">
        <v>78.989999999999995</v>
      </c>
      <c r="D40">
        <v>80.819999999999993</v>
      </c>
      <c r="E40">
        <v>79.37</v>
      </c>
      <c r="F40" s="18">
        <f t="shared" si="0"/>
        <v>0.38000000000000966</v>
      </c>
      <c r="G40" s="18">
        <v>0.21</v>
      </c>
      <c r="I40" s="15" t="s">
        <v>62</v>
      </c>
      <c r="J40">
        <v>84.99</v>
      </c>
      <c r="K40">
        <v>86.17</v>
      </c>
      <c r="L40">
        <v>85.41</v>
      </c>
      <c r="M40">
        <f t="shared" si="1"/>
        <v>0.42000000000000171</v>
      </c>
      <c r="N40">
        <v>0.41</v>
      </c>
    </row>
    <row r="41" spans="2:14" x14ac:dyDescent="0.2">
      <c r="B41" s="15" t="s">
        <v>51</v>
      </c>
      <c r="C41">
        <v>78.78</v>
      </c>
      <c r="D41">
        <v>80.47</v>
      </c>
      <c r="E41">
        <v>79.17</v>
      </c>
      <c r="F41" s="18">
        <f t="shared" si="0"/>
        <v>0.39000000000000057</v>
      </c>
      <c r="G41" s="18">
        <v>0.21</v>
      </c>
      <c r="I41" s="15" t="s">
        <v>51</v>
      </c>
      <c r="J41">
        <v>82.72</v>
      </c>
      <c r="K41">
        <v>83.56</v>
      </c>
      <c r="L41">
        <v>83.15</v>
      </c>
      <c r="M41">
        <f t="shared" si="1"/>
        <v>0.43000000000000682</v>
      </c>
      <c r="N41">
        <v>0.41</v>
      </c>
    </row>
    <row r="42" spans="2:14" x14ac:dyDescent="0.2">
      <c r="B42" s="15" t="s">
        <v>64</v>
      </c>
      <c r="C42">
        <v>80.03</v>
      </c>
      <c r="D42">
        <v>81.89</v>
      </c>
      <c r="E42">
        <v>80.42</v>
      </c>
      <c r="F42" s="18">
        <f t="shared" si="0"/>
        <v>0.39000000000000057</v>
      </c>
      <c r="G42" s="18">
        <v>0.21</v>
      </c>
      <c r="I42" s="15" t="s">
        <v>64</v>
      </c>
      <c r="J42">
        <v>84.37</v>
      </c>
      <c r="K42">
        <v>85.57</v>
      </c>
      <c r="L42">
        <v>84.78</v>
      </c>
      <c r="M42">
        <f t="shared" si="1"/>
        <v>0.40999999999999659</v>
      </c>
      <c r="N42">
        <v>0.41</v>
      </c>
    </row>
    <row r="43" spans="2:14" x14ac:dyDescent="0.2">
      <c r="B43" s="15" t="s">
        <v>42</v>
      </c>
      <c r="C43">
        <v>79.91</v>
      </c>
      <c r="D43">
        <v>82.14</v>
      </c>
      <c r="E43">
        <v>80.319999999999993</v>
      </c>
      <c r="F43" s="18">
        <f t="shared" si="0"/>
        <v>0.40999999999999659</v>
      </c>
      <c r="G43" s="18">
        <v>0.21</v>
      </c>
      <c r="I43" s="15" t="s">
        <v>42</v>
      </c>
      <c r="J43">
        <v>85.74</v>
      </c>
      <c r="K43">
        <v>88.06</v>
      </c>
      <c r="L43">
        <v>86.17</v>
      </c>
      <c r="M43">
        <f t="shared" si="1"/>
        <v>0.43000000000000682</v>
      </c>
      <c r="N43">
        <v>0.41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14"/>
  <sheetViews>
    <sheetView tabSelected="1" zoomScale="85" zoomScaleNormal="85" workbookViewId="0">
      <selection activeCell="O48" sqref="O48"/>
    </sheetView>
  </sheetViews>
  <sheetFormatPr defaultRowHeight="12.75" x14ac:dyDescent="0.2"/>
  <cols>
    <col min="2" max="2" width="11" customWidth="1"/>
    <col min="3" max="3" width="12.5703125" customWidth="1"/>
    <col min="4" max="4" width="11" bestFit="1" customWidth="1"/>
    <col min="15" max="15" width="10.42578125" bestFit="1" customWidth="1"/>
  </cols>
  <sheetData>
    <row r="2" spans="1:15" x14ac:dyDescent="0.2">
      <c r="A2" s="27" t="s">
        <v>80</v>
      </c>
      <c r="B2" s="28" t="s">
        <v>79</v>
      </c>
      <c r="C2" s="28"/>
      <c r="D2" s="28"/>
      <c r="H2" s="26" t="s">
        <v>81</v>
      </c>
      <c r="I2" s="25"/>
      <c r="J2" s="25"/>
    </row>
    <row r="3" spans="1:15" s="6" customFormat="1" x14ac:dyDescent="0.2">
      <c r="A3" s="29"/>
      <c r="B3" s="27" t="s">
        <v>68</v>
      </c>
      <c r="C3" s="27" t="s">
        <v>58</v>
      </c>
      <c r="D3" s="27" t="s">
        <v>42</v>
      </c>
      <c r="F3" s="9"/>
      <c r="G3" s="6" t="s">
        <v>13</v>
      </c>
      <c r="H3" s="6" t="s">
        <v>68</v>
      </c>
      <c r="I3" s="6" t="s">
        <v>58</v>
      </c>
      <c r="J3" s="6" t="s">
        <v>42</v>
      </c>
    </row>
    <row r="4" spans="1:15" x14ac:dyDescent="0.2">
      <c r="A4" s="30">
        <v>0</v>
      </c>
      <c r="B4" s="31">
        <v>6.7799999999999996E-3</v>
      </c>
      <c r="C4" s="31">
        <v>8.8199999999999997E-3</v>
      </c>
      <c r="D4" s="31">
        <v>3.5100000000000001E-3</v>
      </c>
      <c r="F4" s="1">
        <v>0</v>
      </c>
      <c r="G4">
        <v>0.89528023598820061</v>
      </c>
      <c r="H4">
        <v>5.3856114371851366E-2</v>
      </c>
      <c r="I4">
        <v>5.7461093496997927E-2</v>
      </c>
      <c r="J4">
        <v>2.9338023127547821E-2</v>
      </c>
      <c r="L4" s="11"/>
      <c r="M4" s="6" t="s">
        <v>68</v>
      </c>
      <c r="N4" s="6" t="s">
        <v>58</v>
      </c>
      <c r="O4" s="6" t="s">
        <v>42</v>
      </c>
    </row>
    <row r="5" spans="1:15" x14ac:dyDescent="0.2">
      <c r="A5" s="30">
        <v>1</v>
      </c>
      <c r="B5" s="31">
        <v>4.6000000000000001E-4</v>
      </c>
      <c r="C5" s="31">
        <v>8.8000000000000003E-4</v>
      </c>
      <c r="D5" s="31">
        <v>2.7999999999999998E-4</v>
      </c>
      <c r="F5" s="1">
        <v>1</v>
      </c>
      <c r="G5">
        <v>0.91304347826086962</v>
      </c>
      <c r="H5">
        <v>2.994413993779426E-3</v>
      </c>
      <c r="I5">
        <v>4.687115090597581E-3</v>
      </c>
      <c r="J5">
        <v>1.9142012065528615E-3</v>
      </c>
      <c r="L5" t="s">
        <v>19</v>
      </c>
      <c r="M5" s="7">
        <f>SUM(H4:H18)</f>
        <v>6.3186503452946352E-2</v>
      </c>
      <c r="N5" s="7">
        <f t="shared" ref="N5:O5" si="0">SUM(I4:I18)</f>
        <v>7.1088931540701977E-2</v>
      </c>
      <c r="O5" s="7">
        <f t="shared" si="0"/>
        <v>4.0745214128753759E-2</v>
      </c>
    </row>
    <row r="6" spans="1:15" x14ac:dyDescent="0.2">
      <c r="A6" s="31">
        <v>2</v>
      </c>
      <c r="B6" s="31">
        <v>3.2000000000000003E-4</v>
      </c>
      <c r="C6" s="31">
        <v>5.9000000000000003E-4</v>
      </c>
      <c r="D6" s="31">
        <v>1.6000000000000001E-4</v>
      </c>
      <c r="F6">
        <v>2</v>
      </c>
      <c r="G6">
        <v>0.81249999999999989</v>
      </c>
      <c r="H6">
        <v>4.4320301301347901E-3</v>
      </c>
      <c r="I6">
        <v>6.6663985139332358E-3</v>
      </c>
      <c r="J6">
        <v>2.3286766538394661E-3</v>
      </c>
      <c r="L6" t="s">
        <v>20</v>
      </c>
      <c r="M6" s="7">
        <f>SUM(H19:H33)</f>
        <v>-7.6188956860035295E-2</v>
      </c>
      <c r="N6" s="7">
        <f t="shared" ref="N6:O6" si="1">SUM(I19:I33)</f>
        <v>-0.18360607693645958</v>
      </c>
      <c r="O6" s="7">
        <f t="shared" si="1"/>
        <v>-3.1813755024822747E-2</v>
      </c>
    </row>
    <row r="7" spans="1:15" x14ac:dyDescent="0.2">
      <c r="A7" s="31">
        <v>3</v>
      </c>
      <c r="B7" s="31">
        <v>2.4000000000000001E-4</v>
      </c>
      <c r="C7" s="31">
        <v>4.8000000000000001E-4</v>
      </c>
      <c r="D7" s="31">
        <v>3.3E-4</v>
      </c>
      <c r="F7">
        <v>3</v>
      </c>
      <c r="G7">
        <v>0.79166666666666674</v>
      </c>
      <c r="H7">
        <v>3.6437138545073232E-3</v>
      </c>
      <c r="I7">
        <v>5.9270926488732218E-3</v>
      </c>
      <c r="J7">
        <v>5.2680564213832982E-3</v>
      </c>
      <c r="L7" t="s">
        <v>21</v>
      </c>
      <c r="M7" s="7">
        <f>SUM(H34:H48)</f>
        <v>-0.27001568901985024</v>
      </c>
      <c r="N7" s="7">
        <f t="shared" ref="N7:O7" si="2">SUM(I34:I48)</f>
        <v>-0.82313386821554213</v>
      </c>
      <c r="O7" s="7">
        <f t="shared" si="2"/>
        <v>-0.14415794005250709</v>
      </c>
    </row>
    <row r="8" spans="1:15" x14ac:dyDescent="0.2">
      <c r="A8" s="31">
        <v>4</v>
      </c>
      <c r="B8" s="31">
        <v>1.8000000000000001E-4</v>
      </c>
      <c r="C8" s="31">
        <v>4.4000000000000002E-4</v>
      </c>
      <c r="D8" s="31">
        <v>3.3E-4</v>
      </c>
      <c r="F8">
        <v>4</v>
      </c>
      <c r="G8">
        <v>0.83333333333333326</v>
      </c>
      <c r="H8">
        <v>2.1564479982658395E-3</v>
      </c>
      <c r="I8">
        <v>4.2739431933504239E-3</v>
      </c>
      <c r="J8">
        <v>4.1596657682280418E-3</v>
      </c>
      <c r="L8" t="s">
        <v>22</v>
      </c>
      <c r="M8" s="7">
        <f>SUM(H49:H63)</f>
        <v>6.7949792050764457E-2</v>
      </c>
      <c r="N8" s="7">
        <f t="shared" ref="N8:O8" si="3">SUM(I49:I63)</f>
        <v>0.11978856123981604</v>
      </c>
      <c r="O8" s="7">
        <f t="shared" si="3"/>
        <v>4.1770666469303108E-2</v>
      </c>
    </row>
    <row r="9" spans="1:15" x14ac:dyDescent="0.2">
      <c r="A9" s="31">
        <v>5</v>
      </c>
      <c r="B9" s="31">
        <v>1.3999999999999999E-4</v>
      </c>
      <c r="C9" s="31">
        <v>3.8999999999999999E-4</v>
      </c>
      <c r="D9" s="31">
        <v>1.2E-4</v>
      </c>
      <c r="F9">
        <v>5</v>
      </c>
      <c r="G9">
        <v>1</v>
      </c>
      <c r="H9">
        <v>1.1186784831807017E-15</v>
      </c>
      <c r="I9">
        <v>2.0372681319713591E-15</v>
      </c>
      <c r="J9">
        <v>1.2696546036750078E-14</v>
      </c>
      <c r="L9" t="s">
        <v>23</v>
      </c>
      <c r="M9" s="7">
        <f>SUM(H64:H78)</f>
        <v>5.7431507570019427E-2</v>
      </c>
      <c r="N9" s="7">
        <f t="shared" ref="N9:O9" si="4">SUM(I64:I78)</f>
        <v>2.4004343801010426E-2</v>
      </c>
      <c r="O9" s="7">
        <f t="shared" si="4"/>
        <v>6.9670918698406928E-2</v>
      </c>
    </row>
    <row r="10" spans="1:15" x14ac:dyDescent="0.2">
      <c r="A10" s="31">
        <v>6</v>
      </c>
      <c r="B10" s="31">
        <v>1.2E-4</v>
      </c>
      <c r="C10" s="31">
        <v>3.4000000000000002E-4</v>
      </c>
      <c r="D10" s="32">
        <v>8.0000000000000007E-5</v>
      </c>
      <c r="F10">
        <v>6</v>
      </c>
      <c r="G10">
        <v>1.0833333333333333</v>
      </c>
      <c r="H10">
        <v>-6.9896715606326322E-4</v>
      </c>
      <c r="I10">
        <v>-1.5952347318900137E-3</v>
      </c>
      <c r="J10">
        <v>0</v>
      </c>
      <c r="L10" t="s">
        <v>24</v>
      </c>
      <c r="M10" s="7">
        <f>SUM(H79:H93)</f>
        <v>0.31406372214449418</v>
      </c>
      <c r="N10" s="7">
        <f t="shared" ref="N10:O10" si="5">SUM(I79:I93)</f>
        <v>0.13471066883406929</v>
      </c>
      <c r="O10" s="7">
        <f t="shared" si="5"/>
        <v>0.35774550409118627</v>
      </c>
    </row>
    <row r="11" spans="1:15" x14ac:dyDescent="0.2">
      <c r="A11" s="31">
        <v>7</v>
      </c>
      <c r="B11" s="31">
        <v>1.2999999999999999E-4</v>
      </c>
      <c r="C11" s="31">
        <v>3.5E-4</v>
      </c>
      <c r="D11" s="32">
        <v>8.0000000000000007E-5</v>
      </c>
      <c r="F11">
        <v>7</v>
      </c>
      <c r="G11">
        <v>0.92307692307692313</v>
      </c>
      <c r="H11">
        <v>6.8904467254739753E-4</v>
      </c>
      <c r="I11">
        <v>1.4892128511865303E-3</v>
      </c>
      <c r="J11">
        <v>4.4703684644042371E-4</v>
      </c>
      <c r="L11" t="s">
        <v>25</v>
      </c>
      <c r="M11" s="7">
        <f>SUM(H94:H114)</f>
        <v>5.4304778572971515E-2</v>
      </c>
      <c r="N11" s="7">
        <f t="shared" ref="N11:O11" si="6">SUM(I94:I114)</f>
        <v>9.6197840827068615E-3</v>
      </c>
      <c r="O11" s="7">
        <f t="shared" si="6"/>
        <v>7.0143129981503058E-2</v>
      </c>
    </row>
    <row r="12" spans="1:15" x14ac:dyDescent="0.2">
      <c r="A12" s="31">
        <v>8</v>
      </c>
      <c r="B12" s="31">
        <v>1.2E-4</v>
      </c>
      <c r="C12" s="33">
        <v>4.0000000000000002E-4</v>
      </c>
      <c r="D12" s="32">
        <v>4.0000000000000003E-5</v>
      </c>
      <c r="F12">
        <v>8</v>
      </c>
      <c r="G12">
        <v>1</v>
      </c>
      <c r="H12">
        <v>1.645275915507227E-14</v>
      </c>
      <c r="I12">
        <v>-8.9494278654456137E-15</v>
      </c>
      <c r="J12">
        <v>-2.2919266484677793E-15</v>
      </c>
      <c r="M12" s="24">
        <f>SUM(M5:M11)</f>
        <v>0.21073165791131038</v>
      </c>
      <c r="N12" s="24">
        <f t="shared" ref="N12:O12" si="7">SUM(N5:N11)</f>
        <v>-0.64752765565369708</v>
      </c>
      <c r="O12" s="24">
        <f t="shared" si="7"/>
        <v>0.40410373829182328</v>
      </c>
    </row>
    <row r="13" spans="1:15" x14ac:dyDescent="0.2">
      <c r="A13" s="31">
        <v>9</v>
      </c>
      <c r="B13" s="31">
        <v>1.2E-4</v>
      </c>
      <c r="C13" s="33">
        <v>2.9999999999999997E-4</v>
      </c>
      <c r="D13" s="32">
        <v>3.0000000000000001E-5</v>
      </c>
      <c r="F13">
        <v>9</v>
      </c>
      <c r="G13">
        <v>1</v>
      </c>
      <c r="H13">
        <v>-9.949872037395835E-15</v>
      </c>
      <c r="I13">
        <v>-5.8207660913467412E-16</v>
      </c>
      <c r="J13">
        <v>4.1836756281554698E-15</v>
      </c>
    </row>
    <row r="14" spans="1:15" x14ac:dyDescent="0.2">
      <c r="A14" s="31">
        <v>10</v>
      </c>
      <c r="B14" s="31">
        <v>1.1E-4</v>
      </c>
      <c r="C14" s="33">
        <v>2.9999999999999997E-4</v>
      </c>
      <c r="D14" s="32">
        <v>6.9999999999999994E-5</v>
      </c>
      <c r="F14">
        <v>10</v>
      </c>
      <c r="G14">
        <v>1.2727272727272725</v>
      </c>
      <c r="H14">
        <v>-1.977853555348429E-3</v>
      </c>
      <c r="I14">
        <v>-4.2831285977896916E-3</v>
      </c>
      <c r="J14">
        <v>-1.329818408267056E-3</v>
      </c>
    </row>
    <row r="15" spans="1:15" x14ac:dyDescent="0.2">
      <c r="A15" s="31">
        <v>11</v>
      </c>
      <c r="B15" s="31">
        <v>1.3999999999999999E-4</v>
      </c>
      <c r="C15" s="31">
        <v>3.8000000000000002E-4</v>
      </c>
      <c r="D15" s="31">
        <v>1.2E-4</v>
      </c>
      <c r="F15">
        <v>11</v>
      </c>
      <c r="G15">
        <v>1.0714285714285714</v>
      </c>
      <c r="H15">
        <v>-6.4936690555273346E-4</v>
      </c>
      <c r="I15">
        <v>-1.3941089319424646E-3</v>
      </c>
      <c r="J15">
        <v>-5.8852992730593545E-4</v>
      </c>
    </row>
    <row r="16" spans="1:15" x14ac:dyDescent="0.2">
      <c r="A16" s="31">
        <v>12</v>
      </c>
      <c r="B16" s="31">
        <v>1.4999999999999999E-4</v>
      </c>
      <c r="C16" s="31">
        <v>3.5E-4</v>
      </c>
      <c r="D16" s="32">
        <v>3.0000000000000001E-5</v>
      </c>
      <c r="F16">
        <v>12</v>
      </c>
      <c r="G16">
        <v>1.0666666666666669</v>
      </c>
      <c r="H16">
        <v>-6.3945072595631249E-4</v>
      </c>
      <c r="I16">
        <v>-1.1754135360127111E-3</v>
      </c>
      <c r="J16">
        <v>-1.3533323379448121E-4</v>
      </c>
    </row>
    <row r="17" spans="1:15" x14ac:dyDescent="0.2">
      <c r="A17" s="31">
        <v>13</v>
      </c>
      <c r="B17" s="31">
        <v>1.8000000000000001E-4</v>
      </c>
      <c r="C17" s="31">
        <v>4.2000000000000002E-4</v>
      </c>
      <c r="D17" s="31">
        <v>1.7000000000000001E-4</v>
      </c>
      <c r="F17">
        <v>13</v>
      </c>
      <c r="G17">
        <v>1</v>
      </c>
      <c r="H17">
        <v>6.2118488131091E-15</v>
      </c>
      <c r="I17">
        <v>9.167706593871117E-15</v>
      </c>
      <c r="J17">
        <v>8.0763129517436034E-15</v>
      </c>
      <c r="L17" t="s">
        <v>73</v>
      </c>
      <c r="M17" s="7">
        <f>SUM(H24:H49)</f>
        <v>-0.3499435800692472</v>
      </c>
      <c r="N17" s="7">
        <f t="shared" ref="N17:O17" si="8">SUM(I24:I49)</f>
        <v>-1.0110473188053359</v>
      </c>
      <c r="O17" s="7">
        <f t="shared" si="8"/>
        <v>-0.17632417808752895</v>
      </c>
    </row>
    <row r="18" spans="1:15" x14ac:dyDescent="0.2">
      <c r="A18" s="31">
        <v>14</v>
      </c>
      <c r="B18" s="31">
        <v>2.4000000000000001E-4</v>
      </c>
      <c r="C18" s="31">
        <v>4.8000000000000001E-4</v>
      </c>
      <c r="D18" s="31">
        <v>2.4000000000000001E-4</v>
      </c>
      <c r="F18">
        <v>14</v>
      </c>
      <c r="G18">
        <v>1.0416666666666667</v>
      </c>
      <c r="H18">
        <v>-6.1962322523288098E-4</v>
      </c>
      <c r="I18">
        <v>-9.6803845660375378E-4</v>
      </c>
      <c r="J18">
        <v>-6.5676432589334584E-4</v>
      </c>
      <c r="L18" t="s">
        <v>74</v>
      </c>
      <c r="M18" s="7">
        <f>SUM(H74:H114)</f>
        <v>0.4524538612637844</v>
      </c>
      <c r="N18" s="7">
        <f t="shared" ref="N18:O18" si="9">SUM(I74:I114)</f>
        <v>0.21397062119951049</v>
      </c>
      <c r="O18" s="7">
        <f t="shared" si="9"/>
        <v>0.51560049828040855</v>
      </c>
    </row>
    <row r="19" spans="1:15" x14ac:dyDescent="0.2">
      <c r="A19" s="31">
        <v>15</v>
      </c>
      <c r="B19" s="31">
        <v>3.2000000000000003E-4</v>
      </c>
      <c r="C19" s="31">
        <v>6.4999999999999997E-4</v>
      </c>
      <c r="D19" s="31">
        <v>2.3000000000000001E-4</v>
      </c>
      <c r="F19">
        <v>15</v>
      </c>
      <c r="G19">
        <v>1.09375</v>
      </c>
      <c r="H19">
        <v>-1.82913842392486E-3</v>
      </c>
      <c r="I19">
        <v>-2.8894205564339065E-3</v>
      </c>
      <c r="J19">
        <v>-1.3946985168884567E-3</v>
      </c>
    </row>
    <row r="20" spans="1:15" x14ac:dyDescent="0.2">
      <c r="A20" s="31">
        <v>16</v>
      </c>
      <c r="B20" s="31">
        <v>5.0000000000000001E-4</v>
      </c>
      <c r="C20" s="31">
        <v>9.3000000000000005E-4</v>
      </c>
      <c r="D20" s="31">
        <v>2.7999999999999998E-4</v>
      </c>
      <c r="F20">
        <v>16</v>
      </c>
      <c r="G20">
        <v>0.98</v>
      </c>
      <c r="H20">
        <v>5.9980571719227553E-4</v>
      </c>
      <c r="I20">
        <v>8.6361699774395678E-4</v>
      </c>
      <c r="J20">
        <v>3.5664802125240385E-4</v>
      </c>
    </row>
    <row r="21" spans="1:15" x14ac:dyDescent="0.2">
      <c r="A21" s="31">
        <v>17</v>
      </c>
      <c r="B21" s="31">
        <v>6.4999999999999997E-4</v>
      </c>
      <c r="C21" s="31">
        <v>1.15E-3</v>
      </c>
      <c r="D21" s="31">
        <v>2.5000000000000001E-4</v>
      </c>
      <c r="F21">
        <v>17</v>
      </c>
      <c r="G21">
        <v>0.96923076923076934</v>
      </c>
      <c r="H21">
        <v>1.1798070415324764E-3</v>
      </c>
      <c r="I21">
        <v>1.6081188120606385E-3</v>
      </c>
      <c r="J21">
        <v>4.8225304314593814E-4</v>
      </c>
    </row>
    <row r="22" spans="1:15" x14ac:dyDescent="0.2">
      <c r="A22" s="31">
        <v>18</v>
      </c>
      <c r="B22" s="31">
        <v>9.5E-4</v>
      </c>
      <c r="C22" s="31">
        <v>1.4300000000000001E-3</v>
      </c>
      <c r="D22" s="31">
        <v>1.8000000000000001E-4</v>
      </c>
      <c r="F22">
        <v>18</v>
      </c>
      <c r="G22">
        <v>0.94736842105263153</v>
      </c>
      <c r="H22">
        <v>2.9000384502323052E-3</v>
      </c>
      <c r="I22">
        <v>3.3464843122805177E-3</v>
      </c>
      <c r="J22">
        <v>5.8451578813113888E-4</v>
      </c>
    </row>
    <row r="23" spans="1:15" x14ac:dyDescent="0.2">
      <c r="A23" s="31">
        <v>19</v>
      </c>
      <c r="B23" s="31">
        <v>1.0300000000000001E-3</v>
      </c>
      <c r="C23" s="31">
        <v>1.57E-3</v>
      </c>
      <c r="D23" s="31">
        <v>2.5999999999999998E-4</v>
      </c>
      <c r="F23">
        <v>19</v>
      </c>
      <c r="G23">
        <v>0.99029126213592233</v>
      </c>
      <c r="H23">
        <v>5.7012097349267603E-4</v>
      </c>
      <c r="I23">
        <v>6.6278512110860897E-4</v>
      </c>
      <c r="J23">
        <v>1.5323606757345259E-4</v>
      </c>
    </row>
    <row r="24" spans="1:15" x14ac:dyDescent="0.2">
      <c r="A24" s="31">
        <v>20</v>
      </c>
      <c r="B24" s="31">
        <v>1.1100000000000001E-3</v>
      </c>
      <c r="C24" s="31">
        <v>1.9E-3</v>
      </c>
      <c r="D24" s="31">
        <v>2.4000000000000001E-4</v>
      </c>
      <c r="F24">
        <v>20</v>
      </c>
      <c r="G24">
        <v>1.0090090090090089</v>
      </c>
      <c r="H24">
        <v>-5.6024439872888248E-4</v>
      </c>
      <c r="I24">
        <v>-7.2751011601423674E-4</v>
      </c>
      <c r="J24">
        <v>-1.2910591072108217E-4</v>
      </c>
    </row>
    <row r="25" spans="1:15" x14ac:dyDescent="0.2">
      <c r="A25" s="31">
        <v>21</v>
      </c>
      <c r="B25" s="31">
        <v>1.2700000000000001E-3</v>
      </c>
      <c r="C25" s="31">
        <v>2.3500000000000001E-3</v>
      </c>
      <c r="D25" s="31">
        <v>2.4000000000000001E-4</v>
      </c>
      <c r="F25">
        <v>21</v>
      </c>
      <c r="G25">
        <v>1.0314960629921259</v>
      </c>
      <c r="H25">
        <v>-2.2015154915338009E-3</v>
      </c>
      <c r="I25">
        <v>-3.0733997546410685E-3</v>
      </c>
      <c r="J25">
        <v>-4.4385373507720941E-4</v>
      </c>
    </row>
    <row r="26" spans="1:15" x14ac:dyDescent="0.2">
      <c r="A26" s="31">
        <v>22</v>
      </c>
      <c r="B26" s="31">
        <v>1.2600000000000001E-3</v>
      </c>
      <c r="C26" s="31">
        <v>2.5600000000000002E-3</v>
      </c>
      <c r="D26" s="31">
        <v>3.3E-4</v>
      </c>
      <c r="F26">
        <v>22</v>
      </c>
      <c r="G26">
        <v>1.0476190476190477</v>
      </c>
      <c r="H26">
        <v>-3.2431561196593246E-3</v>
      </c>
      <c r="I26">
        <v>-4.9429431814744023E-3</v>
      </c>
      <c r="J26">
        <v>-9.0710810252407105E-4</v>
      </c>
    </row>
    <row r="27" spans="1:15" x14ac:dyDescent="0.2">
      <c r="A27" s="31">
        <v>23</v>
      </c>
      <c r="B27" s="31">
        <v>1.2800000000000001E-3</v>
      </c>
      <c r="C27" s="31">
        <v>2.8300000000000001E-3</v>
      </c>
      <c r="D27" s="31">
        <v>2.5999999999999998E-4</v>
      </c>
      <c r="F27">
        <v>23</v>
      </c>
      <c r="G27">
        <v>1.046875</v>
      </c>
      <c r="H27">
        <v>-3.1841152983761549E-3</v>
      </c>
      <c r="I27">
        <v>-5.2497538443964731E-3</v>
      </c>
      <c r="J27">
        <v>-6.9142498206041633E-4</v>
      </c>
    </row>
    <row r="28" spans="1:15" x14ac:dyDescent="0.2">
      <c r="A28" s="31">
        <v>24</v>
      </c>
      <c r="B28" s="31">
        <v>1.3600000000000001E-3</v>
      </c>
      <c r="C28" s="31">
        <v>3.0100000000000001E-3</v>
      </c>
      <c r="D28" s="31">
        <v>4.8000000000000001E-4</v>
      </c>
      <c r="F28">
        <v>24</v>
      </c>
      <c r="G28">
        <v>1.0294117647058822</v>
      </c>
      <c r="H28">
        <v>-2.0834345684270011E-3</v>
      </c>
      <c r="I28">
        <v>-3.4175422536016414E-3</v>
      </c>
      <c r="J28">
        <v>-7.8691508226223957E-4</v>
      </c>
    </row>
    <row r="29" spans="1:15" x14ac:dyDescent="0.2">
      <c r="A29" s="31">
        <v>25</v>
      </c>
      <c r="B29" s="31">
        <v>1.31E-3</v>
      </c>
      <c r="C29" s="31">
        <v>3.46E-3</v>
      </c>
      <c r="D29" s="31">
        <v>3.3E-4</v>
      </c>
      <c r="F29">
        <v>25</v>
      </c>
      <c r="G29">
        <v>1.1526717557251909</v>
      </c>
      <c r="H29">
        <v>-1.0220899733421402E-2</v>
      </c>
      <c r="I29">
        <v>-1.9880865117871509E-2</v>
      </c>
      <c r="J29">
        <v>-2.758286768348953E-3</v>
      </c>
    </row>
    <row r="30" spans="1:15" x14ac:dyDescent="0.2">
      <c r="A30" s="31">
        <v>26</v>
      </c>
      <c r="B30" s="31">
        <v>1.3600000000000001E-3</v>
      </c>
      <c r="C30" s="31">
        <v>4.0000000000000001E-3</v>
      </c>
      <c r="D30" s="31">
        <v>4.6000000000000001E-4</v>
      </c>
      <c r="F30">
        <v>26</v>
      </c>
      <c r="G30">
        <v>1.1544117647058822</v>
      </c>
      <c r="H30">
        <v>-1.0526149983706164E-2</v>
      </c>
      <c r="I30">
        <v>-2.2650059936365943E-2</v>
      </c>
      <c r="J30">
        <v>-3.8182690205636025E-3</v>
      </c>
    </row>
    <row r="31" spans="1:15" x14ac:dyDescent="0.2">
      <c r="A31" s="31">
        <v>27</v>
      </c>
      <c r="B31" s="31">
        <v>1.33E-3</v>
      </c>
      <c r="C31" s="31">
        <v>4.5399999999999998E-3</v>
      </c>
      <c r="D31" s="31">
        <v>4.8999999999999998E-4</v>
      </c>
      <c r="F31">
        <v>27</v>
      </c>
      <c r="G31">
        <v>1.2105263157894737</v>
      </c>
      <c r="H31">
        <v>-1.3760876456557816E-2</v>
      </c>
      <c r="I31">
        <v>-3.413259528614504E-2</v>
      </c>
      <c r="J31">
        <v>-5.4431282648678457E-3</v>
      </c>
    </row>
    <row r="32" spans="1:15" x14ac:dyDescent="0.2">
      <c r="A32" s="31">
        <v>28</v>
      </c>
      <c r="B32" s="31">
        <v>1.3699999999999999E-3</v>
      </c>
      <c r="C32" s="31">
        <v>5.1399999999999996E-3</v>
      </c>
      <c r="D32" s="31">
        <v>7.2999999999999996E-4</v>
      </c>
      <c r="F32">
        <v>28</v>
      </c>
      <c r="G32">
        <v>1.2408759124087592</v>
      </c>
      <c r="H32">
        <v>-1.5895736871800709E-2</v>
      </c>
      <c r="I32">
        <v>-4.3031548965617915E-2</v>
      </c>
      <c r="J32">
        <v>-9.1039838621678436E-3</v>
      </c>
    </row>
    <row r="33" spans="1:10" x14ac:dyDescent="0.2">
      <c r="A33" s="31">
        <v>29</v>
      </c>
      <c r="B33" s="31">
        <v>1.39E-3</v>
      </c>
      <c r="C33" s="31">
        <v>5.4200000000000003E-3</v>
      </c>
      <c r="D33" s="31">
        <v>5.6999999999999998E-4</v>
      </c>
      <c r="F33">
        <v>29</v>
      </c>
      <c r="G33">
        <v>1.2733812949640289</v>
      </c>
      <c r="H33">
        <v>-1.7933461696348914E-2</v>
      </c>
      <c r="I33">
        <v>-5.0091443167091167E-2</v>
      </c>
      <c r="J33">
        <v>-7.9136336994439626E-3</v>
      </c>
    </row>
    <row r="34" spans="1:10" x14ac:dyDescent="0.2">
      <c r="A34" s="31">
        <v>30</v>
      </c>
      <c r="B34" s="31">
        <v>1.41E-3</v>
      </c>
      <c r="C34" s="31">
        <v>6.1799999999999997E-3</v>
      </c>
      <c r="D34" s="31">
        <v>5.1000000000000004E-4</v>
      </c>
      <c r="F34">
        <v>30</v>
      </c>
      <c r="G34">
        <v>1.3049645390070923</v>
      </c>
      <c r="H34">
        <v>-1.9874296346629107E-2</v>
      </c>
      <c r="I34">
        <v>-6.1934579435814013E-2</v>
      </c>
      <c r="J34">
        <v>-7.7447866900932057E-3</v>
      </c>
    </row>
    <row r="35" spans="1:10" x14ac:dyDescent="0.2">
      <c r="A35" s="31">
        <v>31</v>
      </c>
      <c r="B35" s="31">
        <v>1.4599999999999999E-3</v>
      </c>
      <c r="C35" s="31">
        <v>6.4200000000000004E-3</v>
      </c>
      <c r="D35" s="31">
        <v>4.2000000000000002E-4</v>
      </c>
      <c r="F35">
        <v>31</v>
      </c>
      <c r="G35">
        <v>1.2808219178082192</v>
      </c>
      <c r="H35">
        <v>-1.8551211896143852E-2</v>
      </c>
      <c r="I35">
        <v>-5.7556402236125723E-2</v>
      </c>
      <c r="J35">
        <v>-5.756541297009571E-3</v>
      </c>
    </row>
    <row r="36" spans="1:10" x14ac:dyDescent="0.2">
      <c r="A36" s="31">
        <v>32</v>
      </c>
      <c r="B36" s="33">
        <v>1.47E-3</v>
      </c>
      <c r="C36" s="31">
        <v>6.9499999999999996E-3</v>
      </c>
      <c r="D36" s="31">
        <v>6.2E-4</v>
      </c>
      <c r="F36">
        <v>32</v>
      </c>
      <c r="G36">
        <v>1.2925170068027212</v>
      </c>
      <c r="H36">
        <v>-1.9038700416370083E-2</v>
      </c>
      <c r="I36">
        <v>-6.3011398707088079E-2</v>
      </c>
      <c r="J36">
        <v>-8.6724480025258521E-3</v>
      </c>
    </row>
    <row r="37" spans="1:10" x14ac:dyDescent="0.2">
      <c r="A37" s="31">
        <v>33</v>
      </c>
      <c r="B37" s="31">
        <v>1.5E-3</v>
      </c>
      <c r="C37" s="31">
        <v>7.0400000000000003E-3</v>
      </c>
      <c r="D37" s="31">
        <v>6.8999999999999997E-4</v>
      </c>
      <c r="F37">
        <v>33</v>
      </c>
      <c r="G37">
        <v>1.2999999999999998</v>
      </c>
      <c r="H37">
        <v>-1.9488097388995446E-2</v>
      </c>
      <c r="I37">
        <v>-6.3510916735292036E-2</v>
      </c>
      <c r="J37">
        <v>-9.6941096280856801E-3</v>
      </c>
    </row>
    <row r="38" spans="1:10" x14ac:dyDescent="0.2">
      <c r="A38" s="31">
        <v>34</v>
      </c>
      <c r="B38" s="31">
        <v>1.5E-3</v>
      </c>
      <c r="C38" s="31">
        <v>7.4999999999999997E-3</v>
      </c>
      <c r="D38" s="31">
        <v>1.0300000000000001E-3</v>
      </c>
      <c r="F38">
        <v>34</v>
      </c>
      <c r="G38">
        <v>1.38</v>
      </c>
      <c r="H38">
        <v>-2.4133465276481404E-2</v>
      </c>
      <c r="I38">
        <v>-8.3095144097330625E-2</v>
      </c>
      <c r="J38">
        <v>-1.7943689652405521E-2</v>
      </c>
    </row>
    <row r="39" spans="1:10" x14ac:dyDescent="0.2">
      <c r="A39" s="31">
        <v>35</v>
      </c>
      <c r="B39" s="31">
        <v>1.57E-3</v>
      </c>
      <c r="C39" s="31">
        <v>7.8100000000000001E-3</v>
      </c>
      <c r="D39" s="31">
        <v>9.3000000000000005E-4</v>
      </c>
      <c r="F39">
        <v>35</v>
      </c>
      <c r="G39">
        <v>1.3566878980891719</v>
      </c>
      <c r="H39">
        <v>-2.3169266854968482E-2</v>
      </c>
      <c r="I39">
        <v>-7.8694676223286894E-2</v>
      </c>
      <c r="J39">
        <v>-1.4880796948183598E-2</v>
      </c>
    </row>
    <row r="40" spans="1:10" x14ac:dyDescent="0.2">
      <c r="A40" s="31">
        <v>36</v>
      </c>
      <c r="B40" s="31">
        <v>1.6299999999999999E-3</v>
      </c>
      <c r="C40" s="31">
        <v>7.77E-3</v>
      </c>
      <c r="D40" s="31">
        <v>7.6999999999999996E-4</v>
      </c>
      <c r="F40">
        <v>36</v>
      </c>
      <c r="G40">
        <v>1.3496932515337425</v>
      </c>
      <c r="H40">
        <v>-2.3033566574795841E-2</v>
      </c>
      <c r="I40">
        <v>-7.4314841883048738E-2</v>
      </c>
      <c r="J40">
        <v>-1.1814021827698416E-2</v>
      </c>
    </row>
    <row r="41" spans="1:10" x14ac:dyDescent="0.2">
      <c r="A41" s="31">
        <v>37</v>
      </c>
      <c r="B41" s="33">
        <v>1.74E-3</v>
      </c>
      <c r="C41" s="31">
        <v>7.8700000000000003E-3</v>
      </c>
      <c r="D41" s="31">
        <v>6.2E-4</v>
      </c>
      <c r="F41">
        <v>37</v>
      </c>
      <c r="G41">
        <v>1.3275862068965516</v>
      </c>
      <c r="H41">
        <v>-2.24851889356667E-2</v>
      </c>
      <c r="I41">
        <v>-6.821763192726589E-2</v>
      </c>
      <c r="J41">
        <v>-8.7114866137613361E-3</v>
      </c>
    </row>
    <row r="42" spans="1:10" x14ac:dyDescent="0.2">
      <c r="A42" s="31">
        <v>38</v>
      </c>
      <c r="B42" s="31">
        <v>1.8699999999999999E-3</v>
      </c>
      <c r="C42" s="31">
        <v>8.1399999999999997E-3</v>
      </c>
      <c r="D42" s="31">
        <v>1.06E-3</v>
      </c>
      <c r="F42">
        <v>38</v>
      </c>
      <c r="G42">
        <v>1.2887700534759359</v>
      </c>
      <c r="H42">
        <v>-2.0783297012529657E-2</v>
      </c>
      <c r="I42">
        <v>-6.0124246550324167E-2</v>
      </c>
      <c r="J42">
        <v>-1.2828249323939745E-2</v>
      </c>
    </row>
    <row r="43" spans="1:10" x14ac:dyDescent="0.2">
      <c r="A43" s="31">
        <v>39</v>
      </c>
      <c r="B43" s="31">
        <v>1.97E-3</v>
      </c>
      <c r="C43" s="31">
        <v>8.1300000000000001E-3</v>
      </c>
      <c r="D43" s="32">
        <v>8.9999999999999998E-4</v>
      </c>
      <c r="F43">
        <v>39</v>
      </c>
      <c r="G43">
        <v>1.2588832487309645</v>
      </c>
      <c r="H43">
        <v>-1.9140058345904692E-2</v>
      </c>
      <c r="I43">
        <v>-5.1996181253005189E-2</v>
      </c>
      <c r="J43">
        <v>-9.5359496633899473E-3</v>
      </c>
    </row>
    <row r="44" spans="1:10" x14ac:dyDescent="0.2">
      <c r="A44" s="31">
        <v>40</v>
      </c>
      <c r="B44" s="31">
        <v>2.0500000000000002E-3</v>
      </c>
      <c r="C44" s="31">
        <v>8.9800000000000001E-3</v>
      </c>
      <c r="D44" s="31">
        <v>1.2800000000000001E-3</v>
      </c>
      <c r="F44">
        <v>40</v>
      </c>
      <c r="G44">
        <v>1.3219512195121952</v>
      </c>
      <c r="H44">
        <v>-2.4138593573583347E-2</v>
      </c>
      <c r="I44">
        <v>-6.8921680705550437E-2</v>
      </c>
      <c r="J44">
        <v>-1.6462168824285438E-2</v>
      </c>
    </row>
    <row r="45" spans="1:10" x14ac:dyDescent="0.2">
      <c r="A45" s="31">
        <v>41</v>
      </c>
      <c r="B45" s="31">
        <v>2.2300000000000002E-3</v>
      </c>
      <c r="C45" s="31">
        <v>9.0500000000000008E-3</v>
      </c>
      <c r="D45" s="31">
        <v>1.2800000000000001E-3</v>
      </c>
      <c r="F45">
        <v>41</v>
      </c>
      <c r="G45">
        <v>1.1973094170403586</v>
      </c>
      <c r="H45">
        <v>-1.5672796928521564E-2</v>
      </c>
      <c r="I45">
        <v>-4.1038533114726342E-2</v>
      </c>
      <c r="J45">
        <v>-9.8416688896737475E-3</v>
      </c>
    </row>
    <row r="46" spans="1:10" x14ac:dyDescent="0.2">
      <c r="A46" s="31">
        <v>42</v>
      </c>
      <c r="B46" s="31">
        <v>2.5100000000000001E-3</v>
      </c>
      <c r="C46" s="31">
        <v>9.6200000000000001E-3</v>
      </c>
      <c r="D46" s="31">
        <v>1.1900000000000001E-3</v>
      </c>
      <c r="F46">
        <v>42</v>
      </c>
      <c r="G46">
        <v>1.1314741035856575</v>
      </c>
      <c r="H46">
        <v>-1.1440654037258064E-2</v>
      </c>
      <c r="I46">
        <v>-2.7994641376798392E-2</v>
      </c>
      <c r="J46">
        <v>-5.9437862133920865E-3</v>
      </c>
    </row>
    <row r="47" spans="1:10" x14ac:dyDescent="0.2">
      <c r="A47" s="31">
        <v>43</v>
      </c>
      <c r="B47" s="31">
        <v>2.63E-3</v>
      </c>
      <c r="C47" s="31">
        <v>1.0630000000000001E-2</v>
      </c>
      <c r="D47" s="31">
        <v>1.1100000000000001E-3</v>
      </c>
      <c r="F47">
        <v>43</v>
      </c>
      <c r="G47">
        <v>1.0874524714828897</v>
      </c>
      <c r="H47">
        <v>-7.755554773360018E-3</v>
      </c>
      <c r="I47">
        <v>-1.9795411232146998E-2</v>
      </c>
      <c r="J47">
        <v>-3.5930449567307733E-3</v>
      </c>
    </row>
    <row r="48" spans="1:10" x14ac:dyDescent="0.2">
      <c r="A48" s="31">
        <v>44</v>
      </c>
      <c r="B48" s="31">
        <v>3.0000000000000001E-3</v>
      </c>
      <c r="C48" s="31">
        <v>1.073E-2</v>
      </c>
      <c r="D48" s="31">
        <v>1.5299999999999999E-3</v>
      </c>
      <c r="F48">
        <v>44</v>
      </c>
      <c r="G48">
        <v>1.0133333333333334</v>
      </c>
      <c r="H48">
        <v>-1.31094065864203E-3</v>
      </c>
      <c r="I48">
        <v>-2.9275827377383758E-3</v>
      </c>
      <c r="J48">
        <v>-7.3519152133216272E-4</v>
      </c>
    </row>
    <row r="49" spans="1:10" x14ac:dyDescent="0.2">
      <c r="A49" s="31">
        <v>45</v>
      </c>
      <c r="B49" s="31">
        <v>3.29E-3</v>
      </c>
      <c r="C49" s="31">
        <v>1.1990000000000001E-2</v>
      </c>
      <c r="D49" s="31">
        <v>1.6000000000000001E-3</v>
      </c>
      <c r="F49">
        <v>45</v>
      </c>
      <c r="G49">
        <v>1.0030395136778116</v>
      </c>
      <c r="H49">
        <v>-3.1830043083664347E-4</v>
      </c>
      <c r="I49">
        <v>-7.1578896657467335E-4</v>
      </c>
      <c r="J49">
        <v>-1.7052860698462609E-4</v>
      </c>
    </row>
    <row r="50" spans="1:10" x14ac:dyDescent="0.2">
      <c r="A50" s="31">
        <v>46</v>
      </c>
      <c r="B50" s="31">
        <v>3.6600000000000001E-3</v>
      </c>
      <c r="C50" s="31">
        <v>1.242E-2</v>
      </c>
      <c r="D50" s="31">
        <v>1.8E-3</v>
      </c>
      <c r="F50">
        <v>46</v>
      </c>
      <c r="G50">
        <v>0.97267759562841527</v>
      </c>
      <c r="H50">
        <v>3.0889650519964561E-3</v>
      </c>
      <c r="I50">
        <v>6.3892930229739429E-3</v>
      </c>
      <c r="J50">
        <v>1.6766872443849206E-3</v>
      </c>
    </row>
    <row r="51" spans="1:10" x14ac:dyDescent="0.2">
      <c r="A51" s="31">
        <v>47</v>
      </c>
      <c r="B51" s="31">
        <v>4.0099999999999997E-3</v>
      </c>
      <c r="C51" s="31">
        <v>1.32E-2</v>
      </c>
      <c r="D51" s="31">
        <v>2.0200000000000001E-3</v>
      </c>
      <c r="F51">
        <v>47</v>
      </c>
      <c r="G51">
        <v>0.9650872817955114</v>
      </c>
      <c r="H51">
        <v>4.193367022430102E-3</v>
      </c>
      <c r="I51">
        <v>8.3070712265050136E-3</v>
      </c>
      <c r="J51">
        <v>2.3358892387472224E-3</v>
      </c>
    </row>
    <row r="52" spans="1:10" x14ac:dyDescent="0.2">
      <c r="A52" s="31">
        <v>48</v>
      </c>
      <c r="B52" s="31">
        <v>4.3499999999999997E-3</v>
      </c>
      <c r="C52" s="31">
        <v>1.4239999999999999E-2</v>
      </c>
      <c r="D52" s="31">
        <v>2.4199999999999998E-3</v>
      </c>
      <c r="F52">
        <v>48</v>
      </c>
      <c r="G52">
        <v>0.94942528735632192</v>
      </c>
      <c r="H52">
        <v>6.3842363301858862E-3</v>
      </c>
      <c r="I52">
        <v>1.2411067853068562E-2</v>
      </c>
      <c r="J52">
        <v>3.9352779848580034E-3</v>
      </c>
    </row>
    <row r="53" spans="1:10" x14ac:dyDescent="0.2">
      <c r="A53" s="31">
        <v>49</v>
      </c>
      <c r="B53" s="31">
        <v>4.79E-3</v>
      </c>
      <c r="C53" s="31">
        <v>1.4710000000000001E-2</v>
      </c>
      <c r="D53" s="31">
        <v>2.6900000000000001E-3</v>
      </c>
      <c r="F53">
        <v>49</v>
      </c>
      <c r="G53">
        <v>0.92901878914405012</v>
      </c>
      <c r="H53">
        <v>9.5505364131935489E-3</v>
      </c>
      <c r="I53">
        <v>1.7177572351350628E-2</v>
      </c>
      <c r="J53">
        <v>5.9548227514636164E-3</v>
      </c>
    </row>
    <row r="54" spans="1:10" x14ac:dyDescent="0.2">
      <c r="A54" s="31">
        <v>50</v>
      </c>
      <c r="B54" s="31">
        <v>5.2199999999999998E-3</v>
      </c>
      <c r="C54" s="31">
        <v>1.6369999999999999E-2</v>
      </c>
      <c r="D54" s="31">
        <v>2.7799999999999999E-3</v>
      </c>
      <c r="F54">
        <v>50</v>
      </c>
      <c r="G54">
        <v>0.92720306513409956</v>
      </c>
      <c r="H54">
        <v>1.0322560832254494E-2</v>
      </c>
      <c r="I54">
        <v>1.8686733160010661E-2</v>
      </c>
      <c r="J54">
        <v>6.1164028946716648E-3</v>
      </c>
    </row>
    <row r="55" spans="1:10" x14ac:dyDescent="0.2">
      <c r="A55" s="31">
        <v>51</v>
      </c>
      <c r="B55" s="31">
        <v>5.5399999999999998E-3</v>
      </c>
      <c r="C55" s="31">
        <v>1.72E-2</v>
      </c>
      <c r="D55" s="31">
        <v>3.1099999999999999E-3</v>
      </c>
      <c r="F55">
        <v>51</v>
      </c>
      <c r="G55">
        <v>0.96750902527075822</v>
      </c>
      <c r="H55">
        <v>4.7239428247437534E-3</v>
      </c>
      <c r="I55">
        <v>8.3393371622202898E-3</v>
      </c>
      <c r="J55">
        <v>2.9568075065008817E-3</v>
      </c>
    </row>
    <row r="56" spans="1:10" x14ac:dyDescent="0.2">
      <c r="A56" s="31">
        <v>52</v>
      </c>
      <c r="B56" s="31">
        <v>6.1799999999999997E-3</v>
      </c>
      <c r="C56" s="31">
        <v>1.8630000000000001E-2</v>
      </c>
      <c r="D56" s="31">
        <v>3.4499999999999999E-3</v>
      </c>
      <c r="F56">
        <v>52</v>
      </c>
      <c r="G56">
        <v>0.93851132686084138</v>
      </c>
      <c r="H56">
        <v>9.6248815420909156E-3</v>
      </c>
      <c r="I56">
        <v>1.6239945046478479E-2</v>
      </c>
      <c r="J56">
        <v>6.0041549072352794E-3</v>
      </c>
    </row>
    <row r="57" spans="1:10" x14ac:dyDescent="0.2">
      <c r="A57" s="31">
        <v>53</v>
      </c>
      <c r="B57" s="31">
        <v>6.7000000000000002E-3</v>
      </c>
      <c r="C57" s="31">
        <v>1.9689999999999999E-2</v>
      </c>
      <c r="D57" s="31">
        <v>3.82E-3</v>
      </c>
      <c r="F57">
        <v>53</v>
      </c>
      <c r="G57">
        <v>0.92089552238805972</v>
      </c>
      <c r="H57">
        <v>1.2941835378268662E-2</v>
      </c>
      <c r="I57">
        <v>2.0940268624671698E-2</v>
      </c>
      <c r="J57">
        <v>8.2640324348139983E-3</v>
      </c>
    </row>
    <row r="58" spans="1:10" x14ac:dyDescent="0.2">
      <c r="A58" s="31">
        <v>54</v>
      </c>
      <c r="B58" s="31">
        <v>7.1000000000000004E-3</v>
      </c>
      <c r="C58" s="31">
        <v>2.0789999999999999E-2</v>
      </c>
      <c r="D58" s="31">
        <v>4.0699999999999998E-3</v>
      </c>
      <c r="F58">
        <v>54</v>
      </c>
      <c r="G58">
        <v>0.98169014084507034</v>
      </c>
      <c r="H58">
        <v>3.0568679490842261E-3</v>
      </c>
      <c r="I58">
        <v>4.8441683260820722E-3</v>
      </c>
      <c r="J58">
        <v>1.9670921470568282E-3</v>
      </c>
    </row>
    <row r="59" spans="1:10" x14ac:dyDescent="0.2">
      <c r="A59" s="31">
        <v>55</v>
      </c>
      <c r="B59" s="31">
        <v>7.8100000000000001E-3</v>
      </c>
      <c r="C59" s="31">
        <v>2.3769999999999999E-2</v>
      </c>
      <c r="D59" s="31">
        <v>4.1999999999999997E-3</v>
      </c>
      <c r="F59">
        <v>55</v>
      </c>
      <c r="G59">
        <v>0.99103713188220233</v>
      </c>
      <c r="H59">
        <v>1.5831618292935308E-3</v>
      </c>
      <c r="I59">
        <v>2.5612766519411707E-3</v>
      </c>
      <c r="J59">
        <v>9.5798833042208575E-4</v>
      </c>
    </row>
    <row r="60" spans="1:10" x14ac:dyDescent="0.2">
      <c r="A60" s="31">
        <v>56</v>
      </c>
      <c r="B60" s="31">
        <v>8.3999999999999995E-3</v>
      </c>
      <c r="C60" s="31">
        <v>2.4760000000000001E-2</v>
      </c>
      <c r="D60" s="31">
        <v>5.4799999999999996E-3</v>
      </c>
      <c r="F60">
        <v>56</v>
      </c>
      <c r="G60">
        <v>0.98928571428571432</v>
      </c>
      <c r="H60">
        <v>1.955319486066255E-3</v>
      </c>
      <c r="I60">
        <v>3.0069437688140716E-3</v>
      </c>
      <c r="J60">
        <v>1.4387813113329684E-3</v>
      </c>
    </row>
    <row r="61" spans="1:10" x14ac:dyDescent="0.2">
      <c r="A61" s="31">
        <v>57</v>
      </c>
      <c r="B61" s="31">
        <v>9.1400000000000006E-3</v>
      </c>
      <c r="C61" s="31">
        <v>2.589E-2</v>
      </c>
      <c r="D61" s="31">
        <v>5.8999999999999999E-3</v>
      </c>
      <c r="F61">
        <v>57</v>
      </c>
      <c r="G61">
        <v>0.99124726477024072</v>
      </c>
      <c r="H61">
        <v>1.6673898116858982E-3</v>
      </c>
      <c r="I61">
        <v>2.4165772298422963E-3</v>
      </c>
      <c r="J61">
        <v>1.2169781653289101E-3</v>
      </c>
    </row>
    <row r="62" spans="1:10" x14ac:dyDescent="0.2">
      <c r="A62" s="31">
        <v>58</v>
      </c>
      <c r="B62" s="31">
        <v>9.8200000000000006E-3</v>
      </c>
      <c r="C62" s="31">
        <v>2.8639999999999999E-2</v>
      </c>
      <c r="D62" s="31">
        <v>6.1900000000000002E-3</v>
      </c>
      <c r="F62">
        <v>58</v>
      </c>
      <c r="G62">
        <v>0.98472505091649687</v>
      </c>
      <c r="H62">
        <v>2.9950438337526431E-3</v>
      </c>
      <c r="I62">
        <v>4.3794453909718504E-3</v>
      </c>
      <c r="J62">
        <v>2.1399761361502534E-3</v>
      </c>
    </row>
    <row r="63" spans="1:10" x14ac:dyDescent="0.2">
      <c r="A63" s="31">
        <v>59</v>
      </c>
      <c r="B63" s="31">
        <v>1.038E-2</v>
      </c>
      <c r="C63" s="31">
        <v>2.8760000000000001E-2</v>
      </c>
      <c r="D63" s="31">
        <v>7.2300000000000003E-3</v>
      </c>
      <c r="F63">
        <v>59</v>
      </c>
      <c r="G63">
        <v>1.0192678227360308</v>
      </c>
      <c r="H63">
        <v>-3.8200158234452828E-3</v>
      </c>
      <c r="I63">
        <v>-5.195349608540018E-3</v>
      </c>
      <c r="J63">
        <v>-3.0236959766789004E-3</v>
      </c>
    </row>
    <row r="64" spans="1:10" x14ac:dyDescent="0.2">
      <c r="A64" s="31">
        <v>60</v>
      </c>
      <c r="B64" s="31">
        <v>1.107E-2</v>
      </c>
      <c r="C64" s="31">
        <v>3.3790000000000001E-2</v>
      </c>
      <c r="D64" s="31">
        <v>7.1599999999999997E-3</v>
      </c>
      <c r="F64">
        <v>60</v>
      </c>
      <c r="G64">
        <v>1.0135501355013552</v>
      </c>
      <c r="H64">
        <v>-2.7363401696893198E-3</v>
      </c>
      <c r="I64">
        <v>-4.0104246120949757E-3</v>
      </c>
      <c r="J64">
        <v>-2.0165009011224901E-3</v>
      </c>
    </row>
    <row r="65" spans="1:10" x14ac:dyDescent="0.2">
      <c r="A65" s="31">
        <v>61</v>
      </c>
      <c r="B65" s="31">
        <v>1.155E-2</v>
      </c>
      <c r="C65" s="31">
        <v>3.8179999999999999E-2</v>
      </c>
      <c r="D65" s="31">
        <v>8.3499999999999998E-3</v>
      </c>
      <c r="F65">
        <v>61</v>
      </c>
      <c r="G65">
        <v>1.0692640692640694</v>
      </c>
      <c r="H65">
        <v>-1.3915245311842628E-2</v>
      </c>
      <c r="I65">
        <v>-2.1588738837971015E-2</v>
      </c>
      <c r="J65">
        <v>-1.14922796848691E-2</v>
      </c>
    </row>
    <row r="66" spans="1:10" x14ac:dyDescent="0.2">
      <c r="A66" s="31">
        <v>62</v>
      </c>
      <c r="B66" s="31">
        <v>1.2789999999999999E-2</v>
      </c>
      <c r="C66" s="31">
        <v>3.4520000000000002E-2</v>
      </c>
      <c r="D66" s="31">
        <v>8.9499999999999996E-3</v>
      </c>
      <c r="F66">
        <v>62</v>
      </c>
      <c r="G66">
        <v>1.0430023455824864</v>
      </c>
      <c r="H66">
        <v>-9.1058058587978295E-3</v>
      </c>
      <c r="I66">
        <v>-1.1266782938356755E-2</v>
      </c>
      <c r="J66">
        <v>-7.2988831390385532E-3</v>
      </c>
    </row>
    <row r="67" spans="1:10" x14ac:dyDescent="0.2">
      <c r="A67" s="31">
        <v>63</v>
      </c>
      <c r="B67" s="31">
        <v>1.328E-2</v>
      </c>
      <c r="C67" s="31">
        <v>4.2630000000000001E-2</v>
      </c>
      <c r="D67" s="31">
        <v>1.0659999999999999E-2</v>
      </c>
      <c r="F67">
        <v>63</v>
      </c>
      <c r="G67">
        <v>1.0737951807228916</v>
      </c>
      <c r="H67">
        <v>-1.5414254392115254E-2</v>
      </c>
      <c r="I67">
        <v>-2.2140882093653835E-2</v>
      </c>
      <c r="J67">
        <v>-1.4212340356989771E-2</v>
      </c>
    </row>
    <row r="68" spans="1:10" x14ac:dyDescent="0.2">
      <c r="A68" s="31">
        <v>64</v>
      </c>
      <c r="B68" s="31">
        <v>1.4829999999999999E-2</v>
      </c>
      <c r="C68" s="31">
        <v>3.8030000000000001E-2</v>
      </c>
      <c r="D68" s="31">
        <v>1.0500000000000001E-2</v>
      </c>
      <c r="F68">
        <v>64</v>
      </c>
      <c r="G68">
        <v>1.0161834120026974</v>
      </c>
      <c r="H68">
        <v>-3.57911409323362E-3</v>
      </c>
      <c r="I68">
        <v>-4.0053046316003383E-3</v>
      </c>
      <c r="J68">
        <v>-2.9190970160017605E-3</v>
      </c>
    </row>
    <row r="69" spans="1:10" x14ac:dyDescent="0.2">
      <c r="A69" s="31">
        <v>65</v>
      </c>
      <c r="B69" s="31">
        <v>1.5810000000000001E-2</v>
      </c>
      <c r="C69" s="31">
        <v>4.2299999999999997E-2</v>
      </c>
      <c r="D69" s="31">
        <v>9.9100000000000004E-3</v>
      </c>
      <c r="F69">
        <v>65</v>
      </c>
      <c r="G69">
        <v>1.0284629981024667</v>
      </c>
      <c r="H69">
        <v>-6.3491136891130374E-3</v>
      </c>
      <c r="I69">
        <v>-7.2224915572749885E-3</v>
      </c>
      <c r="J69">
        <v>-4.59766349552654E-3</v>
      </c>
    </row>
    <row r="70" spans="1:10" x14ac:dyDescent="0.2">
      <c r="A70" s="31">
        <v>66</v>
      </c>
      <c r="B70" s="31">
        <v>1.7340000000000001E-2</v>
      </c>
      <c r="C70" s="31">
        <v>4.5490000000000003E-2</v>
      </c>
      <c r="D70" s="31">
        <v>1.3690000000000001E-2</v>
      </c>
      <c r="F70">
        <v>66</v>
      </c>
      <c r="G70">
        <v>1.0028835063437138</v>
      </c>
      <c r="H70">
        <v>-6.659046439570739E-4</v>
      </c>
      <c r="I70">
        <v>-7.2286160588611894E-4</v>
      </c>
      <c r="J70">
        <v>-6.0910803165617835E-4</v>
      </c>
    </row>
    <row r="71" spans="1:10" x14ac:dyDescent="0.2">
      <c r="A71" s="31">
        <v>67</v>
      </c>
      <c r="B71" s="31">
        <v>1.8489999999999999E-2</v>
      </c>
      <c r="C71" s="31">
        <v>4.3279999999999999E-2</v>
      </c>
      <c r="D71" s="31">
        <v>1.482E-2</v>
      </c>
      <c r="F71">
        <v>67</v>
      </c>
      <c r="G71">
        <v>1.0016224986479176</v>
      </c>
      <c r="H71">
        <v>-3.7621729138747468E-4</v>
      </c>
      <c r="I71">
        <v>-3.5419114908447226E-4</v>
      </c>
      <c r="J71">
        <v>-3.5039084537100281E-4</v>
      </c>
    </row>
    <row r="72" spans="1:10" x14ac:dyDescent="0.2">
      <c r="A72" s="31">
        <v>68</v>
      </c>
      <c r="B72" s="31">
        <v>2.0299999999999999E-2</v>
      </c>
      <c r="C72" s="31">
        <v>5.7140000000000003E-2</v>
      </c>
      <c r="D72" s="31">
        <v>1.8419999999999999E-2</v>
      </c>
      <c r="F72">
        <v>68</v>
      </c>
      <c r="G72">
        <v>0.95566502463054193</v>
      </c>
      <c r="H72">
        <v>1.0599479720032395E-2</v>
      </c>
      <c r="I72">
        <v>1.1648553036882239E-2</v>
      </c>
      <c r="J72">
        <v>1.1209888326171931E-2</v>
      </c>
    </row>
    <row r="73" spans="1:10" x14ac:dyDescent="0.2">
      <c r="A73" s="31">
        <v>69</v>
      </c>
      <c r="B73" s="31">
        <v>2.1899999999999999E-2</v>
      </c>
      <c r="C73" s="31">
        <v>5.4510000000000003E-2</v>
      </c>
      <c r="D73" s="31">
        <v>1.7919999999999998E-2</v>
      </c>
      <c r="F73">
        <v>69</v>
      </c>
      <c r="G73">
        <v>0.93835616438356162</v>
      </c>
      <c r="H73">
        <v>1.4888662753804564E-2</v>
      </c>
      <c r="I73">
        <v>1.4027299907316356E-2</v>
      </c>
      <c r="J73">
        <v>1.4245429635091022E-2</v>
      </c>
    </row>
    <row r="74" spans="1:10" x14ac:dyDescent="0.2">
      <c r="A74" s="31">
        <v>70</v>
      </c>
      <c r="B74" s="31">
        <v>2.384E-2</v>
      </c>
      <c r="C74" s="31">
        <v>6.0100000000000001E-2</v>
      </c>
      <c r="D74" s="31">
        <v>1.983E-2</v>
      </c>
      <c r="F74">
        <v>70</v>
      </c>
      <c r="G74">
        <v>0.94211409395973156</v>
      </c>
      <c r="H74">
        <v>1.4208214164106576E-2</v>
      </c>
      <c r="I74">
        <v>1.3128158791002825E-2</v>
      </c>
      <c r="J74">
        <v>1.3865743812467118E-2</v>
      </c>
    </row>
    <row r="75" spans="1:10" x14ac:dyDescent="0.2">
      <c r="A75" s="31">
        <v>71</v>
      </c>
      <c r="B75" s="31">
        <v>2.5520000000000001E-2</v>
      </c>
      <c r="C75" s="31">
        <v>6.8129999999999996E-2</v>
      </c>
      <c r="D75" s="31">
        <v>2.426E-2</v>
      </c>
      <c r="F75">
        <v>71</v>
      </c>
      <c r="G75">
        <v>0.94984326018808773</v>
      </c>
      <c r="H75">
        <v>1.2262065156658572E-2</v>
      </c>
      <c r="I75">
        <v>1.1603694044754302E-2</v>
      </c>
      <c r="J75">
        <v>1.372433560288413E-2</v>
      </c>
    </row>
    <row r="76" spans="1:10" x14ac:dyDescent="0.2">
      <c r="A76" s="31">
        <v>72</v>
      </c>
      <c r="B76" s="31">
        <v>2.8289999999999999E-2</v>
      </c>
      <c r="C76" s="31">
        <v>6.5979999999999997E-2</v>
      </c>
      <c r="D76" s="31">
        <v>2.5170000000000001E-2</v>
      </c>
      <c r="F76">
        <v>72</v>
      </c>
      <c r="G76">
        <v>0.92294096854012031</v>
      </c>
      <c r="H76">
        <v>1.9361129128803806E-2</v>
      </c>
      <c r="I76">
        <v>1.5460649651955828E-2</v>
      </c>
      <c r="J76">
        <v>2.0359165466310405E-2</v>
      </c>
    </row>
    <row r="77" spans="1:10" x14ac:dyDescent="0.2">
      <c r="A77" s="31">
        <v>73</v>
      </c>
      <c r="B77" s="31">
        <v>3.056E-2</v>
      </c>
      <c r="C77" s="31">
        <v>7.349E-2</v>
      </c>
      <c r="D77" s="31">
        <v>2.664E-2</v>
      </c>
      <c r="F77">
        <v>73</v>
      </c>
      <c r="G77">
        <v>0.92801047120418845</v>
      </c>
      <c r="H77">
        <v>1.804311095446854E-2</v>
      </c>
      <c r="I77">
        <v>1.4330434548701696E-2</v>
      </c>
      <c r="J77">
        <v>1.8666256128958485E-2</v>
      </c>
    </row>
    <row r="78" spans="1:10" x14ac:dyDescent="0.2">
      <c r="A78" s="31">
        <v>74</v>
      </c>
      <c r="B78" s="31">
        <v>3.3709999999999997E-2</v>
      </c>
      <c r="C78" s="31">
        <v>7.9259999999999997E-2</v>
      </c>
      <c r="D78" s="31">
        <v>2.9520000000000001E-2</v>
      </c>
      <c r="F78">
        <v>74</v>
      </c>
      <c r="G78">
        <v>0.92049836843666577</v>
      </c>
      <c r="H78">
        <v>2.0210841142281204E-2</v>
      </c>
      <c r="I78">
        <v>1.5117231246319689E-2</v>
      </c>
      <c r="J78">
        <v>2.1096363197099236E-2</v>
      </c>
    </row>
    <row r="79" spans="1:10" x14ac:dyDescent="0.2">
      <c r="A79" s="31">
        <v>75</v>
      </c>
      <c r="B79" s="31">
        <v>3.7319999999999999E-2</v>
      </c>
      <c r="C79" s="31">
        <v>8.5620000000000002E-2</v>
      </c>
      <c r="D79" s="31">
        <v>3.0800000000000001E-2</v>
      </c>
      <c r="F79">
        <v>75</v>
      </c>
      <c r="G79">
        <v>0.93435155412647375</v>
      </c>
      <c r="H79">
        <v>1.6910922083354707E-2</v>
      </c>
      <c r="I79">
        <v>1.1872535686903711E-2</v>
      </c>
      <c r="J79">
        <v>1.671290202756558E-2</v>
      </c>
    </row>
    <row r="80" spans="1:10" x14ac:dyDescent="0.2">
      <c r="A80" s="31">
        <v>76</v>
      </c>
      <c r="B80" s="31">
        <v>4.0800000000000003E-2</v>
      </c>
      <c r="C80" s="31">
        <v>8.8529999999999998E-2</v>
      </c>
      <c r="D80" s="31">
        <v>3.4119999999999998E-2</v>
      </c>
      <c r="F80">
        <v>76</v>
      </c>
      <c r="G80">
        <v>0.93333333333333335</v>
      </c>
      <c r="H80">
        <v>1.7098150134434109E-2</v>
      </c>
      <c r="I80">
        <v>1.0906363374394259E-2</v>
      </c>
      <c r="J80">
        <v>1.7204818197955319E-2</v>
      </c>
    </row>
    <row r="81" spans="1:10" x14ac:dyDescent="0.2">
      <c r="A81" s="31">
        <v>77</v>
      </c>
      <c r="B81" s="31">
        <v>4.4679999999999997E-2</v>
      </c>
      <c r="C81" s="31">
        <v>9.8470000000000002E-2</v>
      </c>
      <c r="D81" s="31">
        <v>4.249E-2</v>
      </c>
      <c r="F81">
        <v>77</v>
      </c>
      <c r="G81">
        <v>0.93397493285586408</v>
      </c>
      <c r="H81">
        <v>1.6796114399663983E-2</v>
      </c>
      <c r="I81">
        <v>1.0439761745139213E-2</v>
      </c>
      <c r="J81">
        <v>1.9315356926861239E-2</v>
      </c>
    </row>
    <row r="82" spans="1:10" x14ac:dyDescent="0.2">
      <c r="A82" s="31">
        <v>78</v>
      </c>
      <c r="B82" s="31">
        <v>4.9340000000000002E-2</v>
      </c>
      <c r="C82" s="31">
        <v>0.10723000000000001</v>
      </c>
      <c r="D82" s="31">
        <v>4.3869999999999999E-2</v>
      </c>
      <c r="F82">
        <v>78</v>
      </c>
      <c r="G82">
        <v>0.91832184839886499</v>
      </c>
      <c r="H82">
        <v>2.0658256744138816E-2</v>
      </c>
      <c r="I82">
        <v>1.213340824210587E-2</v>
      </c>
      <c r="J82">
        <v>2.2333212846170791E-2</v>
      </c>
    </row>
    <row r="83" spans="1:10" x14ac:dyDescent="0.2">
      <c r="A83" s="31">
        <v>79</v>
      </c>
      <c r="B83" s="31">
        <v>5.3900000000000003E-2</v>
      </c>
      <c r="C83" s="31">
        <v>0.11085</v>
      </c>
      <c r="D83" s="31">
        <v>5.364E-2</v>
      </c>
      <c r="F83">
        <v>79</v>
      </c>
      <c r="G83">
        <v>0.92523191094619661</v>
      </c>
      <c r="H83">
        <v>1.8476947204496372E-2</v>
      </c>
      <c r="I83">
        <v>9.8313030079158117E-3</v>
      </c>
      <c r="J83">
        <v>2.2492602105112038E-2</v>
      </c>
    </row>
    <row r="84" spans="1:10" x14ac:dyDescent="0.2">
      <c r="A84" s="31">
        <v>80</v>
      </c>
      <c r="B84" s="31">
        <v>6.1920000000000003E-2</v>
      </c>
      <c r="C84" s="31">
        <v>0.12026000000000001</v>
      </c>
      <c r="D84" s="31">
        <v>5.2670000000000002E-2</v>
      </c>
      <c r="F84">
        <v>80</v>
      </c>
      <c r="G84">
        <v>0.89437984496124023</v>
      </c>
      <c r="H84">
        <v>2.6624909548529214E-2</v>
      </c>
      <c r="I84">
        <v>1.2795357087174906E-2</v>
      </c>
      <c r="J84">
        <v>2.789170008278101E-2</v>
      </c>
    </row>
    <row r="85" spans="1:10" x14ac:dyDescent="0.2">
      <c r="A85" s="31">
        <v>81</v>
      </c>
      <c r="B85" s="31">
        <v>6.8690000000000001E-2</v>
      </c>
      <c r="C85" s="31">
        <v>0.12767000000000001</v>
      </c>
      <c r="D85" s="31">
        <v>6.1150000000000003E-2</v>
      </c>
      <c r="F85">
        <v>81</v>
      </c>
      <c r="G85">
        <v>0.89678264667346053</v>
      </c>
      <c r="H85">
        <v>2.5427885114377276E-2</v>
      </c>
      <c r="I85">
        <v>1.1171029922462021E-2</v>
      </c>
      <c r="J85">
        <v>2.8082861524912496E-2</v>
      </c>
    </row>
    <row r="86" spans="1:10" x14ac:dyDescent="0.2">
      <c r="A86" s="31">
        <v>82</v>
      </c>
      <c r="B86" s="31">
        <v>7.6869999999999994E-2</v>
      </c>
      <c r="C86" s="31">
        <v>0.14221</v>
      </c>
      <c r="D86" s="31">
        <v>7.0099999999999996E-2</v>
      </c>
      <c r="F86">
        <v>82</v>
      </c>
      <c r="G86">
        <v>0.88200858592428777</v>
      </c>
      <c r="H86">
        <v>2.8410788765786364E-2</v>
      </c>
      <c r="I86">
        <v>1.1855362820289938E-2</v>
      </c>
      <c r="J86">
        <v>3.2394666208419548E-2</v>
      </c>
    </row>
    <row r="87" spans="1:10" x14ac:dyDescent="0.2">
      <c r="A87" s="31">
        <v>83</v>
      </c>
      <c r="B87" s="31">
        <v>8.4360000000000004E-2</v>
      </c>
      <c r="C87" s="31">
        <v>0.14795</v>
      </c>
      <c r="D87" s="31">
        <v>7.8369999999999995E-2</v>
      </c>
      <c r="F87">
        <v>83</v>
      </c>
      <c r="G87">
        <v>0.89497392128971065</v>
      </c>
      <c r="H87">
        <v>2.4010945245259662E-2</v>
      </c>
      <c r="I87">
        <v>9.0552032073539616E-3</v>
      </c>
      <c r="J87">
        <v>2.8131876184658924E-2</v>
      </c>
    </row>
    <row r="88" spans="1:10" x14ac:dyDescent="0.2">
      <c r="A88" s="31">
        <v>84</v>
      </c>
      <c r="B88" s="31">
        <v>9.5640000000000003E-2</v>
      </c>
      <c r="C88" s="31">
        <v>0.15833</v>
      </c>
      <c r="D88" s="31">
        <v>8.3879999999999996E-2</v>
      </c>
      <c r="F88">
        <v>84</v>
      </c>
      <c r="G88">
        <v>0.88331242158092849</v>
      </c>
      <c r="H88">
        <v>2.5895305625510037E-2</v>
      </c>
      <c r="I88">
        <v>8.7806955092704364E-3</v>
      </c>
      <c r="J88">
        <v>2.8916597459934981E-2</v>
      </c>
    </row>
    <row r="89" spans="1:10" x14ac:dyDescent="0.2">
      <c r="A89" s="31">
        <v>85</v>
      </c>
      <c r="B89" s="31">
        <v>0.10732999999999999</v>
      </c>
      <c r="C89" s="31">
        <v>0.17099</v>
      </c>
      <c r="D89" s="31">
        <v>9.776E-2</v>
      </c>
      <c r="F89">
        <v>85</v>
      </c>
      <c r="G89">
        <v>0.8830709028230691</v>
      </c>
      <c r="H89">
        <v>2.4651977264620799E-2</v>
      </c>
      <c r="I89">
        <v>7.6529089858470662E-3</v>
      </c>
      <c r="J89">
        <v>2.8886157260701966E-2</v>
      </c>
    </row>
    <row r="90" spans="1:10" x14ac:dyDescent="0.2">
      <c r="A90" s="31">
        <v>86</v>
      </c>
      <c r="B90" s="31">
        <v>0.11788999999999999</v>
      </c>
      <c r="C90" s="31">
        <v>0.1943</v>
      </c>
      <c r="D90" s="31">
        <v>0.11201</v>
      </c>
      <c r="F90">
        <v>86</v>
      </c>
      <c r="G90">
        <v>0.88421409788786165</v>
      </c>
      <c r="H90">
        <v>2.2417888293975719E-2</v>
      </c>
      <c r="I90">
        <v>6.8456089751524089E-3</v>
      </c>
      <c r="J90">
        <v>2.7718451760828995E-2</v>
      </c>
    </row>
    <row r="91" spans="1:10" x14ac:dyDescent="0.2">
      <c r="A91" s="31">
        <v>87</v>
      </c>
      <c r="B91" s="31">
        <v>0.13231999999999999</v>
      </c>
      <c r="C91" s="31">
        <v>0.19202</v>
      </c>
      <c r="D91" s="31">
        <v>0.1183</v>
      </c>
      <c r="F91">
        <v>87</v>
      </c>
      <c r="G91">
        <v>0.91422309552599756</v>
      </c>
      <c r="H91">
        <v>1.5374780983722984E-2</v>
      </c>
      <c r="I91">
        <v>3.9261726384886911E-3</v>
      </c>
      <c r="J91">
        <v>1.8121841038535948E-2</v>
      </c>
    </row>
    <row r="92" spans="1:10" x14ac:dyDescent="0.2">
      <c r="A92" s="31">
        <v>88</v>
      </c>
      <c r="B92" s="31">
        <v>0.14863999999999999</v>
      </c>
      <c r="C92" s="31">
        <v>0.21745</v>
      </c>
      <c r="D92" s="31">
        <v>0.13507</v>
      </c>
      <c r="F92">
        <v>88</v>
      </c>
      <c r="G92">
        <v>0.88623519913885906</v>
      </c>
      <c r="H92">
        <v>1.8615244533476717E-2</v>
      </c>
      <c r="I92">
        <v>4.5497160113901142E-3</v>
      </c>
      <c r="J92">
        <v>2.2628586946648894E-2</v>
      </c>
    </row>
    <row r="93" spans="1:10" x14ac:dyDescent="0.2">
      <c r="A93" s="31">
        <v>89</v>
      </c>
      <c r="B93" s="31">
        <v>0.16261999999999999</v>
      </c>
      <c r="C93" s="31">
        <v>0.23411000000000001</v>
      </c>
      <c r="D93" s="31">
        <v>0.15926000000000001</v>
      </c>
      <c r="F93">
        <v>89</v>
      </c>
      <c r="G93">
        <v>0.91132702004673483</v>
      </c>
      <c r="H93">
        <v>1.2693606203147396E-2</v>
      </c>
      <c r="I93">
        <v>2.895241620180867E-3</v>
      </c>
      <c r="J93">
        <v>1.6913873520098523E-2</v>
      </c>
    </row>
    <row r="94" spans="1:10" x14ac:dyDescent="0.2">
      <c r="A94" s="31">
        <v>90</v>
      </c>
      <c r="B94" s="31">
        <v>0.18953999999999999</v>
      </c>
      <c r="C94" s="31">
        <v>0.25863000000000003</v>
      </c>
      <c r="D94" s="31">
        <v>0.15764</v>
      </c>
      <c r="F94">
        <v>90</v>
      </c>
      <c r="G94">
        <v>0.87047588899440753</v>
      </c>
      <c r="H94">
        <v>1.6983950404064918E-2</v>
      </c>
      <c r="I94">
        <v>3.480774665857556E-3</v>
      </c>
      <c r="J94">
        <v>1.958498211267248E-2</v>
      </c>
    </row>
    <row r="95" spans="1:10" x14ac:dyDescent="0.2">
      <c r="A95" s="31">
        <v>91</v>
      </c>
      <c r="B95" s="31">
        <v>0.20027</v>
      </c>
      <c r="C95" s="31">
        <v>0.28850999999999999</v>
      </c>
      <c r="D95" s="31">
        <v>0.17580000000000001</v>
      </c>
      <c r="F95">
        <v>91</v>
      </c>
      <c r="G95">
        <v>0.92794727118390175</v>
      </c>
      <c r="H95">
        <v>7.6978162790281041E-3</v>
      </c>
      <c r="I95">
        <v>1.5827338133839351E-3</v>
      </c>
      <c r="J95">
        <v>9.5647917231750056E-3</v>
      </c>
    </row>
    <row r="96" spans="1:10" x14ac:dyDescent="0.2">
      <c r="A96" s="31">
        <v>92</v>
      </c>
      <c r="B96" s="31">
        <v>0.22985</v>
      </c>
      <c r="C96" s="31">
        <v>0.28781000000000001</v>
      </c>
      <c r="D96" s="31">
        <v>0.20843</v>
      </c>
      <c r="F96">
        <v>92</v>
      </c>
      <c r="G96">
        <v>0.90554709593212956</v>
      </c>
      <c r="H96">
        <v>8.752541821138278E-3</v>
      </c>
      <c r="I96">
        <v>1.4870621338730317E-3</v>
      </c>
      <c r="J96">
        <v>1.1477197716002013E-2</v>
      </c>
    </row>
    <row r="97" spans="1:10" x14ac:dyDescent="0.2">
      <c r="A97" s="31">
        <v>93</v>
      </c>
      <c r="B97" s="31">
        <v>0.25380000000000003</v>
      </c>
      <c r="C97" s="31">
        <v>0.33567000000000002</v>
      </c>
      <c r="D97" s="31">
        <v>0.22356999999999999</v>
      </c>
      <c r="F97">
        <v>93</v>
      </c>
      <c r="G97">
        <v>0.91981875492513776</v>
      </c>
      <c r="H97">
        <v>6.0702669680993918E-3</v>
      </c>
      <c r="I97">
        <v>1.0428704552163728E-3</v>
      </c>
      <c r="J97">
        <v>7.9064093376442525E-3</v>
      </c>
    </row>
    <row r="98" spans="1:10" x14ac:dyDescent="0.2">
      <c r="A98" s="31">
        <v>94</v>
      </c>
      <c r="B98" s="31">
        <v>0.28116000000000002</v>
      </c>
      <c r="C98" s="31">
        <v>0.34039000000000003</v>
      </c>
      <c r="D98" s="31">
        <v>0.25790999999999997</v>
      </c>
      <c r="F98">
        <v>94</v>
      </c>
      <c r="G98">
        <v>0.92210840802390093</v>
      </c>
      <c r="H98">
        <v>4.7301914998066873E-3</v>
      </c>
      <c r="I98">
        <v>7.1418806341335848E-4</v>
      </c>
      <c r="J98">
        <v>6.570371996692837E-3</v>
      </c>
    </row>
    <row r="99" spans="1:10" x14ac:dyDescent="0.2">
      <c r="A99" s="31">
        <v>95</v>
      </c>
      <c r="B99" s="31">
        <v>0.29979</v>
      </c>
      <c r="C99" s="31">
        <v>0.34947</v>
      </c>
      <c r="D99" s="31">
        <v>0.27217000000000002</v>
      </c>
      <c r="F99">
        <v>95</v>
      </c>
      <c r="G99">
        <v>0.92788285132926374</v>
      </c>
      <c r="H99">
        <v>3.3048196135131362E-3</v>
      </c>
      <c r="I99">
        <v>4.6470215298810786E-4</v>
      </c>
      <c r="J99">
        <v>4.6573208242661123E-3</v>
      </c>
    </row>
    <row r="100" spans="1:10" x14ac:dyDescent="0.2">
      <c r="A100" s="31">
        <v>96</v>
      </c>
      <c r="B100" s="31">
        <v>0.32702999999999999</v>
      </c>
      <c r="C100" s="31">
        <v>0.37076999999999999</v>
      </c>
      <c r="D100" s="31">
        <v>0.29762</v>
      </c>
      <c r="F100">
        <v>96</v>
      </c>
      <c r="G100">
        <v>0.93174938079075309</v>
      </c>
      <c r="H100">
        <v>2.3576510783822635E-3</v>
      </c>
      <c r="I100">
        <v>3.1360243512273977E-4</v>
      </c>
      <c r="J100">
        <v>3.4203011509837847E-3</v>
      </c>
    </row>
    <row r="101" spans="1:10" x14ac:dyDescent="0.2">
      <c r="A101" s="31">
        <v>97</v>
      </c>
      <c r="B101" s="31">
        <v>0.35548999999999997</v>
      </c>
      <c r="C101" s="31">
        <v>0.39257999999999998</v>
      </c>
      <c r="D101" s="31">
        <v>0.32440000000000002</v>
      </c>
      <c r="F101">
        <v>97</v>
      </c>
      <c r="G101">
        <v>0.93566626346732695</v>
      </c>
      <c r="H101">
        <v>1.6265999770786238E-3</v>
      </c>
      <c r="I101">
        <v>2.0607835550487912E-4</v>
      </c>
      <c r="J101">
        <v>2.4336171014748488E-3</v>
      </c>
    </row>
    <row r="102" spans="1:10" x14ac:dyDescent="0.2">
      <c r="A102" s="31">
        <v>98</v>
      </c>
      <c r="B102" s="31">
        <v>0.38500000000000001</v>
      </c>
      <c r="C102" s="31">
        <v>0.41482999999999998</v>
      </c>
      <c r="D102" s="31">
        <v>0.35238000000000003</v>
      </c>
      <c r="F102">
        <v>98</v>
      </c>
      <c r="G102">
        <v>0.93963636363636371</v>
      </c>
      <c r="H102">
        <v>1.083251078053412E-3</v>
      </c>
      <c r="I102">
        <v>1.3170751054486328E-4</v>
      </c>
      <c r="J102">
        <v>1.6743192368144275E-3</v>
      </c>
    </row>
    <row r="103" spans="1:10" x14ac:dyDescent="0.2">
      <c r="A103" s="31">
        <v>99</v>
      </c>
      <c r="B103" s="31">
        <v>0.41538999999999998</v>
      </c>
      <c r="C103" s="31">
        <v>0.43744</v>
      </c>
      <c r="D103" s="31">
        <v>0.38141000000000003</v>
      </c>
      <c r="F103">
        <v>99</v>
      </c>
      <c r="G103">
        <v>0.94357110185608717</v>
      </c>
      <c r="H103">
        <v>6.962086759051536E-4</v>
      </c>
      <c r="I103">
        <v>8.1895173876067029E-5</v>
      </c>
      <c r="J103">
        <v>1.1134370152398479E-3</v>
      </c>
    </row>
    <row r="104" spans="1:10" x14ac:dyDescent="0.2">
      <c r="A104" s="31">
        <v>100</v>
      </c>
      <c r="B104" s="31">
        <v>0.44642999999999999</v>
      </c>
      <c r="C104" s="31">
        <v>0.46031</v>
      </c>
      <c r="D104" s="31">
        <v>0.41131000000000001</v>
      </c>
      <c r="F104">
        <v>100</v>
      </c>
      <c r="G104">
        <v>0.9474945680173823</v>
      </c>
      <c r="H104">
        <v>4.3098078390082877E-4</v>
      </c>
      <c r="I104">
        <v>4.9469863085544471E-5</v>
      </c>
      <c r="J104">
        <v>7.1422260385408255E-4</v>
      </c>
    </row>
    <row r="105" spans="1:10" x14ac:dyDescent="0.2">
      <c r="A105" s="31">
        <v>101</v>
      </c>
      <c r="B105" s="31">
        <v>0.47789999999999999</v>
      </c>
      <c r="C105" s="31">
        <v>0.48333999999999999</v>
      </c>
      <c r="D105" s="31">
        <v>0.44188</v>
      </c>
      <c r="F105">
        <v>101</v>
      </c>
      <c r="G105">
        <v>0.9513496547394853</v>
      </c>
      <c r="H105">
        <v>2.5689712335017129E-4</v>
      </c>
      <c r="I105">
        <v>2.9032139366102391E-5</v>
      </c>
      <c r="J105">
        <v>4.4170151293775062E-4</v>
      </c>
    </row>
    <row r="106" spans="1:10" x14ac:dyDescent="0.2">
      <c r="A106" s="31">
        <v>102</v>
      </c>
      <c r="B106" s="31">
        <v>0.50954999999999995</v>
      </c>
      <c r="C106" s="31">
        <v>0.50644999999999996</v>
      </c>
      <c r="D106" s="31">
        <v>0.47288999999999998</v>
      </c>
      <c r="F106">
        <v>102</v>
      </c>
      <c r="G106">
        <v>0.95511726032774025</v>
      </c>
      <c r="H106">
        <v>1.4734065997027373E-4</v>
      </c>
      <c r="I106">
        <v>1.6545784341277041E-5</v>
      </c>
      <c r="J106">
        <v>2.6311037762258565E-4</v>
      </c>
    </row>
    <row r="107" spans="1:10" x14ac:dyDescent="0.2">
      <c r="A107" s="31">
        <v>103</v>
      </c>
      <c r="B107" s="31">
        <v>0.54110999999999998</v>
      </c>
      <c r="C107" s="31">
        <v>0.52952999999999995</v>
      </c>
      <c r="D107" s="31">
        <v>0.50412000000000001</v>
      </c>
      <c r="F107">
        <v>103</v>
      </c>
      <c r="G107">
        <v>0.95880689693407983</v>
      </c>
      <c r="H107">
        <v>8.1212926094342673E-5</v>
      </c>
      <c r="I107">
        <v>9.1475733537785212E-6</v>
      </c>
      <c r="J107">
        <v>1.5075430212474275E-4</v>
      </c>
    </row>
    <row r="108" spans="1:10" x14ac:dyDescent="0.2">
      <c r="A108" s="31">
        <v>104</v>
      </c>
      <c r="B108" s="31">
        <v>0.57235000000000003</v>
      </c>
      <c r="C108" s="31">
        <v>0.55247999999999997</v>
      </c>
      <c r="D108" s="31">
        <v>0.53530999999999995</v>
      </c>
      <c r="F108">
        <v>104</v>
      </c>
      <c r="G108">
        <v>0.96236568533240152</v>
      </c>
      <c r="H108">
        <v>4.3043977469695511E-5</v>
      </c>
      <c r="I108">
        <v>4.9086610326042735E-6</v>
      </c>
      <c r="J108">
        <v>8.3105741689299412E-5</v>
      </c>
    </row>
    <row r="109" spans="1:10" x14ac:dyDescent="0.2">
      <c r="A109" s="31">
        <v>105</v>
      </c>
      <c r="B109" s="31">
        <v>0.60302999999999995</v>
      </c>
      <c r="C109" s="31">
        <v>0.57521</v>
      </c>
      <c r="D109" s="31">
        <v>0.56623999999999997</v>
      </c>
      <c r="F109">
        <v>105</v>
      </c>
      <c r="G109">
        <v>0.96575626419912786</v>
      </c>
      <c r="H109">
        <v>2.1953481388740893E-5</v>
      </c>
      <c r="I109">
        <v>2.5581652661812802E-6</v>
      </c>
      <c r="J109">
        <v>4.4101822460804394E-5</v>
      </c>
    </row>
    <row r="110" spans="1:10" x14ac:dyDescent="0.2">
      <c r="A110" s="31">
        <v>106</v>
      </c>
      <c r="B110" s="31">
        <v>0.63292000000000004</v>
      </c>
      <c r="C110" s="31">
        <v>0.59762999999999999</v>
      </c>
      <c r="D110" s="31">
        <v>0.59665000000000001</v>
      </c>
      <c r="F110">
        <v>106</v>
      </c>
      <c r="G110">
        <v>0.96898502180370338</v>
      </c>
      <c r="H110">
        <v>1.077478313790059E-5</v>
      </c>
      <c r="I110">
        <v>1.2945134188515864E-6</v>
      </c>
      <c r="J110">
        <v>2.2523814677493659E-5</v>
      </c>
    </row>
    <row r="111" spans="1:10" x14ac:dyDescent="0.2">
      <c r="A111" s="31">
        <v>107</v>
      </c>
      <c r="B111" s="31">
        <v>0.66181000000000001</v>
      </c>
      <c r="C111" s="31">
        <v>0.61965000000000003</v>
      </c>
      <c r="D111" s="31">
        <v>0.62634000000000001</v>
      </c>
      <c r="F111">
        <v>107</v>
      </c>
      <c r="G111">
        <v>0.97204635771596082</v>
      </c>
      <c r="H111">
        <v>5.0932547537213981E-6</v>
      </c>
      <c r="I111">
        <v>6.3634937998448578E-7</v>
      </c>
      <c r="J111">
        <v>1.1078896411080072E-5</v>
      </c>
    </row>
    <row r="112" spans="1:10" x14ac:dyDescent="0.2">
      <c r="A112" s="31">
        <v>108</v>
      </c>
      <c r="B112" s="31">
        <v>0.68955</v>
      </c>
      <c r="C112" s="31">
        <v>0.64117999999999997</v>
      </c>
      <c r="D112" s="31">
        <v>0.65510000000000002</v>
      </c>
      <c r="F112">
        <v>108</v>
      </c>
      <c r="G112">
        <v>0.97491117395402804</v>
      </c>
      <c r="H112">
        <v>2.3252094493632349E-6</v>
      </c>
      <c r="I112">
        <v>3.045229227576258E-7</v>
      </c>
      <c r="J112">
        <v>5.2619137234415145E-6</v>
      </c>
    </row>
    <row r="113" spans="1:10" x14ac:dyDescent="0.2">
      <c r="A113" s="31">
        <v>109</v>
      </c>
      <c r="B113" s="31">
        <v>0.71599000000000002</v>
      </c>
      <c r="C113" s="31">
        <v>0.66217000000000004</v>
      </c>
      <c r="D113" s="31">
        <v>0.68278000000000005</v>
      </c>
      <c r="F113">
        <v>109</v>
      </c>
      <c r="G113">
        <v>0.97758348580287435</v>
      </c>
      <c r="H113">
        <v>1.0287937743133529E-6</v>
      </c>
      <c r="I113">
        <v>1.4224059259820628E-7</v>
      </c>
      <c r="J113">
        <v>2.4217332318218883E-6</v>
      </c>
    </row>
    <row r="114" spans="1:10" x14ac:dyDescent="0.2">
      <c r="A114" s="31">
        <v>110</v>
      </c>
      <c r="B114" s="31">
        <v>0.74102000000000001</v>
      </c>
      <c r="C114" s="31">
        <v>0.68252999999999997</v>
      </c>
      <c r="D114" s="31">
        <v>0.70921999999999996</v>
      </c>
      <c r="F114">
        <v>110</v>
      </c>
      <c r="G114">
        <v>0.98005451944616873</v>
      </c>
      <c r="H114">
        <v>8.3018461219153817E-7</v>
      </c>
      <c r="I114">
        <v>1.2951016627226211E-7</v>
      </c>
      <c r="J114">
        <v>2.0990478043833619E-6</v>
      </c>
    </row>
  </sheetData>
  <mergeCells count="2">
    <mergeCell ref="B2:D2"/>
    <mergeCell ref="H2:J2"/>
  </mergeCells>
  <conditionalFormatting sqref="G4:G114">
    <cfRule type="cellIs" dxfId="0" priority="2" operator="greaterThan">
      <formula>0.999999</formula>
    </cfRule>
  </conditionalFormatting>
  <conditionalFormatting sqref="M5:O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O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M5:O11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f1d571-4a30-41b5-9432-8ddbc758c2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BADB81F0D754388FBCBA83431C19F" ma:contentTypeVersion="13" ma:contentTypeDescription="Create a new document." ma:contentTypeScope="" ma:versionID="cc781b5ab7f3ae3b406be8522642821b">
  <xsd:schema xmlns:xsd="http://www.w3.org/2001/XMLSchema" xmlns:xs="http://www.w3.org/2001/XMLSchema" xmlns:p="http://schemas.microsoft.com/office/2006/metadata/properties" xmlns:ns3="eaf1d571-4a30-41b5-9432-8ddbc758c2d3" targetNamespace="http://schemas.microsoft.com/office/2006/metadata/properties" ma:root="true" ma:fieldsID="fc7ce066ae36fd727b4a75c97add03cb" ns3:_="">
    <xsd:import namespace="eaf1d571-4a30-41b5-9432-8ddbc758c2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1d571-4a30-41b5-9432-8ddbc758c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78C18-18EE-4F4E-AB08-A87B7D6864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B25B3-4040-48A7-B50F-85F277C23AE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af1d571-4a30-41b5-9432-8ddbc758c2d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CCDEE7-8C83-462C-8F5C-225F91D5B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f1d571-4a30-41b5-9432-8ddbc758c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USA</vt:lpstr>
      <vt:lpstr>Russia</vt:lpstr>
      <vt:lpstr>Hong Kong</vt:lpstr>
      <vt:lpstr>figure 1</vt:lpstr>
      <vt:lpstr>fugure 2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Shkolnikov, Vladimir</dc:creator>
  <cp:lastModifiedBy>Sergey Timonin</cp:lastModifiedBy>
  <dcterms:created xsi:type="dcterms:W3CDTF">2007-10-29T20:20:21Z</dcterms:created>
  <dcterms:modified xsi:type="dcterms:W3CDTF">2024-03-18T05:24:01Z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0x010100A1CBADB81F0D754388FBCBA83431C19F</vt:lpwstr>
  </property>
</Properties>
</file>