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definedNames>
    <definedName name="solver_adj" localSheetId="0" hidden="1">Sheet1!$K$26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Sheet1!$K$26</definedName>
    <definedName name="solver_lhs2" localSheetId="0" hidden="1">Sheet1!$K$26</definedName>
    <definedName name="solver_lhs3" localSheetId="0" hidden="1">Sheet1!$M$26</definedName>
    <definedName name="solver_lhs4" localSheetId="0" hidden="1">Sheet1!$N$26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Sheet1!$P$26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1</definedName>
    <definedName name="solver_rhs2" localSheetId="0" hidden="1">0</definedName>
    <definedName name="solver_rhs3" localSheetId="0" hidden="1">8</definedName>
    <definedName name="solver_rhs4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H7" i="2"/>
  <c r="H3" i="2"/>
  <c r="H4" i="2"/>
  <c r="H5" i="2"/>
  <c r="H6" i="2"/>
  <c r="H2" i="2"/>
  <c r="G7" i="2"/>
  <c r="G3" i="2"/>
  <c r="G4" i="2"/>
  <c r="G5" i="2"/>
  <c r="G6" i="2"/>
  <c r="G2" i="2"/>
  <c r="N13" i="1"/>
  <c r="L26" i="1" l="1"/>
  <c r="N26" i="1" s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L5" i="1"/>
  <c r="L6" i="1"/>
  <c r="L7" i="1"/>
  <c r="L8" i="1"/>
  <c r="K23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5" i="1"/>
  <c r="K6" i="1"/>
  <c r="K7" i="1"/>
  <c r="K8" i="1" s="1"/>
  <c r="K9" i="1" s="1"/>
  <c r="K10" i="1" s="1"/>
  <c r="K4" i="1"/>
  <c r="L3" i="1"/>
  <c r="B4" i="1"/>
  <c r="M26" i="1" l="1"/>
  <c r="P26" i="1" s="1"/>
  <c r="O26" i="1" l="1"/>
</calcChain>
</file>

<file path=xl/sharedStrings.xml><?xml version="1.0" encoding="utf-8"?>
<sst xmlns="http://schemas.openxmlformats.org/spreadsheetml/2006/main" count="35" uniqueCount="26">
  <si>
    <t>prob</t>
  </si>
  <si>
    <t>critical value</t>
  </si>
  <si>
    <t>mean</t>
  </si>
  <si>
    <t>sd</t>
  </si>
  <si>
    <t>Stock 1</t>
  </si>
  <si>
    <t>Stock 2</t>
  </si>
  <si>
    <t>correlation</t>
  </si>
  <si>
    <t>Weights</t>
  </si>
  <si>
    <t>opt wt</t>
  </si>
  <si>
    <t>CV</t>
  </si>
  <si>
    <t>VaR</t>
  </si>
  <si>
    <t>Asset</t>
  </si>
  <si>
    <t>EAD</t>
  </si>
  <si>
    <t>PD</t>
  </si>
  <si>
    <t>Sigma</t>
  </si>
  <si>
    <t>Correlation</t>
  </si>
  <si>
    <t>Expected loss</t>
  </si>
  <si>
    <t>Unexpected loss</t>
  </si>
  <si>
    <t>A</t>
  </si>
  <si>
    <t>B</t>
  </si>
  <si>
    <t>C</t>
  </si>
  <si>
    <t>D</t>
  </si>
  <si>
    <t>E</t>
  </si>
  <si>
    <t>Value at Risk</t>
  </si>
  <si>
    <t>Precentile</t>
  </si>
  <si>
    <t>LGD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</si>
</sst>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7.4999999999999991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9.0000000000000018</c:v>
                </c:pt>
                <c:pt idx="17">
                  <c:v>9.25</c:v>
                </c:pt>
                <c:pt idx="18">
                  <c:v>9.5</c:v>
                </c:pt>
                <c:pt idx="19">
                  <c:v>9.7500000000000018</c:v>
                </c:pt>
                <c:pt idx="20">
                  <c:v>10.000000000000002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2</c:v>
                </c:pt>
                <c:pt idx="1">
                  <c:v>1.8405162319305961</c:v>
                </c:pt>
                <c:pt idx="2">
                  <c:v>1.7175564037317668</c:v>
                </c:pt>
                <c:pt idx="3">
                  <c:v>1.6393596310755001</c:v>
                </c:pt>
                <c:pt idx="4">
                  <c:v>1.61245154965971</c:v>
                </c:pt>
                <c:pt idx="5">
                  <c:v>1.6393596310755001</c:v>
                </c:pt>
                <c:pt idx="6">
                  <c:v>1.7175564037317668</c:v>
                </c:pt>
                <c:pt idx="7">
                  <c:v>1.8405162319305961</c:v>
                </c:pt>
                <c:pt idx="8">
                  <c:v>1.9999999999999998</c:v>
                </c:pt>
                <c:pt idx="9">
                  <c:v>2.1880356487041066</c:v>
                </c:pt>
                <c:pt idx="10">
                  <c:v>2.3979157616563596</c:v>
                </c:pt>
                <c:pt idx="11">
                  <c:v>2.6244046944021417</c:v>
                </c:pt>
                <c:pt idx="12">
                  <c:v>2.8635642126552709</c:v>
                </c:pt>
                <c:pt idx="13">
                  <c:v>3.1124748994971836</c:v>
                </c:pt>
                <c:pt idx="14">
                  <c:v>3.3689761055846037</c:v>
                </c:pt>
                <c:pt idx="15">
                  <c:v>3.6314597615834883</c:v>
                </c:pt>
                <c:pt idx="16">
                  <c:v>3.8987177379235867</c:v>
                </c:pt>
                <c:pt idx="17">
                  <c:v>4.169832130913667</c:v>
                </c:pt>
                <c:pt idx="18">
                  <c:v>4.4440972086577952</c:v>
                </c:pt>
                <c:pt idx="19">
                  <c:v>4.7209638846320372</c:v>
                </c:pt>
                <c:pt idx="20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1-4986-B150-FDDFB22E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62032"/>
        <c:axId val="419011328"/>
      </c:scatterChart>
      <c:valAx>
        <c:axId val="4239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1328"/>
        <c:crosses val="autoZero"/>
        <c:crossBetween val="midCat"/>
      </c:valAx>
      <c:valAx>
        <c:axId val="4190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163830</xdr:rowOff>
    </xdr:from>
    <xdr:to>
      <xdr:col>9</xdr:col>
      <xdr:colOff>495300</xdr:colOff>
      <xdr:row>21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2" zoomScale="90" zoomScaleNormal="90" workbookViewId="0">
      <selection activeCell="C4" sqref="C4"/>
    </sheetView>
  </sheetViews>
  <sheetFormatPr defaultRowHeight="14.4" x14ac:dyDescent="0.3"/>
  <cols>
    <col min="6" max="6" width="9.44140625" customWidth="1"/>
  </cols>
  <sheetData>
    <row r="1" spans="1:14" x14ac:dyDescent="0.3">
      <c r="A1" t="s">
        <v>0</v>
      </c>
    </row>
    <row r="2" spans="1:14" x14ac:dyDescent="0.3">
      <c r="A2">
        <v>0.05</v>
      </c>
      <c r="E2" t="s">
        <v>4</v>
      </c>
      <c r="G2" t="s">
        <v>5</v>
      </c>
      <c r="J2" t="s">
        <v>7</v>
      </c>
      <c r="K2" t="s">
        <v>4</v>
      </c>
      <c r="L2" t="s">
        <v>5</v>
      </c>
      <c r="M2" t="s">
        <v>2</v>
      </c>
      <c r="N2" t="s">
        <v>3</v>
      </c>
    </row>
    <row r="3" spans="1:14" x14ac:dyDescent="0.3">
      <c r="A3" t="s">
        <v>2</v>
      </c>
      <c r="B3" t="s">
        <v>1</v>
      </c>
      <c r="E3" t="s">
        <v>2</v>
      </c>
      <c r="F3">
        <v>10</v>
      </c>
      <c r="G3" t="s">
        <v>2</v>
      </c>
      <c r="H3">
        <v>5</v>
      </c>
      <c r="K3">
        <v>0</v>
      </c>
      <c r="L3">
        <f>1-K3</f>
        <v>1</v>
      </c>
      <c r="M3">
        <f t="shared" ref="M3:M26" si="0">K3*$F$3+L3*$H$3</f>
        <v>5</v>
      </c>
      <c r="N3">
        <f>SQRT(K3^2*$F$4^2+L3^2*$H$4^2+2*K3*L3*$G$5*$F$4*$H$4)</f>
        <v>2</v>
      </c>
    </row>
    <row r="4" spans="1:14" x14ac:dyDescent="0.3">
      <c r="A4">
        <v>0</v>
      </c>
      <c r="B4">
        <f>_xlfn.NORM.INV(A2,A4,A6)</f>
        <v>-1.6448536269514726</v>
      </c>
      <c r="E4" t="s">
        <v>3</v>
      </c>
      <c r="F4">
        <v>5</v>
      </c>
      <c r="G4" t="s">
        <v>3</v>
      </c>
      <c r="H4">
        <v>2</v>
      </c>
      <c r="K4">
        <f>K3+0.05</f>
        <v>0.05</v>
      </c>
      <c r="L4">
        <f t="shared" ref="L4:L23" si="1">1-K4</f>
        <v>0.95</v>
      </c>
      <c r="M4">
        <f t="shared" si="0"/>
        <v>5.25</v>
      </c>
      <c r="N4">
        <f t="shared" ref="N4:N26" si="2">SQRT(K4^2*$F$4^2+L4^2*$H$4^2+2*K4*L4*$G$5*$F$4*$H$4)</f>
        <v>1.8405162319305961</v>
      </c>
    </row>
    <row r="5" spans="1:14" x14ac:dyDescent="0.3">
      <c r="A5" t="s">
        <v>3</v>
      </c>
      <c r="F5" t="s">
        <v>6</v>
      </c>
      <c r="G5">
        <v>-0.3</v>
      </c>
      <c r="K5">
        <f t="shared" ref="K5:K22" si="3">K4+0.05</f>
        <v>0.1</v>
      </c>
      <c r="L5">
        <f t="shared" si="1"/>
        <v>0.9</v>
      </c>
      <c r="M5">
        <f t="shared" si="0"/>
        <v>5.5</v>
      </c>
      <c r="N5">
        <f t="shared" si="2"/>
        <v>1.7175564037317668</v>
      </c>
    </row>
    <row r="6" spans="1:14" x14ac:dyDescent="0.3">
      <c r="A6">
        <v>1</v>
      </c>
      <c r="K6">
        <f t="shared" si="3"/>
        <v>0.15000000000000002</v>
      </c>
      <c r="L6">
        <f t="shared" si="1"/>
        <v>0.85</v>
      </c>
      <c r="M6">
        <f t="shared" si="0"/>
        <v>5.75</v>
      </c>
      <c r="N6">
        <f t="shared" si="2"/>
        <v>1.6393596310755001</v>
      </c>
    </row>
    <row r="7" spans="1:14" x14ac:dyDescent="0.3">
      <c r="K7">
        <f t="shared" si="3"/>
        <v>0.2</v>
      </c>
      <c r="L7">
        <f t="shared" si="1"/>
        <v>0.8</v>
      </c>
      <c r="M7">
        <f t="shared" si="0"/>
        <v>6</v>
      </c>
      <c r="N7">
        <f t="shared" si="2"/>
        <v>1.61245154965971</v>
      </c>
    </row>
    <row r="8" spans="1:14" x14ac:dyDescent="0.3">
      <c r="K8">
        <f t="shared" si="3"/>
        <v>0.25</v>
      </c>
      <c r="L8">
        <f t="shared" si="1"/>
        <v>0.75</v>
      </c>
      <c r="M8">
        <f t="shared" si="0"/>
        <v>6.25</v>
      </c>
      <c r="N8">
        <f t="shared" si="2"/>
        <v>1.6393596310755001</v>
      </c>
    </row>
    <row r="9" spans="1:14" x14ac:dyDescent="0.3">
      <c r="K9">
        <f t="shared" si="3"/>
        <v>0.3</v>
      </c>
      <c r="L9">
        <f t="shared" si="1"/>
        <v>0.7</v>
      </c>
      <c r="M9">
        <f t="shared" si="0"/>
        <v>6.5</v>
      </c>
      <c r="N9">
        <f t="shared" si="2"/>
        <v>1.7175564037317668</v>
      </c>
    </row>
    <row r="10" spans="1:14" x14ac:dyDescent="0.3">
      <c r="K10">
        <f t="shared" si="3"/>
        <v>0.35</v>
      </c>
      <c r="L10">
        <f t="shared" si="1"/>
        <v>0.65</v>
      </c>
      <c r="M10">
        <f t="shared" si="0"/>
        <v>6.75</v>
      </c>
      <c r="N10">
        <f t="shared" si="2"/>
        <v>1.8405162319305961</v>
      </c>
    </row>
    <row r="11" spans="1:14" x14ac:dyDescent="0.3">
      <c r="K11">
        <f t="shared" si="3"/>
        <v>0.39999999999999997</v>
      </c>
      <c r="L11">
        <f t="shared" si="1"/>
        <v>0.60000000000000009</v>
      </c>
      <c r="M11">
        <f t="shared" si="0"/>
        <v>7</v>
      </c>
      <c r="N11">
        <f t="shared" si="2"/>
        <v>1.9999999999999998</v>
      </c>
    </row>
    <row r="12" spans="1:14" x14ac:dyDescent="0.3">
      <c r="K12">
        <f t="shared" si="3"/>
        <v>0.44999999999999996</v>
      </c>
      <c r="L12">
        <f t="shared" si="1"/>
        <v>0.55000000000000004</v>
      </c>
      <c r="M12">
        <f t="shared" si="0"/>
        <v>7.25</v>
      </c>
      <c r="N12">
        <f t="shared" si="2"/>
        <v>2.1880356487041066</v>
      </c>
    </row>
    <row r="13" spans="1:14" x14ac:dyDescent="0.3">
      <c r="K13">
        <f t="shared" si="3"/>
        <v>0.49999999999999994</v>
      </c>
      <c r="L13">
        <f t="shared" si="1"/>
        <v>0.5</v>
      </c>
      <c r="M13">
        <f t="shared" si="0"/>
        <v>7.4999999999999991</v>
      </c>
      <c r="N13">
        <f>SQRT(K13^2*$F$4^2+L13^2*$H$4^2+2*K13*L13*$G$5*$F$4*$H$4)</f>
        <v>2.3979157616563596</v>
      </c>
    </row>
    <row r="14" spans="1:14" x14ac:dyDescent="0.3">
      <c r="K14">
        <f t="shared" si="3"/>
        <v>0.54999999999999993</v>
      </c>
      <c r="L14">
        <f t="shared" si="1"/>
        <v>0.45000000000000007</v>
      </c>
      <c r="M14">
        <f t="shared" si="0"/>
        <v>7.75</v>
      </c>
      <c r="N14">
        <f t="shared" si="2"/>
        <v>2.6244046944021417</v>
      </c>
    </row>
    <row r="15" spans="1:14" x14ac:dyDescent="0.3">
      <c r="K15">
        <f t="shared" si="3"/>
        <v>0.6</v>
      </c>
      <c r="L15">
        <f t="shared" si="1"/>
        <v>0.4</v>
      </c>
      <c r="M15">
        <f t="shared" si="0"/>
        <v>8</v>
      </c>
      <c r="N15">
        <f t="shared" si="2"/>
        <v>2.8635642126552709</v>
      </c>
    </row>
    <row r="16" spans="1:14" x14ac:dyDescent="0.3">
      <c r="K16">
        <f t="shared" si="3"/>
        <v>0.65</v>
      </c>
      <c r="L16">
        <f t="shared" si="1"/>
        <v>0.35</v>
      </c>
      <c r="M16">
        <f t="shared" si="0"/>
        <v>8.25</v>
      </c>
      <c r="N16">
        <f t="shared" si="2"/>
        <v>3.1124748994971836</v>
      </c>
    </row>
    <row r="17" spans="11:16" x14ac:dyDescent="0.3">
      <c r="K17">
        <f t="shared" si="3"/>
        <v>0.70000000000000007</v>
      </c>
      <c r="L17">
        <f t="shared" si="1"/>
        <v>0.29999999999999993</v>
      </c>
      <c r="M17">
        <f t="shared" si="0"/>
        <v>8.5</v>
      </c>
      <c r="N17">
        <f t="shared" si="2"/>
        <v>3.3689761055846037</v>
      </c>
    </row>
    <row r="18" spans="11:16" x14ac:dyDescent="0.3">
      <c r="K18">
        <f t="shared" si="3"/>
        <v>0.75000000000000011</v>
      </c>
      <c r="L18">
        <f t="shared" si="1"/>
        <v>0.24999999999999989</v>
      </c>
      <c r="M18">
        <f t="shared" si="0"/>
        <v>8.75</v>
      </c>
      <c r="N18">
        <f t="shared" si="2"/>
        <v>3.6314597615834883</v>
      </c>
    </row>
    <row r="19" spans="11:16" x14ac:dyDescent="0.3">
      <c r="K19">
        <f t="shared" si="3"/>
        <v>0.80000000000000016</v>
      </c>
      <c r="L19">
        <f t="shared" si="1"/>
        <v>0.19999999999999984</v>
      </c>
      <c r="M19">
        <f t="shared" si="0"/>
        <v>9.0000000000000018</v>
      </c>
      <c r="N19">
        <f t="shared" si="2"/>
        <v>3.8987177379235867</v>
      </c>
    </row>
    <row r="20" spans="11:16" x14ac:dyDescent="0.3">
      <c r="K20">
        <f t="shared" si="3"/>
        <v>0.8500000000000002</v>
      </c>
      <c r="L20">
        <f t="shared" si="1"/>
        <v>0.1499999999999998</v>
      </c>
      <c r="M20">
        <f t="shared" si="0"/>
        <v>9.25</v>
      </c>
      <c r="N20">
        <f t="shared" si="2"/>
        <v>4.169832130913667</v>
      </c>
    </row>
    <row r="21" spans="11:16" x14ac:dyDescent="0.3">
      <c r="K21">
        <f t="shared" si="3"/>
        <v>0.90000000000000024</v>
      </c>
      <c r="L21">
        <f t="shared" si="1"/>
        <v>9.9999999999999756E-2</v>
      </c>
      <c r="M21">
        <f t="shared" si="0"/>
        <v>9.5</v>
      </c>
      <c r="N21">
        <f t="shared" si="2"/>
        <v>4.4440972086577952</v>
      </c>
    </row>
    <row r="22" spans="11:16" x14ac:dyDescent="0.3">
      <c r="K22">
        <f t="shared" si="3"/>
        <v>0.95000000000000029</v>
      </c>
      <c r="L22">
        <f t="shared" si="1"/>
        <v>4.9999999999999711E-2</v>
      </c>
      <c r="M22">
        <f t="shared" si="0"/>
        <v>9.7500000000000018</v>
      </c>
      <c r="N22">
        <f t="shared" si="2"/>
        <v>4.7209638846320372</v>
      </c>
    </row>
    <row r="23" spans="11:16" x14ac:dyDescent="0.3">
      <c r="K23">
        <f>K22+0.05</f>
        <v>1.0000000000000002</v>
      </c>
      <c r="L23">
        <f t="shared" si="1"/>
        <v>0</v>
      </c>
      <c r="M23">
        <f t="shared" si="0"/>
        <v>10.000000000000002</v>
      </c>
      <c r="N23">
        <f t="shared" si="2"/>
        <v>5.0000000000000009</v>
      </c>
    </row>
    <row r="25" spans="11:16" x14ac:dyDescent="0.3">
      <c r="K25" t="s">
        <v>8</v>
      </c>
      <c r="L25" t="s">
        <v>8</v>
      </c>
      <c r="O25" t="s">
        <v>9</v>
      </c>
      <c r="P25" t="s">
        <v>10</v>
      </c>
    </row>
    <row r="26" spans="11:16" x14ac:dyDescent="0.3">
      <c r="K26">
        <v>0.3632393647896498</v>
      </c>
      <c r="L26">
        <f>1-K26</f>
        <v>0.6367606352103502</v>
      </c>
      <c r="M26">
        <f t="shared" si="0"/>
        <v>6.8161968239482489</v>
      </c>
      <c r="N26">
        <f t="shared" si="2"/>
        <v>1.8795340267184557</v>
      </c>
      <c r="O26">
        <f>N26/M26</f>
        <v>0.27574526899147622</v>
      </c>
      <c r="P26">
        <f>M26+B4*N26</f>
        <v>3.7246384631216909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H7" sqref="H7"/>
    </sheetView>
  </sheetViews>
  <sheetFormatPr defaultRowHeight="14.4" x14ac:dyDescent="0.3"/>
  <cols>
    <col min="6" max="6" width="10.33203125" customWidth="1"/>
    <col min="7" max="7" width="14" customWidth="1"/>
    <col min="8" max="8" width="15.5546875" customWidth="1"/>
    <col min="9" max="9" width="12.21875" customWidth="1"/>
    <col min="10" max="10" width="9.6640625" customWidth="1"/>
    <col min="11" max="11" width="12.6640625" customWidth="1"/>
  </cols>
  <sheetData>
    <row r="1" spans="1:11" x14ac:dyDescent="0.3">
      <c r="A1" t="s">
        <v>11</v>
      </c>
      <c r="B1" t="s">
        <v>12</v>
      </c>
      <c r="C1" t="s">
        <v>13</v>
      </c>
      <c r="D1" t="s">
        <v>25</v>
      </c>
      <c r="E1" t="s">
        <v>14</v>
      </c>
      <c r="F1" t="s">
        <v>15</v>
      </c>
      <c r="G1" t="s">
        <v>16</v>
      </c>
      <c r="H1" t="s">
        <v>17</v>
      </c>
      <c r="J1" t="s">
        <v>24</v>
      </c>
      <c r="K1" t="s">
        <v>23</v>
      </c>
    </row>
    <row r="2" spans="1:11" x14ac:dyDescent="0.3">
      <c r="A2" t="s">
        <v>18</v>
      </c>
      <c r="B2">
        <v>50</v>
      </c>
      <c r="C2">
        <v>0.1</v>
      </c>
      <c r="D2">
        <v>50</v>
      </c>
      <c r="E2">
        <v>1</v>
      </c>
      <c r="F2">
        <v>0.7</v>
      </c>
      <c r="G2">
        <f>B2*C2*(D2/100)</f>
        <v>2.5</v>
      </c>
      <c r="H2">
        <f>E2*F2</f>
        <v>0.7</v>
      </c>
      <c r="J2">
        <v>99</v>
      </c>
      <c r="K2">
        <f>_xlfn.NORM.INV(J2/100,G7,H7)</f>
        <v>17.377905311860456</v>
      </c>
    </row>
    <row r="3" spans="1:11" x14ac:dyDescent="0.3">
      <c r="A3" t="s">
        <v>19</v>
      </c>
      <c r="B3">
        <v>30</v>
      </c>
      <c r="C3">
        <v>0.3</v>
      </c>
      <c r="D3">
        <v>80</v>
      </c>
      <c r="E3">
        <v>2</v>
      </c>
      <c r="F3">
        <v>0.9</v>
      </c>
      <c r="G3">
        <f t="shared" ref="G3:G6" si="0">B3*C3*(D3/100)</f>
        <v>7.2</v>
      </c>
      <c r="H3">
        <f t="shared" ref="H3:H6" si="1">E3*F3</f>
        <v>1.8</v>
      </c>
    </row>
    <row r="4" spans="1:11" x14ac:dyDescent="0.3">
      <c r="A4" t="s">
        <v>20</v>
      </c>
      <c r="B4">
        <v>20</v>
      </c>
      <c r="C4">
        <v>0.01</v>
      </c>
      <c r="D4">
        <v>10</v>
      </c>
      <c r="E4">
        <v>0.1</v>
      </c>
      <c r="F4">
        <v>-0.3</v>
      </c>
      <c r="G4">
        <f t="shared" si="0"/>
        <v>2.0000000000000004E-2</v>
      </c>
      <c r="H4">
        <f t="shared" si="1"/>
        <v>-0.03</v>
      </c>
    </row>
    <row r="5" spans="1:11" x14ac:dyDescent="0.3">
      <c r="A5" t="s">
        <v>21</v>
      </c>
      <c r="B5">
        <v>15</v>
      </c>
      <c r="C5">
        <v>0.2</v>
      </c>
      <c r="D5">
        <v>100</v>
      </c>
      <c r="E5">
        <v>1.5</v>
      </c>
      <c r="F5">
        <v>-0.5</v>
      </c>
      <c r="G5">
        <f t="shared" si="0"/>
        <v>3</v>
      </c>
      <c r="H5">
        <f t="shared" si="1"/>
        <v>-0.75</v>
      </c>
    </row>
    <row r="6" spans="1:11" x14ac:dyDescent="0.3">
      <c r="A6" t="s">
        <v>22</v>
      </c>
      <c r="B6">
        <v>5</v>
      </c>
      <c r="C6">
        <v>0.05</v>
      </c>
      <c r="D6">
        <v>30</v>
      </c>
      <c r="E6">
        <v>0.5</v>
      </c>
      <c r="F6">
        <v>0.5</v>
      </c>
      <c r="G6">
        <f t="shared" si="0"/>
        <v>7.4999999999999997E-2</v>
      </c>
      <c r="H6">
        <f t="shared" si="1"/>
        <v>0.25</v>
      </c>
    </row>
    <row r="7" spans="1:11" x14ac:dyDescent="0.3">
      <c r="G7">
        <f>SUM(G2:G6)</f>
        <v>12.794999999999998</v>
      </c>
      <c r="H7">
        <f>SUM(H2:H6)</f>
        <v>1.9700000000000002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2019-01-24T10:33:56Z</dcterms:modified>
</cp:coreProperties>
</file>