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6"/>
  </bookViews>
  <sheets>
    <sheet name="Отчет о результатах 1" sheetId="3" r:id="rId1"/>
    <sheet name="Задача1" sheetId="1" r:id="rId2"/>
    <sheet name="Задача2" sheetId="4" r:id="rId3"/>
    <sheet name="Задача3" sheetId="5" r:id="rId4"/>
    <sheet name="Задача4" sheetId="6" r:id="rId5"/>
    <sheet name="Задача5" sheetId="7" r:id="rId6"/>
    <sheet name="Задача6" sheetId="8" r:id="rId7"/>
    <sheet name="Задача7" sheetId="9" r:id="rId8"/>
    <sheet name="Отчет о результатах 2" sheetId="11" r:id="rId9"/>
    <sheet name="Отчет об устойчивости 1" sheetId="12" r:id="rId10"/>
    <sheet name="Отчет о пределах 1" sheetId="13" r:id="rId11"/>
    <sheet name="Задание8" sheetId="10" r:id="rId12"/>
  </sheets>
  <definedNames>
    <definedName name="solver_adj" localSheetId="11" hidden="1">Задание8!$B$9:$C$9</definedName>
    <definedName name="solver_adj" localSheetId="1" hidden="1">Задача1!$C$4:$D$4</definedName>
    <definedName name="solver_adj" localSheetId="2" hidden="1">Задача2!$B$2:$I$2</definedName>
    <definedName name="solver_adj" localSheetId="3" hidden="1">Задача3!$C$3:$D$3</definedName>
    <definedName name="solver_adj" localSheetId="4" hidden="1">Задача4!$C$3:$F$3</definedName>
    <definedName name="solver_adj" localSheetId="5" hidden="1">Задача5!$C$9:$H$9</definedName>
    <definedName name="solver_adj" localSheetId="6" hidden="1">Задача6!$C$21:$F$28</definedName>
    <definedName name="solver_adj" localSheetId="7" hidden="1">Задача7!$D$6:$G$6</definedName>
    <definedName name="solver_cvg" localSheetId="11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11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2</definedName>
    <definedName name="solver_eng" localSheetId="11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11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11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11" hidden="1">Задание8!$B$12</definedName>
    <definedName name="solver_lhs1" localSheetId="1" hidden="1">Задача1!$G$11</definedName>
    <definedName name="solver_lhs1" localSheetId="2" hidden="1">Задача2!$B$2:$I$2</definedName>
    <definedName name="solver_lhs1" localSheetId="3" hidden="1">Задача3!$C$3:$D$3</definedName>
    <definedName name="solver_lhs1" localSheetId="4" hidden="1">Задача4!$C$3</definedName>
    <definedName name="solver_lhs1" localSheetId="5" hidden="1">Задача5!$K$5</definedName>
    <definedName name="solver_lhs1" localSheetId="6" hidden="1">Задача6!$C$17:$F$17</definedName>
    <definedName name="solver_lhs1" localSheetId="7" hidden="1">Задача7!$J$10</definedName>
    <definedName name="solver_lhs2" localSheetId="11" hidden="1">Задание8!$B$13</definedName>
    <definedName name="solver_lhs2" localSheetId="1" hidden="1">Задача1!$G$12</definedName>
    <definedName name="solver_lhs2" localSheetId="2" hidden="1">Задача2!$B$2:$I$2</definedName>
    <definedName name="solver_lhs2" localSheetId="3" hidden="1">Задача3!$G$10</definedName>
    <definedName name="solver_lhs2" localSheetId="4" hidden="1">Задача4!$D$3</definedName>
    <definedName name="solver_lhs2" localSheetId="5" hidden="1">Задача5!$K$6</definedName>
    <definedName name="solver_lhs2" localSheetId="6" hidden="1">Задача6!$C$21:$F$28</definedName>
    <definedName name="solver_lhs2" localSheetId="7" hidden="1">Задача7!$J$11</definedName>
    <definedName name="solver_lhs3" localSheetId="11" hidden="1">Задание8!$B$14</definedName>
    <definedName name="solver_lhs3" localSheetId="1" hidden="1">Задача1!$G$13</definedName>
    <definedName name="solver_lhs3" localSheetId="2" hidden="1">Задача2!$L$5:$L$11</definedName>
    <definedName name="solver_lhs3" localSheetId="3" hidden="1">Задача3!$G$11</definedName>
    <definedName name="solver_lhs3" localSheetId="4" hidden="1">Задача4!$E$3</definedName>
    <definedName name="solver_lhs3" localSheetId="5" hidden="1">Задача5!$K$7</definedName>
    <definedName name="solver_lhs3" localSheetId="6" hidden="1">Задача6!$H$8:$H$15</definedName>
    <definedName name="solver_lhs3" localSheetId="7" hidden="1">Задача7!$J$12</definedName>
    <definedName name="solver_lhs4" localSheetId="3" hidden="1">Задача3!$G$12</definedName>
    <definedName name="solver_lhs4" localSheetId="4" hidden="1">Задача4!$F$3</definedName>
    <definedName name="solver_lhs4" localSheetId="7" hidden="1">Задача7!$J$13</definedName>
    <definedName name="solver_lhs5" localSheetId="4" hidden="1">Задача4!$G$10</definedName>
    <definedName name="solver_lhs5" localSheetId="7" hidden="1">Задача7!$J$14</definedName>
    <definedName name="solver_lhs6" localSheetId="4" hidden="1">Задача4!$G$11</definedName>
    <definedName name="solver_lhs7" localSheetId="4" hidden="1">Задача4!$G$9</definedName>
    <definedName name="solver_mip" localSheetId="11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11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11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11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11" hidden="1">2</definedName>
    <definedName name="solver_neg" localSheetId="1" hidden="1">2</definedName>
    <definedName name="solver_neg" localSheetId="2" hidden="1">1</definedName>
    <definedName name="solver_neg" localSheetId="3" hidden="1">1</definedName>
    <definedName name="solver_neg" localSheetId="4" hidden="1">2</definedName>
    <definedName name="solver_neg" localSheetId="5" hidden="1">1</definedName>
    <definedName name="solver_neg" localSheetId="6" hidden="1">2</definedName>
    <definedName name="solver_neg" localSheetId="7" hidden="1">1</definedName>
    <definedName name="solver_nod" localSheetId="11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11" hidden="1">3</definedName>
    <definedName name="solver_num" localSheetId="1" hidden="1">3</definedName>
    <definedName name="solver_num" localSheetId="2" hidden="1">3</definedName>
    <definedName name="solver_num" localSheetId="3" hidden="1">4</definedName>
    <definedName name="solver_num" localSheetId="4" hidden="1">7</definedName>
    <definedName name="solver_num" localSheetId="5" hidden="1">3</definedName>
    <definedName name="solver_num" localSheetId="6" hidden="1">3</definedName>
    <definedName name="solver_num" localSheetId="7" hidden="1">5</definedName>
    <definedName name="solver_nwt" localSheetId="11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11" hidden="1">Задание8!$B$10</definedName>
    <definedName name="solver_opt" localSheetId="1" hidden="1">Задача1!$F$5</definedName>
    <definedName name="solver_opt" localSheetId="2" hidden="1">Задача2!$B$17</definedName>
    <definedName name="solver_opt" localSheetId="3" hidden="1">Задача3!$F$4</definedName>
    <definedName name="solver_opt" localSheetId="4" hidden="1">Задача4!$G$3</definedName>
    <definedName name="solver_opt" localSheetId="5" hidden="1">Задача5!$C$10</definedName>
    <definedName name="solver_opt" localSheetId="6" hidden="1">Задача6!$D$30</definedName>
    <definedName name="solver_opt" localSheetId="7" hidden="1">Задача7!$H$7</definedName>
    <definedName name="solver_pre" localSheetId="11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11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2</definedName>
    <definedName name="solver_rel1" localSheetId="11" hidden="1">1</definedName>
    <definedName name="solver_rel1" localSheetId="1" hidden="1">1</definedName>
    <definedName name="solver_rel1" localSheetId="2" hidden="1">1</definedName>
    <definedName name="solver_rel1" localSheetId="3" hidden="1">4</definedName>
    <definedName name="solver_rel1" localSheetId="4" hidden="1">1</definedName>
    <definedName name="solver_rel1" localSheetId="5" hidden="1">3</definedName>
    <definedName name="solver_rel1" localSheetId="6" hidden="1">2</definedName>
    <definedName name="solver_rel1" localSheetId="7" hidden="1">3</definedName>
    <definedName name="solver_rel2" localSheetId="11" hidden="1">1</definedName>
    <definedName name="solver_rel2" localSheetId="1" hidden="1">1</definedName>
    <definedName name="solver_rel2" localSheetId="2" hidden="1">4</definedName>
    <definedName name="solver_rel2" localSheetId="3" hidden="1">3</definedName>
    <definedName name="solver_rel2" localSheetId="4" hidden="1">1</definedName>
    <definedName name="solver_rel2" localSheetId="5" hidden="1">3</definedName>
    <definedName name="solver_rel2" localSheetId="6" hidden="1">4</definedName>
    <definedName name="solver_rel2" localSheetId="7" hidden="1">3</definedName>
    <definedName name="solver_rel3" localSheetId="11" hidden="1">1</definedName>
    <definedName name="solver_rel3" localSheetId="1" hidden="1">1</definedName>
    <definedName name="solver_rel3" localSheetId="2" hidden="1">1</definedName>
    <definedName name="solver_rel3" localSheetId="3" hidden="1">3</definedName>
    <definedName name="solver_rel3" localSheetId="4" hidden="1">1</definedName>
    <definedName name="solver_rel3" localSheetId="5" hidden="1">3</definedName>
    <definedName name="solver_rel3" localSheetId="6" hidden="1">2</definedName>
    <definedName name="solver_rel3" localSheetId="7" hidden="1">3</definedName>
    <definedName name="solver_rel4" localSheetId="3" hidden="1">3</definedName>
    <definedName name="solver_rel4" localSheetId="4" hidden="1">1</definedName>
    <definedName name="solver_rel4" localSheetId="7" hidden="1">3</definedName>
    <definedName name="solver_rel5" localSheetId="4" hidden="1">1</definedName>
    <definedName name="solver_rel5" localSheetId="7" hidden="1">3</definedName>
    <definedName name="solver_rel6" localSheetId="4" hidden="1">1</definedName>
    <definedName name="solver_rel7" localSheetId="4" hidden="1">1</definedName>
    <definedName name="solver_rhs1" localSheetId="11" hidden="1">Задание8!$D$12</definedName>
    <definedName name="solver_rhs1" localSheetId="1" hidden="1">Задача1!$F$11</definedName>
    <definedName name="solver_rhs1" localSheetId="2" hidden="1">Задача2!$B$15:$I$15</definedName>
    <definedName name="solver_rhs1" localSheetId="3" hidden="1">целое</definedName>
    <definedName name="solver_rhs1" localSheetId="4" hidden="1">Задача4!$C$7</definedName>
    <definedName name="solver_rhs1" localSheetId="5" hidden="1">Задача5!$J$5</definedName>
    <definedName name="solver_rhs1" localSheetId="6" hidden="1">2</definedName>
    <definedName name="solver_rhs1" localSheetId="7" hidden="1">Задача7!$I$10</definedName>
    <definedName name="solver_rhs2" localSheetId="11" hidden="1">Задание8!$D$13</definedName>
    <definedName name="solver_rhs2" localSheetId="1" hidden="1">Задача1!$F$12</definedName>
    <definedName name="solver_rhs2" localSheetId="2" hidden="1">целое</definedName>
    <definedName name="solver_rhs2" localSheetId="3" hidden="1">Задача3!$F$10</definedName>
    <definedName name="solver_rhs2" localSheetId="4" hidden="1">Задача4!$D$7</definedName>
    <definedName name="solver_rhs2" localSheetId="5" hidden="1">Задача5!$J$6</definedName>
    <definedName name="solver_rhs2" localSheetId="6" hidden="1">целое</definedName>
    <definedName name="solver_rhs2" localSheetId="7" hidden="1">Задача7!$I$11</definedName>
    <definedName name="solver_rhs3" localSheetId="11" hidden="1">Задание8!$D$14</definedName>
    <definedName name="solver_rhs3" localSheetId="1" hidden="1">Задача1!$F$13</definedName>
    <definedName name="solver_rhs3" localSheetId="2" hidden="1">Задача2!$N$5:$N$11</definedName>
    <definedName name="solver_rhs3" localSheetId="3" hidden="1">Задача3!$F$11</definedName>
    <definedName name="solver_rhs3" localSheetId="4" hidden="1">Задача4!$E$7</definedName>
    <definedName name="solver_rhs3" localSheetId="5" hidden="1">Задача5!$J$7</definedName>
    <definedName name="solver_rhs3" localSheetId="6" hidden="1">1</definedName>
    <definedName name="solver_rhs3" localSheetId="7" hidden="1">Задача7!$I$12</definedName>
    <definedName name="solver_rhs4" localSheetId="3" hidden="1">Задача3!$F$12</definedName>
    <definedName name="solver_rhs4" localSheetId="4" hidden="1">Задача4!$F$7</definedName>
    <definedName name="solver_rhs4" localSheetId="7" hidden="1">Задача7!$I$13</definedName>
    <definedName name="solver_rhs5" localSheetId="4" hidden="1">Задача4!$I$10</definedName>
    <definedName name="solver_rhs5" localSheetId="7" hidden="1">Задача7!$I$14</definedName>
    <definedName name="solver_rhs6" localSheetId="4" hidden="1">Задача4!$I$11</definedName>
    <definedName name="solver_rhs7" localSheetId="4" hidden="1">Задача4!$I$11</definedName>
    <definedName name="solver_rlx" localSheetId="11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11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11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2</definedName>
    <definedName name="solver_sho" localSheetId="11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10" hidden="1">2</definedName>
    <definedName name="solver_ssz" localSheetId="11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11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11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11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typ" localSheetId="7" hidden="1">2</definedName>
    <definedName name="solver_val" localSheetId="11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11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</workbook>
</file>

<file path=xl/calcChain.xml><?xml version="1.0" encoding="utf-8"?>
<calcChain xmlns="http://schemas.openxmlformats.org/spreadsheetml/2006/main">
  <c r="G9" i="8" l="1"/>
  <c r="G10" i="8"/>
  <c r="G11" i="8"/>
  <c r="G12" i="8"/>
  <c r="G13" i="8"/>
  <c r="G14" i="8"/>
  <c r="G15" i="8"/>
  <c r="G8" i="8"/>
  <c r="D16" i="8"/>
  <c r="E16" i="8"/>
  <c r="F16" i="8"/>
  <c r="C16" i="8"/>
  <c r="B14" i="10" l="1"/>
  <c r="B13" i="10"/>
  <c r="B12" i="10"/>
  <c r="B10" i="10"/>
  <c r="J11" i="9"/>
  <c r="J12" i="9"/>
  <c r="J13" i="9"/>
  <c r="J14" i="9"/>
  <c r="J10" i="9"/>
  <c r="H7" i="9"/>
  <c r="D30" i="8"/>
  <c r="K6" i="7"/>
  <c r="K7" i="7"/>
  <c r="K5" i="7"/>
  <c r="C10" i="7"/>
  <c r="G11" i="6"/>
  <c r="G10" i="6"/>
  <c r="G9" i="6"/>
  <c r="G3" i="6"/>
  <c r="G12" i="5"/>
  <c r="G11" i="5"/>
  <c r="G10" i="5"/>
  <c r="F4" i="5"/>
  <c r="B17" i="4"/>
  <c r="L11" i="4"/>
  <c r="P11" i="4" s="1"/>
  <c r="L10" i="4"/>
  <c r="P10" i="4" s="1"/>
  <c r="L9" i="4"/>
  <c r="P9" i="4" s="1"/>
  <c r="L8" i="4"/>
  <c r="P8" i="4" s="1"/>
  <c r="L7" i="4"/>
  <c r="P7" i="4" s="1"/>
  <c r="L6" i="4"/>
  <c r="P6" i="4" s="1"/>
  <c r="L5" i="4"/>
  <c r="P5" i="4" s="1"/>
  <c r="G13" i="1" l="1"/>
  <c r="G12" i="1"/>
  <c r="G11" i="1"/>
  <c r="F5" i="1"/>
</calcChain>
</file>

<file path=xl/sharedStrings.xml><?xml version="1.0" encoding="utf-8"?>
<sst xmlns="http://schemas.openxmlformats.org/spreadsheetml/2006/main" count="306" uniqueCount="164">
  <si>
    <t>Основные переменные и целевая функция</t>
  </si>
  <si>
    <t>Стол</t>
  </si>
  <si>
    <t>Шкаф</t>
  </si>
  <si>
    <t>Прибыль</t>
  </si>
  <si>
    <t>Целевая</t>
  </si>
  <si>
    <t>функция</t>
  </si>
  <si>
    <t>max</t>
  </si>
  <si>
    <t>Требуется для производства (ограничения):</t>
  </si>
  <si>
    <t>Древесина 1</t>
  </si>
  <si>
    <t>Древесина 2</t>
  </si>
  <si>
    <t>Тредоемкость</t>
  </si>
  <si>
    <t>&lt;=</t>
  </si>
  <si>
    <t>Microsoft Excel 15.0 Отчет о результатах</t>
  </si>
  <si>
    <t>Лист: [Лист Microsoft Excel.xlsx]Лист1</t>
  </si>
  <si>
    <t>Отчет создан: 19.12.2024 9:17:33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</si>
  <si>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</si>
  <si>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</si>
  <si>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</si>
  <si>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</si>
  <si>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</si>
  <si>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</si>
  <si>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</si>
  <si>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</si>
  <si>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</si>
  <si>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</si>
  <si>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</si>
  <si>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</si>
  <si>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</si>
  <si>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</si>
  <si>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</si>
  <si>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</si>
  <si>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</si>
  <si>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</si>
  <si>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</si>
  <si>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</si>
  <si>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$F$5</t>
  </si>
  <si>
    <t>Прибыль функция</t>
  </si>
  <si>
    <t>$C$4</t>
  </si>
  <si>
    <t>$D$4</t>
  </si>
  <si>
    <t>$G$11</t>
  </si>
  <si>
    <t>&lt;= max</t>
  </si>
  <si>
    <t>$G$11&lt;=$F$11</t>
  </si>
  <si>
    <t>Без привязки</t>
  </si>
  <si>
    <t>$G$12</t>
  </si>
  <si>
    <t>$G$12&lt;=$F$12</t>
  </si>
  <si>
    <t>Привязка</t>
  </si>
  <si>
    <t>$G$13</t>
  </si>
  <si>
    <t>$G$13&lt;=$F$13</t>
  </si>
  <si>
    <t>Тип детали</t>
  </si>
  <si>
    <t>А</t>
  </si>
  <si>
    <t>В</t>
  </si>
  <si>
    <t>C1</t>
  </si>
  <si>
    <t>C2</t>
  </si>
  <si>
    <t>C3</t>
  </si>
  <si>
    <t>D</t>
  </si>
  <si>
    <t>E6</t>
  </si>
  <si>
    <t>F</t>
  </si>
  <si>
    <t>Производство</t>
  </si>
  <si>
    <t>Парк станков</t>
  </si>
  <si>
    <t>Потребность времени</t>
  </si>
  <si>
    <t>Предел времени</t>
  </si>
  <si>
    <t>Остаток времени</t>
  </si>
  <si>
    <t>Станки</t>
  </si>
  <si>
    <t>Время обработки деталей на станках</t>
  </si>
  <si>
    <t>ADF</t>
  </si>
  <si>
    <t>≤</t>
  </si>
  <si>
    <t>SHG</t>
  </si>
  <si>
    <t>BSD</t>
  </si>
  <si>
    <t>AVP</t>
  </si>
  <si>
    <t>BFG</t>
  </si>
  <si>
    <t>ABM</t>
  </si>
  <si>
    <t>RL</t>
  </si>
  <si>
    <t>Прибыльность</t>
  </si>
  <si>
    <t>Потребноть рынка</t>
  </si>
  <si>
    <t>Суммарная прибыль</t>
  </si>
  <si>
    <t>Количество продукта (ун.)</t>
  </si>
  <si>
    <t>Стоимость</t>
  </si>
  <si>
    <t>Продукт К</t>
  </si>
  <si>
    <t>Продукт С</t>
  </si>
  <si>
    <t>min</t>
  </si>
  <si>
    <t>Целевая функция</t>
  </si>
  <si>
    <t>Требования к рациону</t>
  </si>
  <si>
    <t>Тиамин</t>
  </si>
  <si>
    <t>Ниацин</t>
  </si>
  <si>
    <t>Калорийность</t>
  </si>
  <si>
    <t>&gt;=</t>
  </si>
  <si>
    <t>Переменные</t>
  </si>
  <si>
    <t>х1</t>
  </si>
  <si>
    <t>х2</t>
  </si>
  <si>
    <t>х3</t>
  </si>
  <si>
    <t>х4</t>
  </si>
  <si>
    <t>Спрос</t>
  </si>
  <si>
    <t>Ограничения по часам</t>
  </si>
  <si>
    <t>Кол-во бревен</t>
  </si>
  <si>
    <t>Бревна 5 м</t>
  </si>
  <si>
    <t>Бревна 4 м</t>
  </si>
  <si>
    <t>Бревна 3 м</t>
  </si>
  <si>
    <t>Знак</t>
  </si>
  <si>
    <t>План распила</t>
  </si>
  <si>
    <t>Задача об оптимальном распиле</t>
  </si>
  <si>
    <t>Задача о назначениях</t>
  </si>
  <si>
    <t>Исходные данные</t>
  </si>
  <si>
    <t>Франция</t>
  </si>
  <si>
    <t>Александр</t>
  </si>
  <si>
    <t>Алексей</t>
  </si>
  <si>
    <t>Валентин</t>
  </si>
  <si>
    <t>Василий</t>
  </si>
  <si>
    <t>Николай</t>
  </si>
  <si>
    <t>Виктор</t>
  </si>
  <si>
    <t>Андрей</t>
  </si>
  <si>
    <t>Юрий</t>
  </si>
  <si>
    <t>сумма</t>
  </si>
  <si>
    <t>Значение</t>
  </si>
  <si>
    <t>Италия</t>
  </si>
  <si>
    <t>Чехия</t>
  </si>
  <si>
    <t>Испания</t>
  </si>
  <si>
    <t>значение</t>
  </si>
  <si>
    <t>Результаты</t>
  </si>
  <si>
    <t>Показатель освоения</t>
  </si>
  <si>
    <t>Коэф. ц. ф.</t>
  </si>
  <si>
    <t>Ресурсы</t>
  </si>
  <si>
    <t>Вид изделия</t>
  </si>
  <si>
    <t>Изделие1</t>
  </si>
  <si>
    <t>Изделие2</t>
  </si>
  <si>
    <t>Запасы</t>
  </si>
  <si>
    <t>Прибыль, тыс. руб.</t>
  </si>
  <si>
    <t>План</t>
  </si>
  <si>
    <t>Функция цели</t>
  </si>
  <si>
    <t>Играничения</t>
  </si>
  <si>
    <t>Лист: [ЗАДАЧА1.xlsx]Задание8</t>
  </si>
  <si>
    <t>Отчет создан: 19.12.2024 11:28:22</t>
  </si>
  <si>
    <t>Число итераций: 2 Число подзадач: 0</t>
  </si>
  <si>
    <t>$B$10</t>
  </si>
  <si>
    <t>Функция цели Изделие1</t>
  </si>
  <si>
    <t>$B$9</t>
  </si>
  <si>
    <t>План Изделие1</t>
  </si>
  <si>
    <t>Продолжить</t>
  </si>
  <si>
    <t>$C$9</t>
  </si>
  <si>
    <t>План Изделие2</t>
  </si>
  <si>
    <t>$B$12</t>
  </si>
  <si>
    <t>Играничения Изделие1</t>
  </si>
  <si>
    <t>$B$12&lt;=$D$12</t>
  </si>
  <si>
    <t>$B$13</t>
  </si>
  <si>
    <t>$B$13&lt;=$D$13</t>
  </si>
  <si>
    <t>$B$14</t>
  </si>
  <si>
    <t>$B$14&lt;=$D$14</t>
  </si>
  <si>
    <t>Microsoft Excel 15.0 Отчет об устойчивости</t>
  </si>
  <si>
    <t>Окончательное</t>
  </si>
  <si>
    <t>Приведенн.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</si>
  <si>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</si>
  <si>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</si>
  <si>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</si>
  <si>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</si>
  <si>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</si>
  <si>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</si>
  <si>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</si>
  <si>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</si>
  <si>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15.0 Отчет о пределах</t>
  </si>
  <si>
    <t>Переменная</t>
  </si>
  <si>
    <t>Нижний</t>
  </si>
  <si>
    <t>Предел</t>
  </si>
  <si>
    <t>Результат</t>
  </si>
  <si>
    <t>Верхний</t>
  </si>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</sst>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1" xfId="0" applyFill="1" applyBorder="1"/>
    <xf numFmtId="0" fontId="0" fillId="2" borderId="4" xfId="0" applyFill="1" applyBorder="1"/>
    <xf numFmtId="0" fontId="2" fillId="0" borderId="0" xfId="0" applyFont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8" xfId="0" applyFill="1" applyBorder="1"/>
    <xf numFmtId="0" fontId="0" fillId="0" borderId="8" xfId="0" applyBorder="1"/>
    <xf numFmtId="0" fontId="6" fillId="6" borderId="8" xfId="0" applyFont="1" applyFill="1" applyBorder="1" applyAlignment="1">
      <alignment horizontal="center"/>
    </xf>
    <xf numFmtId="0" fontId="0" fillId="5" borderId="8" xfId="0" applyFill="1" applyBorder="1"/>
    <xf numFmtId="0" fontId="1" fillId="0" borderId="0" xfId="0" applyFont="1" applyAlignment="1">
      <alignment horizontal="center"/>
    </xf>
    <xf numFmtId="0" fontId="2" fillId="2" borderId="8" xfId="0" applyFont="1" applyFill="1" applyBorder="1"/>
    <xf numFmtId="0" fontId="0" fillId="7" borderId="0" xfId="0" applyFill="1"/>
    <xf numFmtId="0" fontId="2" fillId="7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13" fontId="0" fillId="2" borderId="0" xfId="0" applyNumberFormat="1" applyFill="1" applyAlignment="1">
      <alignment horizontal="center"/>
    </xf>
    <xf numFmtId="12" fontId="0" fillId="2" borderId="0" xfId="0" applyNumberFormat="1" applyFill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  <xf numFmtId="0" fontId="5" fillId="3" borderId="8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6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F21" sqref="F21"/>
    </sheetView>
  </sheetViews>
  <sheetFormatPr defaultRowHeight="15" outlineLevelRow="1" x14ac:dyDescent="0.25"/>
  <cols>
    <col min="1" max="1" width="2.28515625" customWidth="1"/>
    <col min="2" max="2" width="7.5703125" customWidth="1"/>
    <col min="3" max="3" width="17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12" bestFit="1" customWidth="1"/>
  </cols>
  <sheetData>
    <row r="1" spans="1:5" x14ac:dyDescent="0.25">
      <c r="A1" s="5" t="s">
        <v>12</v>
      </c>
    </row>
    <row r="2" spans="1:5" x14ac:dyDescent="0.25">
      <c r="A2" s="5" t="s">
        <v>13</v>
      </c>
    </row>
    <row r="3" spans="1:5" x14ac:dyDescent="0.25">
      <c r="A3" s="5" t="s">
        <v>14</v>
      </c>
    </row>
    <row r="4" spans="1:5" x14ac:dyDescent="0.25">
      <c r="A4" s="5" t="s">
        <v>15</v>
      </c>
    </row>
    <row r="5" spans="1:5" x14ac:dyDescent="0.25">
      <c r="A5" s="5" t="s">
        <v>16</v>
      </c>
    </row>
    <row r="6" spans="1:5" hidden="1" outlineLevel="1" x14ac:dyDescent="0.25">
      <c r="A6" s="5"/>
      <c r="B6" t="s">
        <v>17</v>
      </c>
    </row>
    <row r="7" spans="1:5" hidden="1" outlineLevel="1" x14ac:dyDescent="0.25">
      <c r="A7" s="5"/>
      <c r="B7" t="s">
        <v>18</v>
      </c>
    </row>
    <row r="8" spans="1:5" hidden="1" outlineLevel="1" x14ac:dyDescent="0.25">
      <c r="A8" s="5"/>
      <c r="B8" t="s">
        <v>19</v>
      </c>
    </row>
    <row r="9" spans="1:5" collapsed="1" x14ac:dyDescent="0.25">
      <c r="A9" s="5" t="s">
        <v>20</v>
      </c>
    </row>
    <row r="10" spans="1:5" hidden="1" outlineLevel="1" x14ac:dyDescent="0.25">
      <c r="B10" t="s">
        <v>21</v>
      </c>
    </row>
    <row r="11" spans="1:5" hidden="1" outlineLevel="1" x14ac:dyDescent="0.25">
      <c r="B11" t="s">
        <v>22</v>
      </c>
    </row>
    <row r="12" spans="1:5" collapsed="1" x14ac:dyDescent="0.25"/>
    <row r="14" spans="1:5" ht="15.75" thickBot="1" x14ac:dyDescent="0.3">
      <c r="A14" t="s">
        <v>23</v>
      </c>
    </row>
    <row r="15" spans="1:5" ht="15.75" thickBot="1" x14ac:dyDescent="0.3">
      <c r="B15" s="7" t="s">
        <v>24</v>
      </c>
      <c r="C15" s="7" t="s">
        <v>25</v>
      </c>
      <c r="D15" s="7" t="s">
        <v>26</v>
      </c>
      <c r="E15" s="7" t="s">
        <v>27</v>
      </c>
    </row>
    <row r="16" spans="1:5" ht="15.75" thickBot="1" x14ac:dyDescent="0.3">
      <c r="B16" s="6" t="s">
        <v>35</v>
      </c>
      <c r="C16" s="6" t="s">
        <v>36</v>
      </c>
      <c r="D16" s="9">
        <v>2104.7145</v>
      </c>
      <c r="E16" s="9">
        <v>2104.7142857142853</v>
      </c>
    </row>
    <row r="19" spans="1:7" ht="15.75" thickBot="1" x14ac:dyDescent="0.3">
      <c r="A19" t="s">
        <v>28</v>
      </c>
    </row>
    <row r="20" spans="1:7" ht="15.75" thickBot="1" x14ac:dyDescent="0.3">
      <c r="B20" s="7" t="s">
        <v>24</v>
      </c>
      <c r="C20" s="7" t="s">
        <v>25</v>
      </c>
      <c r="D20" s="7" t="s">
        <v>26</v>
      </c>
      <c r="E20" s="7" t="s">
        <v>27</v>
      </c>
      <c r="F20" s="7" t="s">
        <v>29</v>
      </c>
    </row>
    <row r="21" spans="1:7" x14ac:dyDescent="0.25">
      <c r="B21" s="8" t="s">
        <v>37</v>
      </c>
      <c r="C21" s="8" t="s">
        <v>1</v>
      </c>
      <c r="D21" s="10">
        <v>101.5714</v>
      </c>
      <c r="E21" s="10">
        <v>101.57142857142856</v>
      </c>
      <c r="F21" s="8" t="s">
        <v>29</v>
      </c>
    </row>
    <row r="22" spans="1:7" ht="15.75" thickBot="1" x14ac:dyDescent="0.3">
      <c r="B22" s="6" t="s">
        <v>38</v>
      </c>
      <c r="C22" s="6" t="s">
        <v>2</v>
      </c>
      <c r="D22" s="9">
        <v>166.1429</v>
      </c>
      <c r="E22" s="9">
        <v>166.14285714285714</v>
      </c>
      <c r="F22" s="8" t="s">
        <v>29</v>
      </c>
    </row>
    <row r="25" spans="1:7" ht="15.75" thickBot="1" x14ac:dyDescent="0.3">
      <c r="A25" t="s">
        <v>30</v>
      </c>
    </row>
    <row r="26" spans="1:7" ht="15.75" thickBot="1" x14ac:dyDescent="0.3">
      <c r="B26" s="7" t="s">
        <v>24</v>
      </c>
      <c r="C26" s="7" t="s">
        <v>25</v>
      </c>
      <c r="D26" s="7" t="s">
        <v>31</v>
      </c>
      <c r="E26" s="7" t="s">
        <v>32</v>
      </c>
      <c r="F26" s="7" t="s">
        <v>33</v>
      </c>
      <c r="G26" s="7" t="s">
        <v>34</v>
      </c>
    </row>
    <row r="27" spans="1:7" x14ac:dyDescent="0.25">
      <c r="B27" s="8" t="s">
        <v>39</v>
      </c>
      <c r="C27" s="8" t="s">
        <v>40</v>
      </c>
      <c r="D27" s="10">
        <v>36.928571428571431</v>
      </c>
      <c r="E27" s="8" t="s">
        <v>41</v>
      </c>
      <c r="F27" s="8" t="s">
        <v>42</v>
      </c>
      <c r="G27" s="8">
        <v>3.0714285714285694</v>
      </c>
    </row>
    <row r="28" spans="1:7" x14ac:dyDescent="0.25">
      <c r="B28" s="8" t="s">
        <v>43</v>
      </c>
      <c r="C28" s="8" t="s">
        <v>40</v>
      </c>
      <c r="D28" s="10">
        <v>60</v>
      </c>
      <c r="E28" s="8" t="s">
        <v>44</v>
      </c>
      <c r="F28" s="8" t="s">
        <v>42</v>
      </c>
      <c r="G28" s="8">
        <v>0.2</v>
      </c>
    </row>
    <row r="29" spans="1:7" ht="15.75" thickBot="1" x14ac:dyDescent="0.3">
      <c r="B29" s="6" t="s">
        <v>46</v>
      </c>
      <c r="C29" s="6" t="s">
        <v>40</v>
      </c>
      <c r="D29" s="9">
        <v>371.09999999999997</v>
      </c>
      <c r="E29" s="6" t="s">
        <v>47</v>
      </c>
      <c r="F29" s="6" t="s">
        <v>45</v>
      </c>
      <c r="G29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customWidth="1"/>
    <col min="3" max="3" width="22.855468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146</v>
      </c>
    </row>
    <row r="2" spans="1:8" x14ac:dyDescent="0.25">
      <c r="A2" s="5" t="s">
        <v>129</v>
      </c>
    </row>
    <row r="3" spans="1:8" x14ac:dyDescent="0.25">
      <c r="A3" s="5" t="s">
        <v>130</v>
      </c>
    </row>
    <row r="6" spans="1:8" ht="15.75" thickBot="1" x14ac:dyDescent="0.3">
      <c r="A6" t="s">
        <v>28</v>
      </c>
    </row>
    <row r="7" spans="1:8" x14ac:dyDescent="0.25">
      <c r="B7" s="30"/>
      <c r="C7" s="30"/>
      <c r="D7" s="30" t="s">
        <v>147</v>
      </c>
      <c r="E7" s="30" t="s">
        <v>148</v>
      </c>
      <c r="F7" s="30" t="s">
        <v>80</v>
      </c>
      <c r="G7" s="30" t="s">
        <v>150</v>
      </c>
      <c r="H7" s="30" t="s">
        <v>150</v>
      </c>
    </row>
    <row r="8" spans="1:8" ht="15.75" thickBot="1" x14ac:dyDescent="0.3">
      <c r="B8" s="31" t="s">
        <v>24</v>
      </c>
      <c r="C8" s="31" t="s">
        <v>25</v>
      </c>
      <c r="D8" s="31" t="s">
        <v>112</v>
      </c>
      <c r="E8" s="31" t="s">
        <v>76</v>
      </c>
      <c r="F8" s="31" t="s">
        <v>149</v>
      </c>
      <c r="G8" s="31" t="s">
        <v>151</v>
      </c>
      <c r="H8" s="31" t="s">
        <v>152</v>
      </c>
    </row>
    <row r="9" spans="1:8" x14ac:dyDescent="0.25">
      <c r="B9" s="8" t="s">
        <v>134</v>
      </c>
      <c r="C9" s="8" t="s">
        <v>135</v>
      </c>
      <c r="D9" s="8">
        <v>58.000000000000007</v>
      </c>
      <c r="E9" s="8">
        <v>0</v>
      </c>
      <c r="F9" s="8">
        <v>55</v>
      </c>
      <c r="G9" s="8">
        <v>119.99999999999999</v>
      </c>
      <c r="H9" s="8">
        <v>19.999999999999993</v>
      </c>
    </row>
    <row r="10" spans="1:8" ht="15.75" thickBot="1" x14ac:dyDescent="0.3">
      <c r="B10" s="6" t="s">
        <v>137</v>
      </c>
      <c r="C10" s="6" t="s">
        <v>138</v>
      </c>
      <c r="D10" s="6">
        <v>41.999999999999993</v>
      </c>
      <c r="E10" s="6">
        <v>0</v>
      </c>
      <c r="F10" s="6">
        <v>35</v>
      </c>
      <c r="G10" s="6">
        <v>19.999999999999989</v>
      </c>
      <c r="H10" s="6">
        <v>24</v>
      </c>
    </row>
    <row r="12" spans="1:8" ht="15.75" thickBot="1" x14ac:dyDescent="0.3">
      <c r="A12" t="s">
        <v>30</v>
      </c>
    </row>
    <row r="13" spans="1:8" x14ac:dyDescent="0.25">
      <c r="B13" s="30"/>
      <c r="C13" s="30"/>
      <c r="D13" s="30" t="s">
        <v>147</v>
      </c>
      <c r="E13" s="30" t="s">
        <v>153</v>
      </c>
      <c r="F13" s="30" t="s">
        <v>155</v>
      </c>
      <c r="G13" s="30" t="s">
        <v>150</v>
      </c>
      <c r="H13" s="30" t="s">
        <v>150</v>
      </c>
    </row>
    <row r="14" spans="1:8" ht="15.75" thickBot="1" x14ac:dyDescent="0.3">
      <c r="B14" s="31" t="s">
        <v>24</v>
      </c>
      <c r="C14" s="31" t="s">
        <v>25</v>
      </c>
      <c r="D14" s="31" t="s">
        <v>112</v>
      </c>
      <c r="E14" s="31" t="s">
        <v>154</v>
      </c>
      <c r="F14" s="31" t="s">
        <v>156</v>
      </c>
      <c r="G14" s="31" t="s">
        <v>151</v>
      </c>
      <c r="H14" s="31" t="s">
        <v>152</v>
      </c>
    </row>
    <row r="15" spans="1:8" x14ac:dyDescent="0.25">
      <c r="B15" s="8" t="s">
        <v>139</v>
      </c>
      <c r="C15" s="8" t="s">
        <v>140</v>
      </c>
      <c r="D15" s="8">
        <v>409.99999999999994</v>
      </c>
      <c r="E15" s="8">
        <v>0</v>
      </c>
      <c r="F15" s="8">
        <v>560</v>
      </c>
      <c r="G15" s="8">
        <v>1E+30</v>
      </c>
      <c r="H15" s="8">
        <v>150.00000000000006</v>
      </c>
    </row>
    <row r="16" spans="1:8" x14ac:dyDescent="0.25">
      <c r="B16" s="8" t="s">
        <v>142</v>
      </c>
      <c r="C16" s="8" t="s">
        <v>122</v>
      </c>
      <c r="D16" s="8">
        <v>300</v>
      </c>
      <c r="E16" s="8">
        <v>10</v>
      </c>
      <c r="F16" s="8">
        <v>300</v>
      </c>
      <c r="G16" s="8">
        <v>54.545454545454568</v>
      </c>
      <c r="H16" s="8">
        <v>1E+30</v>
      </c>
    </row>
    <row r="17" spans="2:8" ht="15.75" thickBot="1" x14ac:dyDescent="0.3">
      <c r="B17" s="6" t="s">
        <v>144</v>
      </c>
      <c r="C17" s="6" t="s">
        <v>122</v>
      </c>
      <c r="D17" s="6">
        <v>332.00000000000006</v>
      </c>
      <c r="E17" s="6">
        <v>4.9999999999999982</v>
      </c>
      <c r="F17" s="6">
        <v>332</v>
      </c>
      <c r="G17" s="6">
        <v>1E+30</v>
      </c>
      <c r="H17" s="6">
        <v>120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customWidth="1"/>
    <col min="3" max="3" width="12.7109375" customWidth="1"/>
    <col min="4" max="4" width="9.7109375" bestFit="1" customWidth="1"/>
    <col min="5" max="5" width="2.28515625" customWidth="1"/>
    <col min="6" max="6" width="8.42578125" customWidth="1"/>
    <col min="7" max="7" width="17.42578125" bestFit="1" customWidth="1"/>
    <col min="8" max="8" width="2.28515625" customWidth="1"/>
    <col min="9" max="9" width="8.85546875" customWidth="1"/>
    <col min="10" max="10" width="17.42578125" bestFit="1" customWidth="1"/>
  </cols>
  <sheetData>
    <row r="1" spans="1:10" x14ac:dyDescent="0.25">
      <c r="A1" s="5" t="s">
        <v>157</v>
      </c>
    </row>
    <row r="2" spans="1:10" x14ac:dyDescent="0.25">
      <c r="A2" s="5" t="s">
        <v>129</v>
      </c>
    </row>
    <row r="3" spans="1:10" x14ac:dyDescent="0.25">
      <c r="A3" s="5" t="s">
        <v>130</v>
      </c>
    </row>
    <row r="5" spans="1:10" ht="15.75" thickBot="1" x14ac:dyDescent="0.3"/>
    <row r="6" spans="1:10" x14ac:dyDescent="0.25">
      <c r="B6" s="30"/>
      <c r="C6" s="30" t="s">
        <v>80</v>
      </c>
      <c r="D6" s="30"/>
    </row>
    <row r="7" spans="1:10" ht="15.75" thickBot="1" x14ac:dyDescent="0.3">
      <c r="B7" s="31" t="s">
        <v>24</v>
      </c>
      <c r="C7" s="31" t="s">
        <v>25</v>
      </c>
      <c r="D7" s="31" t="s">
        <v>112</v>
      </c>
    </row>
    <row r="8" spans="1:10" ht="15.75" thickBot="1" x14ac:dyDescent="0.3">
      <c r="B8" s="6" t="s">
        <v>132</v>
      </c>
      <c r="C8" s="6" t="s">
        <v>133</v>
      </c>
      <c r="D8" s="9">
        <v>4660</v>
      </c>
    </row>
    <row r="10" spans="1:10" ht="15.75" thickBot="1" x14ac:dyDescent="0.3"/>
    <row r="11" spans="1:10" x14ac:dyDescent="0.25">
      <c r="B11" s="30"/>
      <c r="C11" s="30" t="s">
        <v>158</v>
      </c>
      <c r="D11" s="30"/>
      <c r="F11" s="30" t="s">
        <v>159</v>
      </c>
      <c r="G11" s="30" t="s">
        <v>80</v>
      </c>
      <c r="I11" s="30" t="s">
        <v>162</v>
      </c>
      <c r="J11" s="30" t="s">
        <v>80</v>
      </c>
    </row>
    <row r="12" spans="1:10" ht="15.75" thickBot="1" x14ac:dyDescent="0.3">
      <c r="B12" s="31" t="s">
        <v>24</v>
      </c>
      <c r="C12" s="31" t="s">
        <v>25</v>
      </c>
      <c r="D12" s="31" t="s">
        <v>112</v>
      </c>
      <c r="F12" s="31" t="s">
        <v>160</v>
      </c>
      <c r="G12" s="31" t="s">
        <v>161</v>
      </c>
      <c r="I12" s="31" t="s">
        <v>160</v>
      </c>
      <c r="J12" s="31" t="s">
        <v>161</v>
      </c>
    </row>
    <row r="13" spans="1:10" x14ac:dyDescent="0.25">
      <c r="B13" s="8" t="s">
        <v>134</v>
      </c>
      <c r="C13" s="8" t="s">
        <v>135</v>
      </c>
      <c r="D13" s="10">
        <v>58.000000000000007</v>
      </c>
      <c r="F13" s="8" t="s">
        <v>163</v>
      </c>
      <c r="G13" s="8" t="s">
        <v>163</v>
      </c>
      <c r="I13" s="10">
        <v>58</v>
      </c>
      <c r="J13" s="10">
        <v>4660</v>
      </c>
    </row>
    <row r="14" spans="1:10" ht="15.75" thickBot="1" x14ac:dyDescent="0.3">
      <c r="B14" s="6" t="s">
        <v>137</v>
      </c>
      <c r="C14" s="6" t="s">
        <v>138</v>
      </c>
      <c r="D14" s="9">
        <v>41.999999999999993</v>
      </c>
      <c r="F14" s="6" t="s">
        <v>163</v>
      </c>
      <c r="G14" s="6" t="s">
        <v>163</v>
      </c>
      <c r="I14" s="9">
        <v>41.999999999999943</v>
      </c>
      <c r="J14" s="9">
        <v>4659.9999999999982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3" sqref="B23"/>
    </sheetView>
  </sheetViews>
  <sheetFormatPr defaultRowHeight="15" x14ac:dyDescent="0.25"/>
  <cols>
    <col min="1" max="1" width="20.42578125" customWidth="1"/>
    <col min="2" max="3" width="10" bestFit="1" customWidth="1"/>
    <col min="4" max="4" width="7.42578125" bestFit="1" customWidth="1"/>
  </cols>
  <sheetData>
    <row r="1" spans="1:4" x14ac:dyDescent="0.25">
      <c r="A1" s="38" t="s">
        <v>120</v>
      </c>
      <c r="B1" s="39" t="s">
        <v>121</v>
      </c>
      <c r="C1" s="39"/>
      <c r="D1" s="38" t="s">
        <v>124</v>
      </c>
    </row>
    <row r="2" spans="1:4" x14ac:dyDescent="0.25">
      <c r="A2" s="38"/>
      <c r="B2" s="18" t="s">
        <v>122</v>
      </c>
      <c r="C2" s="18" t="s">
        <v>123</v>
      </c>
      <c r="D2" s="38"/>
    </row>
    <row r="3" spans="1:4" x14ac:dyDescent="0.25">
      <c r="A3" s="11">
        <v>1</v>
      </c>
      <c r="B3" s="11">
        <v>2</v>
      </c>
      <c r="C3" s="11">
        <v>7</v>
      </c>
      <c r="D3" s="11">
        <v>560</v>
      </c>
    </row>
    <row r="4" spans="1:4" x14ac:dyDescent="0.25">
      <c r="A4" s="11">
        <v>2</v>
      </c>
      <c r="B4" s="11">
        <v>3</v>
      </c>
      <c r="C4" s="11">
        <v>3</v>
      </c>
      <c r="D4" s="11">
        <v>300</v>
      </c>
    </row>
    <row r="5" spans="1:4" x14ac:dyDescent="0.25">
      <c r="A5" s="11">
        <v>3</v>
      </c>
      <c r="B5" s="11">
        <v>5</v>
      </c>
      <c r="C5" s="11">
        <v>1</v>
      </c>
      <c r="D5" s="11">
        <v>332</v>
      </c>
    </row>
    <row r="6" spans="1:4" x14ac:dyDescent="0.25">
      <c r="A6" s="18" t="s">
        <v>125</v>
      </c>
      <c r="B6" s="11">
        <v>55</v>
      </c>
      <c r="C6" s="11">
        <v>35</v>
      </c>
      <c r="D6" s="18"/>
    </row>
    <row r="9" spans="1:4" x14ac:dyDescent="0.25">
      <c r="A9" t="s">
        <v>126</v>
      </c>
      <c r="B9" s="12">
        <v>58.000000000000007</v>
      </c>
      <c r="C9" s="12">
        <v>41.999999999999993</v>
      </c>
    </row>
    <row r="10" spans="1:4" x14ac:dyDescent="0.25">
      <c r="A10" t="s">
        <v>127</v>
      </c>
      <c r="B10" s="12">
        <f>SUMPRODUCT(B6:C6,B9:C9)</f>
        <v>4660</v>
      </c>
    </row>
    <row r="12" spans="1:4" x14ac:dyDescent="0.25">
      <c r="A12" t="s">
        <v>128</v>
      </c>
      <c r="B12" s="15">
        <f>SUMPRODUCT(B3:C3,B9:C9)</f>
        <v>409.99999999999994</v>
      </c>
      <c r="C12" s="15" t="s">
        <v>11</v>
      </c>
      <c r="D12" s="15">
        <v>560</v>
      </c>
    </row>
    <row r="13" spans="1:4" x14ac:dyDescent="0.25">
      <c r="B13" s="15">
        <f>SUMPRODUCT(B4:C4,B9:C9)</f>
        <v>300</v>
      </c>
      <c r="C13" s="15" t="s">
        <v>11</v>
      </c>
      <c r="D13" s="15">
        <v>300</v>
      </c>
    </row>
    <row r="14" spans="1:4" x14ac:dyDescent="0.25">
      <c r="B14" s="15">
        <f>SUMPRODUCT(B5:C5,B9:C9)</f>
        <v>332.00000000000006</v>
      </c>
      <c r="C14" s="15" t="s">
        <v>11</v>
      </c>
      <c r="D14" s="15">
        <v>332</v>
      </c>
    </row>
  </sheetData>
  <mergeCells count="3">
    <mergeCell ref="A1:A2"/>
    <mergeCell ref="B1:C1"/>
    <mergeCell ref="D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workbookViewId="0">
      <selection activeCell="H11" sqref="H11"/>
    </sheetView>
  </sheetViews>
  <sheetFormatPr defaultRowHeight="15" x14ac:dyDescent="0.25"/>
  <cols>
    <col min="2" max="2" width="12.7109375" customWidth="1"/>
  </cols>
  <sheetData>
    <row r="1" spans="2:7" x14ac:dyDescent="0.25">
      <c r="B1" t="s">
        <v>0</v>
      </c>
    </row>
    <row r="3" spans="2:7" ht="15.75" thickBot="1" x14ac:dyDescent="0.3">
      <c r="C3" t="s">
        <v>1</v>
      </c>
      <c r="D3" t="s">
        <v>2</v>
      </c>
      <c r="F3" t="s">
        <v>4</v>
      </c>
    </row>
    <row r="4" spans="2:7" ht="15.75" thickBot="1" x14ac:dyDescent="0.3">
      <c r="C4" s="1">
        <v>101.57142857142856</v>
      </c>
      <c r="D4" s="2">
        <v>166.14285714285714</v>
      </c>
      <c r="F4" t="s">
        <v>5</v>
      </c>
    </row>
    <row r="5" spans="2:7" ht="15.75" thickBot="1" x14ac:dyDescent="0.3">
      <c r="B5" t="s">
        <v>3</v>
      </c>
      <c r="C5">
        <v>6</v>
      </c>
      <c r="D5">
        <v>9</v>
      </c>
      <c r="F5" s="3">
        <f>SUMPRODUCT(C5:D5,C4:D4)</f>
        <v>2104.7142857142853</v>
      </c>
      <c r="G5" t="s">
        <v>6</v>
      </c>
    </row>
    <row r="9" spans="2:7" x14ac:dyDescent="0.25">
      <c r="B9" t="s">
        <v>7</v>
      </c>
    </row>
    <row r="10" spans="2:7" ht="15.75" thickBot="1" x14ac:dyDescent="0.3"/>
    <row r="11" spans="2:7" ht="15.75" thickBot="1" x14ac:dyDescent="0.3">
      <c r="B11" t="s">
        <v>8</v>
      </c>
      <c r="C11">
        <v>0.2</v>
      </c>
      <c r="D11">
        <v>0.1</v>
      </c>
      <c r="E11" t="s">
        <v>11</v>
      </c>
      <c r="F11">
        <v>40</v>
      </c>
      <c r="G11" s="4">
        <f>SUMPRODUCT(C11:D11,C4:D4)</f>
        <v>36.928571428571431</v>
      </c>
    </row>
    <row r="12" spans="2:7" ht="15.75" thickBot="1" x14ac:dyDescent="0.3">
      <c r="B12" t="s">
        <v>9</v>
      </c>
      <c r="C12">
        <v>0.1</v>
      </c>
      <c r="D12">
        <v>0.3</v>
      </c>
      <c r="E12" t="s">
        <v>11</v>
      </c>
      <c r="F12">
        <v>60</v>
      </c>
      <c r="G12" s="4">
        <f>SUMPRODUCT(C12:D12,C4:D4)</f>
        <v>60</v>
      </c>
    </row>
    <row r="13" spans="2:7" x14ac:dyDescent="0.25">
      <c r="B13" t="s">
        <v>10</v>
      </c>
      <c r="C13">
        <v>1.2</v>
      </c>
      <c r="D13">
        <v>1.5</v>
      </c>
      <c r="E13" t="s">
        <v>11</v>
      </c>
      <c r="F13">
        <v>371.1</v>
      </c>
      <c r="G13" s="4">
        <f>SUMPRODUCT(C13:D13,C4:D4)</f>
        <v>371.09999999999997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16" x14ac:dyDescent="0.25">
      <c r="A1" s="11" t="s">
        <v>48</v>
      </c>
      <c r="B1" s="11" t="s">
        <v>49</v>
      </c>
      <c r="C1" s="11" t="s">
        <v>50</v>
      </c>
      <c r="D1" s="11" t="s">
        <v>51</v>
      </c>
      <c r="E1" s="11" t="s">
        <v>52</v>
      </c>
      <c r="F1" s="11" t="s">
        <v>53</v>
      </c>
      <c r="G1" s="11" t="s">
        <v>54</v>
      </c>
      <c r="H1" s="11" t="s">
        <v>55</v>
      </c>
      <c r="I1" s="11" t="s">
        <v>56</v>
      </c>
    </row>
    <row r="2" spans="1:16" x14ac:dyDescent="0.25">
      <c r="A2" s="11" t="s">
        <v>57</v>
      </c>
      <c r="B2" s="12">
        <v>155</v>
      </c>
      <c r="C2" s="12">
        <v>224</v>
      </c>
      <c r="D2" s="12">
        <v>280</v>
      </c>
      <c r="E2" s="12">
        <v>300</v>
      </c>
      <c r="F2" s="12">
        <v>350</v>
      </c>
      <c r="G2" s="12">
        <v>220</v>
      </c>
      <c r="H2" s="12">
        <v>100</v>
      </c>
      <c r="I2" s="12">
        <v>199</v>
      </c>
    </row>
    <row r="3" spans="1:16" x14ac:dyDescent="0.25">
      <c r="K3" s="32" t="s">
        <v>58</v>
      </c>
      <c r="L3" s="32" t="s">
        <v>59</v>
      </c>
      <c r="N3" s="32" t="s">
        <v>60</v>
      </c>
      <c r="P3" s="32" t="s">
        <v>61</v>
      </c>
    </row>
    <row r="4" spans="1:16" x14ac:dyDescent="0.25">
      <c r="A4" s="13" t="s">
        <v>62</v>
      </c>
      <c r="B4" s="34" t="s">
        <v>63</v>
      </c>
      <c r="C4" s="34"/>
      <c r="D4" s="34"/>
      <c r="E4" s="34"/>
      <c r="F4" s="34"/>
      <c r="G4" s="34"/>
      <c r="H4" s="34"/>
      <c r="I4" s="34"/>
      <c r="K4" s="33"/>
      <c r="L4" s="33"/>
      <c r="N4" s="33"/>
      <c r="P4" s="33"/>
    </row>
    <row r="5" spans="1:16" x14ac:dyDescent="0.25">
      <c r="A5" s="11" t="s">
        <v>64</v>
      </c>
      <c r="B5" s="11">
        <v>0.24</v>
      </c>
      <c r="C5" s="11">
        <v>0.23</v>
      </c>
      <c r="D5" s="11">
        <v>0.19</v>
      </c>
      <c r="E5" s="11">
        <v>0.15</v>
      </c>
      <c r="F5" s="11">
        <v>0.19</v>
      </c>
      <c r="G5" s="11">
        <v>0.18</v>
      </c>
      <c r="H5" s="11">
        <v>0.23</v>
      </c>
      <c r="I5" s="11">
        <v>0.18</v>
      </c>
      <c r="K5" s="11">
        <v>2</v>
      </c>
      <c r="L5" s="11">
        <f>SUMPRODUCT(B$2:I$2,B5:I5)</f>
        <v>351.84000000000003</v>
      </c>
      <c r="M5" s="14" t="s">
        <v>65</v>
      </c>
      <c r="N5" s="11">
        <v>624</v>
      </c>
      <c r="P5" s="11">
        <f>N5-L5</f>
        <v>272.15999999999997</v>
      </c>
    </row>
    <row r="6" spans="1:16" x14ac:dyDescent="0.25">
      <c r="A6" s="11" t="s">
        <v>66</v>
      </c>
      <c r="B6" s="11">
        <v>0.05</v>
      </c>
      <c r="C6" s="11">
        <v>0.03</v>
      </c>
      <c r="D6" s="11">
        <v>0</v>
      </c>
      <c r="E6" s="11">
        <v>0.7</v>
      </c>
      <c r="F6" s="11">
        <v>0.1</v>
      </c>
      <c r="G6" s="11">
        <v>0</v>
      </c>
      <c r="H6" s="11">
        <v>0.08</v>
      </c>
      <c r="I6" s="11">
        <v>0.08</v>
      </c>
      <c r="K6" s="11">
        <v>3</v>
      </c>
      <c r="L6" s="11">
        <f t="shared" ref="L6:L11" si="0">SUMPRODUCT(B$2:I$2,B6:I6)</f>
        <v>283.39000000000004</v>
      </c>
      <c r="M6" s="14" t="s">
        <v>65</v>
      </c>
      <c r="N6" s="11">
        <v>936</v>
      </c>
      <c r="P6" s="11">
        <f t="shared" ref="P6:P11" si="1">N6-L6</f>
        <v>652.6099999999999</v>
      </c>
    </row>
    <row r="7" spans="1:16" x14ac:dyDescent="0.25">
      <c r="A7" s="11" t="s">
        <v>67</v>
      </c>
      <c r="B7" s="11">
        <v>0.37</v>
      </c>
      <c r="C7" s="11">
        <v>0.59</v>
      </c>
      <c r="D7" s="11">
        <v>0.71</v>
      </c>
      <c r="E7" s="11">
        <v>0.5</v>
      </c>
      <c r="F7" s="11">
        <v>0.32</v>
      </c>
      <c r="G7" s="11">
        <v>0.74</v>
      </c>
      <c r="H7" s="11">
        <v>0.43</v>
      </c>
      <c r="I7" s="11">
        <v>0.4</v>
      </c>
      <c r="K7" s="11">
        <v>3</v>
      </c>
      <c r="L7" s="11">
        <f t="shared" si="0"/>
        <v>935.70999999999992</v>
      </c>
      <c r="M7" s="14" t="s">
        <v>65</v>
      </c>
      <c r="N7" s="11">
        <v>936</v>
      </c>
      <c r="P7" s="11">
        <f t="shared" si="1"/>
        <v>0.29000000000007731</v>
      </c>
    </row>
    <row r="8" spans="1:16" x14ac:dyDescent="0.25">
      <c r="A8" s="11" t="s">
        <v>68</v>
      </c>
      <c r="B8" s="11">
        <v>0.11</v>
      </c>
      <c r="C8" s="11">
        <v>0.11</v>
      </c>
      <c r="D8" s="11">
        <v>0.12</v>
      </c>
      <c r="E8" s="11">
        <v>0.1</v>
      </c>
      <c r="F8" s="11">
        <v>0.09</v>
      </c>
      <c r="G8" s="11">
        <v>0.12</v>
      </c>
      <c r="H8" s="11">
        <v>7.0000000000000007E-2</v>
      </c>
      <c r="I8" s="11">
        <v>0.1</v>
      </c>
      <c r="K8" s="11">
        <v>1</v>
      </c>
      <c r="L8" s="11">
        <f t="shared" si="0"/>
        <v>190.09</v>
      </c>
      <c r="M8" s="14" t="s">
        <v>65</v>
      </c>
      <c r="N8" s="11">
        <v>312</v>
      </c>
      <c r="P8" s="11">
        <f t="shared" si="1"/>
        <v>121.91</v>
      </c>
    </row>
    <row r="9" spans="1:16" x14ac:dyDescent="0.25">
      <c r="A9" s="11" t="s">
        <v>69</v>
      </c>
      <c r="B9" s="11">
        <v>0.28999999999999998</v>
      </c>
      <c r="C9" s="11">
        <v>0.22</v>
      </c>
      <c r="D9" s="11">
        <v>0</v>
      </c>
      <c r="E9" s="11">
        <v>0.2</v>
      </c>
      <c r="F9" s="11">
        <v>0.16</v>
      </c>
      <c r="G9" s="11">
        <v>0.28999999999999998</v>
      </c>
      <c r="H9" s="11">
        <v>0.14000000000000001</v>
      </c>
      <c r="I9" s="11">
        <v>0.12</v>
      </c>
      <c r="K9" s="11">
        <v>1</v>
      </c>
      <c r="L9" s="11">
        <f t="shared" si="0"/>
        <v>311.90999999999997</v>
      </c>
      <c r="M9" s="14" t="s">
        <v>65</v>
      </c>
      <c r="N9" s="11">
        <v>312</v>
      </c>
      <c r="P9" s="11">
        <f t="shared" si="1"/>
        <v>9.0000000000031832E-2</v>
      </c>
    </row>
    <row r="10" spans="1:16" x14ac:dyDescent="0.25">
      <c r="A10" s="11" t="s">
        <v>70</v>
      </c>
      <c r="B10" s="11">
        <v>0</v>
      </c>
      <c r="C10" s="11">
        <v>0.57999999999999996</v>
      </c>
      <c r="D10" s="11">
        <v>0.7</v>
      </c>
      <c r="E10" s="11">
        <v>0.69</v>
      </c>
      <c r="F10" s="11">
        <v>0.46</v>
      </c>
      <c r="G10" s="11">
        <v>0.31</v>
      </c>
      <c r="H10" s="11">
        <v>0.31</v>
      </c>
      <c r="I10" s="11">
        <v>0.65</v>
      </c>
      <c r="K10" s="11">
        <v>3</v>
      </c>
      <c r="L10" s="11">
        <f t="shared" si="0"/>
        <v>922.47</v>
      </c>
      <c r="M10" s="14" t="s">
        <v>65</v>
      </c>
      <c r="N10" s="11">
        <v>936</v>
      </c>
      <c r="P10" s="11">
        <f t="shared" si="1"/>
        <v>13.529999999999973</v>
      </c>
    </row>
    <row r="11" spans="1:16" x14ac:dyDescent="0.25">
      <c r="A11" s="11" t="s">
        <v>71</v>
      </c>
      <c r="B11" s="11">
        <v>0.08</v>
      </c>
      <c r="C11" s="11">
        <v>0.01</v>
      </c>
      <c r="D11" s="11">
        <v>0.08</v>
      </c>
      <c r="E11" s="11">
        <v>0.11</v>
      </c>
      <c r="F11" s="11">
        <v>0.12</v>
      </c>
      <c r="G11" s="11">
        <v>0.08</v>
      </c>
      <c r="H11" s="11">
        <v>0</v>
      </c>
      <c r="I11" s="11">
        <v>0.12</v>
      </c>
      <c r="K11" s="11">
        <v>2</v>
      </c>
      <c r="L11" s="11">
        <f t="shared" si="0"/>
        <v>153.52000000000001</v>
      </c>
      <c r="M11" s="14" t="s">
        <v>65</v>
      </c>
      <c r="N11" s="11">
        <v>624</v>
      </c>
      <c r="P11" s="11">
        <f t="shared" si="1"/>
        <v>470.48</v>
      </c>
    </row>
    <row r="13" spans="1:16" x14ac:dyDescent="0.25">
      <c r="A13" s="11" t="s">
        <v>72</v>
      </c>
      <c r="B13" s="11">
        <v>5</v>
      </c>
      <c r="C13" s="11">
        <v>6</v>
      </c>
      <c r="D13" s="11">
        <v>8</v>
      </c>
      <c r="E13" s="11">
        <v>6</v>
      </c>
      <c r="F13" s="11">
        <v>7</v>
      </c>
      <c r="G13" s="11">
        <v>8</v>
      </c>
      <c r="H13" s="11">
        <v>6</v>
      </c>
      <c r="I13" s="11">
        <v>4</v>
      </c>
    </row>
    <row r="14" spans="1:16" x14ac:dyDescent="0.25">
      <c r="A14" s="15"/>
      <c r="B14" s="15"/>
      <c r="C14" s="15"/>
      <c r="D14" s="15"/>
      <c r="E14" s="15"/>
      <c r="F14" s="15"/>
      <c r="G14" s="15"/>
      <c r="H14" s="15"/>
      <c r="I14" s="15"/>
    </row>
    <row r="15" spans="1:16" x14ac:dyDescent="0.25">
      <c r="A15" s="11" t="s">
        <v>73</v>
      </c>
      <c r="B15" s="11">
        <v>200</v>
      </c>
      <c r="C15" s="11">
        <v>350</v>
      </c>
      <c r="D15" s="11">
        <v>280</v>
      </c>
      <c r="E15" s="11">
        <v>300</v>
      </c>
      <c r="F15" s="11">
        <v>350</v>
      </c>
      <c r="G15" s="11">
        <v>220</v>
      </c>
      <c r="H15" s="11">
        <v>100</v>
      </c>
      <c r="I15" s="11">
        <v>200</v>
      </c>
    </row>
    <row r="16" spans="1:16" x14ac:dyDescent="0.25">
      <c r="A16" s="15"/>
      <c r="B16" s="15"/>
      <c r="C16" s="15"/>
      <c r="D16" s="15"/>
      <c r="E16" s="15"/>
      <c r="F16" s="15"/>
      <c r="G16" s="15"/>
      <c r="H16" s="15"/>
      <c r="I16" s="15"/>
    </row>
    <row r="17" spans="1:9" x14ac:dyDescent="0.25">
      <c r="A17" s="11" t="s">
        <v>74</v>
      </c>
      <c r="B17" s="16">
        <f>SUMPRODUCT(B2:I2,B13:I13)</f>
        <v>11765</v>
      </c>
      <c r="C17" s="15"/>
      <c r="D17" s="15"/>
      <c r="E17" s="15"/>
      <c r="F17" s="15"/>
      <c r="G17" s="15"/>
      <c r="H17" s="15"/>
      <c r="I17" s="15"/>
    </row>
  </sheetData>
  <mergeCells count="5">
    <mergeCell ref="K3:K4"/>
    <mergeCell ref="L3:L4"/>
    <mergeCell ref="N3:N4"/>
    <mergeCell ref="P3:P4"/>
    <mergeCell ref="B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F4" sqref="F4"/>
    </sheetView>
  </sheetViews>
  <sheetFormatPr defaultRowHeight="15" x14ac:dyDescent="0.25"/>
  <cols>
    <col min="2" max="2" width="15.140625" customWidth="1"/>
    <col min="3" max="3" width="10" customWidth="1"/>
    <col min="4" max="4" width="11.28515625" customWidth="1"/>
  </cols>
  <sheetData>
    <row r="2" spans="2:7" x14ac:dyDescent="0.25">
      <c r="B2" s="35" t="s">
        <v>75</v>
      </c>
      <c r="C2" t="s">
        <v>77</v>
      </c>
      <c r="D2" t="s">
        <v>78</v>
      </c>
      <c r="F2" s="36" t="s">
        <v>80</v>
      </c>
    </row>
    <row r="3" spans="2:7" x14ac:dyDescent="0.25">
      <c r="B3" s="35"/>
      <c r="C3" s="17">
        <v>5</v>
      </c>
      <c r="D3" s="17">
        <v>2</v>
      </c>
      <c r="F3" s="36"/>
    </row>
    <row r="4" spans="2:7" x14ac:dyDescent="0.25">
      <c r="B4" t="s">
        <v>76</v>
      </c>
      <c r="C4">
        <v>3.8</v>
      </c>
      <c r="D4">
        <v>4.2</v>
      </c>
      <c r="F4" s="17">
        <f>SUMPRODUCT(C3:D3,C4:D4)</f>
        <v>27.4</v>
      </c>
      <c r="G4" t="s">
        <v>79</v>
      </c>
    </row>
    <row r="8" spans="2:7" x14ac:dyDescent="0.25">
      <c r="B8" s="5" t="s">
        <v>81</v>
      </c>
      <c r="C8" s="5"/>
    </row>
    <row r="10" spans="2:7" x14ac:dyDescent="0.25">
      <c r="B10" t="s">
        <v>82</v>
      </c>
      <c r="C10">
        <v>0.1</v>
      </c>
      <c r="D10">
        <v>0.25</v>
      </c>
      <c r="E10" t="s">
        <v>85</v>
      </c>
      <c r="F10">
        <v>1</v>
      </c>
      <c r="G10" s="17">
        <f>SUMPRODUCT(C10:D10,C3:D3)</f>
        <v>1</v>
      </c>
    </row>
    <row r="11" spans="2:7" x14ac:dyDescent="0.25">
      <c r="B11" t="s">
        <v>83</v>
      </c>
      <c r="C11">
        <v>1</v>
      </c>
      <c r="D11">
        <v>0.25</v>
      </c>
      <c r="E11" t="s">
        <v>85</v>
      </c>
      <c r="F11">
        <v>5</v>
      </c>
      <c r="G11" s="17">
        <f>SUMPRODUCT(C11:D11,C3:D3)</f>
        <v>5.5</v>
      </c>
    </row>
    <row r="12" spans="2:7" x14ac:dyDescent="0.25">
      <c r="B12" t="s">
        <v>84</v>
      </c>
      <c r="C12">
        <v>110</v>
      </c>
      <c r="D12">
        <v>120</v>
      </c>
      <c r="E12" t="s">
        <v>85</v>
      </c>
      <c r="F12">
        <v>400</v>
      </c>
      <c r="G12" s="17">
        <f>SUMPRODUCT(C12:D12,C3:D3)</f>
        <v>790</v>
      </c>
    </row>
  </sheetData>
  <mergeCells count="2">
    <mergeCell ref="B2:B3"/>
    <mergeCell ref="F2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workbookViewId="0">
      <selection activeCell="G7" sqref="G7"/>
    </sheetView>
  </sheetViews>
  <sheetFormatPr defaultRowHeight="15" x14ac:dyDescent="0.25"/>
  <cols>
    <col min="1" max="1" width="3.5703125" customWidth="1"/>
    <col min="2" max="2" width="14" customWidth="1"/>
  </cols>
  <sheetData>
    <row r="2" spans="2:10" x14ac:dyDescent="0.25">
      <c r="B2" s="15" t="s">
        <v>86</v>
      </c>
      <c r="C2" s="11" t="s">
        <v>87</v>
      </c>
      <c r="D2" s="11" t="s">
        <v>88</v>
      </c>
      <c r="E2" s="11" t="s">
        <v>89</v>
      </c>
      <c r="F2" s="11" t="s">
        <v>90</v>
      </c>
      <c r="G2" s="11" t="s">
        <v>56</v>
      </c>
    </row>
    <row r="3" spans="2:10" x14ac:dyDescent="0.25">
      <c r="B3" s="15"/>
      <c r="C3" s="12">
        <v>0</v>
      </c>
      <c r="D3" s="12">
        <v>0</v>
      </c>
      <c r="E3" s="12">
        <v>38.888890000000004</v>
      </c>
      <c r="F3" s="12">
        <v>0</v>
      </c>
      <c r="G3" s="12">
        <f>SUMPRODUCT(C3:F3,C5:F5)</f>
        <v>1400.0000400000001</v>
      </c>
    </row>
    <row r="4" spans="2:10" x14ac:dyDescent="0.25">
      <c r="B4" s="15"/>
      <c r="C4" s="15"/>
      <c r="D4" s="15"/>
      <c r="E4" s="15"/>
      <c r="F4" s="15"/>
      <c r="G4" s="15"/>
      <c r="H4" s="15"/>
      <c r="I4" s="15"/>
      <c r="J4" s="15"/>
    </row>
    <row r="5" spans="2:10" x14ac:dyDescent="0.25">
      <c r="B5" s="19" t="s">
        <v>3</v>
      </c>
      <c r="C5" s="11">
        <v>33</v>
      </c>
      <c r="D5" s="11">
        <v>39</v>
      </c>
      <c r="E5" s="11">
        <v>36</v>
      </c>
      <c r="F5" s="11">
        <v>43</v>
      </c>
      <c r="G5" s="15"/>
      <c r="H5" s="15"/>
      <c r="I5" s="15"/>
      <c r="J5" s="15"/>
    </row>
    <row r="6" spans="2:10" x14ac:dyDescent="0.25">
      <c r="B6" s="15"/>
      <c r="C6" s="15"/>
      <c r="D6" s="15"/>
      <c r="E6" s="15"/>
      <c r="F6" s="15"/>
      <c r="G6" s="15"/>
      <c r="H6" s="15"/>
      <c r="I6" s="15"/>
      <c r="J6" s="15"/>
    </row>
    <row r="7" spans="2:10" x14ac:dyDescent="0.25">
      <c r="B7" s="19" t="s">
        <v>91</v>
      </c>
      <c r="C7" s="11">
        <v>87</v>
      </c>
      <c r="D7" s="11">
        <v>67</v>
      </c>
      <c r="E7" s="11">
        <v>110</v>
      </c>
      <c r="F7" s="11">
        <v>45</v>
      </c>
      <c r="G7" s="15"/>
      <c r="H7" s="15"/>
      <c r="I7" s="15"/>
      <c r="J7" s="15"/>
    </row>
    <row r="8" spans="2:10" x14ac:dyDescent="0.25">
      <c r="B8" s="15"/>
      <c r="C8" s="15"/>
      <c r="D8" s="15"/>
      <c r="E8" s="15"/>
      <c r="F8" s="15"/>
      <c r="G8" s="15"/>
      <c r="H8" s="15"/>
      <c r="I8" s="15"/>
      <c r="J8" s="15"/>
    </row>
    <row r="9" spans="2:10" x14ac:dyDescent="0.25">
      <c r="B9" s="37" t="s">
        <v>92</v>
      </c>
      <c r="C9" s="11">
        <v>0.9</v>
      </c>
      <c r="D9" s="11">
        <v>1.1000000000000001</v>
      </c>
      <c r="E9" s="11">
        <v>0.7</v>
      </c>
      <c r="F9" s="11">
        <v>1.3</v>
      </c>
      <c r="G9" s="12">
        <f xml:space="preserve"> SUMPRODUCT(C9:F9,C3:F3)</f>
        <v>27.222223</v>
      </c>
      <c r="H9" s="15" t="s">
        <v>11</v>
      </c>
      <c r="I9" s="15">
        <v>70</v>
      </c>
      <c r="J9" s="15"/>
    </row>
    <row r="10" spans="2:10" x14ac:dyDescent="0.25">
      <c r="B10" s="37"/>
      <c r="C10" s="11">
        <v>1.2</v>
      </c>
      <c r="D10" s="11">
        <v>1.5</v>
      </c>
      <c r="E10" s="11">
        <v>0.9</v>
      </c>
      <c r="F10" s="11">
        <v>1.1000000000000001</v>
      </c>
      <c r="G10" s="12">
        <f xml:space="preserve"> SUMPRODUCT(C10:F10,C3:F3)</f>
        <v>35.000001000000005</v>
      </c>
      <c r="H10" s="15" t="s">
        <v>11</v>
      </c>
      <c r="I10" s="15">
        <v>55</v>
      </c>
      <c r="J10" s="15"/>
    </row>
    <row r="11" spans="2:10" x14ac:dyDescent="0.25">
      <c r="B11" s="37"/>
      <c r="C11" s="11">
        <v>1.3</v>
      </c>
      <c r="D11" s="11">
        <v>1.5</v>
      </c>
      <c r="E11" s="11">
        <v>0.9</v>
      </c>
      <c r="F11" s="11">
        <v>1.2</v>
      </c>
      <c r="G11" s="12">
        <f xml:space="preserve"> SUMPRODUCT(C11:F11,C3:F3)</f>
        <v>35.000001000000005</v>
      </c>
      <c r="H11" s="15" t="s">
        <v>11</v>
      </c>
      <c r="I11" s="15">
        <v>35</v>
      </c>
      <c r="J11" s="15"/>
    </row>
    <row r="12" spans="2:10" x14ac:dyDescent="0.25">
      <c r="B12" s="15"/>
      <c r="C12" s="15"/>
      <c r="D12" s="15"/>
      <c r="E12" s="15"/>
      <c r="F12" s="15"/>
      <c r="G12" s="15"/>
      <c r="H12" s="15"/>
      <c r="I12" s="15"/>
      <c r="J12" s="15"/>
    </row>
  </sheetData>
  <mergeCells count="1">
    <mergeCell ref="B9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C10" sqref="C10"/>
    </sheetView>
  </sheetViews>
  <sheetFormatPr defaultRowHeight="15" x14ac:dyDescent="0.25"/>
  <cols>
    <col min="2" max="2" width="16" customWidth="1"/>
  </cols>
  <sheetData>
    <row r="2" spans="2:11" x14ac:dyDescent="0.25">
      <c r="D2" s="5" t="s">
        <v>99</v>
      </c>
    </row>
    <row r="3" spans="2:11" x14ac:dyDescent="0.25">
      <c r="I3" t="s">
        <v>97</v>
      </c>
      <c r="J3" t="s">
        <v>30</v>
      </c>
    </row>
    <row r="4" spans="2:11" x14ac:dyDescent="0.25">
      <c r="B4" s="20" t="s">
        <v>93</v>
      </c>
      <c r="C4" s="18">
        <v>1</v>
      </c>
      <c r="D4" s="18">
        <v>1</v>
      </c>
      <c r="E4" s="18">
        <v>1</v>
      </c>
      <c r="F4" s="18">
        <v>1</v>
      </c>
      <c r="G4" s="18">
        <v>1</v>
      </c>
      <c r="H4" s="18">
        <v>1</v>
      </c>
      <c r="J4" s="5" t="s">
        <v>79</v>
      </c>
    </row>
    <row r="5" spans="2:11" x14ac:dyDescent="0.25">
      <c r="B5" s="20" t="s">
        <v>94</v>
      </c>
      <c r="C5" s="18">
        <v>2</v>
      </c>
      <c r="D5" s="18">
        <v>1</v>
      </c>
      <c r="E5" s="18">
        <v>1</v>
      </c>
      <c r="F5" s="18">
        <v>0</v>
      </c>
      <c r="G5" s="18">
        <v>0</v>
      </c>
      <c r="H5" s="18">
        <v>0</v>
      </c>
      <c r="I5" s="21" t="s">
        <v>85</v>
      </c>
      <c r="J5" s="18">
        <v>100</v>
      </c>
      <c r="K5" s="17">
        <f>SUMPRODUCT(C5:H5,C9:H9)</f>
        <v>100</v>
      </c>
    </row>
    <row r="6" spans="2:11" x14ac:dyDescent="0.25">
      <c r="B6" s="20" t="s">
        <v>95</v>
      </c>
      <c r="C6" s="18">
        <v>0</v>
      </c>
      <c r="D6" s="18">
        <v>1</v>
      </c>
      <c r="E6" s="18">
        <v>0</v>
      </c>
      <c r="F6" s="18">
        <v>1</v>
      </c>
      <c r="G6" s="18">
        <v>2</v>
      </c>
      <c r="H6" s="18">
        <v>0</v>
      </c>
      <c r="I6" s="21" t="s">
        <v>85</v>
      </c>
      <c r="J6" s="18">
        <v>200</v>
      </c>
      <c r="K6" s="17">
        <f>SUMPRODUCT(C6:H6,C9:H9)</f>
        <v>200</v>
      </c>
    </row>
    <row r="7" spans="2:11" x14ac:dyDescent="0.25">
      <c r="B7" s="20" t="s">
        <v>96</v>
      </c>
      <c r="C7" s="18">
        <v>0</v>
      </c>
      <c r="D7" s="18">
        <v>0</v>
      </c>
      <c r="E7" s="18">
        <v>1</v>
      </c>
      <c r="F7" s="18">
        <v>2</v>
      </c>
      <c r="G7" s="18">
        <v>0</v>
      </c>
      <c r="H7" s="18">
        <v>3</v>
      </c>
      <c r="I7" s="21" t="s">
        <v>85</v>
      </c>
      <c r="J7" s="18">
        <v>300</v>
      </c>
      <c r="K7" s="17">
        <f>SUMPRODUCT(C7:H7,C9:H9)</f>
        <v>300</v>
      </c>
    </row>
    <row r="9" spans="2:11" x14ac:dyDescent="0.25">
      <c r="B9" s="20" t="s">
        <v>98</v>
      </c>
      <c r="C9" s="17">
        <v>50</v>
      </c>
      <c r="D9" s="17">
        <v>0</v>
      </c>
      <c r="E9" s="17">
        <v>0</v>
      </c>
      <c r="F9" s="17">
        <v>150</v>
      </c>
      <c r="G9" s="17">
        <v>25</v>
      </c>
      <c r="H9" s="17">
        <v>0</v>
      </c>
    </row>
    <row r="10" spans="2:11" x14ac:dyDescent="0.25">
      <c r="B10" s="20" t="s">
        <v>93</v>
      </c>
      <c r="C10" s="22">
        <f>SUMPRODUCT(C9:H9,C4:H4)</f>
        <v>225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workbookViewId="0">
      <selection activeCell="I18" sqref="I18"/>
    </sheetView>
  </sheetViews>
  <sheetFormatPr defaultRowHeight="15" x14ac:dyDescent="0.25"/>
  <cols>
    <col min="2" max="2" width="11.42578125" customWidth="1"/>
  </cols>
  <sheetData>
    <row r="2" spans="2:8" x14ac:dyDescent="0.25">
      <c r="C2" t="s">
        <v>100</v>
      </c>
    </row>
    <row r="5" spans="2:8" x14ac:dyDescent="0.25">
      <c r="C5" t="s">
        <v>101</v>
      </c>
    </row>
    <row r="7" spans="2:8" x14ac:dyDescent="0.25">
      <c r="C7" t="s">
        <v>102</v>
      </c>
      <c r="D7" t="s">
        <v>113</v>
      </c>
      <c r="E7" t="s">
        <v>114</v>
      </c>
      <c r="F7" t="s">
        <v>115</v>
      </c>
      <c r="G7" t="s">
        <v>111</v>
      </c>
      <c r="H7" t="s">
        <v>116</v>
      </c>
    </row>
    <row r="8" spans="2:8" x14ac:dyDescent="0.25">
      <c r="B8" s="15" t="s">
        <v>103</v>
      </c>
      <c r="C8" s="15">
        <v>56</v>
      </c>
      <c r="D8" s="15">
        <v>43</v>
      </c>
      <c r="E8" s="15">
        <v>85</v>
      </c>
      <c r="F8" s="15">
        <v>68</v>
      </c>
      <c r="G8" s="15">
        <f>SUM(C21:F21)</f>
        <v>1</v>
      </c>
      <c r="H8" s="15">
        <v>1</v>
      </c>
    </row>
    <row r="9" spans="2:8" x14ac:dyDescent="0.25">
      <c r="B9" s="15" t="s">
        <v>104</v>
      </c>
      <c r="C9" s="15">
        <v>56</v>
      </c>
      <c r="D9" s="15">
        <v>38</v>
      </c>
      <c r="E9" s="15">
        <v>99</v>
      </c>
      <c r="F9" s="15">
        <v>70</v>
      </c>
      <c r="G9" s="15">
        <f t="shared" ref="G9:G15" si="0">SUM(C22:F22)</f>
        <v>1</v>
      </c>
      <c r="H9" s="15">
        <v>1</v>
      </c>
    </row>
    <row r="10" spans="2:8" x14ac:dyDescent="0.25">
      <c r="B10" s="15" t="s">
        <v>105</v>
      </c>
      <c r="C10" s="15">
        <v>63</v>
      </c>
      <c r="D10" s="15">
        <v>94</v>
      </c>
      <c r="E10" s="15">
        <v>54</v>
      </c>
      <c r="F10" s="15">
        <v>84</v>
      </c>
      <c r="G10" s="15">
        <f t="shared" si="0"/>
        <v>1</v>
      </c>
      <c r="H10" s="15">
        <v>1</v>
      </c>
    </row>
    <row r="11" spans="2:8" x14ac:dyDescent="0.25">
      <c r="B11" s="15" t="s">
        <v>106</v>
      </c>
      <c r="C11" s="15">
        <v>96</v>
      </c>
      <c r="D11" s="15">
        <v>89</v>
      </c>
      <c r="E11" s="15">
        <v>65</v>
      </c>
      <c r="F11" s="15">
        <v>24</v>
      </c>
      <c r="G11" s="15">
        <f t="shared" si="0"/>
        <v>1</v>
      </c>
      <c r="H11" s="15">
        <v>1</v>
      </c>
    </row>
    <row r="12" spans="2:8" x14ac:dyDescent="0.25">
      <c r="B12" s="15" t="s">
        <v>107</v>
      </c>
      <c r="C12" s="15">
        <v>44</v>
      </c>
      <c r="D12" s="15">
        <v>62</v>
      </c>
      <c r="E12" s="15">
        <v>63</v>
      </c>
      <c r="F12" s="15">
        <v>72</v>
      </c>
      <c r="G12" s="15">
        <f t="shared" si="0"/>
        <v>1</v>
      </c>
      <c r="H12" s="15">
        <v>1</v>
      </c>
    </row>
    <row r="13" spans="2:8" x14ac:dyDescent="0.25">
      <c r="B13" s="15" t="s">
        <v>108</v>
      </c>
      <c r="C13" s="15">
        <v>74</v>
      </c>
      <c r="D13" s="15">
        <v>85</v>
      </c>
      <c r="E13" s="15">
        <v>42</v>
      </c>
      <c r="F13" s="15">
        <v>68</v>
      </c>
      <c r="G13" s="15">
        <f t="shared" si="0"/>
        <v>1</v>
      </c>
      <c r="H13" s="15">
        <v>1</v>
      </c>
    </row>
    <row r="14" spans="2:8" x14ac:dyDescent="0.25">
      <c r="B14" s="15" t="s">
        <v>109</v>
      </c>
      <c r="C14" s="15">
        <v>23</v>
      </c>
      <c r="D14" s="15">
        <v>59</v>
      </c>
      <c r="E14" s="15">
        <v>37</v>
      </c>
      <c r="F14" s="15">
        <v>92</v>
      </c>
      <c r="G14" s="15">
        <f t="shared" si="0"/>
        <v>1</v>
      </c>
      <c r="H14" s="15">
        <v>1</v>
      </c>
    </row>
    <row r="15" spans="2:8" x14ac:dyDescent="0.25">
      <c r="B15" s="15" t="s">
        <v>110</v>
      </c>
      <c r="C15" s="15">
        <v>89</v>
      </c>
      <c r="D15" s="15">
        <v>45</v>
      </c>
      <c r="E15" s="15">
        <v>53</v>
      </c>
      <c r="F15" s="15">
        <v>78</v>
      </c>
      <c r="G15" s="15">
        <f t="shared" si="0"/>
        <v>1</v>
      </c>
      <c r="H15" s="15">
        <v>1</v>
      </c>
    </row>
    <row r="16" spans="2:8" x14ac:dyDescent="0.25">
      <c r="B16" s="15" t="s">
        <v>111</v>
      </c>
      <c r="C16" s="15">
        <f>SUM(C21:C28)</f>
        <v>2</v>
      </c>
      <c r="D16" s="15">
        <f t="shared" ref="D16:F16" si="1">SUM(D21:D28)</f>
        <v>2</v>
      </c>
      <c r="E16" s="15">
        <f t="shared" si="1"/>
        <v>2</v>
      </c>
      <c r="F16" s="15">
        <f t="shared" si="1"/>
        <v>2</v>
      </c>
      <c r="G16" s="15"/>
      <c r="H16" s="15"/>
    </row>
    <row r="17" spans="2:8" x14ac:dyDescent="0.25">
      <c r="B17" s="15" t="s">
        <v>112</v>
      </c>
      <c r="C17" s="15">
        <v>2</v>
      </c>
      <c r="D17" s="15">
        <v>2</v>
      </c>
      <c r="E17" s="15">
        <v>2</v>
      </c>
      <c r="F17" s="15">
        <v>2</v>
      </c>
      <c r="G17" s="15"/>
      <c r="H17" s="15"/>
    </row>
    <row r="19" spans="2:8" x14ac:dyDescent="0.25">
      <c r="D19" t="s">
        <v>117</v>
      </c>
    </row>
    <row r="20" spans="2:8" x14ac:dyDescent="0.25">
      <c r="C20" t="s">
        <v>102</v>
      </c>
      <c r="D20" t="s">
        <v>113</v>
      </c>
      <c r="E20" t="s">
        <v>114</v>
      </c>
      <c r="F20" t="s">
        <v>115</v>
      </c>
    </row>
    <row r="21" spans="2:8" x14ac:dyDescent="0.25">
      <c r="B21" t="s">
        <v>103</v>
      </c>
      <c r="C21" s="24">
        <v>0</v>
      </c>
      <c r="D21" s="24">
        <v>0</v>
      </c>
      <c r="E21" s="24">
        <v>1</v>
      </c>
      <c r="F21" s="24">
        <v>0</v>
      </c>
    </row>
    <row r="22" spans="2:8" x14ac:dyDescent="0.25">
      <c r="B22" t="s">
        <v>104</v>
      </c>
      <c r="C22" s="24">
        <v>0</v>
      </c>
      <c r="D22" s="24">
        <v>0</v>
      </c>
      <c r="E22" s="24">
        <v>1</v>
      </c>
      <c r="F22" s="24">
        <v>0</v>
      </c>
    </row>
    <row r="23" spans="2:8" x14ac:dyDescent="0.25">
      <c r="B23" t="s">
        <v>105</v>
      </c>
      <c r="C23" s="24">
        <v>0</v>
      </c>
      <c r="D23" s="24">
        <v>1</v>
      </c>
      <c r="E23" s="24">
        <v>0</v>
      </c>
      <c r="F23" s="24">
        <v>0</v>
      </c>
    </row>
    <row r="24" spans="2:8" x14ac:dyDescent="0.25">
      <c r="B24" t="s">
        <v>106</v>
      </c>
      <c r="C24" s="24">
        <v>1</v>
      </c>
      <c r="D24" s="24">
        <v>0</v>
      </c>
      <c r="E24" s="24">
        <v>0</v>
      </c>
      <c r="F24" s="24">
        <v>0</v>
      </c>
    </row>
    <row r="25" spans="2:8" x14ac:dyDescent="0.25">
      <c r="B25" t="s">
        <v>107</v>
      </c>
      <c r="C25" s="24">
        <v>0</v>
      </c>
      <c r="D25" s="24">
        <v>0</v>
      </c>
      <c r="E25" s="24">
        <v>0</v>
      </c>
      <c r="F25" s="24">
        <v>1</v>
      </c>
    </row>
    <row r="26" spans="2:8" x14ac:dyDescent="0.25">
      <c r="B26" t="s">
        <v>108</v>
      </c>
      <c r="C26" s="24">
        <v>0</v>
      </c>
      <c r="D26" s="24">
        <v>1</v>
      </c>
      <c r="E26" s="24">
        <v>0</v>
      </c>
      <c r="F26" s="24">
        <v>0</v>
      </c>
    </row>
    <row r="27" spans="2:8" x14ac:dyDescent="0.25">
      <c r="B27" t="s">
        <v>109</v>
      </c>
      <c r="C27" s="24">
        <v>0</v>
      </c>
      <c r="D27" s="24">
        <v>0</v>
      </c>
      <c r="E27" s="24">
        <v>0</v>
      </c>
      <c r="F27" s="24">
        <v>1</v>
      </c>
    </row>
    <row r="28" spans="2:8" x14ac:dyDescent="0.25">
      <c r="B28" t="s">
        <v>110</v>
      </c>
      <c r="C28" s="24">
        <v>1</v>
      </c>
      <c r="D28" s="24">
        <v>0</v>
      </c>
      <c r="E28" s="24">
        <v>0</v>
      </c>
      <c r="F28" s="24">
        <v>0</v>
      </c>
    </row>
    <row r="30" spans="2:8" x14ac:dyDescent="0.25">
      <c r="B30" t="s">
        <v>118</v>
      </c>
      <c r="D30" s="23">
        <f>SUMPRODUCT(C8:F15,C21:F28)</f>
        <v>712</v>
      </c>
      <c r="E30" t="s"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14"/>
  <sheetViews>
    <sheetView workbookViewId="0">
      <selection activeCell="G7" sqref="G7"/>
    </sheetView>
  </sheetViews>
  <sheetFormatPr defaultRowHeight="15" x14ac:dyDescent="0.25"/>
  <cols>
    <col min="2" max="2" width="5.7109375" customWidth="1"/>
    <col min="3" max="3" width="13.42578125" customWidth="1"/>
  </cols>
  <sheetData>
    <row r="6" spans="3:10" x14ac:dyDescent="0.25">
      <c r="C6" t="s">
        <v>86</v>
      </c>
      <c r="D6" s="27">
        <v>3</v>
      </c>
      <c r="E6" s="28">
        <v>2</v>
      </c>
      <c r="F6" s="25">
        <v>7</v>
      </c>
      <c r="G6" s="25">
        <v>0</v>
      </c>
      <c r="H6" s="15" t="s">
        <v>56</v>
      </c>
      <c r="I6" s="15"/>
    </row>
    <row r="7" spans="3:10" x14ac:dyDescent="0.25">
      <c r="C7" t="s">
        <v>119</v>
      </c>
      <c r="D7" s="15">
        <v>12</v>
      </c>
      <c r="E7" s="15">
        <v>34</v>
      </c>
      <c r="F7" s="15">
        <v>3</v>
      </c>
      <c r="G7" s="15">
        <v>20</v>
      </c>
      <c r="H7" s="25">
        <f>SUMPRODUCT(D7:G7,D6:G6)</f>
        <v>125</v>
      </c>
      <c r="I7" s="26" t="s">
        <v>79</v>
      </c>
    </row>
    <row r="10" spans="3:10" x14ac:dyDescent="0.25">
      <c r="C10" t="s">
        <v>30</v>
      </c>
      <c r="D10" s="15">
        <v>50</v>
      </c>
      <c r="E10" s="15">
        <v>200</v>
      </c>
      <c r="F10" s="15">
        <v>150</v>
      </c>
      <c r="G10" s="15">
        <v>400</v>
      </c>
      <c r="H10" s="15" t="s">
        <v>85</v>
      </c>
      <c r="I10" s="15">
        <v>1500</v>
      </c>
      <c r="J10" s="25">
        <f>SUMPRODUCT(D10:G10,$D$6:$G$6)</f>
        <v>1600</v>
      </c>
    </row>
    <row r="11" spans="3:10" x14ac:dyDescent="0.25">
      <c r="D11" s="15">
        <v>0</v>
      </c>
      <c r="E11" s="15">
        <v>60</v>
      </c>
      <c r="F11" s="15">
        <v>0</v>
      </c>
      <c r="G11" s="15">
        <v>10</v>
      </c>
      <c r="H11" s="15" t="s">
        <v>85</v>
      </c>
      <c r="I11" s="15">
        <v>100</v>
      </c>
      <c r="J11" s="25">
        <f t="shared" ref="J11:J14" si="0">SUMPRODUCT(D11:G11,$D$6:$G$6)</f>
        <v>120</v>
      </c>
    </row>
    <row r="12" spans="3:10" x14ac:dyDescent="0.25">
      <c r="D12" s="15">
        <v>20</v>
      </c>
      <c r="E12" s="15">
        <v>10</v>
      </c>
      <c r="F12" s="15">
        <v>50</v>
      </c>
      <c r="G12" s="15">
        <v>40</v>
      </c>
      <c r="H12" s="15" t="s">
        <v>85</v>
      </c>
      <c r="I12" s="15">
        <v>280</v>
      </c>
      <c r="J12" s="25">
        <f t="shared" si="0"/>
        <v>430</v>
      </c>
    </row>
    <row r="13" spans="3:10" x14ac:dyDescent="0.25">
      <c r="D13" s="15">
        <v>0</v>
      </c>
      <c r="E13" s="15">
        <v>30</v>
      </c>
      <c r="F13" s="15">
        <v>5</v>
      </c>
      <c r="G13" s="15">
        <v>0</v>
      </c>
      <c r="H13" s="15" t="s">
        <v>85</v>
      </c>
      <c r="I13" s="15">
        <v>90</v>
      </c>
      <c r="J13" s="25">
        <f t="shared" si="0"/>
        <v>95</v>
      </c>
    </row>
    <row r="14" spans="3:10" x14ac:dyDescent="0.25">
      <c r="D14" s="15">
        <v>480</v>
      </c>
      <c r="E14" s="15">
        <v>10</v>
      </c>
      <c r="F14" s="15">
        <v>0</v>
      </c>
      <c r="G14" s="15">
        <v>0</v>
      </c>
      <c r="H14" s="15" t="s">
        <v>85</v>
      </c>
      <c r="I14" s="15">
        <v>1000</v>
      </c>
      <c r="J14" s="25">
        <f t="shared" si="0"/>
        <v>1460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workbookViewId="0">
      <selection activeCell="D23" sqref="D23"/>
    </sheetView>
  </sheetViews>
  <sheetFormatPr defaultRowHeight="15" outlineLevelRow="1" x14ac:dyDescent="0.25"/>
  <cols>
    <col min="1" max="1" width="2.28515625" customWidth="1"/>
    <col min="2" max="2" width="7.5703125" customWidth="1"/>
    <col min="3" max="3" width="23.71093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customWidth="1"/>
  </cols>
  <sheetData>
    <row r="1" spans="1:5" x14ac:dyDescent="0.25">
      <c r="A1" s="5" t="s">
        <v>12</v>
      </c>
    </row>
    <row r="2" spans="1:5" x14ac:dyDescent="0.25">
      <c r="A2" s="5" t="s">
        <v>129</v>
      </c>
    </row>
    <row r="3" spans="1:5" x14ac:dyDescent="0.25">
      <c r="A3" s="5" t="s">
        <v>130</v>
      </c>
    </row>
    <row r="4" spans="1:5" x14ac:dyDescent="0.25">
      <c r="A4" s="5" t="s">
        <v>15</v>
      </c>
    </row>
    <row r="5" spans="1:5" x14ac:dyDescent="0.25">
      <c r="A5" s="5" t="s">
        <v>16</v>
      </c>
    </row>
    <row r="6" spans="1:5" hidden="1" outlineLevel="1" x14ac:dyDescent="0.25">
      <c r="A6" s="5"/>
      <c r="B6" t="s">
        <v>17</v>
      </c>
    </row>
    <row r="7" spans="1:5" hidden="1" outlineLevel="1" x14ac:dyDescent="0.25">
      <c r="A7" s="5"/>
      <c r="B7" t="s">
        <v>18</v>
      </c>
    </row>
    <row r="8" spans="1:5" hidden="1" outlineLevel="1" x14ac:dyDescent="0.25">
      <c r="A8" s="5"/>
      <c r="B8" t="s">
        <v>131</v>
      </c>
    </row>
    <row r="9" spans="1:5" collapsed="1" x14ac:dyDescent="0.25">
      <c r="A9" s="5" t="s">
        <v>20</v>
      </c>
    </row>
    <row r="10" spans="1:5" hidden="1" outlineLevel="1" x14ac:dyDescent="0.25">
      <c r="B10" t="s">
        <v>21</v>
      </c>
    </row>
    <row r="11" spans="1:5" hidden="1" outlineLevel="1" x14ac:dyDescent="0.25">
      <c r="B11" t="s">
        <v>22</v>
      </c>
    </row>
    <row r="12" spans="1:5" collapsed="1" x14ac:dyDescent="0.25"/>
    <row r="14" spans="1:5" ht="15.75" thickBot="1" x14ac:dyDescent="0.3">
      <c r="A14" t="s">
        <v>23</v>
      </c>
    </row>
    <row r="15" spans="1:5" ht="15.75" thickBot="1" x14ac:dyDescent="0.3">
      <c r="B15" s="29" t="s">
        <v>24</v>
      </c>
      <c r="C15" s="29" t="s">
        <v>25</v>
      </c>
      <c r="D15" s="29" t="s">
        <v>26</v>
      </c>
      <c r="E15" s="29" t="s">
        <v>27</v>
      </c>
    </row>
    <row r="16" spans="1:5" ht="15.75" thickBot="1" x14ac:dyDescent="0.3">
      <c r="B16" s="6" t="s">
        <v>132</v>
      </c>
      <c r="C16" s="6" t="s">
        <v>133</v>
      </c>
      <c r="D16" s="9">
        <v>90</v>
      </c>
      <c r="E16" s="9">
        <v>4660</v>
      </c>
    </row>
    <row r="19" spans="1:7" ht="15.75" thickBot="1" x14ac:dyDescent="0.3">
      <c r="A19" t="s">
        <v>28</v>
      </c>
    </row>
    <row r="20" spans="1:7" ht="15.75" thickBot="1" x14ac:dyDescent="0.3">
      <c r="B20" s="29" t="s">
        <v>24</v>
      </c>
      <c r="C20" s="29" t="s">
        <v>25</v>
      </c>
      <c r="D20" s="29" t="s">
        <v>26</v>
      </c>
      <c r="E20" s="29" t="s">
        <v>27</v>
      </c>
      <c r="F20" s="29" t="s">
        <v>29</v>
      </c>
    </row>
    <row r="21" spans="1:7" x14ac:dyDescent="0.25">
      <c r="B21" s="8" t="s">
        <v>134</v>
      </c>
      <c r="C21" s="8" t="s">
        <v>135</v>
      </c>
      <c r="D21" s="10">
        <v>1</v>
      </c>
      <c r="E21" s="10">
        <v>58.000000000000007</v>
      </c>
      <c r="F21" s="8" t="s">
        <v>136</v>
      </c>
    </row>
    <row r="22" spans="1:7" ht="15.75" thickBot="1" x14ac:dyDescent="0.3">
      <c r="B22" s="6" t="s">
        <v>137</v>
      </c>
      <c r="C22" s="6" t="s">
        <v>138</v>
      </c>
      <c r="D22" s="9">
        <v>1</v>
      </c>
      <c r="E22" s="9">
        <v>41.999999999999993</v>
      </c>
      <c r="F22" s="6" t="s">
        <v>136</v>
      </c>
    </row>
    <row r="25" spans="1:7" ht="15.75" thickBot="1" x14ac:dyDescent="0.3">
      <c r="A25" t="s">
        <v>30</v>
      </c>
    </row>
    <row r="26" spans="1:7" ht="15.75" thickBot="1" x14ac:dyDescent="0.3">
      <c r="B26" s="29" t="s">
        <v>24</v>
      </c>
      <c r="C26" s="29" t="s">
        <v>25</v>
      </c>
      <c r="D26" s="29" t="s">
        <v>31</v>
      </c>
      <c r="E26" s="29" t="s">
        <v>32</v>
      </c>
      <c r="F26" s="29" t="s">
        <v>33</v>
      </c>
      <c r="G26" s="29" t="s">
        <v>34</v>
      </c>
    </row>
    <row r="27" spans="1:7" x14ac:dyDescent="0.25">
      <c r="B27" s="8" t="s">
        <v>139</v>
      </c>
      <c r="C27" s="8" t="s">
        <v>140</v>
      </c>
      <c r="D27" s="10">
        <v>409.99999999999994</v>
      </c>
      <c r="E27" s="8" t="s">
        <v>141</v>
      </c>
      <c r="F27" s="8" t="s">
        <v>42</v>
      </c>
      <c r="G27" s="8">
        <v>150.00000000000006</v>
      </c>
    </row>
    <row r="28" spans="1:7" x14ac:dyDescent="0.25">
      <c r="B28" s="8" t="s">
        <v>142</v>
      </c>
      <c r="C28" s="8" t="s">
        <v>122</v>
      </c>
      <c r="D28" s="10">
        <v>300</v>
      </c>
      <c r="E28" s="8" t="s">
        <v>143</v>
      </c>
      <c r="F28" s="8" t="s">
        <v>45</v>
      </c>
      <c r="G28" s="8">
        <v>0</v>
      </c>
    </row>
    <row r="29" spans="1:7" ht="15.75" thickBot="1" x14ac:dyDescent="0.3">
      <c r="B29" s="6" t="s">
        <v>144</v>
      </c>
      <c r="C29" s="6" t="s">
        <v>122</v>
      </c>
      <c r="D29" s="9">
        <v>332.00000000000006</v>
      </c>
      <c r="E29" s="6" t="s">
        <v>145</v>
      </c>
      <c r="F29" s="6" t="s">
        <v>45</v>
      </c>
      <c r="G29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Отчет о результатах 1</vt:lpstr>
      <vt:lpstr>Задача1</vt:lpstr>
      <vt:lpstr>Задача2</vt:lpstr>
      <vt:lpstr>Задача3</vt:lpstr>
      <vt:lpstr>Задача4</vt:lpstr>
      <vt:lpstr>Задача5</vt:lpstr>
      <vt:lpstr>Задача6</vt:lpstr>
      <vt:lpstr>Задача7</vt:lpstr>
      <vt:lpstr>Отчет о результатах 2</vt:lpstr>
      <vt:lpstr>Отчет об устойчивости 1</vt:lpstr>
      <vt:lpstr>Отчет о пределах 1</vt:lpstr>
      <vt:lpstr>Задание8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2024-12-19T03:43:55Z</dcterms:modified>
</cp:coreProperties>
</file>