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A53E306E-2DCA-49BF-B9E0-F7C710AA17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rvices clean" sheetId="4" r:id="rId1"/>
    <sheet name="privacy values clean" sheetId="5" r:id="rId2"/>
    <sheet name="Services test" sheetId="3" r:id="rId3"/>
    <sheet name="Privacy values" sheetId="1" r:id="rId4"/>
  </sheets>
  <definedNames>
    <definedName name="_xlchart.v1.0" hidden="1">'Services test'!$AC$2:$AC$76</definedName>
    <definedName name="_xlchart.v1.1" hidden="1">'Services test'!$AD$2:$AD$76</definedName>
    <definedName name="_xlchart.v1.2" hidden="1">'Services test'!$AF$2:$AF$76</definedName>
    <definedName name="_xlchart.v1.3" hidden="1">'Services test'!$AE$2:$AE$76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4" l="1"/>
  <c r="I79" i="4"/>
  <c r="S15" i="1"/>
  <c r="O81" i="3"/>
  <c r="I79" i="3"/>
  <c r="I80" i="3"/>
  <c r="I81" i="3"/>
  <c r="I78" i="3"/>
  <c r="C13" i="1"/>
  <c r="K81" i="3" s="1"/>
  <c r="D13" i="1"/>
  <c r="L81" i="3" s="1"/>
  <c r="E13" i="1"/>
  <c r="M81" i="3" s="1"/>
  <c r="F13" i="1"/>
  <c r="N81" i="3" s="1"/>
  <c r="G13" i="1"/>
  <c r="H13" i="1"/>
  <c r="P81" i="3" s="1"/>
  <c r="I13" i="1"/>
  <c r="Q81" i="3" s="1"/>
  <c r="J13" i="1"/>
  <c r="R81" i="3" s="1"/>
  <c r="K13" i="1"/>
  <c r="S81" i="3" s="1"/>
  <c r="L13" i="1"/>
  <c r="T81" i="3" s="1"/>
  <c r="M13" i="1"/>
  <c r="U81" i="3" s="1"/>
  <c r="N13" i="1"/>
  <c r="V81" i="3" s="1"/>
  <c r="O13" i="1"/>
  <c r="W81" i="3" s="1"/>
  <c r="P13" i="1"/>
  <c r="X81" i="3" s="1"/>
  <c r="Q13" i="1"/>
  <c r="Y81" i="3" s="1"/>
  <c r="R13" i="1"/>
  <c r="Z81" i="3" s="1"/>
  <c r="S13" i="1"/>
  <c r="AA81" i="3" s="1"/>
  <c r="B13" i="1"/>
  <c r="J81" i="3" s="1"/>
  <c r="C12" i="1"/>
  <c r="K80" i="4" s="1"/>
  <c r="D12" i="1"/>
  <c r="L80" i="3" s="1"/>
  <c r="E12" i="1"/>
  <c r="M80" i="4" s="1"/>
  <c r="F12" i="1"/>
  <c r="N80" i="4" s="1"/>
  <c r="G12" i="1"/>
  <c r="O80" i="4" s="1"/>
  <c r="H12" i="1"/>
  <c r="P80" i="4" s="1"/>
  <c r="I12" i="1"/>
  <c r="Q80" i="4" s="1"/>
  <c r="J12" i="1"/>
  <c r="R80" i="4" s="1"/>
  <c r="K12" i="1"/>
  <c r="S80" i="4" s="1"/>
  <c r="L12" i="1"/>
  <c r="T80" i="4" s="1"/>
  <c r="M12" i="1"/>
  <c r="U80" i="4" s="1"/>
  <c r="N12" i="1"/>
  <c r="V80" i="4" s="1"/>
  <c r="O12" i="1"/>
  <c r="W80" i="3" s="1"/>
  <c r="P12" i="1"/>
  <c r="X80" i="3" s="1"/>
  <c r="Q12" i="1"/>
  <c r="Y80" i="4" s="1"/>
  <c r="R12" i="1"/>
  <c r="Z80" i="4" s="1"/>
  <c r="S12" i="1"/>
  <c r="AA80" i="4" s="1"/>
  <c r="B12" i="1"/>
  <c r="J80" i="4" s="1"/>
  <c r="C11" i="1"/>
  <c r="K79" i="3" s="1"/>
  <c r="D11" i="1"/>
  <c r="L79" i="3" s="1"/>
  <c r="E11" i="1"/>
  <c r="M79" i="3" s="1"/>
  <c r="F11" i="1"/>
  <c r="N79" i="3" s="1"/>
  <c r="G11" i="1"/>
  <c r="O79" i="3" s="1"/>
  <c r="H11" i="1"/>
  <c r="P79" i="3" s="1"/>
  <c r="I11" i="1"/>
  <c r="Q79" i="3" s="1"/>
  <c r="J11" i="1"/>
  <c r="R79" i="3" s="1"/>
  <c r="K11" i="1"/>
  <c r="S79" i="3" s="1"/>
  <c r="L11" i="1"/>
  <c r="T79" i="3" s="1"/>
  <c r="M11" i="1"/>
  <c r="U79" i="3" s="1"/>
  <c r="N11" i="1"/>
  <c r="V79" i="4" s="1"/>
  <c r="O11" i="1"/>
  <c r="W79" i="4" s="1"/>
  <c r="P11" i="1"/>
  <c r="X79" i="4" s="1"/>
  <c r="Q11" i="1"/>
  <c r="Y79" i="3" s="1"/>
  <c r="R11" i="1"/>
  <c r="Z79" i="3" s="1"/>
  <c r="S11" i="1"/>
  <c r="AA79" i="3" s="1"/>
  <c r="B11" i="1"/>
  <c r="J79" i="3" s="1"/>
  <c r="C10" i="1"/>
  <c r="K78" i="3" s="1"/>
  <c r="D10" i="1"/>
  <c r="L78" i="3" s="1"/>
  <c r="E10" i="1"/>
  <c r="M78" i="3" s="1"/>
  <c r="F10" i="1"/>
  <c r="N78" i="3" s="1"/>
  <c r="G10" i="1"/>
  <c r="O78" i="3" s="1"/>
  <c r="H10" i="1"/>
  <c r="P78" i="3" s="1"/>
  <c r="I10" i="1"/>
  <c r="Q78" i="3" s="1"/>
  <c r="J10" i="1"/>
  <c r="R78" i="3" s="1"/>
  <c r="K10" i="1"/>
  <c r="S78" i="3" s="1"/>
  <c r="L10" i="1"/>
  <c r="T78" i="3" s="1"/>
  <c r="M10" i="1"/>
  <c r="U78" i="3" s="1"/>
  <c r="N10" i="1"/>
  <c r="V78" i="3" s="1"/>
  <c r="O10" i="1"/>
  <c r="W78" i="3" s="1"/>
  <c r="P10" i="1"/>
  <c r="X78" i="3" s="1"/>
  <c r="Q10" i="1"/>
  <c r="Y78" i="3" s="1"/>
  <c r="R10" i="1"/>
  <c r="Z78" i="3" s="1"/>
  <c r="S10" i="1"/>
  <c r="AA78" i="3" s="1"/>
  <c r="B10" i="1"/>
  <c r="M80" i="3" l="1"/>
  <c r="S80" i="3"/>
  <c r="T10" i="1"/>
  <c r="R80" i="3"/>
  <c r="Q80" i="3"/>
  <c r="P80" i="3"/>
  <c r="O80" i="3"/>
  <c r="N80" i="3"/>
  <c r="AF83" i="3"/>
  <c r="V80" i="3"/>
  <c r="X79" i="3"/>
  <c r="J78" i="3"/>
  <c r="AC83" i="3" s="1"/>
  <c r="U79" i="4"/>
  <c r="L80" i="4"/>
  <c r="U80" i="3"/>
  <c r="W79" i="3"/>
  <c r="AD32" i="3" s="1"/>
  <c r="T79" i="4"/>
  <c r="T80" i="3"/>
  <c r="V79" i="3"/>
  <c r="S79" i="4"/>
  <c r="T13" i="1"/>
  <c r="R79" i="4"/>
  <c r="T12" i="1"/>
  <c r="Q79" i="4"/>
  <c r="T11" i="1"/>
  <c r="P79" i="4"/>
  <c r="O79" i="4"/>
  <c r="N79" i="4"/>
  <c r="M79" i="4"/>
  <c r="L79" i="4"/>
  <c r="AA79" i="4"/>
  <c r="K79" i="4"/>
  <c r="AA80" i="3"/>
  <c r="K80" i="3"/>
  <c r="Z79" i="4"/>
  <c r="J79" i="4"/>
  <c r="W80" i="4"/>
  <c r="Z80" i="3"/>
  <c r="J80" i="3"/>
  <c r="Y79" i="4"/>
  <c r="X80" i="4"/>
  <c r="Y80" i="3"/>
  <c r="AF14" i="3"/>
  <c r="AF12" i="3"/>
  <c r="AF13" i="3"/>
  <c r="AC22" i="3"/>
  <c r="AF75" i="3"/>
  <c r="AF59" i="3"/>
  <c r="AF43" i="3"/>
  <c r="AF27" i="3"/>
  <c r="AF11" i="3"/>
  <c r="AF76" i="3"/>
  <c r="AF74" i="3"/>
  <c r="AF58" i="3"/>
  <c r="AF42" i="3"/>
  <c r="AF26" i="3"/>
  <c r="AF10" i="3"/>
  <c r="AF45" i="3"/>
  <c r="AF73" i="3"/>
  <c r="AF57" i="3"/>
  <c r="AF41" i="3"/>
  <c r="AF25" i="3"/>
  <c r="AF9" i="3"/>
  <c r="AF44" i="3"/>
  <c r="AF72" i="3"/>
  <c r="AF56" i="3"/>
  <c r="AF40" i="3"/>
  <c r="AF24" i="3"/>
  <c r="AF8" i="3"/>
  <c r="AF28" i="3"/>
  <c r="AF71" i="3"/>
  <c r="AF55" i="3"/>
  <c r="AF39" i="3"/>
  <c r="AF23" i="3"/>
  <c r="AF7" i="3"/>
  <c r="AF70" i="3"/>
  <c r="AF54" i="3"/>
  <c r="AF38" i="3"/>
  <c r="AF22" i="3"/>
  <c r="AF6" i="3"/>
  <c r="AF60" i="3"/>
  <c r="AF69" i="3"/>
  <c r="AF53" i="3"/>
  <c r="AF37" i="3"/>
  <c r="AF21" i="3"/>
  <c r="AF5" i="3"/>
  <c r="AF68" i="3"/>
  <c r="AF52" i="3"/>
  <c r="AF36" i="3"/>
  <c r="AF20" i="3"/>
  <c r="AF4" i="3"/>
  <c r="AF29" i="3"/>
  <c r="AF67" i="3"/>
  <c r="AF51" i="3"/>
  <c r="AF35" i="3"/>
  <c r="AF19" i="3"/>
  <c r="AF3" i="3"/>
  <c r="AF66" i="3"/>
  <c r="AF50" i="3"/>
  <c r="AF34" i="3"/>
  <c r="AF18" i="3"/>
  <c r="AF61" i="3"/>
  <c r="AF65" i="3"/>
  <c r="AF49" i="3"/>
  <c r="AF33" i="3"/>
  <c r="AF17" i="3"/>
  <c r="AF2" i="3"/>
  <c r="AF64" i="3"/>
  <c r="AF48" i="3"/>
  <c r="AF32" i="3"/>
  <c r="AF16" i="3"/>
  <c r="AF63" i="3"/>
  <c r="AF47" i="3"/>
  <c r="AF31" i="3"/>
  <c r="AF15" i="3"/>
  <c r="AF62" i="3"/>
  <c r="AF46" i="3"/>
  <c r="AF30" i="3"/>
  <c r="AC15" i="3"/>
  <c r="AC62" i="3"/>
  <c r="AC71" i="3"/>
  <c r="AC30" i="3"/>
  <c r="AC31" i="3"/>
  <c r="AC45" i="3"/>
  <c r="AC46" i="3"/>
  <c r="AC47" i="3"/>
  <c r="AC63" i="3"/>
  <c r="AC44" i="3"/>
  <c r="AC37" i="3"/>
  <c r="AC20" i="3"/>
  <c r="AC16" i="3"/>
  <c r="AC19" i="3"/>
  <c r="AC29" i="3"/>
  <c r="AC75" i="3"/>
  <c r="AC26" i="3"/>
  <c r="AC57" i="3"/>
  <c r="AC41" i="3"/>
  <c r="AC25" i="3"/>
  <c r="AC9" i="3"/>
  <c r="AC60" i="3"/>
  <c r="AC43" i="3"/>
  <c r="AC10" i="3"/>
  <c r="AC56" i="3"/>
  <c r="AC40" i="3"/>
  <c r="AC24" i="3"/>
  <c r="AC8" i="3"/>
  <c r="AC76" i="3"/>
  <c r="AC27" i="3"/>
  <c r="AC7" i="3"/>
  <c r="AC14" i="3"/>
  <c r="AC28" i="3"/>
  <c r="AC58" i="3"/>
  <c r="AC55" i="3"/>
  <c r="AC39" i="3"/>
  <c r="AC23" i="3"/>
  <c r="AC70" i="3"/>
  <c r="AC54" i="3"/>
  <c r="AC38" i="3"/>
  <c r="AC6" i="3"/>
  <c r="AC5" i="3"/>
  <c r="AC13" i="3"/>
  <c r="AC59" i="3"/>
  <c r="AC42" i="3"/>
  <c r="AC69" i="3"/>
  <c r="AC21" i="3"/>
  <c r="AC36" i="3"/>
  <c r="AC67" i="3"/>
  <c r="AC3" i="3"/>
  <c r="AC50" i="3"/>
  <c r="AC34" i="3"/>
  <c r="AC18" i="3"/>
  <c r="AC61" i="3"/>
  <c r="AC12" i="3"/>
  <c r="AC74" i="3"/>
  <c r="AC72" i="3"/>
  <c r="AC53" i="3"/>
  <c r="AC52" i="3"/>
  <c r="AC4" i="3"/>
  <c r="AC35" i="3"/>
  <c r="AC66" i="3"/>
  <c r="AC65" i="3"/>
  <c r="AC49" i="3"/>
  <c r="AC33" i="3"/>
  <c r="AC17" i="3"/>
  <c r="AC11" i="3"/>
  <c r="AC73" i="3"/>
  <c r="AC68" i="3"/>
  <c r="AC51" i="3"/>
  <c r="AC64" i="3"/>
  <c r="AC48" i="3"/>
  <c r="AC32" i="3"/>
  <c r="AE3" i="3" l="1"/>
  <c r="AE59" i="3"/>
  <c r="AD37" i="3"/>
  <c r="AD69" i="3"/>
  <c r="AD17" i="3"/>
  <c r="AD51" i="3"/>
  <c r="AE24" i="3"/>
  <c r="AE51" i="3"/>
  <c r="AD75" i="3"/>
  <c r="AE38" i="3"/>
  <c r="AE41" i="3"/>
  <c r="AE29" i="3"/>
  <c r="AD42" i="3"/>
  <c r="AE65" i="3"/>
  <c r="AE54" i="3"/>
  <c r="AE57" i="3"/>
  <c r="AE61" i="3"/>
  <c r="AE47" i="3"/>
  <c r="AE17" i="3"/>
  <c r="AE33" i="3"/>
  <c r="AE40" i="3"/>
  <c r="AE12" i="3"/>
  <c r="AE5" i="3"/>
  <c r="AE8" i="3"/>
  <c r="AE28" i="3"/>
  <c r="AE70" i="3"/>
  <c r="AE56" i="3"/>
  <c r="AE44" i="3"/>
  <c r="AE21" i="3"/>
  <c r="AE53" i="3"/>
  <c r="AE69" i="3"/>
  <c r="AE67" i="3"/>
  <c r="AE60" i="3"/>
  <c r="AE34" i="3"/>
  <c r="AE11" i="3"/>
  <c r="AE76" i="3"/>
  <c r="AE62" i="3"/>
  <c r="AE7" i="3"/>
  <c r="AE10" i="3"/>
  <c r="AE27" i="3"/>
  <c r="AD50" i="3"/>
  <c r="AD52" i="3"/>
  <c r="AE63" i="3"/>
  <c r="AE20" i="3"/>
  <c r="AE23" i="3"/>
  <c r="AE26" i="3"/>
  <c r="AE43" i="3"/>
  <c r="AE18" i="3"/>
  <c r="AE36" i="3"/>
  <c r="AE39" i="3"/>
  <c r="AE42" i="3"/>
  <c r="AE75" i="3"/>
  <c r="AE52" i="3"/>
  <c r="AE55" i="3"/>
  <c r="AE58" i="3"/>
  <c r="AD49" i="3"/>
  <c r="AE50" i="3"/>
  <c r="AE68" i="3"/>
  <c r="AE6" i="3"/>
  <c r="AE71" i="3"/>
  <c r="AE9" i="3"/>
  <c r="AE74" i="3"/>
  <c r="AD38" i="3"/>
  <c r="AE37" i="3"/>
  <c r="AE22" i="3"/>
  <c r="AD45" i="3"/>
  <c r="AE25" i="3"/>
  <c r="AC2" i="3"/>
  <c r="AE48" i="3"/>
  <c r="AD11" i="3"/>
  <c r="AD28" i="3"/>
  <c r="AD39" i="3"/>
  <c r="AD33" i="3"/>
  <c r="AD48" i="3"/>
  <c r="AD46" i="3"/>
  <c r="AB16" i="4"/>
  <c r="AB32" i="4"/>
  <c r="AB48" i="4"/>
  <c r="AB64" i="4"/>
  <c r="AB17" i="4"/>
  <c r="AB33" i="4"/>
  <c r="AB49" i="4"/>
  <c r="AB65" i="4"/>
  <c r="AB18" i="4"/>
  <c r="AB34" i="4"/>
  <c r="AB50" i="4"/>
  <c r="AB66" i="4"/>
  <c r="AB3" i="4"/>
  <c r="AB19" i="4"/>
  <c r="AB35" i="4"/>
  <c r="AB51" i="4"/>
  <c r="AB67" i="4"/>
  <c r="AB4" i="4"/>
  <c r="AB20" i="4"/>
  <c r="AB36" i="4"/>
  <c r="AB52" i="4"/>
  <c r="AB68" i="4"/>
  <c r="AB5" i="4"/>
  <c r="AB21" i="4"/>
  <c r="AB37" i="4"/>
  <c r="AB53" i="4"/>
  <c r="AB69" i="4"/>
  <c r="AB6" i="4"/>
  <c r="AB22" i="4"/>
  <c r="AB38" i="4"/>
  <c r="AB54" i="4"/>
  <c r="AB70" i="4"/>
  <c r="AB7" i="4"/>
  <c r="AB23" i="4"/>
  <c r="AB39" i="4"/>
  <c r="AB55" i="4"/>
  <c r="AB71" i="4"/>
  <c r="AB8" i="4"/>
  <c r="AB24" i="4"/>
  <c r="AB40" i="4"/>
  <c r="AB56" i="4"/>
  <c r="AB72" i="4"/>
  <c r="AB9" i="4"/>
  <c r="AB25" i="4"/>
  <c r="AB41" i="4"/>
  <c r="AB57" i="4"/>
  <c r="AB73" i="4"/>
  <c r="AB10" i="4"/>
  <c r="AB26" i="4"/>
  <c r="AB42" i="4"/>
  <c r="AB58" i="4"/>
  <c r="AB74" i="4"/>
  <c r="AB11" i="4"/>
  <c r="AB27" i="4"/>
  <c r="AB43" i="4"/>
  <c r="AB59" i="4"/>
  <c r="AB75" i="4"/>
  <c r="AB12" i="4"/>
  <c r="AB28" i="4"/>
  <c r="AB44" i="4"/>
  <c r="AB60" i="4"/>
  <c r="AB76" i="4"/>
  <c r="AB13" i="4"/>
  <c r="AB29" i="4"/>
  <c r="AB45" i="4"/>
  <c r="AB61" i="4"/>
  <c r="AB2" i="4"/>
  <c r="AB14" i="4"/>
  <c r="AB30" i="4"/>
  <c r="AB46" i="4"/>
  <c r="AB62" i="4"/>
  <c r="AB15" i="4"/>
  <c r="AB31" i="4"/>
  <c r="AB47" i="4"/>
  <c r="AB63" i="4"/>
  <c r="AD27" i="3"/>
  <c r="AD44" i="3"/>
  <c r="AD40" i="3"/>
  <c r="AD64" i="3"/>
  <c r="AD3" i="3"/>
  <c r="AD4" i="3"/>
  <c r="AD43" i="3"/>
  <c r="AD60" i="3"/>
  <c r="AD13" i="3"/>
  <c r="AD18" i="3"/>
  <c r="AD19" i="3"/>
  <c r="AD20" i="3"/>
  <c r="AD5" i="3"/>
  <c r="AD62" i="3"/>
  <c r="AD26" i="3"/>
  <c r="AD59" i="3"/>
  <c r="AD76" i="3"/>
  <c r="AD29" i="3"/>
  <c r="AD34" i="3"/>
  <c r="AD35" i="3"/>
  <c r="AD36" i="3"/>
  <c r="AD21" i="3"/>
  <c r="AD58" i="3"/>
  <c r="AD7" i="3"/>
  <c r="AD61" i="3"/>
  <c r="AD65" i="3"/>
  <c r="AD70" i="3"/>
  <c r="AD66" i="3"/>
  <c r="AD6" i="3"/>
  <c r="AD68" i="3"/>
  <c r="AD23" i="3"/>
  <c r="AE66" i="3"/>
  <c r="AD74" i="3"/>
  <c r="AD22" i="3"/>
  <c r="AD67" i="3"/>
  <c r="AD54" i="3"/>
  <c r="AE64" i="3"/>
  <c r="AD24" i="3"/>
  <c r="AE4" i="3"/>
  <c r="AD55" i="3"/>
  <c r="AD14" i="3"/>
  <c r="AD53" i="3"/>
  <c r="AD72" i="3"/>
  <c r="AD9" i="3"/>
  <c r="AD8" i="3"/>
  <c r="AE19" i="3"/>
  <c r="AD56" i="3"/>
  <c r="AD41" i="3"/>
  <c r="AD25" i="3"/>
  <c r="AD57" i="3"/>
  <c r="AD10" i="3"/>
  <c r="AE49" i="3"/>
  <c r="AD73" i="3"/>
  <c r="AD15" i="3"/>
  <c r="AE2" i="3"/>
  <c r="AD2" i="3"/>
  <c r="AD31" i="3"/>
  <c r="AE13" i="3"/>
  <c r="AE14" i="3"/>
  <c r="AE16" i="3"/>
  <c r="AE35" i="3"/>
  <c r="AE73" i="3"/>
  <c r="AE72" i="3"/>
  <c r="AE83" i="3"/>
  <c r="AD83" i="3"/>
  <c r="AD47" i="3"/>
  <c r="AD16" i="3"/>
  <c r="AE30" i="3"/>
  <c r="AE15" i="3"/>
  <c r="AE32" i="3"/>
  <c r="AD71" i="3"/>
  <c r="AD12" i="3"/>
  <c r="AD30" i="3"/>
  <c r="AD63" i="3"/>
  <c r="AE45" i="3"/>
  <c r="AE46" i="3"/>
  <c r="AE31" i="3"/>
  <c r="AC79" i="3"/>
  <c r="AC78" i="3"/>
  <c r="AC77" i="3"/>
  <c r="AC80" i="3" s="1"/>
  <c r="AC81" i="3" s="1"/>
  <c r="AF77" i="3"/>
  <c r="AF79" i="3"/>
  <c r="AF78" i="3"/>
  <c r="AF80" i="3" l="1"/>
  <c r="AF81" i="3" s="1"/>
  <c r="AD78" i="3"/>
  <c r="AE79" i="3"/>
  <c r="AE78" i="3"/>
  <c r="AD79" i="3"/>
  <c r="AE77" i="3"/>
  <c r="AD77" i="3"/>
  <c r="AE80" i="3" l="1"/>
  <c r="AE81" i="3" s="1"/>
  <c r="AD80" i="3"/>
  <c r="AD81" i="3" s="1"/>
</calcChain>
</file>

<file path=xl/sharedStrings.xml><?xml version="1.0" encoding="utf-8"?>
<sst xmlns="http://schemas.openxmlformats.org/spreadsheetml/2006/main" count="860" uniqueCount="252">
  <si>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</si>
  <si>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</si>
  <si>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</si>
  <si>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</si>
  <si>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</si>
  <si>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</si>
  <si>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</si>
  <si>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</si>
  <si>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</si>
  <si>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</si>
  <si>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</si>
  <si>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</si>
  <si>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</si>
  <si>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</si>
  <si>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</si>
  <si>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</si>
  <si>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</si>
  <si>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</si>
  <si>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</si>
  <si>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</si>
  <si>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</si>
  <si>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</si>
  <si>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</si>
  <si>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</si>
  <si>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</si>
  <si>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</si>
  <si>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</si>
  <si>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</si>
  <si>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</si>
  <si>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</si>
  <si>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</si>
  <si>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Country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</si>
  <si>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</si>
  <si>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</si>
  <si>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</si>
  <si>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</si>
  <si>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</si>
  <si>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</si>
  <si>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</si>
  <si>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</si>
  <si>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</si>
  <si>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</si>
  <si>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</si>
  <si>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Canada</t>
  </si>
  <si>
    <t>lds</t>
  </si>
  <si>
    <t>stripchat</t>
  </si>
  <si>
    <t>stripchat.com</t>
  </si>
  <si>
    <t>xHamster</t>
  </si>
  <si>
    <t>xhamster.com</t>
  </si>
  <si>
    <t>—</t>
  </si>
  <si>
    <t>Cyprus</t>
  </si>
  <si>
    <t>ld</t>
  </si>
  <si>
    <t>XVideos</t>
  </si>
  <si>
    <t>xvideos.com</t>
  </si>
  <si>
    <t>Czech Republic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</si>
  <si>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</si>
  <si>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</si>
  <si>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</si>
  <si>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</si>
  <si>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</si>
  <si>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</si>
  <si>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</si>
  <si>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</si>
  <si>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</si>
  <si>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</si>
  <si>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</si>
  <si>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</si>
  <si>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</si>
  <si>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</si>
  <si>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</si>
  <si>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</si>
  <si>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</si>
  <si>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</si>
  <si>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</si>
  <si>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</si>
  <si>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</si>
  <si>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</si>
  <si>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</si>
  <si>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</si>
  <si>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</si>
  <si>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</si>
  <si>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</si>
  <si>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</si>
  <si>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United States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</si>
  <si>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</si>
  <si>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</si>
  <si>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</si>
  <si>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</si>
  <si>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</si>
  <si>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</si>
  <si>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</si>
  <si>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</si>
  <si>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</si>
  <si>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</si>
  <si>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</si>
  <si>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</si>
  <si>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</si>
  <si>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</si>
  <si>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</si>
  <si>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</si>
  <si>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</si>
  <si>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</si>
  <si>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</si>
  <si>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</si>
  <si>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</si>
  <si>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</si>
  <si>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</si>
  <si>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</si>
  <si>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</si>
  <si>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</si>
  <si>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</si>
  <si>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</si>
  <si>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Russia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</si>
  <si>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</si>
  <si>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</si>
  <si>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</si>
  <si>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</si>
  <si>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</si>
  <si>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</si>
  <si>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</si>
  <si>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</si>
  <si>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</si>
  <si>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</si>
  <si>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</si>
  <si>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</si>
  <si>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Switzerland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</si>
  <si>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</si>
  <si>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</si>
  <si>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</si>
  <si>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</si>
  <si>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</si>
  <si>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</si>
  <si>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</si>
  <si>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</si>
  <si>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</si>
  <si>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</si>
  <si>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</si>
  <si>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</si>
  <si>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</si>
  <si>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</si>
  <si>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</si>
  <si>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</si>
  <si>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</si>
  <si>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</si>
  <si>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</si>
  <si>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</si>
  <si>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</si>
  <si>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</si>
  <si>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</si>
  <si>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</si>
  <si>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</si>
  <si>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</si>
  <si>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</si>
  <si>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</si>
  <si>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gogames.com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</si>
  <si>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</si>
  <si>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</si>
  <si>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</si>
  <si>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</si>
  <si>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</si>
  <si>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</si>
  <si>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</si>
  <si>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</si>
  <si>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</si>
  <si>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</si>
  <si>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</si>
  <si>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</si>
  <si>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</si>
  <si>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</si>
  <si>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</si>
  <si>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</si>
  <si>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</si>
  <si>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</si>
  <si>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</si>
  <si>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</si>
  <si>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</si>
  <si>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</si>
  <si>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</si>
  <si>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</si>
  <si>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UK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</si>
  <si>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</si>
  <si>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</si>
  <si>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</si>
  <si>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</si>
  <si>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</si>
  <si>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</si>
  <si>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</si>
  <si>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</si>
  <si>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</si>
  <si>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</si>
  <si>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</si>
  <si>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South Korea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</si>
  <si>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</si>
  <si>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</si>
  <si>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</si>
  <si>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</si>
  <si>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</si>
  <si>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</si>
  <si>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</si>
  <si>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</si>
  <si>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</si>
  <si>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</si>
  <si>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</si>
  <si>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</si>
  <si>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</si>
  <si>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</si>
  <si>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</si>
  <si>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</si>
  <si>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</si>
  <si>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</si>
  <si>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</si>
  <si>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</si>
  <si>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</si>
  <si>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</si>
  <si>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</si>
  <si>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</si>
  <si>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</si>
  <si>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</si>
  <si>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</si>
  <si>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</si>
  <si>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</si>
  <si>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China</t>
  </si>
  <si>
    <t>X</t>
  </si>
  <si>
    <t>x.com</t>
  </si>
  <si>
    <t>X Corp.</t>
  </si>
  <si>
    <t>dubsmash</t>
  </si>
  <si>
    <t>dubsmash.com</t>
  </si>
  <si>
    <t>htcmania</t>
  </si>
  <si>
    <t>htcmania.com</t>
  </si>
  <si>
    <t>Risk</t>
  </si>
  <si>
    <t>risk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</si>
  <si>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</si>
  <si>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</si>
  <si>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</si>
  <si>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</si>
  <si>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</si>
  <si>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</si>
  <si>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</si>
  <si>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</si>
  <si>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</si>
  <si>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</si>
  <si>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</si>
  <si>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</si>
  <si>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</si>
  <si>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</si>
  <si>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</si>
  <si>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0-30</t>
  </si>
  <si>
    <t>30-60</t>
  </si>
  <si>
    <t>60-90</t>
  </si>
  <si>
    <t>90-120</t>
  </si>
  <si>
    <t>120-150</t>
  </si>
  <si>
    <t>150-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</si>
</sst>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/>
    <xf numFmtId="0" fontId="7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4" fillId="2" borderId="2" xfId="1" applyFont="1" applyBorder="1"/>
    <xf numFmtId="0" fontId="5" fillId="4" borderId="2" xfId="0" applyFont="1" applyFill="1" applyBorder="1"/>
    <xf numFmtId="2" fontId="0" fillId="0" borderId="0" xfId="0" applyNumberFormat="1"/>
    <xf numFmtId="0" fontId="6" fillId="0" borderId="0" xfId="3"/>
    <xf numFmtId="0" fontId="2" fillId="2" borderId="0" xfId="1"/>
    <xf numFmtId="0" fontId="1" fillId="0" borderId="0" xfId="3" applyFont="1"/>
    <xf numFmtId="2" fontId="3" fillId="3" borderId="1" xfId="2" applyNumberFormat="1"/>
    <xf numFmtId="0" fontId="7" fillId="5" borderId="3" xfId="4"/>
    <xf numFmtId="0" fontId="1" fillId="6" borderId="4" xfId="5" applyBorder="1"/>
    <xf numFmtId="0" fontId="5" fillId="4" borderId="0" xfId="0" applyFont="1" applyFill="1"/>
    <xf numFmtId="2" fontId="1" fillId="7" borderId="0" xfId="6" applyNumberFormat="1"/>
    <xf numFmtId="17" fontId="6" fillId="0" borderId="0" xfId="3" applyNumberFormat="1"/>
  </cellXfs>
  <cellStyles count="7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495300</xdr:colOff>
      <xdr:row>62</xdr:row>
      <xdr:rowOff>119062</xdr:rowOff>
    </xdr:from>
    <xdr:to>
      <xdr:col>37</xdr:col>
      <xdr:colOff>257175</xdr:colOff>
      <xdr:row>76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99780" y="12135802"/>
              <a:ext cx="471487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77</xdr:row>
      <xdr:rowOff>33337</xdr:rowOff>
    </xdr:from>
    <xdr:to>
      <xdr:col>37</xdr:col>
      <xdr:colOff>266700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09305" y="1502187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37</xdr:col>
      <xdr:colOff>500062</xdr:colOff>
      <xdr:row>62</xdr:row>
      <xdr:rowOff>128587</xdr:rowOff>
    </xdr:from>
    <xdr:to>
      <xdr:col>42</xdr:col>
      <xdr:colOff>261937</xdr:colOff>
      <xdr:row>76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57542" y="12145327"/>
              <a:ext cx="471487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37</xdr:col>
      <xdr:colOff>461962</xdr:colOff>
      <xdr:row>77</xdr:row>
      <xdr:rowOff>33337</xdr:rowOff>
    </xdr:from>
    <xdr:to>
      <xdr:col>42</xdr:col>
      <xdr:colOff>223837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19442" y="1502187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A76">
  <sortState xmlns:xlrd2="http://schemas.microsoft.com/office/spreadsheetml/2017/richdata2" ref="A2:AA76">
    <sortCondition ref="C1:C76"/>
  </sortState>
  <tableColumns count="27">
    <tableColumn id="1" xr3:uid="{071B4CFE-A03A-4AF7-B42B-C2B7DAA07DCB}" name="Website" dataDxfId="8"/>
    <tableColumn id="2" xr3:uid="{028F8BBD-31E2-4672-93E2-F1D5B57B06E7}" name="Domain name"/>
    <tableColumn id="3" xr3:uid="{495839F7-72B2-4D33-B257-D25EE0AF3720}" name="Type"/>
    <tableColumn id="4" xr3:uid="{0A72491A-C0F4-4953-B010-2D1A2CFF0B67}" name="Company"/>
    <tableColumn id="5" xr3:uid="{E1EEB9B5-F7E0-4A12-9CF9-23FE84417F19}" name="Country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2fa"/>
    <tableColumn id="26" xr3:uid="{99CC9E9B-F8DE-4433-941C-1A1926D131DF}" name="Nickname"/>
    <tableColumn id="10" xr3:uid="{AA134BF8-3E33-4893-8D4D-32BD32003342}" name="Name"/>
    <tableColumn id="27" xr3:uid="{D3E428DB-F581-4F5E-97CE-B5C7A0BF3912}" name="Surname"/>
    <tableColumn id="11" xr3:uid="{B3FAEC06-BE2C-4A56-B6E4-7EB7DC816018}" name="birth date"/>
    <tableColumn id="12" xr3:uid="{D07727E4-65BA-4A06-8305-CB34AE0C7E6B}" name="gender"/>
    <tableColumn id="13" xr3:uid="{B0D2F9AE-1AB3-4C9B-B79F-A0D8487A7124}" name="Profile photo"/>
    <tableColumn id="14" xr3:uid="{299BA8A6-CD8A-4D94-AEC1-EAA1595048EB}" name="email"/>
    <tableColumn id="15" xr3:uid="{2F85DCCA-0FF5-43E5-99D0-8DE2347E51DB}" name="tlf"/>
    <tableColumn id="16" xr3:uid="{5B732028-B9D2-424B-A4BA-6D55F72915C4}" name="nacionality"/>
    <tableColumn id="17" xr3:uid="{5E30B691-4736-4B7E-8A14-C8E9C4CE3EB0}" name="location"/>
    <tableColumn id="18" xr3:uid="{E0EB68F5-2F58-4588-B8A5-BDD157C5A43B}" name="address"/>
    <tableColumn id="31" xr3:uid="{838746F4-85F7-436A-935A-C328BD52C7AB}" name="Photos"/>
    <tableColumn id="19" xr3:uid="{2F9AFFDC-06F4-46CE-8B09-1E3AB11FB27F}" name="Messages"/>
    <tableColumn id="20" xr3:uid="{CC102357-8ABD-4B62-9A2C-8615EA74B057}" name="subscription"/>
    <tableColumn id="21" xr3:uid="{9A8F6B4C-580A-454D-A45F-531D0093D8CB}" name="purchases"/>
    <tableColumn id="24" xr3:uid="{BC1D07B0-AB2C-44CA-B95E-0914F2FB83EE}" name="money stored" dataDxfId="7"/>
    <tableColumn id="25" xr3:uid="{171EEF98-D3DA-4D14-A89F-D2327B05271C}" name="key to other accounts" dataDxfId="6"/>
    <tableColumn id="29" xr3:uid="{964289FB-1944-470B-AF80-DED834E4EBD0}" name="Sexual preferences" dataDxfId="5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7">
  <sortState xmlns:xlrd2="http://schemas.microsoft.com/office/spreadsheetml/2017/richdata2" ref="A2:AA76">
    <sortCondition ref="C1:C76"/>
  </sortState>
  <tableColumns count="28">
    <tableColumn id="1" xr3:uid="{D49D63F5-14C4-474F-AC2A-717807CBA19D}" name="Website" dataDxfId="4"/>
    <tableColumn id="2" xr3:uid="{967C92E5-930D-421B-96AB-24880DF56001}" name="Domain name"/>
    <tableColumn id="3" xr3:uid="{0F98C143-4D0B-4475-9B66-A3B7B357676B}" name="Type"/>
    <tableColumn id="4" xr3:uid="{FE726D90-FE6D-45AE-A82B-74913D74B4C9}" name="Company"/>
    <tableColumn id="5" xr3:uid="{8558AA38-5B7C-4A20-9A1A-20856D97B654}" name="Countr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2fa"/>
    <tableColumn id="26" xr3:uid="{E45466B1-56A9-406F-8315-FFAC30740C32}" name="Nickname"/>
    <tableColumn id="10" xr3:uid="{14F7D85F-55EC-49A8-AAF8-FBFDAFE829EF}" name="Name"/>
    <tableColumn id="27" xr3:uid="{3EBDD9F8-22D2-428B-B188-933AA1159D5C}" name="Surname"/>
    <tableColumn id="11" xr3:uid="{7086BE79-A07A-4FEC-9570-F13DAD5BE1B6}" name="birth date"/>
    <tableColumn id="12" xr3:uid="{3382374F-23DB-4D2B-BC9C-062FB322ACE9}" name="gender"/>
    <tableColumn id="13" xr3:uid="{0C29866B-C3FC-4DDA-91CE-A3D958FBE297}" name="Profile photo"/>
    <tableColumn id="14" xr3:uid="{F4D1457D-7F66-4D4D-B396-A56760C56638}" name="email"/>
    <tableColumn id="15" xr3:uid="{9A311785-A608-4CCD-9B34-FB7B39338762}" name="tlf"/>
    <tableColumn id="16" xr3:uid="{BB8707FD-2779-4B28-BCDF-35D9B5923C8D}" name="nacionality"/>
    <tableColumn id="17" xr3:uid="{A1B54E5E-90DF-406A-B569-57132CFCC617}" name="location"/>
    <tableColumn id="18" xr3:uid="{CD95119C-7A4A-42C3-9EC3-52E878429065}" name="address"/>
    <tableColumn id="31" xr3:uid="{E0DB3F00-7A59-4689-9E01-7620969960AC}" name="Photos"/>
    <tableColumn id="19" xr3:uid="{6D279B90-8B6A-4969-AA25-549CB632101F}" name="Messages"/>
    <tableColumn id="20" xr3:uid="{ED04A4C0-FB40-44A6-83DA-2CC6D398451E}" name="subscription"/>
    <tableColumn id="21" xr3:uid="{E5146E0C-0CB1-4A72-8CC4-D894B22246AB}" name="purchases"/>
    <tableColumn id="24" xr3:uid="{B3AA793D-C1A7-4FEF-9806-0EBB14D673EF}" name="money stored" dataDxfId="3"/>
    <tableColumn id="25" xr3:uid="{65983C56-E6B3-4E44-9E39-FF5DD8D46B16}" name="key to other accounts" dataDxfId="2"/>
    <tableColumn id="29" xr3:uid="{FAC1B20E-7929-44D8-BCF3-FA3836B357D2}" name="Sexual preferences" dataDxfId="1"/>
    <tableColumn id="22" xr3:uid="{75CC30E7-C3D3-415D-B891-9ACAF13E6392}" name="risk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B988"/>
  <sheetViews>
    <sheetView workbookViewId="0">
      <pane xSplit="5" ySplit="1" topLeftCell="F25" activePane="bottomRight" state="frozen"/>
      <selection pane="topRight" activeCell="F1" sqref="F1"/>
      <selection pane="bottomLeft" activeCell="A2" sqref="A2"/>
      <selection pane="bottomRight" activeCell="C36" sqref="C36:AB37"/>
    </sheetView>
  </sheetViews>
  <sheetFormatPr baseColWidth="10" defaultColWidth="14.44140625" defaultRowHeight="15" customHeight="1" x14ac:dyDescent="0.3"/>
  <cols>
    <col min="1" max="1" width="13.44140625" style="4" customWidth="1"/>
    <col min="2" max="2" width="8.33203125" style="4" hidden="1" customWidth="1"/>
    <col min="3" max="3" width="16" style="4" customWidth="1"/>
    <col min="4" max="4" width="11" style="4" hidden="1" customWidth="1"/>
    <col min="5" max="5" width="2.33203125" style="4" hidden="1" customWidth="1"/>
    <col min="6" max="6" width="9.109375" style="4" customWidth="1"/>
    <col min="7" max="7" width="11" style="4" customWidth="1"/>
    <col min="8" max="8" width="10.33203125" style="4" customWidth="1"/>
    <col min="9" max="9" width="8.88671875" style="4" customWidth="1"/>
    <col min="10" max="10" width="8.88671875" style="5" customWidth="1"/>
    <col min="11" max="11" width="8.88671875" style="4" customWidth="1"/>
    <col min="12" max="12" width="8.88671875" style="5" customWidth="1"/>
    <col min="13" max="13" width="11.109375" style="4" customWidth="1"/>
    <col min="14" max="18" width="8.88671875" style="4" customWidth="1"/>
    <col min="19" max="19" width="9.6640625" style="4" customWidth="1"/>
    <col min="20" max="20" width="9.33203125" style="4" customWidth="1"/>
    <col min="21" max="21" width="9.33203125" style="5" customWidth="1"/>
    <col min="22" max="22" width="9.33203125" style="4" customWidth="1"/>
    <col min="23" max="23" width="13.33203125" style="4" customWidth="1"/>
    <col min="24" max="24" width="11.6640625" style="4" customWidth="1"/>
    <col min="25" max="27" width="8.5546875" style="4" customWidth="1"/>
    <col min="28" max="28" width="8.88671875" style="4" customWidth="1"/>
    <col min="29" max="16384" width="14.44140625" style="4"/>
  </cols>
  <sheetData>
    <row r="1" spans="1:28" ht="15.6" thickTop="1" thickBot="1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8" t="s">
        <v>229</v>
      </c>
    </row>
    <row r="2" spans="1:28" thickTop="1" x14ac:dyDescent="0.3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B2" s="4">
        <f>SUMPRODUCT(Table_1[[#This Row],[Nickname]:[Sexual preferences]],$J$79:$AA$79)</f>
        <v>107</v>
      </c>
    </row>
    <row r="3" spans="1:28" ht="14.4" x14ac:dyDescent="0.3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B3" s="4">
        <f>SUMPRODUCT(Table_1[[#This Row],[Nickname]:[Sexual preferences]],$J$79:$AA$79)</f>
        <v>106</v>
      </c>
    </row>
    <row r="4" spans="1:28" ht="14.4" x14ac:dyDescent="0.3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B4" s="4">
        <f>SUMPRODUCT(Table_1[[#This Row],[Nickname]:[Sexual preferences]],$J$79:$AA$79)</f>
        <v>95</v>
      </c>
    </row>
    <row r="5" spans="1:28" ht="14.4" x14ac:dyDescent="0.3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B5" s="4">
        <f>SUMPRODUCT(Table_1[[#This Row],[Nickname]:[Sexual preferences]],$J$79:$AA$79)</f>
        <v>121</v>
      </c>
    </row>
    <row r="6" spans="1:28" ht="14.4" x14ac:dyDescent="0.3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B6" s="4">
        <f>SUMPRODUCT(Table_1[[#This Row],[Nickname]:[Sexual preferences]],$J$79:$AA$79)</f>
        <v>118</v>
      </c>
    </row>
    <row r="7" spans="1:28" ht="14.4" x14ac:dyDescent="0.3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B7" s="4">
        <f>SUMPRODUCT(Table_1[[#This Row],[Nickname]:[Sexual preferences]],$J$79:$AA$79)</f>
        <v>167</v>
      </c>
    </row>
    <row r="8" spans="1:28" ht="14.4" x14ac:dyDescent="0.3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B8" s="4">
        <f>SUMPRODUCT(Table_1[[#This Row],[Nickname]:[Sexual preferences]],$J$79:$AA$79)</f>
        <v>49</v>
      </c>
    </row>
    <row r="9" spans="1:28" ht="14.4" x14ac:dyDescent="0.3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B9" s="4">
        <f>SUMPRODUCT(Table_1[[#This Row],[Nickname]:[Sexual preferences]],$J$79:$AA$79)</f>
        <v>133</v>
      </c>
    </row>
    <row r="10" spans="1:28" ht="14.4" x14ac:dyDescent="0.3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B10" s="4">
        <f>SUMPRODUCT(Table_1[[#This Row],[Nickname]:[Sexual preferences]],$J$79:$AA$79)</f>
        <v>16</v>
      </c>
    </row>
    <row r="11" spans="1:28" ht="14.4" x14ac:dyDescent="0.3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B11" s="4">
        <f>SUMPRODUCT(Table_1[[#This Row],[Nickname]:[Sexual preferences]],$J$79:$AA$79)</f>
        <v>62</v>
      </c>
    </row>
    <row r="12" spans="1:28" ht="14.4" x14ac:dyDescent="0.3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B12" s="4">
        <f>SUMPRODUCT(Table_1[[#This Row],[Nickname]:[Sexual preferences]],$J$79:$AA$79)</f>
        <v>107</v>
      </c>
    </row>
    <row r="13" spans="1:28" ht="14.4" x14ac:dyDescent="0.3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B13" s="4">
        <f>SUMPRODUCT(Table_1[[#This Row],[Nickname]:[Sexual preferences]],$J$79:$AA$79)</f>
        <v>59</v>
      </c>
    </row>
    <row r="14" spans="1:28" ht="14.4" x14ac:dyDescent="0.3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B14" s="4">
        <f>SUMPRODUCT(Table_1[[#This Row],[Nickname]:[Sexual preferences]],$J$79:$AA$79)</f>
        <v>104</v>
      </c>
    </row>
    <row r="15" spans="1:28" ht="14.4" x14ac:dyDescent="0.3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B15" s="4">
        <f>SUMPRODUCT(Table_1[[#This Row],[Nickname]:[Sexual preferences]],$J$79:$AA$79)</f>
        <v>105</v>
      </c>
    </row>
    <row r="16" spans="1:28" ht="14.4" x14ac:dyDescent="0.3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B16" s="4">
        <f>SUMPRODUCT(Table_1[[#This Row],[Nickname]:[Sexual preferences]],$J$79:$AA$79)</f>
        <v>42</v>
      </c>
    </row>
    <row r="17" spans="1:28" ht="14.4" x14ac:dyDescent="0.3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B17" s="4">
        <f>SUMPRODUCT(Table_1[[#This Row],[Nickname]:[Sexual preferences]],$J$79:$AA$79)</f>
        <v>58</v>
      </c>
    </row>
    <row r="18" spans="1:28" ht="14.4" x14ac:dyDescent="0.3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B18" s="4">
        <f>SUMPRODUCT(Table_1[[#This Row],[Nickname]:[Sexual preferences]],$J$79:$AA$79)</f>
        <v>58</v>
      </c>
    </row>
    <row r="19" spans="1:28" ht="14.4" x14ac:dyDescent="0.3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B19" s="4">
        <f>SUMPRODUCT(Table_1[[#This Row],[Nickname]:[Sexual preferences]],$J$79:$AA$79)</f>
        <v>75</v>
      </c>
    </row>
    <row r="20" spans="1:28" ht="15.75" customHeight="1" x14ac:dyDescent="0.3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B20" s="4">
        <f>SUMPRODUCT(Table_1[[#This Row],[Nickname]:[Sexual preferences]],$J$79:$AA$79)</f>
        <v>57</v>
      </c>
    </row>
    <row r="21" spans="1:28" ht="15.75" customHeight="1" x14ac:dyDescent="0.3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B21" s="4">
        <f>SUMPRODUCT(Table_1[[#This Row],[Nickname]:[Sexual preferences]],$J$79:$AA$79)</f>
        <v>28</v>
      </c>
    </row>
    <row r="22" spans="1:28" ht="15.75" customHeight="1" x14ac:dyDescent="0.3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B22" s="4">
        <f>SUMPRODUCT(Table_1[[#This Row],[Nickname]:[Sexual preferences]],$J$79:$AA$79)</f>
        <v>47</v>
      </c>
    </row>
    <row r="23" spans="1:28" ht="15.75" customHeight="1" x14ac:dyDescent="0.3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B23" s="4">
        <f>SUMPRODUCT(Table_1[[#This Row],[Nickname]:[Sexual preferences]],$J$79:$AA$79)</f>
        <v>42</v>
      </c>
    </row>
    <row r="24" spans="1:28" ht="15.75" customHeight="1" x14ac:dyDescent="0.3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B24" s="4">
        <f>SUMPRODUCT(Table_1[[#This Row],[Nickname]:[Sexual preferences]],$J$79:$AA$79)</f>
        <v>62</v>
      </c>
    </row>
    <row r="25" spans="1:28" ht="15.75" customHeight="1" x14ac:dyDescent="0.3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B25" s="4">
        <f>SUMPRODUCT(Table_1[[#This Row],[Nickname]:[Sexual preferences]],$J$79:$AA$79)</f>
        <v>179</v>
      </c>
    </row>
    <row r="26" spans="1:28" ht="15.75" customHeight="1" x14ac:dyDescent="0.3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B26" s="4">
        <f>SUMPRODUCT(Table_1[[#This Row],[Nickname]:[Sexual preferences]],$J$79:$AA$79)</f>
        <v>168</v>
      </c>
    </row>
    <row r="27" spans="1:28" ht="15.75" customHeight="1" x14ac:dyDescent="0.3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B27" s="4">
        <f>SUMPRODUCT(Table_1[[#This Row],[Nickname]:[Sexual preferences]],$J$79:$AA$79)</f>
        <v>184</v>
      </c>
    </row>
    <row r="28" spans="1:28" ht="15.75" customHeight="1" x14ac:dyDescent="0.3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B28" s="4">
        <f>SUMPRODUCT(Table_1[[#This Row],[Nickname]:[Sexual preferences]],$J$79:$AA$79)</f>
        <v>135</v>
      </c>
    </row>
    <row r="29" spans="1:28" ht="15.75" customHeight="1" x14ac:dyDescent="0.3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B29" s="4">
        <f>SUMPRODUCT(Table_1[[#This Row],[Nickname]:[Sexual preferences]],$J$79:$AA$79)</f>
        <v>111</v>
      </c>
    </row>
    <row r="30" spans="1:28" ht="15.75" customHeight="1" x14ac:dyDescent="0.3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B30" s="4">
        <f>SUMPRODUCT(Table_1[[#This Row],[Nickname]:[Sexual preferences]],$J$79:$AA$79)</f>
        <v>32</v>
      </c>
    </row>
    <row r="31" spans="1:28" ht="15.75" customHeight="1" x14ac:dyDescent="0.3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B31" s="4">
        <f>SUMPRODUCT(Table_1[[#This Row],[Nickname]:[Sexual preferences]],$J$79:$AA$79)</f>
        <v>42</v>
      </c>
    </row>
    <row r="32" spans="1:28" ht="15.75" customHeight="1" x14ac:dyDescent="0.3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B32" s="4">
        <f>SUMPRODUCT(Table_1[[#This Row],[Nickname]:[Sexual preferences]],$J$79:$AA$79)</f>
        <v>67</v>
      </c>
    </row>
    <row r="33" spans="1:28" ht="15.75" customHeight="1" x14ac:dyDescent="0.3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B33" s="4">
        <f>SUMPRODUCT(Table_1[[#This Row],[Nickname]:[Sexual preferences]],$J$79:$AA$79)</f>
        <v>118</v>
      </c>
    </row>
    <row r="34" spans="1:28" ht="15.75" customHeight="1" x14ac:dyDescent="0.3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B34" s="4">
        <f>SUMPRODUCT(Table_1[[#This Row],[Nickname]:[Sexual preferences]],$J$79:$AA$79)</f>
        <v>125</v>
      </c>
    </row>
    <row r="35" spans="1:28" ht="15.75" customHeight="1" x14ac:dyDescent="0.3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B35" s="4">
        <f>SUMPRODUCT(Table_1[[#This Row],[Nickname]:[Sexual preferences]],$J$79:$AA$79)</f>
        <v>139</v>
      </c>
    </row>
    <row r="36" spans="1:28" ht="15.75" customHeight="1" x14ac:dyDescent="0.3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B36" s="4">
        <f>SUMPRODUCT(Table_1[[#This Row],[Nickname]:[Sexual preferences]],$J$79:$AA$79)</f>
        <v>147</v>
      </c>
    </row>
    <row r="37" spans="1:28" ht="15.75" customHeight="1" x14ac:dyDescent="0.3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B37" s="4">
        <f>SUMPRODUCT(Table_1[[#This Row],[Nickname]:[Sexual preferences]],$J$79:$AA$79)</f>
        <v>163</v>
      </c>
    </row>
    <row r="38" spans="1:28" ht="15.75" customHeight="1" x14ac:dyDescent="0.3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B38" s="4">
        <f>SUMPRODUCT(Table_1[[#This Row],[Nickname]:[Sexual preferences]],$J$79:$AA$79)</f>
        <v>67</v>
      </c>
    </row>
    <row r="39" spans="1:28" ht="15.75" customHeight="1" x14ac:dyDescent="0.3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B39" s="4">
        <f>SUMPRODUCT(Table_1[[#This Row],[Nickname]:[Sexual preferences]],$J$79:$AA$79)</f>
        <v>139</v>
      </c>
    </row>
    <row r="40" spans="1:28" ht="15.75" customHeight="1" x14ac:dyDescent="0.3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B40" s="4">
        <f>SUMPRODUCT(Table_1[[#This Row],[Nickname]:[Sexual preferences]],$J$79:$AA$79)</f>
        <v>99</v>
      </c>
    </row>
    <row r="41" spans="1:28" ht="15.75" customHeight="1" x14ac:dyDescent="0.3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B41" s="4">
        <f>SUMPRODUCT(Table_1[[#This Row],[Nickname]:[Sexual preferences]],$J$79:$AA$79)</f>
        <v>154</v>
      </c>
    </row>
    <row r="42" spans="1:28" ht="15.75" customHeight="1" x14ac:dyDescent="0.3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B42" s="4">
        <f>SUMPRODUCT(Table_1[[#This Row],[Nickname]:[Sexual preferences]],$J$79:$AA$79)</f>
        <v>121</v>
      </c>
    </row>
    <row r="43" spans="1:28" ht="15.75" customHeight="1" x14ac:dyDescent="0.3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B43" s="4">
        <f>SUMPRODUCT(Table_1[[#This Row],[Nickname]:[Sexual preferences]],$J$79:$AA$79)</f>
        <v>107</v>
      </c>
    </row>
    <row r="44" spans="1:28" ht="15.75" customHeight="1" x14ac:dyDescent="0.3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B44" s="4">
        <f>SUMPRODUCT(Table_1[[#This Row],[Nickname]:[Sexual preferences]],$J$79:$AA$79)</f>
        <v>140</v>
      </c>
    </row>
    <row r="45" spans="1:28" ht="15.75" customHeight="1" x14ac:dyDescent="0.3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B45" s="4">
        <f>SUMPRODUCT(Table_1[[#This Row],[Nickname]:[Sexual preferences]],$J$79:$AA$79)</f>
        <v>63</v>
      </c>
    </row>
    <row r="46" spans="1:28" ht="15.75" customHeight="1" x14ac:dyDescent="0.3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B46" s="4">
        <f>SUMPRODUCT(Table_1[[#This Row],[Nickname]:[Sexual preferences]],$J$79:$AA$79)</f>
        <v>84</v>
      </c>
    </row>
    <row r="47" spans="1:28" ht="15.75" customHeight="1" x14ac:dyDescent="0.3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B47" s="4">
        <f>SUMPRODUCT(Table_1[[#This Row],[Nickname]:[Sexual preferences]],$J$79:$AA$79)</f>
        <v>93</v>
      </c>
    </row>
    <row r="48" spans="1:28" ht="15.75" customHeight="1" x14ac:dyDescent="0.3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B48" s="4">
        <f>SUMPRODUCT(Table_1[[#This Row],[Nickname]:[Sexual preferences]],$J$79:$AA$79)</f>
        <v>93</v>
      </c>
    </row>
    <row r="49" spans="1:28" ht="15.75" customHeight="1" x14ac:dyDescent="0.3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B49" s="4">
        <f>SUMPRODUCT(Table_1[[#This Row],[Nickname]:[Sexual preferences]],$J$79:$AA$79)</f>
        <v>88</v>
      </c>
    </row>
    <row r="50" spans="1:28" ht="15.75" customHeight="1" x14ac:dyDescent="0.3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B50" s="4">
        <f>SUMPRODUCT(Table_1[[#This Row],[Nickname]:[Sexual preferences]],$J$79:$AA$79)</f>
        <v>105</v>
      </c>
    </row>
    <row r="51" spans="1:28" ht="15.75" customHeight="1" x14ac:dyDescent="0.3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B51" s="4">
        <f>SUMPRODUCT(Table_1[[#This Row],[Nickname]:[Sexual preferences]],$J$79:$AA$79)</f>
        <v>84</v>
      </c>
    </row>
    <row r="52" spans="1:28" ht="15.75" customHeight="1" x14ac:dyDescent="0.3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B52" s="4">
        <f>SUMPRODUCT(Table_1[[#This Row],[Nickname]:[Sexual preferences]],$J$79:$AA$79)</f>
        <v>106</v>
      </c>
    </row>
    <row r="53" spans="1:28" ht="15.75" customHeight="1" x14ac:dyDescent="0.3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B53" s="4">
        <f>SUMPRODUCT(Table_1[[#This Row],[Nickname]:[Sexual preferences]],$J$79:$AA$79)</f>
        <v>119</v>
      </c>
    </row>
    <row r="54" spans="1:28" ht="15.75" customHeight="1" x14ac:dyDescent="0.3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B54" s="4">
        <f>SUMPRODUCT(Table_1[[#This Row],[Nickname]:[Sexual preferences]],$J$79:$AA$79)</f>
        <v>42</v>
      </c>
    </row>
    <row r="55" spans="1:28" ht="15.75" customHeight="1" x14ac:dyDescent="0.3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B55" s="4">
        <f>SUMPRODUCT(Table_1[[#This Row],[Nickname]:[Sexual preferences]],$J$79:$AA$79)</f>
        <v>58</v>
      </c>
    </row>
    <row r="56" spans="1:28" ht="15.75" customHeight="1" x14ac:dyDescent="0.3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B56" s="4">
        <f>SUMPRODUCT(Table_1[[#This Row],[Nickname]:[Sexual preferences]],$J$79:$AA$79)</f>
        <v>42</v>
      </c>
    </row>
    <row r="57" spans="1:28" ht="15.75" customHeight="1" x14ac:dyDescent="0.3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B57" s="4">
        <f>SUMPRODUCT(Table_1[[#This Row],[Nickname]:[Sexual preferences]],$J$79:$AA$79)</f>
        <v>105</v>
      </c>
    </row>
    <row r="58" spans="1:28" ht="15.75" customHeight="1" x14ac:dyDescent="0.3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B58" s="4">
        <f>SUMPRODUCT(Table_1[[#This Row],[Nickname]:[Sexual preferences]],$J$79:$AA$79)</f>
        <v>83</v>
      </c>
    </row>
    <row r="59" spans="1:28" ht="15.75" customHeight="1" x14ac:dyDescent="0.3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B59" s="4">
        <f>SUMPRODUCT(Table_1[[#This Row],[Nickname]:[Sexual preferences]],$J$79:$AA$79)</f>
        <v>93</v>
      </c>
    </row>
    <row r="60" spans="1:28" ht="15.75" customHeight="1" x14ac:dyDescent="0.3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B60" s="4">
        <f>SUMPRODUCT(Table_1[[#This Row],[Nickname]:[Sexual preferences]],$J$79:$AA$79)</f>
        <v>81</v>
      </c>
    </row>
    <row r="61" spans="1:28" ht="15.75" customHeight="1" x14ac:dyDescent="0.3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B61" s="4">
        <f>SUMPRODUCT(Table_1[[#This Row],[Nickname]:[Sexual preferences]],$J$79:$AA$79)</f>
        <v>68</v>
      </c>
    </row>
    <row r="62" spans="1:28" ht="15.75" customHeight="1" x14ac:dyDescent="0.3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B62" s="4">
        <f>SUMPRODUCT(Table_1[[#This Row],[Nickname]:[Sexual preferences]],$J$79:$AA$79)</f>
        <v>93</v>
      </c>
    </row>
    <row r="63" spans="1:28" ht="15.75" customHeight="1" x14ac:dyDescent="0.3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B63" s="4">
        <f>SUMPRODUCT(Table_1[[#This Row],[Nickname]:[Sexual preferences]],$J$79:$AA$79)</f>
        <v>104</v>
      </c>
    </row>
    <row r="64" spans="1:28" ht="15.75" customHeight="1" x14ac:dyDescent="0.3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B64" s="4">
        <f>SUMPRODUCT(Table_1[[#This Row],[Nickname]:[Sexual preferences]],$J$79:$AA$79)</f>
        <v>95</v>
      </c>
    </row>
    <row r="65" spans="1:28" ht="15.75" customHeight="1" x14ac:dyDescent="0.3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B65" s="4">
        <f>SUMPRODUCT(Table_1[[#This Row],[Nickname]:[Sexual preferences]],$J$79:$AA$79)</f>
        <v>122</v>
      </c>
    </row>
    <row r="66" spans="1:28" ht="15.75" customHeight="1" x14ac:dyDescent="0.3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B66" s="4">
        <f>SUMPRODUCT(Table_1[[#This Row],[Nickname]:[Sexual preferences]],$J$79:$AA$79)</f>
        <v>112</v>
      </c>
    </row>
    <row r="67" spans="1:28" ht="15.75" customHeight="1" x14ac:dyDescent="0.3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B67" s="4">
        <f>SUMPRODUCT(Table_1[[#This Row],[Nickname]:[Sexual preferences]],$J$79:$AA$79)</f>
        <v>136</v>
      </c>
    </row>
    <row r="68" spans="1:28" ht="15.75" customHeight="1" x14ac:dyDescent="0.3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B68" s="4">
        <f>SUMPRODUCT(Table_1[[#This Row],[Nickname]:[Sexual preferences]],$J$79:$AA$79)</f>
        <v>121</v>
      </c>
    </row>
    <row r="69" spans="1:28" ht="15.75" customHeight="1" x14ac:dyDescent="0.3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B69" s="4">
        <f>SUMPRODUCT(Table_1[[#This Row],[Nickname]:[Sexual preferences]],$J$79:$AA$79)</f>
        <v>123</v>
      </c>
    </row>
    <row r="70" spans="1:28" ht="15.75" customHeight="1" x14ac:dyDescent="0.3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B70" s="4">
        <f>SUMPRODUCT(Table_1[[#This Row],[Nickname]:[Sexual preferences]],$J$79:$AA$79)</f>
        <v>96</v>
      </c>
    </row>
    <row r="71" spans="1:28" ht="15.75" customHeight="1" x14ac:dyDescent="0.3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B71" s="4">
        <f>SUMPRODUCT(Table_1[[#This Row],[Nickname]:[Sexual preferences]],$J$79:$AA$79)</f>
        <v>111</v>
      </c>
    </row>
    <row r="72" spans="1:28" ht="15.75" customHeight="1" x14ac:dyDescent="0.3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B72" s="4">
        <f>SUMPRODUCT(Table_1[[#This Row],[Nickname]:[Sexual preferences]],$J$79:$AA$79)</f>
        <v>126</v>
      </c>
    </row>
    <row r="73" spans="1:28" ht="15.75" customHeight="1" x14ac:dyDescent="0.3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B73" s="4">
        <f>SUMPRODUCT(Table_1[[#This Row],[Nickname]:[Sexual preferences]],$J$79:$AA$79)</f>
        <v>142</v>
      </c>
    </row>
    <row r="74" spans="1:28" ht="15.75" customHeight="1" x14ac:dyDescent="0.3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B74" s="4">
        <f>SUMPRODUCT(Table_1[[#This Row],[Nickname]:[Sexual preferences]],$J$79:$AA$79)</f>
        <v>125</v>
      </c>
    </row>
    <row r="75" spans="1:28" ht="15.75" customHeight="1" x14ac:dyDescent="0.3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B75" s="4">
        <f>SUMPRODUCT(Table_1[[#This Row],[Nickname]:[Sexual preferences]],$J$79:$AA$79)</f>
        <v>112</v>
      </c>
    </row>
    <row r="76" spans="1:28" ht="15.75" customHeight="1" x14ac:dyDescent="0.3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B76" s="4">
        <f>SUMPRODUCT(Table_1[[#This Row],[Nickname]:[Sexual preferences]],$J$79:$AA$79)</f>
        <v>56</v>
      </c>
    </row>
    <row r="77" spans="1:28" ht="15.75" customHeight="1" x14ac:dyDescent="0.3"/>
    <row r="78" spans="1:28" ht="15.75" customHeight="1" x14ac:dyDescent="0.3">
      <c r="J78" s="4"/>
      <c r="L78" s="4"/>
      <c r="U78" s="4"/>
    </row>
    <row r="79" spans="1:28" ht="15.75" customHeight="1" x14ac:dyDescent="0.3">
      <c r="I79" s="7" t="str">
        <f>'Privacy values'!A11</f>
        <v>sum</v>
      </c>
      <c r="J79" s="7">
        <f>'Privacy values'!B11</f>
        <v>7</v>
      </c>
      <c r="K79" s="7">
        <f>'Privacy values'!C11</f>
        <v>14</v>
      </c>
      <c r="L79" s="7">
        <f>'Privacy values'!D11</f>
        <v>14</v>
      </c>
      <c r="M79" s="7">
        <f>'Privacy values'!E11</f>
        <v>13</v>
      </c>
      <c r="N79" s="7">
        <f>'Privacy values'!F11</f>
        <v>11</v>
      </c>
      <c r="O79" s="7">
        <f>'Privacy values'!G11</f>
        <v>16</v>
      </c>
      <c r="P79" s="7">
        <f>'Privacy values'!H11</f>
        <v>16</v>
      </c>
      <c r="Q79" s="7">
        <f>'Privacy values'!I11</f>
        <v>25</v>
      </c>
      <c r="R79" s="7">
        <f>'Privacy values'!J11</f>
        <v>8</v>
      </c>
      <c r="S79" s="7">
        <f>'Privacy values'!K11</f>
        <v>15</v>
      </c>
      <c r="T79" s="7">
        <f>'Privacy values'!L11</f>
        <v>21</v>
      </c>
      <c r="U79" s="7">
        <f>'Privacy values'!M11</f>
        <v>23</v>
      </c>
      <c r="V79" s="7">
        <f>'Privacy values'!N11</f>
        <v>26</v>
      </c>
      <c r="W79" s="7">
        <f>'Privacy values'!O11</f>
        <v>12</v>
      </c>
      <c r="X79" s="7">
        <f>'Privacy values'!P11</f>
        <v>17</v>
      </c>
      <c r="Y79" s="7">
        <f>'Privacy values'!Q11</f>
        <v>33</v>
      </c>
      <c r="Z79" s="7">
        <f>'Privacy values'!R11</f>
        <v>30</v>
      </c>
      <c r="AA79" s="7">
        <f>'Privacy values'!S11</f>
        <v>36</v>
      </c>
    </row>
    <row r="80" spans="1:28" ht="15.75" customHeight="1" x14ac:dyDescent="0.3">
      <c r="I80" s="7" t="str">
        <f>'Privacy values'!A12</f>
        <v>max</v>
      </c>
      <c r="J80" s="7">
        <f>'Privacy values'!B12</f>
        <v>1</v>
      </c>
      <c r="K80" s="7">
        <f>'Privacy values'!C12</f>
        <v>4</v>
      </c>
      <c r="L80" s="7">
        <f>'Privacy values'!D12</f>
        <v>4</v>
      </c>
      <c r="M80" s="7">
        <f>'Privacy values'!E12</f>
        <v>4</v>
      </c>
      <c r="N80" s="7">
        <f>'Privacy values'!F12</f>
        <v>3</v>
      </c>
      <c r="O80" s="7">
        <f>'Privacy values'!G12</f>
        <v>4</v>
      </c>
      <c r="P80" s="7">
        <f>'Privacy values'!H12</f>
        <v>5</v>
      </c>
      <c r="Q80" s="7">
        <f>'Privacy values'!I12</f>
        <v>6</v>
      </c>
      <c r="R80" s="7">
        <f>'Privacy values'!J12</f>
        <v>2</v>
      </c>
      <c r="S80" s="7">
        <f>'Privacy values'!K12</f>
        <v>5</v>
      </c>
      <c r="T80" s="7">
        <f>'Privacy values'!L12</f>
        <v>7</v>
      </c>
      <c r="U80" s="7">
        <f>'Privacy values'!M12</f>
        <v>6</v>
      </c>
      <c r="V80" s="7">
        <f>'Privacy values'!N12</f>
        <v>6</v>
      </c>
      <c r="W80" s="7">
        <f>'Privacy values'!O12</f>
        <v>6</v>
      </c>
      <c r="X80" s="7">
        <f>'Privacy values'!P12</f>
        <v>7</v>
      </c>
      <c r="Y80" s="7">
        <f>'Privacy values'!Q12</f>
        <v>7</v>
      </c>
      <c r="Z80" s="7">
        <f>'Privacy values'!R12</f>
        <v>7</v>
      </c>
      <c r="AA80" s="7">
        <f>'Privacy values'!S12</f>
        <v>7</v>
      </c>
    </row>
    <row r="81" spans="28:28" ht="15.75" customHeight="1" x14ac:dyDescent="0.3"/>
    <row r="82" spans="28:28" ht="15.75" customHeight="1" x14ac:dyDescent="0.3"/>
    <row r="83" spans="28:28" ht="15.75" customHeight="1" x14ac:dyDescent="0.3"/>
    <row r="84" spans="28:28" ht="15.75" customHeight="1" x14ac:dyDescent="0.3"/>
    <row r="85" spans="28:28" ht="15.75" customHeight="1" x14ac:dyDescent="0.3"/>
    <row r="86" spans="28:28" ht="15.75" customHeight="1" x14ac:dyDescent="0.3"/>
    <row r="87" spans="28:28" ht="15.75" customHeight="1" x14ac:dyDescent="0.3"/>
    <row r="88" spans="28:28" ht="15.75" customHeight="1" x14ac:dyDescent="0.3"/>
    <row r="89" spans="28:28" ht="15.75" customHeight="1" x14ac:dyDescent="0.3">
      <c r="AB89" s="12"/>
    </row>
    <row r="90" spans="28:28" ht="15.75" customHeight="1" x14ac:dyDescent="0.3"/>
    <row r="91" spans="28:28" ht="15.75" customHeight="1" x14ac:dyDescent="0.3"/>
    <row r="92" spans="28:28" ht="15.75" customHeight="1" x14ac:dyDescent="0.3"/>
    <row r="93" spans="28:28" ht="15.75" customHeight="1" x14ac:dyDescent="0.3"/>
    <row r="94" spans="28:28" ht="15.75" customHeight="1" x14ac:dyDescent="0.3"/>
    <row r="95" spans="28:28" ht="15.75" customHeight="1" x14ac:dyDescent="0.3"/>
    <row r="96" spans="28:28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B2:AB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tabSelected="1" workbookViewId="0">
      <selection activeCell="O3" sqref="O3"/>
    </sheetView>
  </sheetViews>
  <sheetFormatPr baseColWidth="10" defaultColWidth="8.88671875" defaultRowHeight="14.4" x14ac:dyDescent="0.3"/>
  <sheetData>
    <row r="1" spans="1:19" x14ac:dyDescent="0.3">
      <c r="A1" t="s">
        <v>25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F989"/>
  <sheetViews>
    <sheetView workbookViewId="0">
      <pane xSplit="5" ySplit="1" topLeftCell="J54" activePane="bottomRight" state="frozen"/>
      <selection pane="topRight" activeCell="F1" sqref="F1"/>
      <selection pane="bottomLeft" activeCell="A2" sqref="A2"/>
      <selection pane="bottomRight" activeCell="A35" sqref="A35:AF39"/>
    </sheetView>
  </sheetViews>
  <sheetFormatPr baseColWidth="10" defaultColWidth="14.44140625" defaultRowHeight="15" customHeight="1" x14ac:dyDescent="0.3"/>
  <cols>
    <col min="1" max="1" width="13.44140625" style="4" customWidth="1"/>
    <col min="2" max="2" width="8.33203125" style="4" hidden="1" customWidth="1"/>
    <col min="3" max="3" width="16" style="4" customWidth="1"/>
    <col min="4" max="4" width="11" style="4" hidden="1" customWidth="1"/>
    <col min="5" max="5" width="2.33203125" style="4" hidden="1" customWidth="1"/>
    <col min="6" max="6" width="9.109375" style="4" customWidth="1"/>
    <col min="7" max="7" width="11" style="4" customWidth="1"/>
    <col min="8" max="8" width="10.33203125" style="4" customWidth="1"/>
    <col min="9" max="9" width="8.88671875" style="4" customWidth="1"/>
    <col min="10" max="10" width="8.88671875" style="5" customWidth="1"/>
    <col min="11" max="11" width="8.88671875" style="4" customWidth="1"/>
    <col min="12" max="12" width="8.88671875" style="5" customWidth="1"/>
    <col min="13" max="13" width="11.109375" style="4" customWidth="1"/>
    <col min="14" max="18" width="8.88671875" style="4" customWidth="1"/>
    <col min="19" max="19" width="9.6640625" style="4" customWidth="1"/>
    <col min="20" max="20" width="9.33203125" style="4" customWidth="1"/>
    <col min="21" max="21" width="9.33203125" style="5" customWidth="1"/>
    <col min="22" max="22" width="9.33203125" style="4" customWidth="1"/>
    <col min="23" max="23" width="13.33203125" style="4" customWidth="1"/>
    <col min="24" max="24" width="11.6640625" style="4" customWidth="1"/>
    <col min="25" max="27" width="8.5546875" style="4" customWidth="1"/>
    <col min="29" max="30" width="8.88671875" style="4" customWidth="1"/>
    <col min="31" max="16384" width="14.44140625" style="4"/>
  </cols>
  <sheetData>
    <row r="1" spans="1:32" ht="15.6" thickTop="1" thickBot="1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t="s">
        <v>230</v>
      </c>
      <c r="AC1" s="8" t="s">
        <v>26</v>
      </c>
      <c r="AD1" s="8" t="s">
        <v>231</v>
      </c>
      <c r="AE1" s="8" t="s">
        <v>232</v>
      </c>
      <c r="AF1" s="8" t="s">
        <v>233</v>
      </c>
    </row>
    <row r="2" spans="1:32" thickTop="1" x14ac:dyDescent="0.3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C2" s="4">
        <f>SUMPRODUCT(Table_1[[#This Row],[Nickname]:[Sexual preferences]],$J$78:$AA$78)</f>
        <v>13.23902800962675</v>
      </c>
      <c r="AD2" s="4">
        <f>SUMPRODUCT(Table_1[[#This Row],[Nickname]:[Sexual preferences]],$J$79:$AA$79)</f>
        <v>107</v>
      </c>
      <c r="AE2" s="4">
        <f>SUMPRODUCT(Table_1[[#This Row],[Nickname]:[Sexual preferences]],$J$80:$AA$80)</f>
        <v>33</v>
      </c>
      <c r="AF2" s="4">
        <f>SUMPRODUCT(Table_1[[#This Row],[Nickname]:[Sexual preferences]],$J$81:$AA$81)</f>
        <v>11</v>
      </c>
    </row>
    <row r="3" spans="1:32" ht="14.4" x14ac:dyDescent="0.3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C3" s="4">
        <f>SUMPRODUCT(Table_1[[#This Row],[Nickname]:[Sexual preferences]],$J$78:$AA$78)</f>
        <v>14.041780843837124</v>
      </c>
      <c r="AD3" s="4">
        <f>SUMPRODUCT(Table_1[[#This Row],[Nickname]:[Sexual preferences]],$J$79:$AA$79)</f>
        <v>106</v>
      </c>
      <c r="AE3" s="4">
        <f>SUMPRODUCT(Table_1[[#This Row],[Nickname]:[Sexual preferences]],$J$80:$AA$80)</f>
        <v>27</v>
      </c>
      <c r="AF3" s="4">
        <f>SUMPRODUCT(Table_1[[#This Row],[Nickname]:[Sexual preferences]],$J$81:$AA$81)</f>
        <v>13</v>
      </c>
    </row>
    <row r="4" spans="1:32" ht="14.4" x14ac:dyDescent="0.3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C4" s="4">
        <f>SUMPRODUCT(Table_1[[#This Row],[Nickname]:[Sexual preferences]],$J$78:$AA$78)</f>
        <v>11.90175823201449</v>
      </c>
      <c r="AD4" s="4">
        <f>SUMPRODUCT(Table_1[[#This Row],[Nickname]:[Sexual preferences]],$J$79:$AA$79)</f>
        <v>95</v>
      </c>
      <c r="AE4" s="4">
        <f>SUMPRODUCT(Table_1[[#This Row],[Nickname]:[Sexual preferences]],$J$80:$AA$80)</f>
        <v>29</v>
      </c>
      <c r="AF4" s="4">
        <f>SUMPRODUCT(Table_1[[#This Row],[Nickname]:[Sexual preferences]],$J$81:$AA$81)</f>
        <v>11</v>
      </c>
    </row>
    <row r="5" spans="1:32" ht="14.4" x14ac:dyDescent="0.3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C5" s="4">
        <f>SUMPRODUCT(Table_1[[#This Row],[Nickname]:[Sexual preferences]],$J$78:$AA$78)</f>
        <v>15.764336314749816</v>
      </c>
      <c r="AD5" s="4">
        <f>SUMPRODUCT(Table_1[[#This Row],[Nickname]:[Sexual preferences]],$J$79:$AA$79)</f>
        <v>121</v>
      </c>
      <c r="AE5" s="4">
        <f>SUMPRODUCT(Table_1[[#This Row],[Nickname]:[Sexual preferences]],$J$80:$AA$80)</f>
        <v>32</v>
      </c>
      <c r="AF5" s="4">
        <f>SUMPRODUCT(Table_1[[#This Row],[Nickname]:[Sexual preferences]],$J$81:$AA$81)</f>
        <v>14</v>
      </c>
    </row>
    <row r="6" spans="1:32" ht="14.4" x14ac:dyDescent="0.3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C6" s="4">
        <f>SUMPRODUCT(Table_1[[#This Row],[Nickname]:[Sexual preferences]],$J$78:$AA$78)</f>
        <v>15.333489185927871</v>
      </c>
      <c r="AD6" s="4">
        <f>SUMPRODUCT(Table_1[[#This Row],[Nickname]:[Sexual preferences]],$J$79:$AA$79)</f>
        <v>118</v>
      </c>
      <c r="AE6" s="4">
        <f>SUMPRODUCT(Table_1[[#This Row],[Nickname]:[Sexual preferences]],$J$80:$AA$80)</f>
        <v>33</v>
      </c>
      <c r="AF6" s="4">
        <f>SUMPRODUCT(Table_1[[#This Row],[Nickname]:[Sexual preferences]],$J$81:$AA$81)</f>
        <v>14</v>
      </c>
    </row>
    <row r="7" spans="1:32" ht="14.4" x14ac:dyDescent="0.3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C7" s="4">
        <f>SUMPRODUCT(Table_1[[#This Row],[Nickname]:[Sexual preferences]],$J$78:$AA$78)</f>
        <v>20.555315681398646</v>
      </c>
      <c r="AD7" s="4">
        <f>SUMPRODUCT(Table_1[[#This Row],[Nickname]:[Sexual preferences]],$J$79:$AA$79)</f>
        <v>167</v>
      </c>
      <c r="AE7" s="4">
        <f>SUMPRODUCT(Table_1[[#This Row],[Nickname]:[Sexual preferences]],$J$80:$AA$80)</f>
        <v>48</v>
      </c>
      <c r="AF7" s="4">
        <f>SUMPRODUCT(Table_1[[#This Row],[Nickname]:[Sexual preferences]],$J$81:$AA$81)</f>
        <v>17</v>
      </c>
    </row>
    <row r="8" spans="1:32" ht="14.4" x14ac:dyDescent="0.3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C8" s="4">
        <f>SUMPRODUCT(Table_1[[#This Row],[Nickname]:[Sexual preferences]],$J$78:$AA$78)</f>
        <v>6.3655534627892152</v>
      </c>
      <c r="AD8" s="4">
        <f>SUMPRODUCT(Table_1[[#This Row],[Nickname]:[Sexual preferences]],$J$79:$AA$79)</f>
        <v>49</v>
      </c>
      <c r="AE8" s="4">
        <f>SUMPRODUCT(Table_1[[#This Row],[Nickname]:[Sexual preferences]],$J$80:$AA$80)</f>
        <v>12</v>
      </c>
      <c r="AF8" s="4">
        <f>SUMPRODUCT(Table_1[[#This Row],[Nickname]:[Sexual preferences]],$J$81:$AA$81)</f>
        <v>8</v>
      </c>
    </row>
    <row r="9" spans="1:32" ht="14.4" x14ac:dyDescent="0.3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C9" s="4">
        <f>SUMPRODUCT(Table_1[[#This Row],[Nickname]:[Sexual preferences]],$J$78:$AA$78)</f>
        <v>16.49054693928074</v>
      </c>
      <c r="AD9" s="4">
        <f>SUMPRODUCT(Table_1[[#This Row],[Nickname]:[Sexual preferences]],$J$79:$AA$79)</f>
        <v>133</v>
      </c>
      <c r="AE9" s="4">
        <f>SUMPRODUCT(Table_1[[#This Row],[Nickname]:[Sexual preferences]],$J$80:$AA$80)</f>
        <v>36</v>
      </c>
      <c r="AF9" s="4">
        <f>SUMPRODUCT(Table_1[[#This Row],[Nickname]:[Sexual preferences]],$J$81:$AA$81)</f>
        <v>16</v>
      </c>
    </row>
    <row r="10" spans="1:32" ht="14.4" x14ac:dyDescent="0.3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C10" s="4">
        <f>SUMPRODUCT(Table_1[[#This Row],[Nickname]:[Sexual preferences]],$J$78:$AA$78)</f>
        <v>2.0647823694200036</v>
      </c>
      <c r="AD10" s="4">
        <f>SUMPRODUCT(Table_1[[#This Row],[Nickname]:[Sexual preferences]],$J$79:$AA$79)</f>
        <v>16</v>
      </c>
      <c r="AE10" s="4">
        <f>SUMPRODUCT(Table_1[[#This Row],[Nickname]:[Sexual preferences]],$J$80:$AA$80)</f>
        <v>5</v>
      </c>
      <c r="AF10" s="4">
        <f>SUMPRODUCT(Table_1[[#This Row],[Nickname]:[Sexual preferences]],$J$81:$AA$81)</f>
        <v>2</v>
      </c>
    </row>
    <row r="11" spans="1:32" ht="14.4" x14ac:dyDescent="0.3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C11" s="4">
        <f>SUMPRODUCT(Table_1[[#This Row],[Nickname]:[Sexual preferences]],$J$78:$AA$78)</f>
        <v>7.376004983780577</v>
      </c>
      <c r="AD11" s="4">
        <f>SUMPRODUCT(Table_1[[#This Row],[Nickname]:[Sexual preferences]],$J$79:$AA$79)</f>
        <v>62</v>
      </c>
      <c r="AE11" s="4">
        <f>SUMPRODUCT(Table_1[[#This Row],[Nickname]:[Sexual preferences]],$J$80:$AA$80)</f>
        <v>21</v>
      </c>
      <c r="AF11" s="4">
        <f>SUMPRODUCT(Table_1[[#This Row],[Nickname]:[Sexual preferences]],$J$81:$AA$81)</f>
        <v>6</v>
      </c>
    </row>
    <row r="12" spans="1:32" ht="14.4" x14ac:dyDescent="0.3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C12" s="4">
        <f>SUMPRODUCT(Table_1[[#This Row],[Nickname]:[Sexual preferences]],$J$78:$AA$78)</f>
        <v>13.598278127980494</v>
      </c>
      <c r="AD12" s="4">
        <f>SUMPRODUCT(Table_1[[#This Row],[Nickname]:[Sexual preferences]],$J$79:$AA$79)</f>
        <v>107</v>
      </c>
      <c r="AE12" s="4">
        <f>SUMPRODUCT(Table_1[[#This Row],[Nickname]:[Sexual preferences]],$J$80:$AA$80)</f>
        <v>32</v>
      </c>
      <c r="AF12" s="4">
        <f>SUMPRODUCT(Table_1[[#This Row],[Nickname]:[Sexual preferences]],$J$81:$AA$81)</f>
        <v>12</v>
      </c>
    </row>
    <row r="13" spans="1:32" ht="14.4" x14ac:dyDescent="0.3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C13" s="4">
        <f>SUMPRODUCT(Table_1[[#This Row],[Nickname]:[Sexual preferences]],$J$78:$AA$78)</f>
        <v>7.0717042989910324</v>
      </c>
      <c r="AD13" s="4">
        <f>SUMPRODUCT(Table_1[[#This Row],[Nickname]:[Sexual preferences]],$J$79:$AA$79)</f>
        <v>59</v>
      </c>
      <c r="AE13" s="4">
        <f>SUMPRODUCT(Table_1[[#This Row],[Nickname]:[Sexual preferences]],$J$80:$AA$80)</f>
        <v>18</v>
      </c>
      <c r="AF13" s="4">
        <f>SUMPRODUCT(Table_1[[#This Row],[Nickname]:[Sexual preferences]],$J$81:$AA$81)</f>
        <v>6</v>
      </c>
    </row>
    <row r="14" spans="1:32" ht="14.4" x14ac:dyDescent="0.3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C14" s="4">
        <f>SUMPRODUCT(Table_1[[#This Row],[Nickname]:[Sexual preferences]],$J$78:$AA$78)</f>
        <v>12.392385554573151</v>
      </c>
      <c r="AD14" s="4">
        <f>SUMPRODUCT(Table_1[[#This Row],[Nickname]:[Sexual preferences]],$J$79:$AA$79)</f>
        <v>104</v>
      </c>
      <c r="AE14" s="4">
        <f>SUMPRODUCT(Table_1[[#This Row],[Nickname]:[Sexual preferences]],$J$80:$AA$80)</f>
        <v>32</v>
      </c>
      <c r="AF14" s="4">
        <f>SUMPRODUCT(Table_1[[#This Row],[Nickname]:[Sexual preferences]],$J$81:$AA$81)</f>
        <v>10</v>
      </c>
    </row>
    <row r="15" spans="1:32" ht="14.4" x14ac:dyDescent="0.3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C15" s="4">
        <f>SUMPRODUCT(Table_1[[#This Row],[Nickname]:[Sexual preferences]],$J$78:$AA$78)</f>
        <v>12.971793238031772</v>
      </c>
      <c r="AD15" s="4">
        <f>SUMPRODUCT(Table_1[[#This Row],[Nickname]:[Sexual preferences]],$J$79:$AA$79)</f>
        <v>105</v>
      </c>
      <c r="AE15" s="4">
        <f>SUMPRODUCT(Table_1[[#This Row],[Nickname]:[Sexual preferences]],$J$80:$AA$80)</f>
        <v>30</v>
      </c>
      <c r="AF15" s="4">
        <f>SUMPRODUCT(Table_1[[#This Row],[Nickname]:[Sexual preferences]],$J$81:$AA$81)</f>
        <v>11</v>
      </c>
    </row>
    <row r="16" spans="1:32" ht="14.4" x14ac:dyDescent="0.3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C16" s="4">
        <f>SUMPRODUCT(Table_1[[#This Row],[Nickname]:[Sexual preferences]],$J$78:$AA$78)</f>
        <v>5.1679380400385631</v>
      </c>
      <c r="AD16" s="4">
        <f>SUMPRODUCT(Table_1[[#This Row],[Nickname]:[Sexual preferences]],$J$79:$AA$79)</f>
        <v>42</v>
      </c>
      <c r="AE16" s="4">
        <f>SUMPRODUCT(Table_1[[#This Row],[Nickname]:[Sexual preferences]],$J$80:$AA$80)</f>
        <v>15</v>
      </c>
      <c r="AF16" s="4">
        <f>SUMPRODUCT(Table_1[[#This Row],[Nickname]:[Sexual preferences]],$J$81:$AA$81)</f>
        <v>5</v>
      </c>
    </row>
    <row r="17" spans="1:32" ht="14.4" x14ac:dyDescent="0.3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C17" s="4">
        <f>SUMPRODUCT(Table_1[[#This Row],[Nickname]:[Sexual preferences]],$J$78:$AA$78)</f>
        <v>7.376117067386188</v>
      </c>
      <c r="AD17" s="4">
        <f>SUMPRODUCT(Table_1[[#This Row],[Nickname]:[Sexual preferences]],$J$79:$AA$79)</f>
        <v>58</v>
      </c>
      <c r="AE17" s="4">
        <f>SUMPRODUCT(Table_1[[#This Row],[Nickname]:[Sexual preferences]],$J$80:$AA$80)</f>
        <v>19</v>
      </c>
      <c r="AF17" s="4">
        <f>SUMPRODUCT(Table_1[[#This Row],[Nickname]:[Sexual preferences]],$J$81:$AA$81)</f>
        <v>7</v>
      </c>
    </row>
    <row r="18" spans="1:32" ht="14.4" x14ac:dyDescent="0.3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C18" s="4">
        <f>SUMPRODUCT(Table_1[[#This Row],[Nickname]:[Sexual preferences]],$J$78:$AA$78)</f>
        <v>7.376117067386188</v>
      </c>
      <c r="AD18" s="4">
        <f>SUMPRODUCT(Table_1[[#This Row],[Nickname]:[Sexual preferences]],$J$79:$AA$79)</f>
        <v>58</v>
      </c>
      <c r="AE18" s="4">
        <f>SUMPRODUCT(Table_1[[#This Row],[Nickname]:[Sexual preferences]],$J$80:$AA$80)</f>
        <v>19</v>
      </c>
      <c r="AF18" s="4">
        <f>SUMPRODUCT(Table_1[[#This Row],[Nickname]:[Sexual preferences]],$J$81:$AA$81)</f>
        <v>7</v>
      </c>
    </row>
    <row r="19" spans="1:32" ht="14.4" x14ac:dyDescent="0.3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C19" s="4">
        <f>SUMPRODUCT(Table_1[[#This Row],[Nickname]:[Sexual preferences]],$J$78:$AA$78)</f>
        <v>9.4934168728208572</v>
      </c>
      <c r="AD19" s="4">
        <f>SUMPRODUCT(Table_1[[#This Row],[Nickname]:[Sexual preferences]],$J$79:$AA$79)</f>
        <v>75</v>
      </c>
      <c r="AE19" s="4">
        <f>SUMPRODUCT(Table_1[[#This Row],[Nickname]:[Sexual preferences]],$J$80:$AA$80)</f>
        <v>23</v>
      </c>
      <c r="AF19" s="4">
        <f>SUMPRODUCT(Table_1[[#This Row],[Nickname]:[Sexual preferences]],$J$81:$AA$81)</f>
        <v>9</v>
      </c>
    </row>
    <row r="20" spans="1:32" ht="15.75" customHeight="1" x14ac:dyDescent="0.3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C20" s="4">
        <f>SUMPRODUCT(Table_1[[#This Row],[Nickname]:[Sexual preferences]],$J$78:$AA$78)</f>
        <v>6.8904935109512548</v>
      </c>
      <c r="AD20" s="4">
        <f>SUMPRODUCT(Table_1[[#This Row],[Nickname]:[Sexual preferences]],$J$79:$AA$79)</f>
        <v>57</v>
      </c>
      <c r="AE20" s="4">
        <f>SUMPRODUCT(Table_1[[#This Row],[Nickname]:[Sexual preferences]],$J$80:$AA$80)</f>
        <v>20</v>
      </c>
      <c r="AF20" s="4">
        <f>SUMPRODUCT(Table_1[[#This Row],[Nickname]:[Sexual preferences]],$J$81:$AA$81)</f>
        <v>6</v>
      </c>
    </row>
    <row r="21" spans="1:32" ht="15.75" customHeight="1" x14ac:dyDescent="0.3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C21" s="4">
        <f>SUMPRODUCT(Table_1[[#This Row],[Nickname]:[Sexual preferences]],$J$78:$AA$78)</f>
        <v>3.3564907115107498</v>
      </c>
      <c r="AD21" s="4">
        <f>SUMPRODUCT(Table_1[[#This Row],[Nickname]:[Sexual preferences]],$J$79:$AA$79)</f>
        <v>28</v>
      </c>
      <c r="AE21" s="4">
        <f>SUMPRODUCT(Table_1[[#This Row],[Nickname]:[Sexual preferences]],$J$80:$AA$80)</f>
        <v>11</v>
      </c>
      <c r="AF21" s="4">
        <f>SUMPRODUCT(Table_1[[#This Row],[Nickname]:[Sexual preferences]],$J$81:$AA$81)</f>
        <v>3</v>
      </c>
    </row>
    <row r="22" spans="1:32" ht="15.75" customHeight="1" x14ac:dyDescent="0.3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C22" s="4">
        <f>SUMPRODUCT(Table_1[[#This Row],[Nickname]:[Sexual preferences]],$J$78:$AA$78)</f>
        <v>5.6534495128678861</v>
      </c>
      <c r="AD22" s="4">
        <f>SUMPRODUCT(Table_1[[#This Row],[Nickname]:[Sexual preferences]],$J$79:$AA$79)</f>
        <v>47</v>
      </c>
      <c r="AE22" s="4">
        <f>SUMPRODUCT(Table_1[[#This Row],[Nickname]:[Sexual preferences]],$J$80:$AA$80)</f>
        <v>16</v>
      </c>
      <c r="AF22" s="4">
        <f>SUMPRODUCT(Table_1[[#This Row],[Nickname]:[Sexual preferences]],$J$81:$AA$81)</f>
        <v>5</v>
      </c>
    </row>
    <row r="23" spans="1:32" ht="15.75" customHeight="1" x14ac:dyDescent="0.3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C23" s="4">
        <f>SUMPRODUCT(Table_1[[#This Row],[Nickname]:[Sexual preferences]],$J$78:$AA$78)</f>
        <v>5.1679380400385631</v>
      </c>
      <c r="AD23" s="4">
        <f>SUMPRODUCT(Table_1[[#This Row],[Nickname]:[Sexual preferences]],$J$79:$AA$79)</f>
        <v>42</v>
      </c>
      <c r="AE23" s="4">
        <f>SUMPRODUCT(Table_1[[#This Row],[Nickname]:[Sexual preferences]],$J$80:$AA$80)</f>
        <v>15</v>
      </c>
      <c r="AF23" s="4">
        <f>SUMPRODUCT(Table_1[[#This Row],[Nickname]:[Sexual preferences]],$J$81:$AA$81)</f>
        <v>5</v>
      </c>
    </row>
    <row r="24" spans="1:32" ht="15.75" customHeight="1" x14ac:dyDescent="0.3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C24" s="4">
        <f>SUMPRODUCT(Table_1[[#This Row],[Nickname]:[Sexual preferences]],$J$78:$AA$78)</f>
        <v>7.9810909531074534</v>
      </c>
      <c r="AD24" s="4">
        <f>SUMPRODUCT(Table_1[[#This Row],[Nickname]:[Sexual preferences]],$J$79:$AA$79)</f>
        <v>62</v>
      </c>
      <c r="AE24" s="4">
        <f>SUMPRODUCT(Table_1[[#This Row],[Nickname]:[Sexual preferences]],$J$80:$AA$80)</f>
        <v>18</v>
      </c>
      <c r="AF24" s="4">
        <f>SUMPRODUCT(Table_1[[#This Row],[Nickname]:[Sexual preferences]],$J$81:$AA$81)</f>
        <v>7</v>
      </c>
    </row>
    <row r="25" spans="1:32" ht="15.75" customHeight="1" x14ac:dyDescent="0.3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C25" s="4">
        <f>SUMPRODUCT(Table_1[[#This Row],[Nickname]:[Sexual preferences]],$J$78:$AA$78)</f>
        <v>22.248396927026992</v>
      </c>
      <c r="AD25" s="4">
        <f>SUMPRODUCT(Table_1[[#This Row],[Nickname]:[Sexual preferences]],$J$79:$AA$79)</f>
        <v>179</v>
      </c>
      <c r="AE25" s="4">
        <f>SUMPRODUCT(Table_1[[#This Row],[Nickname]:[Sexual preferences]],$J$80:$AA$80)</f>
        <v>53</v>
      </c>
      <c r="AF25" s="4">
        <f>SUMPRODUCT(Table_1[[#This Row],[Nickname]:[Sexual preferences]],$J$81:$AA$81)</f>
        <v>19</v>
      </c>
    </row>
    <row r="26" spans="1:32" ht="15.75" customHeight="1" x14ac:dyDescent="0.3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C26" s="4">
        <f>SUMPRODUCT(Table_1[[#This Row],[Nickname]:[Sexual preferences]],$J$78:$AA$78)</f>
        <v>20.840006728563633</v>
      </c>
      <c r="AD26" s="4">
        <f>SUMPRODUCT(Table_1[[#This Row],[Nickname]:[Sexual preferences]],$J$79:$AA$79)</f>
        <v>168</v>
      </c>
      <c r="AE26" s="4">
        <f>SUMPRODUCT(Table_1[[#This Row],[Nickname]:[Sexual preferences]],$J$80:$AA$80)</f>
        <v>48</v>
      </c>
      <c r="AF26" s="4">
        <f>SUMPRODUCT(Table_1[[#This Row],[Nickname]:[Sexual preferences]],$J$81:$AA$81)</f>
        <v>18</v>
      </c>
    </row>
    <row r="27" spans="1:32" ht="15.75" customHeight="1" x14ac:dyDescent="0.3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C27" s="4">
        <f>SUMPRODUCT(Table_1[[#This Row],[Nickname]:[Sexual preferences]],$J$78:$AA$78)</f>
        <v>23.030414319147237</v>
      </c>
      <c r="AD27" s="4">
        <f>SUMPRODUCT(Table_1[[#This Row],[Nickname]:[Sexual preferences]],$J$79:$AA$79)</f>
        <v>184</v>
      </c>
      <c r="AE27" s="4">
        <f>SUMPRODUCT(Table_1[[#This Row],[Nickname]:[Sexual preferences]],$J$80:$AA$80)</f>
        <v>54</v>
      </c>
      <c r="AF27" s="4">
        <f>SUMPRODUCT(Table_1[[#This Row],[Nickname]:[Sexual preferences]],$J$81:$AA$81)</f>
        <v>20</v>
      </c>
    </row>
    <row r="28" spans="1:32" ht="15.75" customHeight="1" x14ac:dyDescent="0.3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C28" s="4">
        <f>SUMPRODUCT(Table_1[[#This Row],[Nickname]:[Sexual preferences]],$J$78:$AA$78)</f>
        <v>17.456913299103483</v>
      </c>
      <c r="AD28" s="4">
        <f>SUMPRODUCT(Table_1[[#This Row],[Nickname]:[Sexual preferences]],$J$79:$AA$79)</f>
        <v>135</v>
      </c>
      <c r="AE28" s="4">
        <f>SUMPRODUCT(Table_1[[#This Row],[Nickname]:[Sexual preferences]],$J$80:$AA$80)</f>
        <v>35</v>
      </c>
      <c r="AF28" s="4">
        <f>SUMPRODUCT(Table_1[[#This Row],[Nickname]:[Sexual preferences]],$J$81:$AA$81)</f>
        <v>16</v>
      </c>
    </row>
    <row r="29" spans="1:32" ht="15.75" customHeight="1" x14ac:dyDescent="0.3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C29" s="4">
        <f>SUMPRODUCT(Table_1[[#This Row],[Nickname]:[Sexual preferences]],$J$78:$AA$78)</f>
        <v>14.456141557617659</v>
      </c>
      <c r="AD29" s="4">
        <f>SUMPRODUCT(Table_1[[#This Row],[Nickname]:[Sexual preferences]],$J$79:$AA$79)</f>
        <v>111</v>
      </c>
      <c r="AE29" s="4">
        <f>SUMPRODUCT(Table_1[[#This Row],[Nickname]:[Sexual preferences]],$J$80:$AA$80)</f>
        <v>28</v>
      </c>
      <c r="AF29" s="4">
        <f>SUMPRODUCT(Table_1[[#This Row],[Nickname]:[Sexual preferences]],$J$81:$AA$81)</f>
        <v>14</v>
      </c>
    </row>
    <row r="30" spans="1:32" ht="15.75" customHeight="1" x14ac:dyDescent="0.3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C30" s="4">
        <f>SUMPRODUCT(Table_1[[#This Row],[Nickname]:[Sexual preferences]],$J$78:$AA$78)</f>
        <v>4.2729613967676281</v>
      </c>
      <c r="AD30" s="4">
        <f>SUMPRODUCT(Table_1[[#This Row],[Nickname]:[Sexual preferences]],$J$79:$AA$79)</f>
        <v>32</v>
      </c>
      <c r="AE30" s="4">
        <f>SUMPRODUCT(Table_1[[#This Row],[Nickname]:[Sexual preferences]],$J$80:$AA$80)</f>
        <v>9</v>
      </c>
      <c r="AF30" s="4">
        <f>SUMPRODUCT(Table_1[[#This Row],[Nickname]:[Sexual preferences]],$J$81:$AA$81)</f>
        <v>4</v>
      </c>
    </row>
    <row r="31" spans="1:32" ht="15.75" customHeight="1" x14ac:dyDescent="0.3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C31" s="4">
        <f>SUMPRODUCT(Table_1[[#This Row],[Nickname]:[Sexual preferences]],$J$78:$AA$78)</f>
        <v>5.1679380400385631</v>
      </c>
      <c r="AD31" s="4">
        <f>SUMPRODUCT(Table_1[[#This Row],[Nickname]:[Sexual preferences]],$J$79:$AA$79)</f>
        <v>42</v>
      </c>
      <c r="AE31" s="4">
        <f>SUMPRODUCT(Table_1[[#This Row],[Nickname]:[Sexual preferences]],$J$80:$AA$80)</f>
        <v>15</v>
      </c>
      <c r="AF31" s="4">
        <f>SUMPRODUCT(Table_1[[#This Row],[Nickname]:[Sexual preferences]],$J$81:$AA$81)</f>
        <v>5</v>
      </c>
    </row>
    <row r="32" spans="1:32" ht="15.75" customHeight="1" x14ac:dyDescent="0.3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C32" s="4">
        <f>SUMPRODUCT(Table_1[[#This Row],[Nickname]:[Sexual preferences]],$J$78:$AA$78)</f>
        <v>8.3893273591470443</v>
      </c>
      <c r="AD32" s="4">
        <f>SUMPRODUCT(Table_1[[#This Row],[Nickname]:[Sexual preferences]],$J$79:$AA$79)</f>
        <v>67</v>
      </c>
      <c r="AE32" s="4">
        <f>SUMPRODUCT(Table_1[[#This Row],[Nickname]:[Sexual preferences]],$J$80:$AA$80)</f>
        <v>21</v>
      </c>
      <c r="AF32" s="4">
        <f>SUMPRODUCT(Table_1[[#This Row],[Nickname]:[Sexual preferences]],$J$81:$AA$81)</f>
        <v>8</v>
      </c>
    </row>
    <row r="33" spans="1:32" ht="15.75" customHeight="1" x14ac:dyDescent="0.3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C33" s="4">
        <f>SUMPRODUCT(Table_1[[#This Row],[Nickname]:[Sexual preferences]],$J$78:$AA$78)</f>
        <v>14.190829367154107</v>
      </c>
      <c r="AD33" s="4">
        <f>SUMPRODUCT(Table_1[[#This Row],[Nickname]:[Sexual preferences]],$J$79:$AA$79)</f>
        <v>118</v>
      </c>
      <c r="AE33" s="4">
        <f>SUMPRODUCT(Table_1[[#This Row],[Nickname]:[Sexual preferences]],$J$80:$AA$80)</f>
        <v>38</v>
      </c>
      <c r="AF33" s="4">
        <f>SUMPRODUCT(Table_1[[#This Row],[Nickname]:[Sexual preferences]],$J$81:$AA$81)</f>
        <v>11</v>
      </c>
    </row>
    <row r="34" spans="1:32" ht="15.75" customHeight="1" x14ac:dyDescent="0.3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C34" s="4">
        <f>SUMPRODUCT(Table_1[[#This Row],[Nickname]:[Sexual preferences]],$J$78:$AA$78)</f>
        <v>15.413940458690984</v>
      </c>
      <c r="AD34" s="4">
        <f>SUMPRODUCT(Table_1[[#This Row],[Nickname]:[Sexual preferences]],$J$79:$AA$79)</f>
        <v>125</v>
      </c>
      <c r="AE34" s="4">
        <f>SUMPRODUCT(Table_1[[#This Row],[Nickname]:[Sexual preferences]],$J$80:$AA$80)</f>
        <v>38</v>
      </c>
      <c r="AF34" s="4">
        <f>SUMPRODUCT(Table_1[[#This Row],[Nickname]:[Sexual preferences]],$J$81:$AA$81)</f>
        <v>13</v>
      </c>
    </row>
    <row r="35" spans="1:32" ht="15.75" customHeight="1" x14ac:dyDescent="0.3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C35" s="4">
        <f>SUMPRODUCT(Table_1[[#This Row],[Nickname]:[Sexual preferences]],$J$78:$AA$78)</f>
        <v>16.84160511897343</v>
      </c>
      <c r="AD35" s="4">
        <f>SUMPRODUCT(Table_1[[#This Row],[Nickname]:[Sexual preferences]],$J$79:$AA$79)</f>
        <v>139</v>
      </c>
      <c r="AE35" s="4">
        <f>SUMPRODUCT(Table_1[[#This Row],[Nickname]:[Sexual preferences]],$J$80:$AA$80)</f>
        <v>40</v>
      </c>
      <c r="AF35" s="4">
        <f>SUMPRODUCT(Table_1[[#This Row],[Nickname]:[Sexual preferences]],$J$81:$AA$81)</f>
        <v>16</v>
      </c>
    </row>
    <row r="36" spans="1:32" ht="15.75" customHeight="1" x14ac:dyDescent="0.3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C36" s="4">
        <f>SUMPRODUCT(Table_1[[#This Row],[Nickname]:[Sexual preferences]],$J$78:$AA$78)</f>
        <v>17.945694632647243</v>
      </c>
      <c r="AD36" s="4">
        <f>SUMPRODUCT(Table_1[[#This Row],[Nickname]:[Sexual preferences]],$J$79:$AA$79)</f>
        <v>147</v>
      </c>
      <c r="AE36" s="4">
        <f>SUMPRODUCT(Table_1[[#This Row],[Nickname]:[Sexual preferences]],$J$80:$AA$80)</f>
        <v>42</v>
      </c>
      <c r="AF36" s="4">
        <f>SUMPRODUCT(Table_1[[#This Row],[Nickname]:[Sexual preferences]],$J$81:$AA$81)</f>
        <v>17</v>
      </c>
    </row>
    <row r="37" spans="1:32" ht="15.75" customHeight="1" x14ac:dyDescent="0.3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C37" s="4">
        <f>SUMPRODUCT(Table_1[[#This Row],[Nickname]:[Sexual preferences]],$J$78:$AA$78)</f>
        <v>20.153873659994865</v>
      </c>
      <c r="AD37" s="4">
        <f>SUMPRODUCT(Table_1[[#This Row],[Nickname]:[Sexual preferences]],$J$79:$AA$79)</f>
        <v>163</v>
      </c>
      <c r="AE37" s="4">
        <f>SUMPRODUCT(Table_1[[#This Row],[Nickname]:[Sexual preferences]],$J$80:$AA$80)</f>
        <v>46</v>
      </c>
      <c r="AF37" s="4">
        <f>SUMPRODUCT(Table_1[[#This Row],[Nickname]:[Sexual preferences]],$J$81:$AA$81)</f>
        <v>19</v>
      </c>
    </row>
    <row r="38" spans="1:32" ht="15.75" customHeight="1" x14ac:dyDescent="0.3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C38" s="4">
        <f>SUMPRODUCT(Table_1[[#This Row],[Nickname]:[Sexual preferences]],$J$78:$AA$78)</f>
        <v>8.3893273591470443</v>
      </c>
      <c r="AD38" s="4">
        <f>SUMPRODUCT(Table_1[[#This Row],[Nickname]:[Sexual preferences]],$J$79:$AA$79)</f>
        <v>67</v>
      </c>
      <c r="AE38" s="4">
        <f>SUMPRODUCT(Table_1[[#This Row],[Nickname]:[Sexual preferences]],$J$80:$AA$80)</f>
        <v>21</v>
      </c>
      <c r="AF38" s="4">
        <f>SUMPRODUCT(Table_1[[#This Row],[Nickname]:[Sexual preferences]],$J$81:$AA$81)</f>
        <v>8</v>
      </c>
    </row>
    <row r="39" spans="1:32" ht="15.75" customHeight="1" x14ac:dyDescent="0.3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C39" s="4">
        <f>SUMPRODUCT(Table_1[[#This Row],[Nickname]:[Sexual preferences]],$J$78:$AA$78)</f>
        <v>16.84160511897343</v>
      </c>
      <c r="AD39" s="4">
        <f>SUMPRODUCT(Table_1[[#This Row],[Nickname]:[Sexual preferences]],$J$79:$AA$79)</f>
        <v>139</v>
      </c>
      <c r="AE39" s="4">
        <f>SUMPRODUCT(Table_1[[#This Row],[Nickname]:[Sexual preferences]],$J$80:$AA$80)</f>
        <v>40</v>
      </c>
      <c r="AF39" s="4">
        <f>SUMPRODUCT(Table_1[[#This Row],[Nickname]:[Sexual preferences]],$J$81:$AA$81)</f>
        <v>16</v>
      </c>
    </row>
    <row r="40" spans="1:32" ht="15.75" customHeight="1" x14ac:dyDescent="0.3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C40" s="4">
        <f>SUMPRODUCT(Table_1[[#This Row],[Nickname]:[Sexual preferences]],$J$78:$AA$78)</f>
        <v>12.374724017844493</v>
      </c>
      <c r="AD40" s="4">
        <f>SUMPRODUCT(Table_1[[#This Row],[Nickname]:[Sexual preferences]],$J$79:$AA$79)</f>
        <v>99</v>
      </c>
      <c r="AE40" s="4">
        <f>SUMPRODUCT(Table_1[[#This Row],[Nickname]:[Sexual preferences]],$J$80:$AA$80)</f>
        <v>30</v>
      </c>
      <c r="AF40" s="4">
        <f>SUMPRODUCT(Table_1[[#This Row],[Nickname]:[Sexual preferences]],$J$81:$AA$81)</f>
        <v>11</v>
      </c>
    </row>
    <row r="41" spans="1:32" ht="15.75" customHeight="1" x14ac:dyDescent="0.3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C41" s="4">
        <f>SUMPRODUCT(Table_1[[#This Row],[Nickname]:[Sexual preferences]],$J$78:$AA$78)</f>
        <v>18.947943258131488</v>
      </c>
      <c r="AD41" s="4">
        <f>SUMPRODUCT(Table_1[[#This Row],[Nickname]:[Sexual preferences]],$J$79:$AA$79)</f>
        <v>154</v>
      </c>
      <c r="AE41" s="4">
        <f>SUMPRODUCT(Table_1[[#This Row],[Nickname]:[Sexual preferences]],$J$80:$AA$80)</f>
        <v>47</v>
      </c>
      <c r="AF41" s="4">
        <f>SUMPRODUCT(Table_1[[#This Row],[Nickname]:[Sexual preferences]],$J$81:$AA$81)</f>
        <v>16</v>
      </c>
    </row>
    <row r="42" spans="1:32" ht="15.75" customHeight="1" x14ac:dyDescent="0.3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C42" s="4">
        <f>SUMPRODUCT(Table_1[[#This Row],[Nickname]:[Sexual preferences]],$J$78:$AA$78)</f>
        <v>14.03514989278634</v>
      </c>
      <c r="AD42" s="4">
        <f>SUMPRODUCT(Table_1[[#This Row],[Nickname]:[Sexual preferences]],$J$79:$AA$79)</f>
        <v>121</v>
      </c>
      <c r="AE42" s="4">
        <f>SUMPRODUCT(Table_1[[#This Row],[Nickname]:[Sexual preferences]],$J$80:$AA$80)</f>
        <v>40</v>
      </c>
      <c r="AF42" s="4">
        <f>SUMPRODUCT(Table_1[[#This Row],[Nickname]:[Sexual preferences]],$J$81:$AA$81)</f>
        <v>11</v>
      </c>
    </row>
    <row r="43" spans="1:32" ht="15.75" customHeight="1" x14ac:dyDescent="0.3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C43" s="4">
        <f>SUMPRODUCT(Table_1[[#This Row],[Nickname]:[Sexual preferences]],$J$78:$AA$78)</f>
        <v>13.057312960312291</v>
      </c>
      <c r="AD43" s="4">
        <f>SUMPRODUCT(Table_1[[#This Row],[Nickname]:[Sexual preferences]],$J$79:$AA$79)</f>
        <v>107</v>
      </c>
      <c r="AE43" s="4">
        <f>SUMPRODUCT(Table_1[[#This Row],[Nickname]:[Sexual preferences]],$J$80:$AA$80)</f>
        <v>33</v>
      </c>
      <c r="AF43" s="4">
        <f>SUMPRODUCT(Table_1[[#This Row],[Nickname]:[Sexual preferences]],$J$81:$AA$81)</f>
        <v>11</v>
      </c>
    </row>
    <row r="44" spans="1:32" ht="15.75" customHeight="1" x14ac:dyDescent="0.3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C44" s="4">
        <f>SUMPRODUCT(Table_1[[#This Row],[Nickname]:[Sexual preferences]],$J$78:$AA$78)</f>
        <v>17.136495929603676</v>
      </c>
      <c r="AD44" s="4">
        <f>SUMPRODUCT(Table_1[[#This Row],[Nickname]:[Sexual preferences]],$J$79:$AA$79)</f>
        <v>140</v>
      </c>
      <c r="AE44" s="4">
        <f>SUMPRODUCT(Table_1[[#This Row],[Nickname]:[Sexual preferences]],$J$80:$AA$80)</f>
        <v>43</v>
      </c>
      <c r="AF44" s="4">
        <f>SUMPRODUCT(Table_1[[#This Row],[Nickname]:[Sexual preferences]],$J$81:$AA$81)</f>
        <v>14</v>
      </c>
    </row>
    <row r="45" spans="1:32" ht="15.75" customHeight="1" x14ac:dyDescent="0.3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C45" s="4">
        <f>SUMPRODUCT(Table_1[[#This Row],[Nickname]:[Sexual preferences]],$J$78:$AA$78)</f>
        <v>7.8616285402155111</v>
      </c>
      <c r="AD45" s="4">
        <f>SUMPRODUCT(Table_1[[#This Row],[Nickname]:[Sexual preferences]],$J$79:$AA$79)</f>
        <v>63</v>
      </c>
      <c r="AE45" s="4">
        <f>SUMPRODUCT(Table_1[[#This Row],[Nickname]:[Sexual preferences]],$J$80:$AA$80)</f>
        <v>20</v>
      </c>
      <c r="AF45" s="4">
        <f>SUMPRODUCT(Table_1[[#This Row],[Nickname]:[Sexual preferences]],$J$81:$AA$81)</f>
        <v>7</v>
      </c>
    </row>
    <row r="46" spans="1:32" ht="15.75" customHeight="1" x14ac:dyDescent="0.3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C46" s="4">
        <f>SUMPRODUCT(Table_1[[#This Row],[Nickname]:[Sexual preferences]],$J$78:$AA$78)</f>
        <v>10.355662627640879</v>
      </c>
      <c r="AD46" s="4">
        <f>SUMPRODUCT(Table_1[[#This Row],[Nickname]:[Sexual preferences]],$J$79:$AA$79)</f>
        <v>84</v>
      </c>
      <c r="AE46" s="4">
        <f>SUMPRODUCT(Table_1[[#This Row],[Nickname]:[Sexual preferences]],$J$80:$AA$80)</f>
        <v>25</v>
      </c>
      <c r="AF46" s="4">
        <f>SUMPRODUCT(Table_1[[#This Row],[Nickname]:[Sexual preferences]],$J$81:$AA$81)</f>
        <v>9</v>
      </c>
    </row>
    <row r="47" spans="1:32" ht="15.75" customHeight="1" x14ac:dyDescent="0.3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C47" s="4">
        <f>SUMPRODUCT(Table_1[[#This Row],[Nickname]:[Sexual preferences]],$J$78:$AA$78)</f>
        <v>10.966223919345772</v>
      </c>
      <c r="AD47" s="4">
        <f>SUMPRODUCT(Table_1[[#This Row],[Nickname]:[Sexual preferences]],$J$79:$AA$79)</f>
        <v>93</v>
      </c>
      <c r="AE47" s="4">
        <f>SUMPRODUCT(Table_1[[#This Row],[Nickname]:[Sexual preferences]],$J$80:$AA$80)</f>
        <v>29</v>
      </c>
      <c r="AF47" s="4">
        <f>SUMPRODUCT(Table_1[[#This Row],[Nickname]:[Sexual preferences]],$J$81:$AA$81)</f>
        <v>9</v>
      </c>
    </row>
    <row r="48" spans="1:32" ht="15.75" customHeight="1" x14ac:dyDescent="0.3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C48" s="4">
        <f>SUMPRODUCT(Table_1[[#This Row],[Nickname]:[Sexual preferences]],$J$78:$AA$78)</f>
        <v>10.966223919345772</v>
      </c>
      <c r="AD48" s="4">
        <f>SUMPRODUCT(Table_1[[#This Row],[Nickname]:[Sexual preferences]],$J$79:$AA$79)</f>
        <v>93</v>
      </c>
      <c r="AE48" s="4">
        <f>SUMPRODUCT(Table_1[[#This Row],[Nickname]:[Sexual preferences]],$J$80:$AA$80)</f>
        <v>29</v>
      </c>
      <c r="AF48" s="4">
        <f>SUMPRODUCT(Table_1[[#This Row],[Nickname]:[Sexual preferences]],$J$81:$AA$81)</f>
        <v>9</v>
      </c>
    </row>
    <row r="49" spans="1:32" ht="15.75" customHeight="1" x14ac:dyDescent="0.3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C49" s="4">
        <f>SUMPRODUCT(Table_1[[#This Row],[Nickname]:[Sexual preferences]],$J$78:$AA$78)</f>
        <v>10.480712446516449</v>
      </c>
      <c r="AD49" s="4">
        <f>SUMPRODUCT(Table_1[[#This Row],[Nickname]:[Sexual preferences]],$J$79:$AA$79)</f>
        <v>88</v>
      </c>
      <c r="AE49" s="4">
        <f>SUMPRODUCT(Table_1[[#This Row],[Nickname]:[Sexual preferences]],$J$80:$AA$80)</f>
        <v>28</v>
      </c>
      <c r="AF49" s="4">
        <f>SUMPRODUCT(Table_1[[#This Row],[Nickname]:[Sexual preferences]],$J$81:$AA$81)</f>
        <v>9</v>
      </c>
    </row>
    <row r="50" spans="1:32" ht="15.75" customHeight="1" x14ac:dyDescent="0.3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C50" s="4">
        <f>SUMPRODUCT(Table_1[[#This Row],[Nickname]:[Sexual preferences]],$J$78:$AA$78)</f>
        <v>12.257932261436519</v>
      </c>
      <c r="AD50" s="4">
        <f>SUMPRODUCT(Table_1[[#This Row],[Nickname]:[Sexual preferences]],$J$79:$AA$79)</f>
        <v>105</v>
      </c>
      <c r="AE50" s="4">
        <f>SUMPRODUCT(Table_1[[#This Row],[Nickname]:[Sexual preferences]],$J$80:$AA$80)</f>
        <v>35</v>
      </c>
      <c r="AF50" s="4">
        <f>SUMPRODUCT(Table_1[[#This Row],[Nickname]:[Sexual preferences]],$J$81:$AA$81)</f>
        <v>10</v>
      </c>
    </row>
    <row r="51" spans="1:32" ht="15.75" customHeight="1" x14ac:dyDescent="0.3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C51" s="4">
        <f>SUMPRODUCT(Table_1[[#This Row],[Nickname]:[Sexual preferences]],$J$78:$AA$78)</f>
        <v>10.166547174067114</v>
      </c>
      <c r="AD51" s="4">
        <f>SUMPRODUCT(Table_1[[#This Row],[Nickname]:[Sexual preferences]],$J$79:$AA$79)</f>
        <v>84</v>
      </c>
      <c r="AE51" s="4">
        <f>SUMPRODUCT(Table_1[[#This Row],[Nickname]:[Sexual preferences]],$J$80:$AA$80)</f>
        <v>28</v>
      </c>
      <c r="AF51" s="4">
        <f>SUMPRODUCT(Table_1[[#This Row],[Nickname]:[Sexual preferences]],$J$81:$AA$81)</f>
        <v>9</v>
      </c>
    </row>
    <row r="52" spans="1:32" ht="15.75" customHeight="1" x14ac:dyDescent="0.3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C52" s="4">
        <f>SUMPRODUCT(Table_1[[#This Row],[Nickname]:[Sexual preferences]],$J$78:$AA$78)</f>
        <v>13.112654571545562</v>
      </c>
      <c r="AD52" s="4">
        <f>SUMPRODUCT(Table_1[[#This Row],[Nickname]:[Sexual preferences]],$J$79:$AA$79)</f>
        <v>106</v>
      </c>
      <c r="AE52" s="4">
        <f>SUMPRODUCT(Table_1[[#This Row],[Nickname]:[Sexual preferences]],$J$80:$AA$80)</f>
        <v>33</v>
      </c>
      <c r="AF52" s="4">
        <f>SUMPRODUCT(Table_1[[#This Row],[Nickname]:[Sexual preferences]],$J$81:$AA$81)</f>
        <v>11</v>
      </c>
    </row>
    <row r="53" spans="1:32" ht="15.75" customHeight="1" x14ac:dyDescent="0.3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C53" s="4">
        <f>SUMPRODUCT(Table_1[[#This Row],[Nickname]:[Sexual preferences]],$J$78:$AA$78)</f>
        <v>14.411446944776765</v>
      </c>
      <c r="AD53" s="4">
        <f>SUMPRODUCT(Table_1[[#This Row],[Nickname]:[Sexual preferences]],$J$79:$AA$79)</f>
        <v>119</v>
      </c>
      <c r="AE53" s="4">
        <f>SUMPRODUCT(Table_1[[#This Row],[Nickname]:[Sexual preferences]],$J$80:$AA$80)</f>
        <v>37</v>
      </c>
      <c r="AF53" s="4">
        <f>SUMPRODUCT(Table_1[[#This Row],[Nickname]:[Sexual preferences]],$J$81:$AA$81)</f>
        <v>12</v>
      </c>
    </row>
    <row r="54" spans="1:32" ht="15.75" customHeight="1" x14ac:dyDescent="0.3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C54" s="4">
        <f>SUMPRODUCT(Table_1[[#This Row],[Nickname]:[Sexual preferences]],$J$78:$AA$78)</f>
        <v>5.1679380400385631</v>
      </c>
      <c r="AD54" s="4">
        <f>SUMPRODUCT(Table_1[[#This Row],[Nickname]:[Sexual preferences]],$J$79:$AA$79)</f>
        <v>42</v>
      </c>
      <c r="AE54" s="4">
        <f>SUMPRODUCT(Table_1[[#This Row],[Nickname]:[Sexual preferences]],$J$80:$AA$80)</f>
        <v>15</v>
      </c>
      <c r="AF54" s="4">
        <f>SUMPRODUCT(Table_1[[#This Row],[Nickname]:[Sexual preferences]],$J$81:$AA$81)</f>
        <v>5</v>
      </c>
    </row>
    <row r="55" spans="1:32" ht="15.75" customHeight="1" x14ac:dyDescent="0.3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C55" s="4">
        <f>SUMPRODUCT(Table_1[[#This Row],[Nickname]:[Sexual preferences]],$J$78:$AA$78)</f>
        <v>7.1733952751189545</v>
      </c>
      <c r="AD55" s="4">
        <f>SUMPRODUCT(Table_1[[#This Row],[Nickname]:[Sexual preferences]],$J$79:$AA$79)</f>
        <v>58</v>
      </c>
      <c r="AE55" s="4">
        <f>SUMPRODUCT(Table_1[[#This Row],[Nickname]:[Sexual preferences]],$J$80:$AA$80)</f>
        <v>18</v>
      </c>
      <c r="AF55" s="4">
        <f>SUMPRODUCT(Table_1[[#This Row],[Nickname]:[Sexual preferences]],$J$81:$AA$81)</f>
        <v>6</v>
      </c>
    </row>
    <row r="56" spans="1:32" ht="15.75" customHeight="1" x14ac:dyDescent="0.3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C56" s="4">
        <f>SUMPRODUCT(Table_1[[#This Row],[Nickname]:[Sexual preferences]],$J$78:$AA$78)</f>
        <v>5.1679380400385631</v>
      </c>
      <c r="AD56" s="4">
        <f>SUMPRODUCT(Table_1[[#This Row],[Nickname]:[Sexual preferences]],$J$79:$AA$79)</f>
        <v>42</v>
      </c>
      <c r="AE56" s="4">
        <f>SUMPRODUCT(Table_1[[#This Row],[Nickname]:[Sexual preferences]],$J$80:$AA$80)</f>
        <v>15</v>
      </c>
      <c r="AF56" s="4">
        <f>SUMPRODUCT(Table_1[[#This Row],[Nickname]:[Sexual preferences]],$J$81:$AA$81)</f>
        <v>5</v>
      </c>
    </row>
    <row r="57" spans="1:32" ht="15.75" customHeight="1" x14ac:dyDescent="0.3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C57" s="4">
        <f>SUMPRODUCT(Table_1[[#This Row],[Nickname]:[Sexual preferences]],$J$78:$AA$78)</f>
        <v>12.257932261436519</v>
      </c>
      <c r="AD57" s="4">
        <f>SUMPRODUCT(Table_1[[#This Row],[Nickname]:[Sexual preferences]],$J$79:$AA$79)</f>
        <v>105</v>
      </c>
      <c r="AE57" s="4">
        <f>SUMPRODUCT(Table_1[[#This Row],[Nickname]:[Sexual preferences]],$J$80:$AA$80)</f>
        <v>35</v>
      </c>
      <c r="AF57" s="4">
        <f>SUMPRODUCT(Table_1[[#This Row],[Nickname]:[Sexual preferences]],$J$81:$AA$81)</f>
        <v>10</v>
      </c>
    </row>
    <row r="58" spans="1:32" ht="15.75" customHeight="1" x14ac:dyDescent="0.3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C58" s="4">
        <f>SUMPRODUCT(Table_1[[#This Row],[Nickname]:[Sexual preferences]],$J$78:$AA$78)</f>
        <v>9.4673900711499801</v>
      </c>
      <c r="AD58" s="4">
        <f>SUMPRODUCT(Table_1[[#This Row],[Nickname]:[Sexual preferences]],$J$79:$AA$79)</f>
        <v>83</v>
      </c>
      <c r="AE58" s="4">
        <f>SUMPRODUCT(Table_1[[#This Row],[Nickname]:[Sexual preferences]],$J$80:$AA$80)</f>
        <v>28</v>
      </c>
      <c r="AF58" s="4">
        <f>SUMPRODUCT(Table_1[[#This Row],[Nickname]:[Sexual preferences]],$J$81:$AA$81)</f>
        <v>7</v>
      </c>
    </row>
    <row r="59" spans="1:32" ht="15.75" customHeight="1" x14ac:dyDescent="0.3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C59" s="4">
        <f>SUMPRODUCT(Table_1[[#This Row],[Nickname]:[Sexual preferences]],$J$78:$AA$78)</f>
        <v>10.966223919345772</v>
      </c>
      <c r="AD59" s="4">
        <f>SUMPRODUCT(Table_1[[#This Row],[Nickname]:[Sexual preferences]],$J$79:$AA$79)</f>
        <v>93</v>
      </c>
      <c r="AE59" s="4">
        <f>SUMPRODUCT(Table_1[[#This Row],[Nickname]:[Sexual preferences]],$J$80:$AA$80)</f>
        <v>29</v>
      </c>
      <c r="AF59" s="4">
        <f>SUMPRODUCT(Table_1[[#This Row],[Nickname]:[Sexual preferences]],$J$81:$AA$81)</f>
        <v>9</v>
      </c>
    </row>
    <row r="60" spans="1:32" ht="15.75" customHeight="1" x14ac:dyDescent="0.3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C60" s="4">
        <f>SUMPRODUCT(Table_1[[#This Row],[Nickname]:[Sexual preferences]],$J$78:$AA$78)</f>
        <v>9.3194447064957355</v>
      </c>
      <c r="AD60" s="4">
        <f>SUMPRODUCT(Table_1[[#This Row],[Nickname]:[Sexual preferences]],$J$79:$AA$79)</f>
        <v>81</v>
      </c>
      <c r="AE60" s="4">
        <f>SUMPRODUCT(Table_1[[#This Row],[Nickname]:[Sexual preferences]],$J$80:$AA$80)</f>
        <v>27</v>
      </c>
      <c r="AF60" s="4">
        <f>SUMPRODUCT(Table_1[[#This Row],[Nickname]:[Sexual preferences]],$J$81:$AA$81)</f>
        <v>7</v>
      </c>
    </row>
    <row r="61" spans="1:32" ht="15.75" customHeight="1" x14ac:dyDescent="0.3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C61" s="4">
        <f>SUMPRODUCT(Table_1[[#This Row],[Nickname]:[Sexual preferences]],$J$78:$AA$78)</f>
        <v>7.7448346002372901</v>
      </c>
      <c r="AD61" s="4">
        <f>SUMPRODUCT(Table_1[[#This Row],[Nickname]:[Sexual preferences]],$J$79:$AA$79)</f>
        <v>68</v>
      </c>
      <c r="AE61" s="4">
        <f>SUMPRODUCT(Table_1[[#This Row],[Nickname]:[Sexual preferences]],$J$80:$AA$80)</f>
        <v>23</v>
      </c>
      <c r="AF61" s="4">
        <f>SUMPRODUCT(Table_1[[#This Row],[Nickname]:[Sexual preferences]],$J$81:$AA$81)</f>
        <v>6</v>
      </c>
    </row>
    <row r="62" spans="1:32" ht="15.75" customHeight="1" x14ac:dyDescent="0.3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C62" s="4">
        <f>SUMPRODUCT(Table_1[[#This Row],[Nickname]:[Sexual preferences]],$J$78:$AA$78)</f>
        <v>10.966223919345772</v>
      </c>
      <c r="AD62" s="4">
        <f>SUMPRODUCT(Table_1[[#This Row],[Nickname]:[Sexual preferences]],$J$79:$AA$79)</f>
        <v>93</v>
      </c>
      <c r="AE62" s="4">
        <f>SUMPRODUCT(Table_1[[#This Row],[Nickname]:[Sexual preferences]],$J$80:$AA$80)</f>
        <v>29</v>
      </c>
      <c r="AF62" s="4">
        <f>SUMPRODUCT(Table_1[[#This Row],[Nickname]:[Sexual preferences]],$J$81:$AA$81)</f>
        <v>9</v>
      </c>
    </row>
    <row r="63" spans="1:32" ht="15.75" customHeight="1" x14ac:dyDescent="0.3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C63" s="4">
        <f>SUMPRODUCT(Table_1[[#This Row],[Nickname]:[Sexual preferences]],$J$78:$AA$78)</f>
        <v>12.392385554573151</v>
      </c>
      <c r="AD63" s="4">
        <f>SUMPRODUCT(Table_1[[#This Row],[Nickname]:[Sexual preferences]],$J$79:$AA$79)</f>
        <v>104</v>
      </c>
      <c r="AE63" s="4">
        <f>SUMPRODUCT(Table_1[[#This Row],[Nickname]:[Sexual preferences]],$J$80:$AA$80)</f>
        <v>32</v>
      </c>
      <c r="AF63" s="4">
        <f>SUMPRODUCT(Table_1[[#This Row],[Nickname]:[Sexual preferences]],$J$81:$AA$81)</f>
        <v>10</v>
      </c>
    </row>
    <row r="64" spans="1:32" ht="15.75" customHeight="1" x14ac:dyDescent="0.3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C64" s="4">
        <f>SUMPRODUCT(Table_1[[#This Row],[Nickname]:[Sexual preferences]],$J$78:$AA$78)</f>
        <v>12.078330182159178</v>
      </c>
      <c r="AD64" s="4">
        <f>SUMPRODUCT(Table_1[[#This Row],[Nickname]:[Sexual preferences]],$J$79:$AA$79)</f>
        <v>95</v>
      </c>
      <c r="AE64" s="4">
        <f>SUMPRODUCT(Table_1[[#This Row],[Nickname]:[Sexual preferences]],$J$80:$AA$80)</f>
        <v>28</v>
      </c>
      <c r="AF64" s="4">
        <f>SUMPRODUCT(Table_1[[#This Row],[Nickname]:[Sexual preferences]],$J$81:$AA$81)</f>
        <v>11</v>
      </c>
    </row>
    <row r="65" spans="1:32" ht="15.75" customHeight="1" x14ac:dyDescent="0.3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C65" s="4">
        <f>SUMPRODUCT(Table_1[[#This Row],[Nickname]:[Sexual preferences]],$J$78:$AA$78)</f>
        <v>15.448167972298727</v>
      </c>
      <c r="AD65" s="4">
        <f>SUMPRODUCT(Table_1[[#This Row],[Nickname]:[Sexual preferences]],$J$79:$AA$79)</f>
        <v>122</v>
      </c>
      <c r="AE65" s="4">
        <f>SUMPRODUCT(Table_1[[#This Row],[Nickname]:[Sexual preferences]],$J$80:$AA$80)</f>
        <v>35</v>
      </c>
      <c r="AF65" s="4">
        <f>SUMPRODUCT(Table_1[[#This Row],[Nickname]:[Sexual preferences]],$J$81:$AA$81)</f>
        <v>14</v>
      </c>
    </row>
    <row r="66" spans="1:32" ht="15.75" customHeight="1" x14ac:dyDescent="0.3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C66" s="4">
        <f>SUMPRODUCT(Table_1[[#This Row],[Nickname]:[Sexual preferences]],$J$78:$AA$78)</f>
        <v>14.304404994862228</v>
      </c>
      <c r="AD66" s="4">
        <f>SUMPRODUCT(Table_1[[#This Row],[Nickname]:[Sexual preferences]],$J$79:$AA$79)</f>
        <v>112</v>
      </c>
      <c r="AE66" s="4">
        <f>SUMPRODUCT(Table_1[[#This Row],[Nickname]:[Sexual preferences]],$J$80:$AA$80)</f>
        <v>30</v>
      </c>
      <c r="AF66" s="4">
        <f>SUMPRODUCT(Table_1[[#This Row],[Nickname]:[Sexual preferences]],$J$81:$AA$81)</f>
        <v>13</v>
      </c>
    </row>
    <row r="67" spans="1:32" ht="15.75" customHeight="1" x14ac:dyDescent="0.3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C67" s="4">
        <f>SUMPRODUCT(Table_1[[#This Row],[Nickname]:[Sexual preferences]],$J$78:$AA$78)</f>
        <v>17.305176736348052</v>
      </c>
      <c r="AD67" s="4">
        <f>SUMPRODUCT(Table_1[[#This Row],[Nickname]:[Sexual preferences]],$J$79:$AA$79)</f>
        <v>136</v>
      </c>
      <c r="AE67" s="4">
        <f>SUMPRODUCT(Table_1[[#This Row],[Nickname]:[Sexual preferences]],$J$80:$AA$80)</f>
        <v>37</v>
      </c>
      <c r="AF67" s="4">
        <f>SUMPRODUCT(Table_1[[#This Row],[Nickname]:[Sexual preferences]],$J$81:$AA$81)</f>
        <v>15</v>
      </c>
    </row>
    <row r="68" spans="1:32" ht="15.75" customHeight="1" x14ac:dyDescent="0.3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C68" s="4">
        <f>SUMPRODUCT(Table_1[[#This Row],[Nickname]:[Sexual preferences]],$J$78:$AA$78)</f>
        <v>15.58262126543536</v>
      </c>
      <c r="AD68" s="4">
        <f>SUMPRODUCT(Table_1[[#This Row],[Nickname]:[Sexual preferences]],$J$79:$AA$79)</f>
        <v>121</v>
      </c>
      <c r="AE68" s="4">
        <f>SUMPRODUCT(Table_1[[#This Row],[Nickname]:[Sexual preferences]],$J$80:$AA$80)</f>
        <v>32</v>
      </c>
      <c r="AF68" s="4">
        <f>SUMPRODUCT(Table_1[[#This Row],[Nickname]:[Sexual preferences]],$J$81:$AA$81)</f>
        <v>14</v>
      </c>
    </row>
    <row r="69" spans="1:32" ht="15.75" customHeight="1" x14ac:dyDescent="0.3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C69" s="4">
        <f>SUMPRODUCT(Table_1[[#This Row],[Nickname]:[Sexual preferences]],$J$78:$AA$78)</f>
        <v>15.375495759330317</v>
      </c>
      <c r="AD69" s="4">
        <f>SUMPRODUCT(Table_1[[#This Row],[Nickname]:[Sexual preferences]],$J$79:$AA$79)</f>
        <v>123</v>
      </c>
      <c r="AE69" s="4">
        <f>SUMPRODUCT(Table_1[[#This Row],[Nickname]:[Sexual preferences]],$J$80:$AA$80)</f>
        <v>37</v>
      </c>
      <c r="AF69" s="4">
        <f>SUMPRODUCT(Table_1[[#This Row],[Nickname]:[Sexual preferences]],$J$81:$AA$81)</f>
        <v>13</v>
      </c>
    </row>
    <row r="70" spans="1:32" ht="15.75" customHeight="1" x14ac:dyDescent="0.3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C70" s="4">
        <f>SUMPRODUCT(Table_1[[#This Row],[Nickname]:[Sexual preferences]],$J$78:$AA$78)</f>
        <v>12.361231946326878</v>
      </c>
      <c r="AD70" s="4">
        <f>SUMPRODUCT(Table_1[[#This Row],[Nickname]:[Sexual preferences]],$J$79:$AA$79)</f>
        <v>96</v>
      </c>
      <c r="AE70" s="4">
        <f>SUMPRODUCT(Table_1[[#This Row],[Nickname]:[Sexual preferences]],$J$80:$AA$80)</f>
        <v>26</v>
      </c>
      <c r="AF70" s="4">
        <f>SUMPRODUCT(Table_1[[#This Row],[Nickname]:[Sexual preferences]],$J$81:$AA$81)</f>
        <v>11</v>
      </c>
    </row>
    <row r="71" spans="1:32" ht="15.75" customHeight="1" x14ac:dyDescent="0.3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C71" s="4">
        <f>SUMPRODUCT(Table_1[[#This Row],[Nickname]:[Sexual preferences]],$J$78:$AA$78)</f>
        <v>14.08378741723957</v>
      </c>
      <c r="AD71" s="4">
        <f>SUMPRODUCT(Table_1[[#This Row],[Nickname]:[Sexual preferences]],$J$79:$AA$79)</f>
        <v>111</v>
      </c>
      <c r="AE71" s="4">
        <f>SUMPRODUCT(Table_1[[#This Row],[Nickname]:[Sexual preferences]],$J$80:$AA$80)</f>
        <v>31</v>
      </c>
      <c r="AF71" s="4">
        <f>SUMPRODUCT(Table_1[[#This Row],[Nickname]:[Sexual preferences]],$J$81:$AA$81)</f>
        <v>12</v>
      </c>
    </row>
    <row r="72" spans="1:32" ht="15.75" customHeight="1" x14ac:dyDescent="0.3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C72" s="4">
        <f>SUMPRODUCT(Table_1[[#This Row],[Nickname]:[Sexual preferences]],$J$78:$AA$78)</f>
        <v>15.696339116481862</v>
      </c>
      <c r="AD72" s="4">
        <f>SUMPRODUCT(Table_1[[#This Row],[Nickname]:[Sexual preferences]],$J$79:$AA$79)</f>
        <v>126</v>
      </c>
      <c r="AE72" s="4">
        <f>SUMPRODUCT(Table_1[[#This Row],[Nickname]:[Sexual preferences]],$J$80:$AA$80)</f>
        <v>36</v>
      </c>
      <c r="AF72" s="4">
        <f>SUMPRODUCT(Table_1[[#This Row],[Nickname]:[Sexual preferences]],$J$81:$AA$81)</f>
        <v>13</v>
      </c>
    </row>
    <row r="73" spans="1:32" ht="15.75" customHeight="1" x14ac:dyDescent="0.3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C73" s="4">
        <f>SUMPRODUCT(Table_1[[#This Row],[Nickname]:[Sexual preferences]],$J$78:$AA$78)</f>
        <v>17.656234916040741</v>
      </c>
      <c r="AD73" s="4">
        <f>SUMPRODUCT(Table_1[[#This Row],[Nickname]:[Sexual preferences]],$J$79:$AA$79)</f>
        <v>142</v>
      </c>
      <c r="AE73" s="4">
        <f>SUMPRODUCT(Table_1[[#This Row],[Nickname]:[Sexual preferences]],$J$80:$AA$80)</f>
        <v>41</v>
      </c>
      <c r="AF73" s="4">
        <f>SUMPRODUCT(Table_1[[#This Row],[Nickname]:[Sexual preferences]],$J$81:$AA$81)</f>
        <v>15</v>
      </c>
    </row>
    <row r="74" spans="1:32" ht="15.75" customHeight="1" x14ac:dyDescent="0.3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C74" s="4">
        <f>SUMPRODUCT(Table_1[[#This Row],[Nickname]:[Sexual preferences]],$J$78:$AA$78)</f>
        <v>15.879015101120672</v>
      </c>
      <c r="AD74" s="4">
        <f>SUMPRODUCT(Table_1[[#This Row],[Nickname]:[Sexual preferences]],$J$79:$AA$79)</f>
        <v>125</v>
      </c>
      <c r="AE74" s="4">
        <f>SUMPRODUCT(Table_1[[#This Row],[Nickname]:[Sexual preferences]],$J$80:$AA$80)</f>
        <v>34</v>
      </c>
      <c r="AF74" s="4">
        <f>SUMPRODUCT(Table_1[[#This Row],[Nickname]:[Sexual preferences]],$J$81:$AA$81)</f>
        <v>14</v>
      </c>
    </row>
    <row r="75" spans="1:32" ht="15.75" customHeight="1" x14ac:dyDescent="0.3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C75" s="4">
        <f>SUMPRODUCT(Table_1[[#This Row],[Nickname]:[Sexual preferences]],$J$78:$AA$78)</f>
        <v>14.304404994862228</v>
      </c>
      <c r="AD75" s="4">
        <f>SUMPRODUCT(Table_1[[#This Row],[Nickname]:[Sexual preferences]],$J$79:$AA$79)</f>
        <v>112</v>
      </c>
      <c r="AE75" s="4">
        <f>SUMPRODUCT(Table_1[[#This Row],[Nickname]:[Sexual preferences]],$J$80:$AA$80)</f>
        <v>30</v>
      </c>
      <c r="AF75" s="4">
        <f>SUMPRODUCT(Table_1[[#This Row],[Nickname]:[Sexual preferences]],$J$81:$AA$81)</f>
        <v>13</v>
      </c>
    </row>
    <row r="76" spans="1:32" ht="15.75" customHeight="1" x14ac:dyDescent="0.3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C76" s="4">
        <f>SUMPRODUCT(Table_1[[#This Row],[Nickname]:[Sexual preferences]],$J$78:$AA$78)</f>
        <v>7.1522811774934283</v>
      </c>
      <c r="AD76" s="4">
        <f>SUMPRODUCT(Table_1[[#This Row],[Nickname]:[Sexual preferences]],$J$79:$AA$79)</f>
        <v>56</v>
      </c>
      <c r="AE76" s="4">
        <f>SUMPRODUCT(Table_1[[#This Row],[Nickname]:[Sexual preferences]],$J$80:$AA$80)</f>
        <v>15</v>
      </c>
      <c r="AF76" s="4">
        <f>SUMPRODUCT(Table_1[[#This Row],[Nickname]:[Sexual preferences]],$J$81:$AA$81)</f>
        <v>7</v>
      </c>
    </row>
    <row r="77" spans="1:32" ht="15.75" customHeight="1" thickBot="1" x14ac:dyDescent="0.35">
      <c r="AB77" t="s">
        <v>232</v>
      </c>
      <c r="AC77" s="9">
        <f>MAX(AC2:AC76)</f>
        <v>23.030414319147237</v>
      </c>
      <c r="AD77" s="9">
        <f t="shared" ref="AD77:AF77" si="0">MAX(AD2:AD76)</f>
        <v>184</v>
      </c>
      <c r="AE77" s="9">
        <f t="shared" si="0"/>
        <v>54</v>
      </c>
      <c r="AF77" s="9">
        <f t="shared" si="0"/>
        <v>20</v>
      </c>
    </row>
    <row r="78" spans="1:32" ht="15.75" customHeight="1" thickTop="1" thickBot="1" x14ac:dyDescent="0.35">
      <c r="I78" s="7" t="str">
        <f>'Privacy values'!A10</f>
        <v>mean</v>
      </c>
      <c r="J78" s="7">
        <f>'Privacy values'!B10</f>
        <v>1</v>
      </c>
      <c r="K78" s="7">
        <f>'Privacy values'!C10</f>
        <v>1.8114473285278132</v>
      </c>
      <c r="L78" s="7">
        <f>'Privacy values'!D10</f>
        <v>1.8114473285278132</v>
      </c>
      <c r="M78" s="7">
        <f>'Privacy values'!E10</f>
        <v>1.5746101062584457</v>
      </c>
      <c r="N78" s="7">
        <f>'Privacy values'!F10</f>
        <v>1.4261616352273789</v>
      </c>
      <c r="O78" s="7">
        <f>'Privacy values'!G10</f>
        <v>2.2081790273476245</v>
      </c>
      <c r="P78" s="7">
        <f>'Privacy values'!H10</f>
        <v>2.0647823694200036</v>
      </c>
      <c r="Q78" s="7">
        <f>'Privacy values'!I10</f>
        <v>3.2213893191084817</v>
      </c>
      <c r="R78" s="7">
        <f>'Privacy values'!J10</f>
        <v>1.1040895136738123</v>
      </c>
      <c r="S78" s="7">
        <f>'Privacy values'!K10</f>
        <v>1.7225554709126913</v>
      </c>
      <c r="T78" s="7">
        <f>'Privacy values'!L10</f>
        <v>2.0913850873694031</v>
      </c>
      <c r="U78" s="7">
        <f>'Privacy values'!M10</f>
        <v>2.9946807841156105</v>
      </c>
      <c r="V78" s="7">
        <f>'Privacy values'!N10</f>
        <v>3.2760514795456119</v>
      </c>
      <c r="W78" s="7">
        <f>'Privacy values'!O10</f>
        <v>1.2917083420907465</v>
      </c>
      <c r="X78" s="7">
        <f>'Privacy values'!P10</f>
        <v>1.7772198149200693</v>
      </c>
      <c r="Y78" s="7">
        <f>'Privacy values'!Q10</f>
        <v>4.300771093369212</v>
      </c>
      <c r="Z78" s="7">
        <f>'Privacy values'!R10</f>
        <v>4.082471061015748</v>
      </c>
      <c r="AA78" s="7">
        <f>'Privacy values'!S10</f>
        <v>4.9566003770558593</v>
      </c>
      <c r="AB78" t="s">
        <v>234</v>
      </c>
      <c r="AC78" s="9">
        <f>MIN(AC2:AC76)</f>
        <v>2.0647823694200036</v>
      </c>
      <c r="AD78" s="9">
        <f t="shared" ref="AD78:AF78" si="1">MIN(AD2:AD76)</f>
        <v>16</v>
      </c>
      <c r="AE78" s="9">
        <f t="shared" si="1"/>
        <v>5</v>
      </c>
      <c r="AF78" s="9">
        <f t="shared" si="1"/>
        <v>2</v>
      </c>
    </row>
    <row r="79" spans="1:32" ht="15.75" customHeight="1" thickTop="1" thickBot="1" x14ac:dyDescent="0.35">
      <c r="I79" s="7" t="str">
        <f>'Privacy values'!A11</f>
        <v>sum</v>
      </c>
      <c r="J79" s="7">
        <f>'Privacy values'!B11</f>
        <v>7</v>
      </c>
      <c r="K79" s="7">
        <f>'Privacy values'!C11</f>
        <v>14</v>
      </c>
      <c r="L79" s="7">
        <f>'Privacy values'!D11</f>
        <v>14</v>
      </c>
      <c r="M79" s="7">
        <f>'Privacy values'!E11</f>
        <v>13</v>
      </c>
      <c r="N79" s="7">
        <f>'Privacy values'!F11</f>
        <v>11</v>
      </c>
      <c r="O79" s="7">
        <f>'Privacy values'!G11</f>
        <v>16</v>
      </c>
      <c r="P79" s="7">
        <f>'Privacy values'!H11</f>
        <v>16</v>
      </c>
      <c r="Q79" s="7">
        <f>'Privacy values'!I11</f>
        <v>25</v>
      </c>
      <c r="R79" s="7">
        <f>'Privacy values'!J11</f>
        <v>8</v>
      </c>
      <c r="S79" s="7">
        <f>'Privacy values'!K11</f>
        <v>15</v>
      </c>
      <c r="T79" s="7">
        <f>'Privacy values'!L11</f>
        <v>21</v>
      </c>
      <c r="U79" s="7">
        <f>'Privacy values'!M11</f>
        <v>23</v>
      </c>
      <c r="V79" s="7">
        <f>'Privacy values'!N11</f>
        <v>26</v>
      </c>
      <c r="W79" s="7">
        <f>'Privacy values'!O11</f>
        <v>12</v>
      </c>
      <c r="X79" s="7">
        <f>'Privacy values'!P11</f>
        <v>17</v>
      </c>
      <c r="Y79" s="7">
        <f>'Privacy values'!Q11</f>
        <v>33</v>
      </c>
      <c r="Z79" s="7">
        <f>'Privacy values'!R11</f>
        <v>30</v>
      </c>
      <c r="AA79" s="7">
        <f>'Privacy values'!S11</f>
        <v>36</v>
      </c>
      <c r="AB79" t="s">
        <v>26</v>
      </c>
      <c r="AC79" s="9">
        <f>GEOMEAN(AC2:AC76)</f>
        <v>11.009469060681214</v>
      </c>
      <c r="AD79" s="9">
        <f t="shared" ref="AD79:AF79" si="2">GEOMEAN(AD2:AD76)</f>
        <v>89.098817628330281</v>
      </c>
      <c r="AE79" s="9">
        <f t="shared" si="2"/>
        <v>27.028995936490325</v>
      </c>
      <c r="AF79" s="9">
        <f t="shared" si="2"/>
        <v>9.7063514033144198</v>
      </c>
    </row>
    <row r="80" spans="1:32" ht="15.75" customHeight="1" thickTop="1" thickBot="1" x14ac:dyDescent="0.35">
      <c r="I80" s="7" t="str">
        <f>'Privacy values'!A12</f>
        <v>max</v>
      </c>
      <c r="J80" s="7">
        <f>'Privacy values'!B12</f>
        <v>1</v>
      </c>
      <c r="K80" s="7">
        <f>'Privacy values'!C12</f>
        <v>4</v>
      </c>
      <c r="L80" s="7">
        <f>'Privacy values'!D12</f>
        <v>4</v>
      </c>
      <c r="M80" s="7">
        <f>'Privacy values'!E12</f>
        <v>4</v>
      </c>
      <c r="N80" s="7">
        <f>'Privacy values'!F12</f>
        <v>3</v>
      </c>
      <c r="O80" s="7">
        <f>'Privacy values'!G12</f>
        <v>4</v>
      </c>
      <c r="P80" s="7">
        <f>'Privacy values'!H12</f>
        <v>5</v>
      </c>
      <c r="Q80" s="7">
        <f>'Privacy values'!I12</f>
        <v>6</v>
      </c>
      <c r="R80" s="7">
        <f>'Privacy values'!J12</f>
        <v>2</v>
      </c>
      <c r="S80" s="7">
        <f>'Privacy values'!K12</f>
        <v>5</v>
      </c>
      <c r="T80" s="7">
        <f>'Privacy values'!L12</f>
        <v>7</v>
      </c>
      <c r="U80" s="7">
        <f>'Privacy values'!M12</f>
        <v>6</v>
      </c>
      <c r="V80" s="7">
        <f>'Privacy values'!N12</f>
        <v>6</v>
      </c>
      <c r="W80" s="7">
        <f>'Privacy values'!O12</f>
        <v>6</v>
      </c>
      <c r="X80" s="7">
        <f>'Privacy values'!P12</f>
        <v>7</v>
      </c>
      <c r="Y80" s="7">
        <f>'Privacy values'!Q12</f>
        <v>7</v>
      </c>
      <c r="Z80" s="7">
        <f>'Privacy values'!R12</f>
        <v>7</v>
      </c>
      <c r="AA80" s="7">
        <f>'Privacy values'!S12</f>
        <v>7</v>
      </c>
      <c r="AB80" t="s">
        <v>233</v>
      </c>
      <c r="AC80" s="9">
        <f>MEDIAN(AC5:AC79)</f>
        <v>12.361231946326878</v>
      </c>
      <c r="AD80" s="9">
        <f t="shared" ref="AD80:AF80" si="3">MEDIAN(AD5:AD79)</f>
        <v>104</v>
      </c>
      <c r="AE80" s="9">
        <f t="shared" si="3"/>
        <v>30</v>
      </c>
      <c r="AF80" s="9">
        <f t="shared" si="3"/>
        <v>10</v>
      </c>
    </row>
    <row r="81" spans="9:32" ht="15.75" customHeight="1" thickTop="1" thickBot="1" x14ac:dyDescent="0.35">
      <c r="I81" s="7" t="str">
        <f>'Privacy values'!A13</f>
        <v>median</v>
      </c>
      <c r="J81" s="7">
        <f>'Privacy values'!B13</f>
        <v>1</v>
      </c>
      <c r="K81" s="7">
        <f>'Privacy values'!C13</f>
        <v>2</v>
      </c>
      <c r="L81" s="7">
        <f>'Privacy values'!D13</f>
        <v>2</v>
      </c>
      <c r="M81" s="7">
        <f>'Privacy values'!E13</f>
        <v>1</v>
      </c>
      <c r="N81" s="7">
        <f>'Privacy values'!F13</f>
        <v>1</v>
      </c>
      <c r="O81" s="7">
        <f>'Privacy values'!G13</f>
        <v>2</v>
      </c>
      <c r="P81" s="7">
        <f>'Privacy values'!H13</f>
        <v>2</v>
      </c>
      <c r="Q81" s="7">
        <f>'Privacy values'!I13</f>
        <v>3</v>
      </c>
      <c r="R81" s="7">
        <f>'Privacy values'!J13</f>
        <v>1</v>
      </c>
      <c r="S81" s="7">
        <f>'Privacy values'!K13</f>
        <v>1</v>
      </c>
      <c r="T81" s="7">
        <f>'Privacy values'!L13</f>
        <v>1</v>
      </c>
      <c r="U81" s="7">
        <f>'Privacy values'!M13</f>
        <v>3</v>
      </c>
      <c r="V81" s="7">
        <f>'Privacy values'!N13</f>
        <v>3</v>
      </c>
      <c r="W81" s="7">
        <f>'Privacy values'!O13</f>
        <v>1</v>
      </c>
      <c r="X81" s="7">
        <f>'Privacy values'!P13</f>
        <v>1</v>
      </c>
      <c r="Y81" s="7">
        <f>'Privacy values'!Q13</f>
        <v>6</v>
      </c>
      <c r="Z81" s="7">
        <f>'Privacy values'!R13</f>
        <v>4</v>
      </c>
      <c r="AA81" s="7">
        <f>'Privacy values'!S13</f>
        <v>5</v>
      </c>
      <c r="AB81" t="s">
        <v>235</v>
      </c>
      <c r="AC81" s="9">
        <f>_xlfn.STDEV.P(AC6:AC80)</f>
        <v>4.9970108801642246</v>
      </c>
      <c r="AD81" s="9">
        <f t="shared" ref="AD81:AF81" si="4">_xlfn.STDEV.P(AD6:AD80)</f>
        <v>40.052470475767883</v>
      </c>
      <c r="AE81" s="9">
        <f t="shared" si="4"/>
        <v>11.124720561049914</v>
      </c>
      <c r="AF81" s="9">
        <f t="shared" si="4"/>
        <v>4.3529460894314527</v>
      </c>
    </row>
    <row r="82" spans="9:32" ht="15.75" customHeight="1" thickTop="1" x14ac:dyDescent="0.3"/>
    <row r="83" spans="9:32" ht="15.75" customHeight="1" x14ac:dyDescent="0.3">
      <c r="AB83" t="s">
        <v>237</v>
      </c>
      <c r="AC83" s="11">
        <f>SUM(J78:AA78)</f>
        <v>42.715550138486314</v>
      </c>
      <c r="AD83" s="11">
        <f>SUM(J79:AA79)</f>
        <v>337</v>
      </c>
      <c r="AE83" s="11">
        <f>SUM(J80:AA80)</f>
        <v>91</v>
      </c>
      <c r="AF83" s="11">
        <f>SUM(J81:AA81)</f>
        <v>40</v>
      </c>
    </row>
    <row r="84" spans="9:32" ht="15.75" customHeight="1" x14ac:dyDescent="0.3"/>
    <row r="85" spans="9:32" ht="15.75" customHeight="1" x14ac:dyDescent="0.3">
      <c r="AE85" s="4" t="s">
        <v>238</v>
      </c>
    </row>
    <row r="86" spans="9:32" ht="15.75" customHeight="1" x14ac:dyDescent="0.3">
      <c r="AB86" t="s">
        <v>239</v>
      </c>
    </row>
    <row r="87" spans="9:32" ht="15.75" customHeight="1" x14ac:dyDescent="0.3">
      <c r="AB87" t="s">
        <v>241</v>
      </c>
      <c r="AD87" s="4" t="s">
        <v>246</v>
      </c>
    </row>
    <row r="88" spans="9:32" ht="15.75" customHeight="1" x14ac:dyDescent="0.3">
      <c r="AB88" t="s">
        <v>240</v>
      </c>
      <c r="AD88" s="4" t="s">
        <v>247</v>
      </c>
    </row>
    <row r="89" spans="9:32" ht="15.75" customHeight="1" x14ac:dyDescent="0.3">
      <c r="AB89" t="s">
        <v>242</v>
      </c>
      <c r="AD89" s="4" t="s">
        <v>248</v>
      </c>
    </row>
    <row r="90" spans="9:32" ht="15.75" customHeight="1" x14ac:dyDescent="0.3">
      <c r="AB90" t="s">
        <v>243</v>
      </c>
      <c r="AD90" s="12" t="s">
        <v>249</v>
      </c>
    </row>
    <row r="91" spans="9:32" ht="15.75" customHeight="1" x14ac:dyDescent="0.3">
      <c r="AB91" t="s">
        <v>244</v>
      </c>
      <c r="AD91" s="4" t="s">
        <v>250</v>
      </c>
    </row>
    <row r="92" spans="9:32" ht="15.75" customHeight="1" x14ac:dyDescent="0.3">
      <c r="AB92" t="s">
        <v>245</v>
      </c>
      <c r="AD92" s="4" t="s">
        <v>251</v>
      </c>
    </row>
    <row r="93" spans="9:32" ht="15.75" customHeight="1" x14ac:dyDescent="0.3"/>
    <row r="94" spans="9:32" ht="15.75" customHeight="1" x14ac:dyDescent="0.3"/>
    <row r="95" spans="9:32" ht="15.75" customHeight="1" x14ac:dyDescent="0.3"/>
    <row r="96" spans="9:32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conditionalFormatting sqref="AC1:AC76 AC92:A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sqref="A1:S8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t="s">
        <v>25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0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3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6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4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5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5</v>
      </c>
    </row>
    <row r="9" spans="1:20" x14ac:dyDescent="0.3">
      <c r="T9" t="s">
        <v>117</v>
      </c>
    </row>
    <row r="10" spans="1:20" x14ac:dyDescent="0.3">
      <c r="A10" t="s">
        <v>26</v>
      </c>
      <c r="B10" s="3">
        <f>GEOMEAN(B2:B8)</f>
        <v>1</v>
      </c>
      <c r="C10" s="3">
        <f t="shared" ref="C10:S10" si="0">GEOMEAN(C2:C8)</f>
        <v>1.8114473285278132</v>
      </c>
      <c r="D10" s="3">
        <f t="shared" si="0"/>
        <v>1.8114473285278132</v>
      </c>
      <c r="E10" s="3">
        <f t="shared" si="0"/>
        <v>1.5746101062584457</v>
      </c>
      <c r="F10" s="3">
        <f t="shared" si="0"/>
        <v>1.4261616352273789</v>
      </c>
      <c r="G10" s="3">
        <f t="shared" si="0"/>
        <v>2.2081790273476245</v>
      </c>
      <c r="H10" s="3">
        <f t="shared" si="0"/>
        <v>2.0647823694200036</v>
      </c>
      <c r="I10" s="3">
        <f t="shared" si="0"/>
        <v>3.2213893191084817</v>
      </c>
      <c r="J10" s="3">
        <f t="shared" si="0"/>
        <v>1.1040895136738123</v>
      </c>
      <c r="K10" s="3">
        <f t="shared" si="0"/>
        <v>1.7225554709126913</v>
      </c>
      <c r="L10" s="3">
        <f t="shared" si="0"/>
        <v>2.0913850873694031</v>
      </c>
      <c r="M10" s="3">
        <f t="shared" si="0"/>
        <v>2.9946807841156105</v>
      </c>
      <c r="N10" s="3">
        <f t="shared" si="0"/>
        <v>3.2760514795456119</v>
      </c>
      <c r="O10" s="3">
        <f t="shared" si="0"/>
        <v>1.2917083420907465</v>
      </c>
      <c r="P10" s="3">
        <f t="shared" si="0"/>
        <v>1.7772198149200693</v>
      </c>
      <c r="Q10" s="3">
        <f t="shared" si="0"/>
        <v>4.300771093369212</v>
      </c>
      <c r="R10" s="3">
        <f t="shared" si="0"/>
        <v>4.082471061015748</v>
      </c>
      <c r="S10" s="3">
        <f t="shared" si="0"/>
        <v>4.9566003770558593</v>
      </c>
      <c r="T10" s="3">
        <f>SUM(B10:S10)</f>
        <v>42.715550138486314</v>
      </c>
    </row>
    <row r="11" spans="1:20" x14ac:dyDescent="0.3">
      <c r="A11" t="s">
        <v>231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12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36</v>
      </c>
      <c r="T11" s="3">
        <f t="shared" ref="T11:T13" si="2">SUM(B11:S11)</f>
        <v>337</v>
      </c>
    </row>
    <row r="12" spans="1:20" x14ac:dyDescent="0.3">
      <c r="A12" t="s">
        <v>232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6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3">
        <f t="shared" si="2"/>
        <v>91</v>
      </c>
    </row>
    <row r="13" spans="1:20" x14ac:dyDescent="0.3">
      <c r="A13" t="s">
        <v>233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5</v>
      </c>
      <c r="T13" s="3">
        <f t="shared" si="2"/>
        <v>40</v>
      </c>
    </row>
    <row r="15" spans="1:20" x14ac:dyDescent="0.3">
      <c r="R15" t="s">
        <v>236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Services clean</vt:lpstr>
      <vt:lpstr>privacy values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Sánchez</cp:lastModifiedBy>
  <dcterms:created xsi:type="dcterms:W3CDTF">2015-06-05T18:17:20Z</dcterms:created>
  <dcterms:modified xsi:type="dcterms:W3CDTF">2024-10-31T19:06:42Z</dcterms:modified>
</cp:coreProperties>
</file>