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which\Desktop\RFS\25-2\25-2_1차_HD현대마린솔루션\"/>
    </mc:Choice>
  </mc:AlternateContent>
  <xr:revisionPtr revIDLastSave="0" documentId="13_ncr:1_{102107D0-1298-4113-816A-2E1D196B2237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니목을차목차" sheetId="15" r:id="rId1"/>
    <sheet name="1자료" sheetId="2" r:id="rId2"/>
    <sheet name="GHG 배출" sheetId="8" r:id="rId3"/>
    <sheet name="인도선박" sheetId="4" r:id="rId4"/>
    <sheet name="국내 주요 조선사 인도 선박수" sheetId="3" r:id="rId5"/>
    <sheet name="IMO" sheetId="5" r:id="rId6"/>
    <sheet name="CII등급" sheetId="9" r:id="rId7"/>
    <sheet name="힘센엔진" sheetId="10" r:id="rId8"/>
    <sheet name="원유&amp;달러" sheetId="11" r:id="rId9"/>
    <sheet name="Peer PE" sheetId="14" r:id="rId10"/>
    <sheet name="합병" sheetId="12" r:id="rId11"/>
  </sheets>
  <definedNames>
    <definedName name="GVKey">"104604-02w"</definedName>
    <definedName name="SPSet">"current"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5" l="1"/>
  <c r="D35" i="15"/>
  <c r="D36" i="15"/>
  <c r="T78" i="15"/>
  <c r="U78" i="15" s="1"/>
  <c r="Q79" i="15"/>
  <c r="C139" i="15"/>
  <c r="D426" i="15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6" i="10"/>
  <c r="D20" i="5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C20" i="5"/>
  <c r="C21" i="5" s="1"/>
  <c r="C22" i="5" s="1"/>
  <c r="C23" i="5" s="1"/>
  <c r="C24" i="5" s="1"/>
  <c r="C25" i="5" s="1"/>
  <c r="C26" i="5" s="1"/>
  <c r="C27" i="5" s="1"/>
  <c r="C28" i="5" s="1"/>
  <c r="C29" i="5" s="1"/>
  <c r="H3" i="9"/>
  <c r="D4" i="9" s="1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7" i="8"/>
  <c r="U19" i="3"/>
  <c r="V19" i="3"/>
  <c r="W19" i="3"/>
  <c r="X19" i="3"/>
  <c r="U20" i="3"/>
  <c r="V20" i="3"/>
  <c r="W20" i="3"/>
  <c r="X20" i="3"/>
  <c r="U21" i="3"/>
  <c r="V21" i="3"/>
  <c r="W21" i="3"/>
  <c r="X21" i="3"/>
  <c r="U22" i="3"/>
  <c r="V22" i="3"/>
  <c r="W22" i="3"/>
  <c r="X22" i="3"/>
  <c r="V18" i="3"/>
  <c r="W18" i="3"/>
  <c r="X18" i="3"/>
  <c r="U18" i="3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4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G4" i="9" l="1"/>
  <c r="C4" i="9"/>
  <c r="F4" i="9"/>
  <c r="E4" i="9"/>
</calcChain>
</file>

<file path=xl/sharedStrings.xml><?xml version="1.0" encoding="utf-8"?>
<sst xmlns="http://schemas.openxmlformats.org/spreadsheetml/2006/main" count="1934" uniqueCount="842">
  <si>
    <t>Shipping Intelligence Network Timeseries</t>
  </si>
  <si>
    <t>Created 07 September 2025 11:22</t>
  </si>
  <si>
    <t>Date</t>
  </si>
  <si>
    <t>Please note the following</t>
  </si>
  <si>
    <t xml:space="preserve">60388: Timeseries tracks average vessel earnings across the major shipping sectors, including tankers, bulkers, containerships and gas carriers, weighted by the number of ships in each segment.
</t>
  </si>
  <si>
    <t>© Clarkson Research Services Limited 2025</t>
  </si>
  <si>
    <t>100$/day</t>
    <phoneticPr fontId="3" type="noConversion"/>
  </si>
  <si>
    <r>
      <t>HD</t>
    </r>
    <r>
      <rPr>
        <sz val="11"/>
        <color rgb="FF000000"/>
        <rFont val="맑은 고딕"/>
        <family val="2"/>
        <charset val="129"/>
      </rPr>
      <t>현대미포</t>
    </r>
    <phoneticPr fontId="3" type="noConversion"/>
  </si>
  <si>
    <r>
      <t>HD</t>
    </r>
    <r>
      <rPr>
        <sz val="11"/>
        <color rgb="FF000000"/>
        <rFont val="맑은 고딕"/>
        <family val="2"/>
        <charset val="129"/>
      </rPr>
      <t>현대중공업</t>
    </r>
    <phoneticPr fontId="3" type="noConversion"/>
  </si>
  <si>
    <t>한화오션</t>
    <phoneticPr fontId="3" type="noConversion"/>
  </si>
  <si>
    <t>삼성중공업</t>
    <phoneticPr fontId="3" type="noConversion"/>
  </si>
  <si>
    <t>인도선박수</t>
    <phoneticPr fontId="3" type="noConversion"/>
  </si>
  <si>
    <t>Samsung Heavy Industries Co Ltd BuilderBase Profile</t>
  </si>
  <si>
    <t>pt</t>
    <phoneticPr fontId="3" type="noConversion"/>
  </si>
  <si>
    <t>해운 물동량</t>
    <phoneticPr fontId="3" type="noConversion"/>
  </si>
  <si>
    <t>척</t>
    <phoneticPr fontId="3" type="noConversion"/>
  </si>
  <si>
    <t>백만 톤</t>
    <phoneticPr fontId="3" type="noConversion"/>
  </si>
  <si>
    <t>ㅇ</t>
    <phoneticPr fontId="3" type="noConversion"/>
  </si>
  <si>
    <t>국내 조선 4사 인도 선박수</t>
    <phoneticPr fontId="3" type="noConversion"/>
  </si>
  <si>
    <r>
      <t xml:space="preserve">ClarkSea </t>
    </r>
    <r>
      <rPr>
        <sz val="11"/>
        <color rgb="FF000000"/>
        <rFont val="맑은 고딕"/>
        <family val="2"/>
        <charset val="129"/>
      </rPr>
      <t>지수</t>
    </r>
    <phoneticPr fontId="3" type="noConversion"/>
  </si>
  <si>
    <t>2025F</t>
  </si>
  <si>
    <t>2026F</t>
  </si>
  <si>
    <t>컨테이너선</t>
  </si>
  <si>
    <t>13</t>
  </si>
  <si>
    <t>0</t>
  </si>
  <si>
    <t>4</t>
  </si>
  <si>
    <t>8</t>
  </si>
  <si>
    <t>탱커선</t>
  </si>
  <si>
    <t>7</t>
  </si>
  <si>
    <t>가스선</t>
  </si>
  <si>
    <t>29</t>
  </si>
  <si>
    <t>27</t>
  </si>
  <si>
    <t>24</t>
  </si>
  <si>
    <t>5</t>
  </si>
  <si>
    <t>해양/기타</t>
  </si>
  <si>
    <t>1</t>
  </si>
  <si>
    <r>
      <t>HD</t>
    </r>
    <r>
      <rPr>
        <sz val="11"/>
        <color rgb="FF000000"/>
        <rFont val="맑은 고딕"/>
        <family val="2"/>
        <charset val="129"/>
      </rPr>
      <t>현대중공업</t>
    </r>
    <phoneticPr fontId="6" type="noConversion"/>
  </si>
  <si>
    <t>20</t>
  </si>
  <si>
    <t>19</t>
  </si>
  <si>
    <t>2</t>
  </si>
  <si>
    <t>9</t>
  </si>
  <si>
    <t>23</t>
  </si>
  <si>
    <t>31</t>
  </si>
  <si>
    <t>3</t>
  </si>
  <si>
    <t>6</t>
  </si>
  <si>
    <t>17</t>
  </si>
  <si>
    <t>11</t>
  </si>
  <si>
    <t>삼성중공업</t>
    <phoneticPr fontId="6" type="noConversion"/>
  </si>
  <si>
    <t>15</t>
  </si>
  <si>
    <t>22</t>
  </si>
  <si>
    <t>한화오션</t>
    <phoneticPr fontId="6" type="noConversion"/>
  </si>
  <si>
    <t>HD현대중공업</t>
    <phoneticPr fontId="3" type="noConversion"/>
  </si>
  <si>
    <t>N/A</t>
  </si>
  <si>
    <t>코스피 100</t>
  </si>
  <si>
    <t>코스피 200</t>
  </si>
  <si>
    <t>MKF500</t>
  </si>
  <si>
    <t>C.3000</t>
  </si>
  <si>
    <t>가치</t>
  </si>
  <si>
    <t>C.3100</t>
  </si>
  <si>
    <t>성장</t>
  </si>
  <si>
    <t>C.3110</t>
  </si>
  <si>
    <t>순수가치</t>
  </si>
  <si>
    <t>C.3120</t>
  </si>
  <si>
    <t>순수성장</t>
  </si>
  <si>
    <t>C.3130</t>
  </si>
  <si>
    <t>대형주</t>
  </si>
  <si>
    <t>C.3140</t>
  </si>
  <si>
    <t>중형주</t>
  </si>
  <si>
    <t>C.3150</t>
  </si>
  <si>
    <t>소형주</t>
  </si>
  <si>
    <t>C.3160</t>
  </si>
  <si>
    <t>중대형주</t>
  </si>
  <si>
    <t>C.3170</t>
  </si>
  <si>
    <t>중소형주</t>
  </si>
  <si>
    <t>C.3180</t>
  </si>
  <si>
    <t>에너지</t>
  </si>
  <si>
    <t>C.3210</t>
  </si>
  <si>
    <t>소재</t>
  </si>
  <si>
    <t>C.3220</t>
  </si>
  <si>
    <t>산업재</t>
  </si>
  <si>
    <t>C.3230</t>
  </si>
  <si>
    <t>경기소비재</t>
  </si>
  <si>
    <t>C.3240</t>
  </si>
  <si>
    <t>필수소비재</t>
  </si>
  <si>
    <t>C.3250</t>
  </si>
  <si>
    <t>의료</t>
  </si>
  <si>
    <t>C.3260</t>
  </si>
  <si>
    <t>금융</t>
  </si>
  <si>
    <t>C.3270</t>
  </si>
  <si>
    <t>IT</t>
  </si>
  <si>
    <t>C.3280</t>
  </si>
  <si>
    <t>통신서비스</t>
  </si>
  <si>
    <t>C.3290</t>
  </si>
  <si>
    <t>유틸리티</t>
  </si>
  <si>
    <t>C.3292</t>
  </si>
  <si>
    <t>* FY1 및 12M Fwd는 연결기준으로 발표된 추정치만을 사용하여 계산되었음</t>
  </si>
  <si>
    <r>
      <t xml:space="preserve">Clarksons </t>
    </r>
    <r>
      <rPr>
        <sz val="11"/>
        <color rgb="FF000000"/>
        <rFont val="맑은 고딕"/>
        <family val="2"/>
        <charset val="129"/>
      </rPr>
      <t>신조선가 지수</t>
    </r>
    <phoneticPr fontId="3" type="noConversion"/>
  </si>
  <si>
    <t>기타</t>
  </si>
  <si>
    <r>
      <t>HD</t>
    </r>
    <r>
      <rPr>
        <sz val="11"/>
        <color rgb="FF000000"/>
        <rFont val="맑은 고딕"/>
        <family val="2"/>
        <charset val="129"/>
      </rPr>
      <t>현대삼호</t>
    </r>
    <phoneticPr fontId="3" type="noConversion"/>
  </si>
  <si>
    <t>'21</t>
  </si>
  <si>
    <t>'21</t>
    <phoneticPr fontId="3" type="noConversion"/>
  </si>
  <si>
    <t>'22</t>
  </si>
  <si>
    <t>'22</t>
    <phoneticPr fontId="3" type="noConversion"/>
  </si>
  <si>
    <t>'23</t>
  </si>
  <si>
    <t>'23</t>
    <phoneticPr fontId="3" type="noConversion"/>
  </si>
  <si>
    <t>'24</t>
  </si>
  <si>
    <t>'24</t>
    <phoneticPr fontId="3" type="noConversion"/>
  </si>
  <si>
    <t>'25E</t>
    <phoneticPr fontId="3" type="noConversion"/>
  </si>
  <si>
    <t>'26E</t>
    <phoneticPr fontId="3" type="noConversion"/>
  </si>
  <si>
    <t>인도 선박 수</t>
    <phoneticPr fontId="3" type="noConversion"/>
  </si>
  <si>
    <t>매출액</t>
    <phoneticPr fontId="3" type="noConversion"/>
  </si>
  <si>
    <t>Created 08 September 2025 07:24</t>
  </si>
  <si>
    <t>World Shipping Fleet GHG Emissions, Well-to-Wake (WTW), CO2 Equivalent</t>
  </si>
  <si>
    <t>903786: Total estimated GHG emitted per annum by the world fleet (100+ GT) on a "Well-to-Wake" (WTW, "lifecycle") basis. Estimates on a theoretical basis and subject to a wide range of assumptions, taking into account variation in active capacity and trading patterns on a limited, high-level basis only. Includes non-CO2 GHG emissions (e.g. methane, NOx) and calculated on a CO2 equivalent basis. For more details contact Clarksons Research.</t>
  </si>
  <si>
    <t>World Shipping Fleet GHG Emissions (WTW) as % of Total Global GHG Emissions</t>
  </si>
  <si>
    <t>선박 전주기 GHG 배출량</t>
    <phoneticPr fontId="3" type="noConversion"/>
  </si>
  <si>
    <t>Base</t>
    <phoneticPr fontId="3" type="noConversion"/>
  </si>
  <si>
    <t>Direct</t>
    <phoneticPr fontId="3" type="noConversion"/>
  </si>
  <si>
    <t>기준 감축 비율</t>
    <phoneticPr fontId="3" type="noConversion"/>
  </si>
  <si>
    <t>'00</t>
    <phoneticPr fontId="3" type="noConversion"/>
  </si>
  <si>
    <t>'01</t>
  </si>
  <si>
    <t>'02</t>
  </si>
  <si>
    <t>'03</t>
  </si>
  <si>
    <t>'04</t>
  </si>
  <si>
    <t>'05</t>
  </si>
  <si>
    <t>'06</t>
  </si>
  <si>
    <t>'07</t>
  </si>
  <si>
    <t>'08</t>
  </si>
  <si>
    <t>'09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</si>
  <si>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</si>
  <si>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</si>
  <si>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</si>
  <si>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</si>
  <si>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</si>
  <si>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</si>
  <si>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</si>
  <si>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</si>
  <si>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</si>
  <si>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</si>
  <si>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</si>
  <si>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구분</t>
  </si>
  <si>
    <t>대상 선박</t>
  </si>
  <si>
    <t>규제 방식</t>
  </si>
  <si>
    <t>규제 강도</t>
  </si>
  <si>
    <t>Pass or Fail</t>
    <phoneticPr fontId="3" type="noConversion"/>
  </si>
  <si>
    <t>EEXI</t>
    <phoneticPr fontId="3" type="noConversion"/>
  </si>
  <si>
    <t>CII</t>
    <phoneticPr fontId="3" type="noConversion"/>
  </si>
  <si>
    <t>400GT 이상 선박</t>
    <phoneticPr fontId="3" type="noConversion"/>
  </si>
  <si>
    <t>매년 등급(A~E) 평가</t>
    <phoneticPr fontId="3" type="noConversion"/>
  </si>
  <si>
    <t>매년 강화(-5% → -11%)</t>
    <phoneticPr fontId="3" type="noConversion"/>
  </si>
  <si>
    <t>일회성 통과 방식</t>
    <phoneticPr fontId="3" type="noConversion"/>
  </si>
  <si>
    <t>미충족 시 운항 불가</t>
    <phoneticPr fontId="3" type="noConversion"/>
  </si>
  <si>
    <t>위반 시 영향</t>
    <phoneticPr fontId="3" type="noConversion"/>
  </si>
  <si>
    <t>등급 악화 시 각종 불이익</t>
    <phoneticPr fontId="3" type="noConversion"/>
  </si>
  <si>
    <t>5,000GT 이상의 특정 선박</t>
    <phoneticPr fontId="3" type="noConversion"/>
  </si>
  <si>
    <r>
      <rPr>
        <sz val="11"/>
        <color rgb="FF000000"/>
        <rFont val="맑은 고딕"/>
        <family val="2"/>
        <charset val="129"/>
      </rPr>
      <t xml:space="preserve">글로벌 </t>
    </r>
    <r>
      <rPr>
        <sz val="11"/>
        <color rgb="FF000000"/>
        <rFont val="Calibri"/>
        <family val="2"/>
      </rPr>
      <t xml:space="preserve">GHG </t>
    </r>
    <r>
      <rPr>
        <sz val="11"/>
        <color rgb="FF000000"/>
        <rFont val="맑은 고딕"/>
        <family val="2"/>
        <charset val="129"/>
      </rPr>
      <t>중 선박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비중</t>
    </r>
    <phoneticPr fontId="3" type="noConversion"/>
  </si>
  <si>
    <t>수주잔고</t>
    <phoneticPr fontId="3" type="noConversion"/>
  </si>
  <si>
    <t>HD현대미포</t>
    <phoneticPr fontId="3" type="noConversion"/>
  </si>
  <si>
    <r>
      <t>HD</t>
    </r>
    <r>
      <rPr>
        <sz val="9"/>
        <color rgb="FF000000"/>
        <rFont val="맑은 고딕"/>
        <family val="2"/>
        <charset val="129"/>
      </rPr>
      <t>현대미포</t>
    </r>
    <phoneticPr fontId="3" type="noConversion"/>
  </si>
  <si>
    <t>2Q25</t>
    <phoneticPr fontId="3" type="noConversion"/>
  </si>
  <si>
    <t>영업이익</t>
    <phoneticPr fontId="3" type="noConversion"/>
  </si>
  <si>
    <t>십억원</t>
    <phoneticPr fontId="3" type="noConversion"/>
  </si>
  <si>
    <t>등급</t>
  </si>
  <si>
    <t>A</t>
  </si>
  <si>
    <t>B</t>
  </si>
  <si>
    <t>C</t>
  </si>
  <si>
    <t>D</t>
  </si>
  <si>
    <t>E</t>
  </si>
  <si>
    <t>척수</t>
  </si>
  <si>
    <t>Tier 2</t>
    <phoneticPr fontId="3" type="noConversion"/>
  </si>
  <si>
    <t>Tier 1</t>
    <phoneticPr fontId="3" type="noConversion"/>
  </si>
  <si>
    <t>WFR Listing</t>
  </si>
  <si>
    <t>Created 14 September 2025 13:05</t>
  </si>
  <si>
    <t>Main Engine Model Designer</t>
  </si>
  <si>
    <t>Main Engine Model Designer Group</t>
  </si>
  <si>
    <t>Main Engine Model Series</t>
  </si>
  <si>
    <t>Fleet Type</t>
  </si>
  <si>
    <t>Name</t>
  </si>
  <si>
    <t>Built</t>
  </si>
  <si>
    <t>HHI-EMD (HiMSEN)</t>
  </si>
  <si>
    <t>HD Hyundai</t>
  </si>
  <si>
    <t/>
  </si>
  <si>
    <t>General Cargo</t>
  </si>
  <si>
    <t>Sinaran Guoheng</t>
  </si>
  <si>
    <t>Total IV</t>
  </si>
  <si>
    <t>Eka Sayang</t>
  </si>
  <si>
    <t>Purnamasari</t>
  </si>
  <si>
    <t>21/32</t>
  </si>
  <si>
    <t>Tugs</t>
  </si>
  <si>
    <t>Sun Jin No. 7</t>
  </si>
  <si>
    <t>25/33</t>
  </si>
  <si>
    <t>Chemical Tankers</t>
  </si>
  <si>
    <t>Favour</t>
  </si>
  <si>
    <t>Berkat Utama</t>
  </si>
  <si>
    <t>Star 55</t>
  </si>
  <si>
    <t>Ozden Theresa</t>
  </si>
  <si>
    <t>Jaewon 2</t>
  </si>
  <si>
    <t>Offshore</t>
  </si>
  <si>
    <t>Jin Wan Shi Dai</t>
  </si>
  <si>
    <t>Product Tankers</t>
  </si>
  <si>
    <t>Patmos</t>
  </si>
  <si>
    <t>Straits Energy</t>
  </si>
  <si>
    <t>Oratuulia</t>
  </si>
  <si>
    <t>Tamgu 20</t>
  </si>
  <si>
    <t>32/40</t>
  </si>
  <si>
    <t>Bulkers</t>
  </si>
  <si>
    <t>Hua Zhou 1</t>
  </si>
  <si>
    <t>Adamar</t>
  </si>
  <si>
    <t>K. Dadayli</t>
  </si>
  <si>
    <t>Mumbai</t>
  </si>
  <si>
    <t>Masbate Island</t>
  </si>
  <si>
    <t>Paxoi</t>
  </si>
  <si>
    <t>Kefalonia</t>
  </si>
  <si>
    <t>Ithaki II</t>
  </si>
  <si>
    <t>Kerkyra</t>
  </si>
  <si>
    <t>Kalymnos</t>
  </si>
  <si>
    <t>Sheba</t>
  </si>
  <si>
    <t>Vemaharmony</t>
  </si>
  <si>
    <t>Vemahope</t>
  </si>
  <si>
    <t>White Sky</t>
  </si>
  <si>
    <t>Tan An Advance</t>
  </si>
  <si>
    <t>FT Albaro</t>
  </si>
  <si>
    <t>Lewek Altair</t>
  </si>
  <si>
    <t>HJ Cheong Jeong Nuri</t>
  </si>
  <si>
    <t>Masinop</t>
  </si>
  <si>
    <t>Jaewon 3</t>
  </si>
  <si>
    <t>Galaxy 88</t>
  </si>
  <si>
    <t>17/28, 32/40</t>
  </si>
  <si>
    <t>Mega Passion</t>
  </si>
  <si>
    <t>Ji Xiang Xing 66</t>
  </si>
  <si>
    <t>Xuan Xiang 3</t>
  </si>
  <si>
    <t>EC Turan</t>
  </si>
  <si>
    <t>Garip Baba</t>
  </si>
  <si>
    <t>Zeycan Ana</t>
  </si>
  <si>
    <t>Bitu</t>
  </si>
  <si>
    <t>Karpathos</t>
  </si>
  <si>
    <t>Nisyros</t>
  </si>
  <si>
    <t>Kythira</t>
  </si>
  <si>
    <t>Lefkas</t>
  </si>
  <si>
    <t>Zakynthos</t>
  </si>
  <si>
    <t>Kassos</t>
  </si>
  <si>
    <t>Leros</t>
  </si>
  <si>
    <t>Global Peace</t>
  </si>
  <si>
    <t>Cptn Kostas</t>
  </si>
  <si>
    <t>D S G</t>
  </si>
  <si>
    <t>Nasico Eagle</t>
  </si>
  <si>
    <t>Oriole</t>
  </si>
  <si>
    <t>GMS Atria</t>
  </si>
  <si>
    <t>Jin Hang 78</t>
  </si>
  <si>
    <t>Zhong Xing Da 97</t>
  </si>
  <si>
    <t>Jiu Hua Shan 29</t>
  </si>
  <si>
    <t>Hua Jin Xin</t>
  </si>
  <si>
    <t>Sheng Yun Lai</t>
  </si>
  <si>
    <t>Ro-Ro</t>
  </si>
  <si>
    <t>Ilshin Polaris Royal</t>
  </si>
  <si>
    <t>Heng Shun Da 8</t>
  </si>
  <si>
    <t>Hanjin Green</t>
  </si>
  <si>
    <t>MPP</t>
  </si>
  <si>
    <t>Nermin Karabekir</t>
  </si>
  <si>
    <t>Sea Bright</t>
  </si>
  <si>
    <t>YM Samsun</t>
  </si>
  <si>
    <t>Amisos</t>
  </si>
  <si>
    <t>Halki</t>
  </si>
  <si>
    <t>Tilos</t>
  </si>
  <si>
    <t>Colossus</t>
  </si>
  <si>
    <t>Sunrise 69</t>
  </si>
  <si>
    <t>T. Leyla</t>
  </si>
  <si>
    <t>Containerships</t>
  </si>
  <si>
    <t>Nasico Sky</t>
  </si>
  <si>
    <t>Nasico Ocean</t>
  </si>
  <si>
    <t>SFE Pioneer</t>
  </si>
  <si>
    <t>Jaya Buana</t>
  </si>
  <si>
    <t>Ash Adriatic</t>
  </si>
  <si>
    <t>Symi</t>
  </si>
  <si>
    <t>Vemagrace</t>
  </si>
  <si>
    <t>Zenith Aurora</t>
  </si>
  <si>
    <t>Zenith Queen</t>
  </si>
  <si>
    <t>Niger Delta King</t>
  </si>
  <si>
    <t>Oth Non Cargo</t>
  </si>
  <si>
    <t>Heng Zun</t>
  </si>
  <si>
    <t>Valaris DS-11</t>
  </si>
  <si>
    <t>Noble Faye Kozack</t>
  </si>
  <si>
    <t>Noble Don Taylor</t>
  </si>
  <si>
    <t>Noble Bob Douglas</t>
  </si>
  <si>
    <t>Aegir</t>
  </si>
  <si>
    <t>Stevin Pisces</t>
  </si>
  <si>
    <t>Stevin Orion</t>
  </si>
  <si>
    <t>Stevin Pearl</t>
  </si>
  <si>
    <t>Samudra Ratnakar</t>
  </si>
  <si>
    <t>Herbania</t>
  </si>
  <si>
    <t>Seyma</t>
  </si>
  <si>
    <t>MS Dream</t>
  </si>
  <si>
    <t>Turk Yildizi 1</t>
  </si>
  <si>
    <t>Mipo II</t>
  </si>
  <si>
    <t>Mipo Sam Ho</t>
  </si>
  <si>
    <t>Hyunjung No. 301</t>
  </si>
  <si>
    <t>Hyunjung No. 302</t>
  </si>
  <si>
    <t>Valaris DS-12</t>
  </si>
  <si>
    <t>Deepwater Asgard</t>
  </si>
  <si>
    <t>Deepwater Invictus</t>
  </si>
  <si>
    <t>West Jupiter</t>
  </si>
  <si>
    <t>West Neptune</t>
  </si>
  <si>
    <t>Noble Stanley Lafosse</t>
  </si>
  <si>
    <t>West Saturn</t>
  </si>
  <si>
    <t>Valaris DS-17</t>
  </si>
  <si>
    <t>Noble BlackRhino</t>
  </si>
  <si>
    <t>Noble Blackhawk</t>
  </si>
  <si>
    <t>Valaris DS-16</t>
  </si>
  <si>
    <t>Valaris DS-15</t>
  </si>
  <si>
    <t>Noble BlackHornet</t>
  </si>
  <si>
    <t>Deep Value Driller</t>
  </si>
  <si>
    <t>Noble Tom Madden</t>
  </si>
  <si>
    <t>Noble Sam Croft</t>
  </si>
  <si>
    <t>HHI-EMD (HiMSEN), MaK</t>
  </si>
  <si>
    <t>Caterpillar, HD Hyundai</t>
  </si>
  <si>
    <t>25/33, M32</t>
  </si>
  <si>
    <t>Saipem Constellation</t>
  </si>
  <si>
    <t>Top Coral do Atlantico</t>
  </si>
  <si>
    <t>Deep Star</t>
  </si>
  <si>
    <t>Astro Achernar</t>
  </si>
  <si>
    <t>Safeen Surveyor</t>
  </si>
  <si>
    <t>Turk Yildizi 2</t>
  </si>
  <si>
    <t>Mipo III</t>
  </si>
  <si>
    <t>Mipo I</t>
  </si>
  <si>
    <t>Deepwater Thalassa</t>
  </si>
  <si>
    <t>Deepwater Proteus</t>
  </si>
  <si>
    <t>West Carina</t>
  </si>
  <si>
    <t>Brava Star</t>
  </si>
  <si>
    <t>Valaris DS-18</t>
  </si>
  <si>
    <t>Noble BlackLion</t>
  </si>
  <si>
    <t>Opus Tiger 1</t>
  </si>
  <si>
    <t>Longwave</t>
  </si>
  <si>
    <t>Posh Endeavour</t>
  </si>
  <si>
    <t>Posh Enterprise</t>
  </si>
  <si>
    <t>Nene Hatun</t>
  </si>
  <si>
    <t>FT Portoria</t>
  </si>
  <si>
    <t>Turk Yildizi 3</t>
  </si>
  <si>
    <t>17/28</t>
  </si>
  <si>
    <t>Nara</t>
  </si>
  <si>
    <t>Arami III</t>
  </si>
  <si>
    <t>Deepwater Conqueror</t>
  </si>
  <si>
    <t>Korex Yeosu</t>
  </si>
  <si>
    <t>Pacific Venture</t>
  </si>
  <si>
    <t>Posh Elegance</t>
  </si>
  <si>
    <t>JS Jiangyin</t>
  </si>
  <si>
    <t>Nikolay Gamayunov</t>
  </si>
  <si>
    <t>Turk Yildizi 4</t>
  </si>
  <si>
    <t>Deepwater Poseidon</t>
  </si>
  <si>
    <t>Deepwater Pontus</t>
  </si>
  <si>
    <t>Seven Arctic</t>
  </si>
  <si>
    <t>Seven Kestrel</t>
  </si>
  <si>
    <t>POSH Mallard</t>
  </si>
  <si>
    <t>46/60</t>
  </si>
  <si>
    <t>Ferries</t>
  </si>
  <si>
    <t>New Golden Bridge VII</t>
  </si>
  <si>
    <t>Fortitude</t>
  </si>
  <si>
    <t>JK Gunjang</t>
  </si>
  <si>
    <t>Stolt Condor</t>
  </si>
  <si>
    <t>Sparta IV</t>
  </si>
  <si>
    <t>POSH Pintail</t>
  </si>
  <si>
    <t>Nikolay Velikiy</t>
  </si>
  <si>
    <t>Ara</t>
  </si>
  <si>
    <t>Sae Hae Rim</t>
  </si>
  <si>
    <t>Hanmir</t>
  </si>
  <si>
    <t>Sonangol Quenguela</t>
  </si>
  <si>
    <t>Sonangol Libongos</t>
  </si>
  <si>
    <t>Icdas-5</t>
  </si>
  <si>
    <t>27DF</t>
  </si>
  <si>
    <t>LNG</t>
  </si>
  <si>
    <t>SM Jeju LNG1</t>
  </si>
  <si>
    <t>Stolt Tucan</t>
  </si>
  <si>
    <t>Sae Dong Baek Ho</t>
  </si>
  <si>
    <t>22C</t>
  </si>
  <si>
    <t>No.2 Cheonghwa</t>
  </si>
  <si>
    <t>Queen Jenuvia</t>
  </si>
  <si>
    <t>Seven Vega</t>
  </si>
  <si>
    <t>SM Shinseocheon II</t>
  </si>
  <si>
    <t>SM Shinseocheon I</t>
  </si>
  <si>
    <t>SM Jeju LNG2</t>
  </si>
  <si>
    <t>Agath</t>
  </si>
  <si>
    <t>Kuzey Star II</t>
  </si>
  <si>
    <t>Spec. Tankers</t>
  </si>
  <si>
    <t>Hanyu Frontier</t>
  </si>
  <si>
    <t>Queen Jenuvia II</t>
  </si>
  <si>
    <t>Ocean Vista Jeju</t>
  </si>
  <si>
    <t>Energy Sphynx</t>
  </si>
  <si>
    <t>Energy Savanah</t>
  </si>
  <si>
    <t>Songdo</t>
  </si>
  <si>
    <t>Yeocheong No. 2</t>
  </si>
  <si>
    <t>35DF</t>
  </si>
  <si>
    <t>K. Lotus</t>
  </si>
  <si>
    <t>Cummins Inc, HHI-EMD (HiMSEN)</t>
  </si>
  <si>
    <t>Cummins Inc, HD Hyundai</t>
  </si>
  <si>
    <t>32/40, KTA19</t>
  </si>
  <si>
    <t>Dredgers</t>
  </si>
  <si>
    <t>Endam</t>
  </si>
  <si>
    <t>Sir John Fisher</t>
  </si>
  <si>
    <t>H22</t>
  </si>
  <si>
    <t>Ulsan Taehwa</t>
  </si>
  <si>
    <t>Ecomir</t>
  </si>
  <si>
    <t>Gold Castle</t>
  </si>
  <si>
    <t>Valaris DS-14</t>
  </si>
  <si>
    <t>Valaris DS-13</t>
  </si>
  <si>
    <t>Deepwater Aquila</t>
  </si>
  <si>
    <t>New Frontier 2</t>
  </si>
  <si>
    <t>FueLNG Venosa</t>
  </si>
  <si>
    <t>Levante LNG</t>
  </si>
  <si>
    <t>Blue Whale</t>
  </si>
  <si>
    <t>Lady Maria Fisher</t>
  </si>
  <si>
    <t>Seamec Anant</t>
  </si>
  <si>
    <t>Cheong Gyeong</t>
  </si>
  <si>
    <t>Atlantic Zonda</t>
  </si>
  <si>
    <t>West Draco</t>
  </si>
  <si>
    <t>Dorado</t>
  </si>
  <si>
    <t>Saebada</t>
  </si>
  <si>
    <t>Hyunjung No. 307</t>
  </si>
  <si>
    <t>Green Castle</t>
  </si>
  <si>
    <t>Tidal Action</t>
  </si>
  <si>
    <t>Security</t>
  </si>
  <si>
    <t>DBL1 COMB Comdty</t>
  </si>
  <si>
    <t>Start Date</t>
  </si>
  <si>
    <t>End Date</t>
  </si>
  <si>
    <t>Period</t>
  </si>
  <si>
    <t>Q</t>
  </si>
  <si>
    <t>Currency</t>
  </si>
  <si>
    <t>USD</t>
  </si>
  <si>
    <t>PX_LAST</t>
  </si>
  <si>
    <t>USDKRW BGN Curncy</t>
  </si>
  <si>
    <t>Pricing Source</t>
  </si>
  <si>
    <t>BGN</t>
  </si>
  <si>
    <t>구분</t>
    <phoneticPr fontId="3" type="noConversion"/>
  </si>
  <si>
    <t>합병 결의 이사회</t>
    <phoneticPr fontId="3" type="noConversion"/>
  </si>
  <si>
    <t>주주 확정 기준일</t>
    <phoneticPr fontId="3" type="noConversion"/>
  </si>
  <si>
    <t>합병 반대의사 통지 접수</t>
    <phoneticPr fontId="3" type="noConversion"/>
  </si>
  <si>
    <t>주주총회 예정일</t>
    <phoneticPr fontId="3" type="noConversion"/>
  </si>
  <si>
    <t>주식매수 청구권 행사</t>
    <phoneticPr fontId="3" type="noConversion"/>
  </si>
  <si>
    <t>합병 기일</t>
    <phoneticPr fontId="3" type="noConversion"/>
  </si>
  <si>
    <t>신주 상장 예정일</t>
    <phoneticPr fontId="3" type="noConversion"/>
  </si>
  <si>
    <t>해외 법인 출자</t>
    <phoneticPr fontId="3" type="noConversion"/>
  </si>
  <si>
    <t>시작</t>
    <phoneticPr fontId="3" type="noConversion"/>
  </si>
  <si>
    <t>종료</t>
    <phoneticPr fontId="3" type="noConversion"/>
  </si>
  <si>
    <t>일정</t>
    <phoneticPr fontId="3" type="noConversion"/>
  </si>
  <si>
    <t>DATES</t>
  </si>
  <si>
    <t>FTAI.US</t>
    <phoneticPr fontId="23" type="noConversion"/>
  </si>
  <si>
    <t>HEI.US</t>
    <phoneticPr fontId="23" type="noConversion"/>
  </si>
  <si>
    <t>GEV.US</t>
    <phoneticPr fontId="23" type="noConversion"/>
  </si>
  <si>
    <t>RTX.US</t>
    <phoneticPr fontId="23" type="noConversion"/>
  </si>
  <si>
    <t>BA/.LN</t>
    <phoneticPr fontId="23" type="noConversion"/>
  </si>
  <si>
    <t>ALO.FP</t>
    <phoneticPr fontId="23" type="noConversion"/>
  </si>
  <si>
    <t>Peer AVG P/E</t>
    <phoneticPr fontId="23" type="noConversion"/>
  </si>
  <si>
    <r>
      <t>HD</t>
    </r>
    <r>
      <rPr>
        <sz val="11"/>
        <color rgb="FF000000"/>
        <rFont val="맑은 고딕"/>
        <family val="2"/>
        <charset val="129"/>
      </rPr>
      <t>현대마린솔루션</t>
    </r>
    <phoneticPr fontId="3" type="noConversion"/>
  </si>
  <si>
    <t>무조건 5년!!</t>
    <phoneticPr fontId="6" type="noConversion"/>
  </si>
  <si>
    <t>PBR을 사용하지 않은 이유는 전통 조선소나 엔진 생산 업체와 달리 고정비 부담이 없는 사업구조이기 때문</t>
    <phoneticPr fontId="6" type="noConversion"/>
  </si>
  <si>
    <t>HD현대그룹인도량</t>
    <phoneticPr fontId="6" type="noConversion"/>
  </si>
  <si>
    <t>Peer로 따는게 매우 괜찮아보인다</t>
    <phoneticPr fontId="6" type="noConversion"/>
  </si>
  <si>
    <t>산업군별 유사 BM가진 기업 찾아서 avg 멀티플따서 마솔 PER보다 1.5배정도 높은 산업군을 찾아볼까</t>
    <phoneticPr fontId="6" type="noConversion"/>
  </si>
  <si>
    <t>철도/발전설비/방산/플랜트 MRO 중 가장 선박과 비슷한 산업군을 찾아라</t>
    <phoneticPr fontId="6" type="noConversion"/>
  </si>
  <si>
    <t>HEICO</t>
    <phoneticPr fontId="6" type="noConversion"/>
  </si>
  <si>
    <t>Wartsila</t>
    <phoneticPr fontId="6" type="noConversion"/>
  </si>
  <si>
    <t>ST Engineering</t>
    <phoneticPr fontId="6" type="noConversion"/>
  </si>
  <si>
    <t>FTAI Aviation Ltd</t>
    <phoneticPr fontId="6" type="noConversion"/>
  </si>
  <si>
    <t>물론 이 값들은 trailing, 블룸버그에서 forward로 바꿔야함</t>
    <phoneticPr fontId="6" type="noConversion"/>
  </si>
  <si>
    <t>AAR CORP</t>
    <phoneticPr fontId="6" type="noConversion"/>
  </si>
  <si>
    <t>avg PER</t>
    <phoneticPr fontId="6" type="noConversion"/>
  </si>
  <si>
    <t>PER(09.01기준)</t>
    <phoneticPr fontId="6" type="noConversion"/>
  </si>
  <si>
    <t>항공 MRO업체</t>
    <phoneticPr fontId="6" type="noConversion"/>
  </si>
  <si>
    <t>4)힘센 엔진 라이선스 같이 유일한 정품 사업자 기반의 독점적 지위를 가지면 높은 마진율을 갖게 된다는 점</t>
    <phoneticPr fontId="6" type="noConversion"/>
  </si>
  <si>
    <t>3)AM서비스업체들이 AM매출의 높은 비중과 함께 진입장벽을 기반으로 높은 가격 협상력을 갖는다는 점</t>
    <phoneticPr fontId="6" type="noConversion"/>
  </si>
  <si>
    <t>2)항공기의 일부 부품들이 선박 부품의 점검주기, 교체주기와 비슷하다는 점</t>
    <phoneticPr fontId="6" type="noConversion"/>
  </si>
  <si>
    <t>1)항공기 수명이 선박 수명과 비슷하다는 점</t>
    <phoneticPr fontId="6" type="noConversion"/>
  </si>
  <si>
    <t>AM솔루션의 성장은 탑라인/바텀라인 성장을 동반 견인하고 있기에 항공 MRO 업체들이 피어로 적절하다네 - SK증권 밸류 방법</t>
    <phoneticPr fontId="6" type="noConversion"/>
  </si>
  <si>
    <t>4) EV/EBITDA를 따자니 타겟 멀티플을 뭘로 잡아야 할지..</t>
    <phoneticPr fontId="6" type="noConversion"/>
  </si>
  <si>
    <t xml:space="preserve">3) 피어 히스토리컬을 따자니 거시기 하고 </t>
    <phoneticPr fontId="6" type="noConversion"/>
  </si>
  <si>
    <t>2) 히스토리컬을 따기에는 상장한지 얼마 안 됨</t>
    <phoneticPr fontId="6" type="noConversion"/>
  </si>
  <si>
    <t>1) 피어를 잡기에는 선박 수리/개조 사업을 하는 기업이 Seatirum Limited(PER: 30.56)</t>
    <phoneticPr fontId="6" type="noConversion"/>
  </si>
  <si>
    <t>밸류에이션</t>
    <phoneticPr fontId="6" type="noConversion"/>
  </si>
  <si>
    <t>이거걍투포로올릴까</t>
    <phoneticPr fontId="6" type="noConversion"/>
  </si>
  <si>
    <t>-&gt;이부분 개꿀</t>
    <phoneticPr fontId="6" type="noConversion"/>
  </si>
  <si>
    <t>HD현대중공업이 엔진사업으로 누리는 프리미엄이 미포까지 확대될 것</t>
    <phoneticPr fontId="6" type="noConversion"/>
  </si>
  <si>
    <t>양사의 수주잔고를 감안시 합병효과가 실적으로 발현되기 까지는 시간이 필요</t>
    <phoneticPr fontId="6" type="noConversion"/>
  </si>
  <si>
    <t>-&gt; 모기업끼리 합병하면 마솔이 얻는 수혜는 뭔데??</t>
    <phoneticPr fontId="6" type="noConversion"/>
  </si>
  <si>
    <t>이지스함 기준 미국 대비 건조 비용은 절반 수준이고 건조 기간은 1/3 수준이므로 수익성 측면에서도 문제가 없을 것.</t>
    <phoneticPr fontId="6" type="noConversion"/>
  </si>
  <si>
    <t>미국에서 관련 협의가 진행됨에 따라 공동 건조, 국내 함정 신조, MRO, 조선소 인수 등을 통한 현지 진출, 공급망 재구축 등의 구체적 방안이 현실화 될 것</t>
    <phoneticPr fontId="6" type="noConversion"/>
  </si>
  <si>
    <t>두 기업의 합병에 따른 미 함정 MRO 및 신조 사업 진출 가속화, MASGA 프로젝트가 구체화되는 과정에서 미국 투자 및 추가 해외 야드 개발 확대 등 긍정적 모멘텀 발생 기대</t>
    <phoneticPr fontId="6" type="noConversion"/>
  </si>
  <si>
    <t>상선 4%, 해양+에너지 13%, 엔진 3%</t>
    <phoneticPr fontId="6" type="noConversion"/>
  </si>
  <si>
    <t>방산 부문에서 향후 10년간 CAGR 21%의 가파른 성장세 기대, 엔진 및 상선도 견조한 성장세 지속</t>
    <phoneticPr fontId="6" type="noConversion"/>
  </si>
  <si>
    <t>방산 부문 매출액은 ;30년까지 7조, '35년까지 10조 이상(기존 매출 목표 5조+ 미포 특수목적선 1조 + 미국 포함 해외함정 4조)</t>
    <phoneticPr fontId="6" type="noConversion"/>
  </si>
  <si>
    <t>양사 합산 '24년 매출 19조원, 합병 후 '30년 매출 32조원, '35년 매출 37조원으로 성장 가속화 전망</t>
    <phoneticPr fontId="6" type="noConversion"/>
  </si>
  <si>
    <t>양사가 보유 중인 해외 자회사의 관리 체계 일원화, 추가적인 해외 사업 기회 공동 발굴 및 투자 추진</t>
    <phoneticPr fontId="6" type="noConversion"/>
  </si>
  <si>
    <t>합병 후, HD현대중공업의 통합 법인과 HD한국조선해양은 신설 투자법인 설립 예정</t>
    <phoneticPr fontId="6" type="noConversion"/>
  </si>
  <si>
    <t>HD현중은 미 함정 MRO 라이선스 및 수상함/잠수함 등 건조 역량 갖추고 있어 방산 사업 확대 전망</t>
    <phoneticPr fontId="6" type="noConversion"/>
  </si>
  <si>
    <t>HD현대미포는 함정 건조에 적합한 중소형 도크/설비 보유, 미포의 4개 도크 중 2개의 도크를 특수선 건조 용도로 전환 예정</t>
    <phoneticPr fontId="6" type="noConversion"/>
  </si>
  <si>
    <t>HD현대중공업의 방산 전용 도크는 모두 국내 함정 수요에 대응 -&gt; 기존 유휴설비인 5도크와 HD현대미포의 도크를 적극적으로 활용할 예정</t>
    <phoneticPr fontId="6" type="noConversion"/>
  </si>
  <si>
    <t>HD현중의 특수선 건조 및 MRO 역량과 HD현대미포의 도크/설비를 활용한 방산 사업 확대 기대</t>
    <phoneticPr fontId="6" type="noConversion"/>
  </si>
  <si>
    <t>HD현대미포는 보유 중인 중소형 도크와 설비들이 크기 측면에서 함정 건조에 적합</t>
    <phoneticPr fontId="6" type="noConversion"/>
  </si>
  <si>
    <t>HD현대중공업은 방사청 인증을 전 함종별로 획득, 미국 MSRA도 보유 중 -&gt; MRO 수요에 대응 가능</t>
    <phoneticPr fontId="6" type="noConversion"/>
  </si>
  <si>
    <t>HD현대미포에 대한 신주 발행으로 HD현대중공업의 유동성이 개선될 수 있다는 점에서 긍정적</t>
    <phoneticPr fontId="6" type="noConversion"/>
  </si>
  <si>
    <t>주식 매수 청구권에 대응하는 매수대금 상한은 1.5조 원</t>
    <phoneticPr fontId="6" type="noConversion"/>
  </si>
  <si>
    <t>주식 매수 청구권 가격은 HD현대중공업 462,626원, HD현대미포 192,695원</t>
    <phoneticPr fontId="6" type="noConversion"/>
  </si>
  <si>
    <t>HD한국조선해양의 지분은 합병 전 현중 74.18%/미포 42.4%에서 신설 법인 69.29%로 변함</t>
    <phoneticPr fontId="6" type="noConversion"/>
  </si>
  <si>
    <t>합병 비율은 HD현대미포 1주당 HD현대중공업 0.4059146주 배정, 합병 신주는 16,189,618주 추정</t>
    <phoneticPr fontId="6" type="noConversion"/>
  </si>
  <si>
    <t>25년 10월 23일 주주총회, 합병 기일은 '25년 12월 1일, 신주 상장은 '25년 12월 15일 예정</t>
    <phoneticPr fontId="6" type="noConversion"/>
  </si>
  <si>
    <t>25년 8월 27일 장 마감 후, HD현대중공업(존속회사)와 HD현대미포(소멸회사) 합병 발표</t>
    <phoneticPr fontId="6" type="noConversion"/>
  </si>
  <si>
    <t>체크포인트</t>
    <phoneticPr fontId="6" type="noConversion"/>
  </si>
  <si>
    <t>현재 DF개조 수주잔고는 없지만 파이프라인은 큼</t>
    <phoneticPr fontId="6" type="noConversion"/>
  </si>
  <si>
    <t>DF 개조는 컨테이너선 위주, 컨테이너선이 타 선종보다 운항 경로가 길기에 탄소세 부담 + 선속 부담</t>
    <phoneticPr fontId="6" type="noConversion"/>
  </si>
  <si>
    <t>엔진을 제외한다면 LNGC가 안전에 민감하므로 고부가가치 경향이 있음</t>
    <phoneticPr fontId="6" type="noConversion"/>
  </si>
  <si>
    <t>마솔은 선종과 상관없이 장착된 엔진의 종류를 기준으로 봄</t>
    <phoneticPr fontId="6" type="noConversion"/>
  </si>
  <si>
    <t>5년동안 수리비를 100으로 가정하였을 때 초반 1년과 후반 4~5년에 수리비의 70%가 집중되는 경향을 보임</t>
    <phoneticPr fontId="6" type="noConversion"/>
  </si>
  <si>
    <t>그동안 디젤엔진은 블랙마켓 사용이 많았지만 DF엔진은 기술력 등의 문제로 블랙마켓 공급자가 매우 적음</t>
    <phoneticPr fontId="6" type="noConversion"/>
  </si>
  <si>
    <t>일반 선박들은 5년마다/2만~2.4만시간 운행했을 때 드라이독에서 메이저 오버홀/레이저 정비를 수행함</t>
    <phoneticPr fontId="6" type="noConversion"/>
  </si>
  <si>
    <t>ASP가 높은 DF 엔진 비중이 빠르게 증가하며 P와 Q의 동반 성장이 전망됨</t>
    <phoneticPr fontId="6" type="noConversion"/>
  </si>
  <si>
    <t>신조 시장에서 DF 엔진은 디젤 엔진 대비 1.5배 비쌈 이런 특성은 AM에서도 유지될 것</t>
    <phoneticPr fontId="6" type="noConversion"/>
  </si>
  <si>
    <t>2. D/F 개조</t>
    <phoneticPr fontId="6" type="noConversion"/>
  </si>
  <si>
    <t>동사가 엔진 서비스를 진행한 선박 중 DF 선박비중은 '28년까지 25% 성장 예상</t>
    <phoneticPr fontId="6" type="noConversion"/>
  </si>
  <si>
    <t>1. EPLO</t>
    <phoneticPr fontId="6" type="noConversion"/>
  </si>
  <si>
    <t>2. 엔진 개조</t>
    <phoneticPr fontId="6" type="noConversion"/>
  </si>
  <si>
    <t>단기적으로는 FSU의 성장이 더 기대되지만, 장기적으로 글로벌 LNG 투자 확대가 전망되는 만큼 FSRU도 기대됨.</t>
    <phoneticPr fontId="6" type="noConversion"/>
  </si>
  <si>
    <t>FSU는 단순 액화 및 저장 기능만 수행하므로 의사결정 절차가 상대적으로 짧고 간단함</t>
    <phoneticPr fontId="6" type="noConversion"/>
  </si>
  <si>
    <t>FSRU는 장기 수요 예측, 인프라 연계, 법적 검토 등 여러 절차가 원활하지 못한 반면,</t>
    <phoneticPr fontId="6" type="noConversion"/>
  </si>
  <si>
    <t>최근에는 규모가 상대적으로 작은 FSU쪽으로 계약 제안과 발주가 쏠리는 중</t>
    <phoneticPr fontId="6" type="noConversion"/>
  </si>
  <si>
    <t>1척당 평균 1~1.5억 불 정도 계약 규모</t>
    <phoneticPr fontId="6" type="noConversion"/>
  </si>
  <si>
    <t>HD현대그룹은 세계 최다 FSRU 건조 경험 및 역량 보유 + 자체 공급하는 핵심 기자제 Re-Gas Module을 기반으로 사업 선두 지위</t>
    <phoneticPr fontId="6" type="noConversion"/>
  </si>
  <si>
    <t>운항 경쟁력을 상실한 1/2세대 스팀터빈 및 3/4세대 DFDE LNGC를 FSRU로 개조하는 사업</t>
    <phoneticPr fontId="6" type="noConversion"/>
  </si>
  <si>
    <t>3)FSRU 개조</t>
    <phoneticPr fontId="6" type="noConversion"/>
  </si>
  <si>
    <t>1척당 평균 3천만 불 정도 계약 규모</t>
    <phoneticPr fontId="6" type="noConversion"/>
  </si>
  <si>
    <t>육상 LNG 발전 터미널 구축 연계 및 LNG 주요 선사와 프로젝트</t>
    <phoneticPr fontId="6" type="noConversion"/>
  </si>
  <si>
    <t>운항 경쟁력을 상실한 1/2세대 스팀 LNGC 선대를 FSU로 개조하는 사업</t>
    <phoneticPr fontId="6" type="noConversion"/>
  </si>
  <si>
    <t>2)FSU 개조</t>
    <phoneticPr fontId="6" type="noConversion"/>
  </si>
  <si>
    <t>1척당 평균 1천만 불 정도 계약 규모</t>
    <phoneticPr fontId="6" type="noConversion"/>
  </si>
  <si>
    <t>3/4세대 DFDE/TFDE 운항 선대 200여척 중 약 70%가 '26년부터 CII C등급 이하에 해당될 것으로 예상 -&gt; 재액화 개조를 통한 해결 가능</t>
    <phoneticPr fontId="6" type="noConversion"/>
  </si>
  <si>
    <t>1)LNGC 재액화 개조</t>
    <phoneticPr fontId="6" type="noConversion"/>
  </si>
  <si>
    <t>1. LNGC 개조</t>
    <phoneticPr fontId="6" type="noConversion"/>
  </si>
  <si>
    <t>일반적으로 선박부품 중 엔진 비중이 80% 상회</t>
    <phoneticPr fontId="6" type="noConversion"/>
  </si>
  <si>
    <t>최근 IMO에 대응하기 위하여 LNG선에 많이 채택</t>
    <phoneticPr fontId="6" type="noConversion"/>
  </si>
  <si>
    <t>상황에 따라 연료 전환이 가능하므로 연료비 절감 및 환경 규제 대응 가능</t>
    <phoneticPr fontId="6" type="noConversion"/>
  </si>
  <si>
    <t>LNG를 주연료로 사용하며 디젤은 점화용 소량만 사용함</t>
    <phoneticPr fontId="6" type="noConversion"/>
  </si>
  <si>
    <t>DF엔진: Dual-Fuel/LNG와 중유경유 두가지 연료를 모두 사용할 수 있는 엔진</t>
    <phoneticPr fontId="6" type="noConversion"/>
  </si>
  <si>
    <t>이렇게 두개로 말자</t>
    <phoneticPr fontId="6" type="noConversion"/>
  </si>
  <si>
    <t>허나 최근 SOx, NOx, CO₂, PM 등의 배출가스가 많으므로 환경 규제 대응에 한계가 있음</t>
    <phoneticPr fontId="6" type="noConversion"/>
  </si>
  <si>
    <t>디젤엔진: 중유(HFO, Heavy Fuel Oil)이나 경유(MDO, Marine Diesel Oil)를 연료로 사용</t>
    <phoneticPr fontId="6" type="noConversion"/>
  </si>
  <si>
    <t>IMO의 환경규제 강화 속에서 2세대 친환경 솔루션 성장은 예정되어 있는 수순</t>
    <phoneticPr fontId="6" type="noConversion"/>
  </si>
  <si>
    <t>글로벌 선대들의 선속 감속 및 1세대 친환경 솔루션을 통한 환경규제 충족 여지는 많이 남지 않음</t>
    <phoneticPr fontId="6" type="noConversion"/>
  </si>
  <si>
    <t>친환경 투포 내용을</t>
    <phoneticPr fontId="6" type="noConversion"/>
  </si>
  <si>
    <t>새로운 선박으로의 교체가 무거운 만큼 수리/개조 수요 증가는 필연적</t>
    <phoneticPr fontId="6" type="noConversion"/>
  </si>
  <si>
    <t>현재 운항 중인 전세계 선박은 조선업계 전체가 연간 건조하는 물량의 23.4배 -&gt; 현재 운항 중인 선박을 모두 새 선박으로 교체하려면 23.4년이 걸림 - 데이터 최신화 필요</t>
    <phoneticPr fontId="6" type="noConversion"/>
  </si>
  <si>
    <t>2. 친환경 규제로 인한 수요 증가</t>
    <phoneticPr fontId="6" type="noConversion"/>
  </si>
  <si>
    <t>HD현대 그룹이 만든 엔진을 장착한 선대들까지 AM 솔루션 확대 중</t>
    <phoneticPr fontId="6" type="noConversion"/>
  </si>
  <si>
    <t>HD현대 그룹이 인도했던 선박 외에도</t>
    <phoneticPr fontId="6" type="noConversion"/>
  </si>
  <si>
    <t>선박 엔진은 개조 외에도 주기적 교체가 필요한 소모품 수요가 계속 발생함 -&gt; 마솔은 엔진 부품의 상당 부분을 중간 공급망 없이 부품업체들로부터 직접 조달하고 있음</t>
    <phoneticPr fontId="6" type="noConversion"/>
  </si>
  <si>
    <t>현중의 힘센엔진 탑재량이 늘수록 마솔의 매출과 이익도 비례해서 늘어나는 구조</t>
    <phoneticPr fontId="6" type="noConversion"/>
  </si>
  <si>
    <t>현중의 힘센엔진에 대한 사후 서비스 독점 관리 권리는 마솔이 보유하고 있음</t>
    <phoneticPr fontId="6" type="noConversion"/>
  </si>
  <si>
    <t>2-2: 힘센엔진 관리도 독점</t>
    <phoneticPr fontId="6" type="noConversion"/>
  </si>
  <si>
    <t>HD현대그룹發 선박들은 당연히 마솔 고객이 될 것이고, 기존 수리/개조업체들도 마솔의 기술력 도움을 받을 수 밖에 없음</t>
    <phoneticPr fontId="6" type="noConversion"/>
  </si>
  <si>
    <t>대안연료 시장이 향후 성장한다면, 대안연료 관련 솔루션 시장은 마솔이 온전히 차지할 것</t>
    <phoneticPr fontId="6" type="noConversion"/>
  </si>
  <si>
    <t>LNG 추진선과 메탄올 추진선에 대한 넘버스가 들어가면 좋겠죠(대안연료 시장에서 HD현대그룹의 시장 지배력이 얼마나 높은지)</t>
    <phoneticPr fontId="6" type="noConversion"/>
  </si>
  <si>
    <t>우수한 엔진 기술을 기반으로, HD현대그룹 조선 계열사들은 대안 연료 활용 선박 건조 시장을 강하게 지배 중</t>
    <phoneticPr fontId="6" type="noConversion"/>
  </si>
  <si>
    <t>현중이 제작경험과 기술적 우위를 모두 보유한 것임</t>
    <phoneticPr fontId="6" type="noConversion"/>
  </si>
  <si>
    <t>글로벌 선박 엔진 제작업체들은 보통 라이선스 기반으로 엔진을 제작하며, 자체 모델이 없음</t>
    <phoneticPr fontId="6" type="noConversion"/>
  </si>
  <si>
    <t>현중은 대형엔진과 중형엔진 모두 글로벌 M/S 1위 + 자체 엔진 모델인 힘센엔진을 보유함</t>
    <phoneticPr fontId="6" type="noConversion"/>
  </si>
  <si>
    <t>이는 현중의 엔진사업 부문에서 기인함</t>
    <phoneticPr fontId="6" type="noConversion"/>
  </si>
  <si>
    <t>HD현대그룹은 글로벌 대안연료 추진 선박 부문에서 M/S 1위임</t>
    <phoneticPr fontId="6" type="noConversion"/>
  </si>
  <si>
    <t>기존 선박의 주 연료는 환경 부담이 큰 화석연료였음 -&gt; 탄소 배출이 적은 LNG, 메탄올, 암모니아, 수소 등에 대한 관심이 커짐</t>
    <phoneticPr fontId="6" type="noConversion"/>
  </si>
  <si>
    <t>대안 연료 추진 선박 부문에서의 기술력 선점도 가능함</t>
    <phoneticPr fontId="6" type="noConversion"/>
  </si>
  <si>
    <t>2-1: 대안 연료</t>
    <phoneticPr fontId="6" type="noConversion"/>
  </si>
  <si>
    <t>2)힘센엔진發 수요 발생</t>
    <phoneticPr fontId="6" type="noConversion"/>
  </si>
  <si>
    <t>이는 선박 개조/수리에 대한 투자금이 증가할 수 있다는 것을 의미하고, 이는 곧 우수한 기술력을 보유한 마솔에 유리하게 작용하게 됨</t>
    <phoneticPr fontId="6" type="noConversion"/>
  </si>
  <si>
    <t>조선업 호황과 선가 상승으로 선박의 가치가 상승하고 환경 규제 강화로 선박에 대한 민감도가 높아진 현 상황에서는 개조/수리의 품질 수준도 그 기준이 엄격해짐</t>
    <phoneticPr fontId="6" type="noConversion"/>
  </si>
  <si>
    <t>선주 입장에서는 제조사가 인증한 순정 부품과 제조사의 설계 정보에 기반한 정품 수리업체의 개조서비스를 선호함</t>
    <phoneticPr fontId="6" type="noConversion"/>
  </si>
  <si>
    <t>선박 운용 회사 다음으로 선박 정보를 많이 보유한 회사가 해당 선박을 건조한 조선사임</t>
    <phoneticPr fontId="6" type="noConversion"/>
  </si>
  <si>
    <t>초기에 디지털 제어 서비스를 제공하는 기회도 발생</t>
    <phoneticPr fontId="6" type="noConversion"/>
  </si>
  <si>
    <t>또한 마솔은 그룹사發 신조 선박에 대한 무상 수리를 진행하는데, 보증기간이 끝나면 자연스럽게 수리/개조 사업의 잠재적 고객으로 전환되며 연계율도 높아짐</t>
    <phoneticPr fontId="6" type="noConversion"/>
  </si>
  <si>
    <t>이 과정에서 선박에 필요한 부품 판매 기회 발생</t>
    <phoneticPr fontId="6" type="noConversion"/>
  </si>
  <si>
    <t>마솔은 HD현대오일뱅크로부터 출항에 필요한 연료를 공급받아 선주사에게 판매함(벙커링 사업 부문)</t>
    <phoneticPr fontId="6" type="noConversion"/>
  </si>
  <si>
    <t>또한 HD현대그룹은 거의 모든 종류의 선박을 취급하고 신조 M/S도 매우 높음</t>
    <phoneticPr fontId="6" type="noConversion"/>
  </si>
  <si>
    <t>마솔은 그룹사들을 통해 선주사 고객들에 계속 노출되게 됨: 선박 수리/개조 고객들과 신조 발주 고객들이 동일한 고객임</t>
    <phoneticPr fontId="6" type="noConversion"/>
  </si>
  <si>
    <t>모그룹의 신조 M/S만큼만 먹는다고 가정해도 매출 상승을 유의미하게 견인할 것</t>
    <phoneticPr fontId="6" type="noConversion"/>
  </si>
  <si>
    <t>마솔의 솔루션 부문 매출을 Clarksons의 선박 수리시장 + 스페어 부품구매 시장 규모로 나누면 마솔의 선박 솔루션 부문 M/S가 나옴</t>
    <phoneticPr fontId="6" type="noConversion"/>
  </si>
  <si>
    <t>M/S는 나오지를 않아서 계산해야함</t>
    <phoneticPr fontId="6" type="noConversion"/>
  </si>
  <si>
    <t>허나 모그룹의 신조 M/S 대비 마솔의 개조/수리 및 부품 판매 시장에서의 M/S는 매우 낮은 편</t>
    <phoneticPr fontId="6" type="noConversion"/>
  </si>
  <si>
    <t>즉, 모그룹의 신조가 성장할수록 정품 AS담당인 동사에게도 수혜로 작용</t>
    <phoneticPr fontId="6" type="noConversion"/>
  </si>
  <si>
    <t>수주 잔고 + M/S 등 넘버스로 얼마나 HD현대그룹이 조선업에서 잘 나가고 있는지 언급해주면 좋겠죠</t>
    <phoneticPr fontId="6" type="noConversion"/>
  </si>
  <si>
    <t>HD그룹은 전세계 10위권 내 조선사가 3개나 있음(현중 미포 삼호)</t>
    <phoneticPr fontId="6" type="noConversion"/>
  </si>
  <si>
    <t>1)고객 확보 + 영업 네트워크 공유</t>
    <phoneticPr fontId="6" type="noConversion"/>
  </si>
  <si>
    <t>1. HD현대그룹 시너지</t>
    <phoneticPr fontId="6" type="noConversion"/>
  </si>
  <si>
    <t>투포 순서는 고민 좀 ㅎ</t>
    <phoneticPr fontId="6" type="noConversion"/>
  </si>
  <si>
    <t>투자포인트</t>
    <phoneticPr fontId="6" type="noConversion"/>
  </si>
  <si>
    <t>당연히 들어가야겠지..</t>
    <phoneticPr fontId="6" type="noConversion"/>
  </si>
  <si>
    <t>주가분석</t>
    <phoneticPr fontId="6" type="noConversion"/>
  </si>
  <si>
    <t>허나 AM솔루션의 부품 판매와 연계하여 출항을 앞둔 선박에게 부품과 연료 등 모든 것을 제공한다는 점에서 어느 정도의 가치 존재</t>
    <phoneticPr fontId="6" type="noConversion"/>
  </si>
  <si>
    <t>매출 비중은 많이 차지하고 있지만, 그룹 관계사인 HD현대오일뱅크에서 공급받은 연료를 단순 유통하는 사업이므로 부가가치가 높다고 보기는 어려움.</t>
    <phoneticPr fontId="6" type="noConversion"/>
  </si>
  <si>
    <t>벙커링</t>
    <phoneticPr fontId="6" type="noConversion"/>
  </si>
  <si>
    <t>이에 동사는 모그룹과의 협업을 비롯하여, 기납품된 제품으로부터 축적되는 데이터를 호라용하는 등의 방식으로 OceanWise 등의 메타오션데이터 관련 사업을 개발하여 사업규모를 확장하고자 함</t>
    <phoneticPr fontId="6" type="noConversion"/>
  </si>
  <si>
    <t>Infinitive Research 분석 기준 선박 디지털화 산업은 '23년 약 228억 달러 규모에서 '32년 약 677억 달러 규모로 CAGR +10% 성장이 예상됨</t>
    <phoneticPr fontId="6" type="noConversion"/>
  </si>
  <si>
    <t>동사의 디지털 제어 품목은 HD현중, 삼호, 미포의 건조 선박에 탑재</t>
    <phoneticPr fontId="6" type="noConversion"/>
  </si>
  <si>
    <t>경쟁요인</t>
    <phoneticPr fontId="6" type="noConversion"/>
  </si>
  <si>
    <t>구독 서비스를 통하여 안정적인 수익 확보 + CAPEX가 불필요하므로 영업이익률이 높음 -&gt; 동사의 장기적 성장 동력</t>
    <phoneticPr fontId="6" type="noConversion"/>
  </si>
  <si>
    <t>무상 서비스 기간 종료 후 유료 구독 전환 -&gt; 선순환 구조 창출 가능</t>
    <phoneticPr fontId="6" type="noConversion"/>
  </si>
  <si>
    <t>무상에서 유상으로 얼마나 전환되는지 구독전환률 알아내야함</t>
    <phoneticPr fontId="6" type="noConversion"/>
  </si>
  <si>
    <t>디지털 솔루션의 효능감 -&gt; 구독률 증가 -&gt; 솔루션 디벨롶 및 구독료 인상 의 선순환 구조를 노려볼 수 있음</t>
    <phoneticPr fontId="6" type="noConversion"/>
  </si>
  <si>
    <t>동사의 디지털 솔루션을 탑재한 선박은 4Q24 기준 약 450척 정도 + 1~2년 간 무상 제공 기간을 거친 후 유료 구독 전환 될 예정</t>
    <phoneticPr fontId="6" type="noConversion"/>
  </si>
  <si>
    <t>동사의 디지털솔루션이 탑재된 선박은 CII 가이드라인 및 항만 정보 사전 제공을 통해 연료 절감 효과를 얻게 되고, 선박의 CII 등급 하락을 막을 수 있음.</t>
    <phoneticPr fontId="6" type="noConversion"/>
  </si>
  <si>
    <t>안전과 관련하여 선박사고 및 인명사고로 이어지기에 해양 안전 및 보안 규제에 관련한 엄격한 수준의 규제가 적용 중</t>
    <phoneticPr fontId="6" type="noConversion"/>
  </si>
  <si>
    <t>스마트쉽 및 자율운항선박은 산업 형성 초기 단계에 있어 규제 환경의 영향이 큰 산업</t>
    <phoneticPr fontId="6" type="noConversion"/>
  </si>
  <si>
    <t>2)규제의 영향 매우 큰 산업</t>
    <phoneticPr fontId="6" type="noConversion"/>
  </si>
  <si>
    <t>사용자가 늘어날수록 수집된 선박의 데이터를 수집 분석 활용 가능하므로, 라이선스 형태의 판매로 비용 분산 가능</t>
    <phoneticPr fontId="6" type="noConversion"/>
  </si>
  <si>
    <t>두 형태의 장비가 연계되어 투자 및 생산 비용이 높고 물리적 테스트 기간이 요구되므로 진입장벽이 높음</t>
    <phoneticPr fontId="6" type="noConversion"/>
  </si>
  <si>
    <t>1)HW+SW 산업</t>
    <phoneticPr fontId="6" type="noConversion"/>
  </si>
  <si>
    <t>자율운항 장비, 디지털항해통신장비, 지능화기기, 해상육상 정보 클라우드, 선박선원물류관리 서비스 등의 데이터 플랫폼 및 디지털 서비스, 해상 통신망 및 시스템 구축 운용 등의 통신산업</t>
    <phoneticPr fontId="6" type="noConversion"/>
  </si>
  <si>
    <t>인공위성 데이터 통신을 통한 모니터링 + 운영 시스템에 대한 자동화 기능이 탑재된 선박, 궁극적으로는 자율운항선박</t>
    <phoneticPr fontId="6" type="noConversion"/>
  </si>
  <si>
    <t>특성</t>
    <phoneticPr fontId="6" type="noConversion"/>
  </si>
  <si>
    <t>디지털솔루션</t>
    <phoneticPr fontId="6" type="noConversion"/>
  </si>
  <si>
    <t>전세계 주요 수리조선소와의 협업 제휴로 다양한 업무 수행 가능(EGCS, BWTS, AMP, ESD 설치 및 FSRU, 재액화 설비, DF 개조)</t>
    <phoneticPr fontId="6" type="noConversion"/>
  </si>
  <si>
    <t>동사는 EPIC의 친환경 선박개조 업무 전 단계를 Turn-Key 방식으로 제공할 수 있는 역량 보유</t>
    <phoneticPr fontId="6" type="noConversion"/>
  </si>
  <si>
    <t>D나 E 대상으로는 연료 변경만이 거의 유일한 해결방법</t>
    <phoneticPr fontId="6" type="noConversion"/>
  </si>
  <si>
    <t>ESD나 AMP로는 A~C에 사용</t>
    <phoneticPr fontId="6" type="noConversion"/>
  </si>
  <si>
    <t>DF 엔진 개조 시장은 CII 5단계 등급 중 D/E 등급에 해당하는 선박 + 선령 10~15년 정도 된 선박들을 중심으로 개조 수요 발생</t>
    <phoneticPr fontId="6" type="noConversion"/>
  </si>
  <si>
    <t>5단계 구분 기준 조사 필요</t>
    <phoneticPr fontId="6" type="noConversion"/>
  </si>
  <si>
    <t>현재 1세대는 대부분 개조가 완료된 상황인데 비해, 2세대 개조는 아직 초기 단계 -&gt; 향후 수요 발생 전망</t>
    <phoneticPr fontId="6" type="noConversion"/>
  </si>
  <si>
    <t>2세대: ESD(에너지 절감장치), AMP(육상전력공급장치), FRSU(부유식 
재기화 설비), DF엔진 개조</t>
  </si>
  <si>
    <t>1세대: BWTS(선박평형수 처리장치), 스크러버 개조</t>
    <phoneticPr fontId="6" type="noConversion"/>
  </si>
  <si>
    <t>친환경 솔루션</t>
    <phoneticPr fontId="6" type="noConversion"/>
  </si>
  <si>
    <t>이에 누적된 경험 및 노하우와 설계 레퍼런스가 요구되므로 높은 엔지니어링 실력을 보유한 기업만이 수요 소화 가능</t>
    <phoneticPr fontId="6" type="noConversion"/>
  </si>
  <si>
    <t>신조와 달리 Retrofit은 선종, 크기, 엔진 타입별로 엔지니어링 방식이 상이함</t>
    <phoneticPr fontId="6" type="noConversion"/>
  </si>
  <si>
    <t>3)기술집약적 산업</t>
    <phoneticPr fontId="6" type="noConversion"/>
  </si>
  <si>
    <t>이에 여러 고도화 역량이 요구되므로 친환경 Retrofit 산업의시장 진입 장벽이 매우 높은 수준</t>
    <phoneticPr fontId="6" type="noConversion"/>
  </si>
  <si>
    <t>설비 설계, 장비 조달, 설치, 시운전까지 일괄 도급 방식(Turn-Key) 기반으로 운영</t>
    <phoneticPr fontId="6" type="noConversion"/>
  </si>
  <si>
    <t>2)Turn-Key 기반의 프로젝트 수주 산업</t>
    <phoneticPr fontId="6" type="noConversion"/>
  </si>
  <si>
    <t>이를 위해 친환경 장비를 장착하여 개조하거나, 기존 선박의 폐선 선령을 짧게 가져가는 방식 등</t>
    <phoneticPr fontId="6" type="noConversion"/>
  </si>
  <si>
    <t>IMO가 규정한 온실가스 배출 규제에 의해 친환경 Retrofit 수요 증가</t>
    <phoneticPr fontId="6" type="noConversion"/>
  </si>
  <si>
    <t>1)규제의 영향 매우 큰 산업</t>
    <phoneticPr fontId="6" type="noConversion"/>
  </si>
  <si>
    <t>온실가스 배출에 대한 비용증가, 용선 및 OPEX 경쟁력 확보, 조기 폐선 위험 회피를 통한 자산 운용 안정화 등으로 수요 확대 전망</t>
    <phoneticPr fontId="6" type="noConversion"/>
  </si>
  <si>
    <t>3)배출 기준의 강도가 엄격해지고있다는 점</t>
    <phoneticPr fontId="6" type="noConversion"/>
  </si>
  <si>
    <t>2)규제 적용시점이 즉각이라는 점</t>
    <phoneticPr fontId="6" type="noConversion"/>
  </si>
  <si>
    <t>1)운항 중인 전체 선박이 규제 대상이라는 점</t>
    <phoneticPr fontId="6" type="noConversion"/>
  </si>
  <si>
    <t>IMO의 환경규제 강화에 대한 선사들의 친환경 Retrofit 수요 증가로 관련 수요 확대 추세</t>
    <phoneticPr fontId="6" type="noConversion"/>
  </si>
  <si>
    <t>최근 규제가</t>
    <phoneticPr fontId="6" type="noConversion"/>
  </si>
  <si>
    <t>역설계, 재설계 ,재설치(Retrofit), 시운전, 승인, 재획득, 공급 등의 일련의 과정을 거침</t>
    <phoneticPr fontId="6" type="noConversion"/>
  </si>
  <si>
    <t>선박의 운항성능 개선 + 선박 내부 하역작업 효율화 + 운항용도 변경 등의 목적으로 선박의 일부 또는 전부를 변경하며 발생하는 수요</t>
    <phoneticPr fontId="6" type="noConversion"/>
  </si>
  <si>
    <t>친환경솔루션</t>
    <phoneticPr fontId="6" type="noConversion"/>
  </si>
  <si>
    <t>유럽, 미주, 싱가포르, 중동 법인 등 전세계 주요 대륙의 전진 배치를 통해 고객으로 하여금 견적에서 공급까지 걸리는 시간을 단축하고자 함</t>
    <phoneticPr fontId="6" type="noConversion"/>
  </si>
  <si>
    <t>납기 경쟁력을 위하여 주요 부품에 대하여 수요예측 및 재고 최적화 프로그램의 산출에 따른 적정 재고 비축 중</t>
    <phoneticPr fontId="6" type="noConversion"/>
  </si>
  <si>
    <t>2)납기 단축을 위한 적정 재고의 선비출 및 해외법인을 경유한 전세계 전진 배치</t>
    <phoneticPr fontId="6" type="noConversion"/>
  </si>
  <si>
    <t>선주들은 AM측면에서 정품 선호</t>
    <phoneticPr fontId="6" type="noConversion"/>
  </si>
  <si>
    <t>즉. HD현대 그룹의 조선 해양 사업 구성원으로서 HD한조, HD현중, HD현일 등이 구축한 주요 부품 및 기자재에 대한 공급망 공유중</t>
    <phoneticPr fontId="6" type="noConversion"/>
  </si>
  <si>
    <t>고객의 수요에 맞춰 부품과 서비스를 공급하거나 LTSA 형태로 제공</t>
    <phoneticPr fontId="6" type="noConversion"/>
  </si>
  <si>
    <t>선박의 인도 시 구비하면 좋은 품목들을 Initial Spare Parts 품목으로 묶어 판매</t>
    <phoneticPr fontId="6" type="noConversion"/>
  </si>
  <si>
    <t>HD현대 그룹이 건조하여 인도한 선박에 대해 통상 1년의 무상보증 서비스를 진행 중</t>
    <phoneticPr fontId="6" type="noConversion"/>
  </si>
  <si>
    <t>동사는 HD현대 그룹의 건조 선박 및 HD현대그룹이 제작한 기자재를 탑재한 선박에 대해 독점적 정품 AS사업자 지위</t>
    <phoneticPr fontId="6" type="noConversion"/>
  </si>
  <si>
    <t>1)정품 사업자의 지위에서 주요 부품 및 기자재에 대한 공급망 구축</t>
    <phoneticPr fontId="6" type="noConversion"/>
  </si>
  <si>
    <t>동사는 이를 위해</t>
    <phoneticPr fontId="6" type="noConversion"/>
  </si>
  <si>
    <t>또한 최적의 운항 효율성 확보를 위해 유지보수에 드는 작업시간 단축이 매우 필수적</t>
    <phoneticPr fontId="6" type="noConversion"/>
  </si>
  <si>
    <t>동사의 주요 취급 대상인 25,000DWT 이상의 대형 선박의 경우 장거리 운항이 많으므로 고장 발생 시 일정 수준의 자체 수리 역량이 필요</t>
    <phoneticPr fontId="6" type="noConversion"/>
  </si>
  <si>
    <t>허나 장기 계약/대량 구매/협상 등을 통한 가격통제를 고려하면, 유가와 운임지수 등의 대외 변수들이 미치는 영향은 미미할 것으로 판단됨.</t>
    <phoneticPr fontId="6" type="noConversion"/>
  </si>
  <si>
    <t>유지보수에 고비용이 발생되는 노령화 선박의 조기 폐선 등으로 인해 서비스 수요 감스</t>
    <phoneticPr fontId="6" type="noConversion"/>
  </si>
  <si>
    <t>운임지수 하락시</t>
    <phoneticPr fontId="6" type="noConversion"/>
  </si>
  <si>
    <t>선박 수명을 늘리는 성능 개선 및 정비 서비스 수요 증가</t>
    <phoneticPr fontId="6" type="noConversion"/>
  </si>
  <si>
    <t>운임지수 상승시</t>
    <phoneticPr fontId="6" type="noConversion"/>
  </si>
  <si>
    <t>선박 운용에 투입되는 유류비가 감소하여 상대적으로 유지보수 예산이 증가, 부품 교체 수요 증가 가능</t>
    <phoneticPr fontId="6" type="noConversion"/>
  </si>
  <si>
    <t>유가 하락시</t>
    <phoneticPr fontId="6" type="noConversion"/>
  </si>
  <si>
    <t>선박 운항의 효율을 높이기 위한 기술 서비스 작업의 수요 증가</t>
    <phoneticPr fontId="6" type="noConversion"/>
  </si>
  <si>
    <t>유가 상승시</t>
    <phoneticPr fontId="6" type="noConversion"/>
  </si>
  <si>
    <t>경기 변동과 무관하게 전문 기술 수요가 일정하게 유지되므로 가격 협상력에서도 신조 산업 대비 유리</t>
    <phoneticPr fontId="6" type="noConversion"/>
  </si>
  <si>
    <t>내주와 직영 체제의 시스템 + 서비스업의 특성상 신도 대비 원가 경쟁력 또한 우수</t>
    <phoneticPr fontId="6" type="noConversion"/>
  </si>
  <si>
    <t>여러 형태의 산업이 융합되었고, 경기 민감도가 낮으므로 신조 산업 대비 고수익성</t>
    <phoneticPr fontId="6" type="noConversion"/>
  </si>
  <si>
    <t>4)기술집약적 특성의 고수익 산업</t>
    <phoneticPr fontId="6" type="noConversion"/>
  </si>
  <si>
    <t>경기 불황시 신조 수요 감소분을 유지보수 사업 영역이 흡수하며 불황 및 침체에 대한 하방 안정성 보유</t>
    <phoneticPr fontId="6" type="noConversion"/>
  </si>
  <si>
    <t>선박 발주가 감소하여도 기운항 중인 선박의 부품 수요가 일정 유지되므로 경기 변동에 의한 민감도 낮음</t>
    <phoneticPr fontId="6" type="noConversion"/>
  </si>
  <si>
    <t>허나 현존선박의 유지보수 등을 다루는 AM 산업의 경우 현재 운영 중인 모든 완성 선박이 사업 대상</t>
    <phoneticPr fontId="6" type="noConversion"/>
  </si>
  <si>
    <t>신조 산업의 경우 전후방 산업의 산업 연관 효과가 크므로 경기변동에 의한 영향이 큰 편</t>
    <phoneticPr fontId="6" type="noConversion"/>
  </si>
  <si>
    <t>3)경기 변동 민감도가 낮은 산업</t>
    <phoneticPr fontId="6" type="noConversion"/>
  </si>
  <si>
    <t>2)제조 서비스 유통이 융합된 산업</t>
    <phoneticPr fontId="6" type="noConversion"/>
  </si>
  <si>
    <t>1)기술집약적 복합 엔지니어링</t>
    <phoneticPr fontId="6" type="noConversion"/>
  </si>
  <si>
    <t>또한 고객의 수요를 예측하기 쉬워지므로 재고 매입/관리가 용이해짐 -&gt; 원가 절감 효과 + 블랙마켓 사업자까지 끌어올 수 있음</t>
    <phoneticPr fontId="6" type="noConversion"/>
  </si>
  <si>
    <t>LTSA의 성장은 AM솔루션의 동반성장을 유발</t>
    <phoneticPr fontId="6" type="noConversion"/>
  </si>
  <si>
    <t>인플레이션을 반영해야하므로 정확한 규모/마진 비교는 어렵지만</t>
    <phoneticPr fontId="6" type="noConversion"/>
  </si>
  <si>
    <t>3~5년간 정비 및 부품 서비스를 제공하는 장기확정계약(LTSA: Long Term Service Agreement)를 통한 시스템 도입</t>
    <phoneticPr fontId="6" type="noConversion"/>
  </si>
  <si>
    <t>선박의 생애주기별로 초도 부품 공급을 통한 운항의 지속성 보장</t>
    <phoneticPr fontId="6" type="noConversion"/>
  </si>
  <si>
    <t>신조선 인도전 초도 부품 공급</t>
    <phoneticPr fontId="6" type="noConversion"/>
  </si>
  <si>
    <t>DF 엔진은 기존 전통 엔진보다 매출액이 약 1.5배 정도 높음</t>
    <phoneticPr fontId="6" type="noConversion"/>
  </si>
  <si>
    <t>유지, 보수에 필요한 선박 부품과 기자재를 조달하여 교체 및 정비 시행</t>
    <phoneticPr fontId="6" type="noConversion"/>
  </si>
  <si>
    <t>선박 수리 및 검사 시 선박을 도크에 안치하여 검사 진행</t>
    <phoneticPr fontId="6" type="noConversion"/>
  </si>
  <si>
    <t>수리 검사 수요(평균 5년 주기로 정기점검)</t>
    <phoneticPr fontId="6" type="noConversion"/>
  </si>
  <si>
    <t>수리 외에도 선박의 필수 구비 부품 판매. 육상 발전 기용 엔진의 공급 등이 동 부문 매출로 분류됨</t>
    <phoneticPr fontId="6" type="noConversion"/>
  </si>
  <si>
    <t>동사가 설립되기 이전에 인도된 선박까지 영업의 대상이 되기에 잠재력 높음</t>
    <phoneticPr fontId="6" type="noConversion"/>
  </si>
  <si>
    <t>무상 수리 기간이 종료된 선박에 대한 서비스 제공: HD현대그룹사들이 건조한 선박이 주요 고객군</t>
    <phoneticPr fontId="6" type="noConversion"/>
  </si>
  <si>
    <t>2)부품/기술 서비스</t>
    <phoneticPr fontId="6" type="noConversion"/>
  </si>
  <si>
    <t>HD현대중공업의 엔진기계 사업부에서 매년 인도하는 엔진을 토대로, 성장성과 수익성이 장기간 담보되는 핵심 사업부</t>
    <phoneticPr fontId="6" type="noConversion"/>
  </si>
  <si>
    <t>무상 보증 기간에 수리 서비스를 제공/대가로 수수료 수취: HD현대그룹 내 조선 계열사들이 직접 고객</t>
    <phoneticPr fontId="6" type="noConversion"/>
  </si>
  <si>
    <t>1)기술 보증 서비스</t>
    <phoneticPr fontId="6" type="noConversion"/>
  </si>
  <si>
    <t>- 친환경 부품 및 유지보수 기술 개발</t>
  </si>
  <si>
    <t>AＭ솔루션 - 해상 물동량 중요</t>
    <phoneticPr fontId="6" type="noConversion"/>
  </si>
  <si>
    <t>- 연 1회, 제3자 기관(DNV) 환경심사 평가 수행</t>
  </si>
  <si>
    <t>환경영향 평가, 목표 수립, 지속적 개선을 요구하는 국제 표준</t>
    <phoneticPr fontId="6" type="noConversion"/>
  </si>
  <si>
    <t>ISO 14001 환경경영시스템</t>
    <phoneticPr fontId="6" type="noConversion"/>
  </si>
  <si>
    <t>총계</t>
    <phoneticPr fontId="6" type="noConversion"/>
  </si>
  <si>
    <t>- 유해 물질 취급 절차 수립</t>
  </si>
  <si>
    <t>- 정박지에서의 폐기물 처리 지침 수립 및 교육 실시</t>
  </si>
  <si>
    <t>선박 정비 및 수리에 따른 해양오염 방지 및폐기물 관리 기준 규정</t>
  </si>
  <si>
    <t>해양환경관리법(한국법)</t>
    <phoneticPr fontId="6" type="noConversion"/>
  </si>
  <si>
    <t>SmartCare</t>
    <phoneticPr fontId="6" type="noConversion"/>
  </si>
  <si>
    <t>육상발전</t>
    <phoneticPr fontId="6" type="noConversion"/>
  </si>
  <si>
    <t>- 폐기물 처리 시 인정된 절차 준수</t>
  </si>
  <si>
    <t>비엔진</t>
    <phoneticPr fontId="6" type="noConversion"/>
  </si>
  <si>
    <t>- A/S 작업 시 오염물질 배출 최소화 절차 운영</t>
  </si>
  <si>
    <t>엔진</t>
    <phoneticPr fontId="6" type="noConversion"/>
  </si>
  <si>
    <t>선박에서 배출되는 오염물질(기름, 폐기물, 대기오염물질 등)의 관리 규정</t>
    <phoneticPr fontId="6" type="noConversion"/>
  </si>
  <si>
    <t>국제해사기구(IMO) MARPOL 협약</t>
    <phoneticPr fontId="6" type="noConversion"/>
  </si>
  <si>
    <t>AM솔루션</t>
    <phoneticPr fontId="6" type="noConversion"/>
  </si>
  <si>
    <t>친환경 규제 관련 동사 대응 방안</t>
    <phoneticPr fontId="6" type="noConversion"/>
  </si>
  <si>
    <t>1H25 매출구성(연결기준, 단위: 억)</t>
    <phoneticPr fontId="6" type="noConversion"/>
  </si>
  <si>
    <t>기업분석</t>
    <phoneticPr fontId="6" type="noConversion"/>
  </si>
  <si>
    <t>으로 HD현대마린솔루션을 탑픽으로 선정함.</t>
    <phoneticPr fontId="6" type="noConversion"/>
  </si>
  <si>
    <t>3)해당 니즈를 정품 사업자의 위치에서 모두 받아내며 수혜를 흡수할 기업</t>
    <phoneticPr fontId="6" type="noConversion"/>
  </si>
  <si>
    <t>2)HD현대그룹發 선박이 증가할수록 동 선박에 대한 수리/개조/교체 수요도 동반 증가할 것</t>
    <phoneticPr fontId="6" type="noConversion"/>
  </si>
  <si>
    <t>1)IMO와 EU를 포함하여, 국제 단위의 선박 관련 친환경 규제가 더욱 엄격해지며 발생할 선박의 수리/개조/교체 수요</t>
    <phoneticPr fontId="6" type="noConversion"/>
  </si>
  <si>
    <t>그 중에서도(탑다운)</t>
    <phoneticPr fontId="6" type="noConversion"/>
  </si>
  <si>
    <t>을 바탕으로 HD현대그룹의 조선 계열사들에 주목할 것을 제시한다.</t>
    <phoneticPr fontId="6" type="noConversion"/>
  </si>
  <si>
    <t>2)그 물량을 받아낼 조선 3사 中 HD현대그룹이 가장 수혜를 많이 볼 것이라는 점(합병 모멘텀+ 이미 수주잔고가 독보적 1위)</t>
    <phoneticPr fontId="6" type="noConversion"/>
  </si>
  <si>
    <t>1)신조 수주 물량이 향후 더욱 증가할 것이라는 점</t>
    <phoneticPr fontId="6" type="noConversion"/>
  </si>
  <si>
    <t>하지만 그럼에도 우리는</t>
    <phoneticPr fontId="6" type="noConversion"/>
  </si>
  <si>
    <t>또한 환경 규제로 인하여 선박 발주 자체가 줄어들 가능성도 존재(과거 황산화물 배출 규제 시행 때도 그랬음) -&gt; 데이터로 확인해야함</t>
    <phoneticPr fontId="6" type="noConversion"/>
  </si>
  <si>
    <t>현재 조선사들은 '27년까지의 수주잔고가 거의 차있는 상태이므로 선별 수주와 설비 증설을 감안해야함 -&gt; 질의 가능성</t>
    <phoneticPr fontId="6" type="noConversion"/>
  </si>
  <si>
    <t>이러한 수혜가 기업들의 직접적 수주와 손익 데이터로 이어지는 데에는 시차 존재</t>
    <phoneticPr fontId="6" type="noConversion"/>
  </si>
  <si>
    <t>삼성증권 추정치: 기존 스크러버 혹 BWTS 처리 공사는 1~2백만 달러에 불과하지만, 선박 엔진 교체는 2~5천만 달러, LNG선 재액화 공사는 1천만 달러 내외 LNG FRSU 개조 프로젝트의 공사 단가는 1억 달러에 달하는 것으로 추정</t>
    <phoneticPr fontId="6" type="noConversion"/>
  </si>
  <si>
    <t>또한 기술력을 보유한 업체들의 주력 제품 ASP가 상승 가능함</t>
    <phoneticPr fontId="6" type="noConversion"/>
  </si>
  <si>
    <t>-&gt; 기술력이 우수한 마솔과 같은 한국의 대형 조선 관련 업체들이 환경 규제 강화의 수혜를 장기적으로 누릴 수 있음</t>
    <phoneticPr fontId="6" type="noConversion"/>
  </si>
  <si>
    <t>친환경 측면에서의 능력치를 보유하였거나, 전통 선박이더라도 연비가 우수한 선박을 설계할 수 있는 조선사들의 시장 지배력 강화 전망</t>
    <phoneticPr fontId="6" type="noConversion"/>
  </si>
  <si>
    <t>이러한 선박 환경 규제와 선박 개조/수리 시장의 변화는 HD현대마린솔루션과 같이 기술력을 보유한 업체들이 신규로 시장에 진입하기 유리하기 좋은 조건</t>
    <phoneticPr fontId="6" type="noConversion"/>
  </si>
  <si>
    <t>LNG선 자체의 건조 난이도는 기존 선박보다 어려우므로, LNG 개조/수리 시장은 기술력을 확보한 소수의 업체만 접근 가능할 것</t>
    <phoneticPr fontId="6" type="noConversion"/>
  </si>
  <si>
    <t>노후 LNG선의 재액화 장비 부착 + 노후 LNG선의 LNG FSRU 개조 수요 발생</t>
    <phoneticPr fontId="6" type="noConversion"/>
  </si>
  <si>
    <t>04년 대량 발주된 LNG선의 노후 교체 시기가 도래하고, 러-우 전쟁으로 인한 LNG 관련 인프라 투자도 급격히 증가 중</t>
    <phoneticPr fontId="6" type="noConversion"/>
  </si>
  <si>
    <t>LNG선 관련 개조 산업의 단가는 기존 대비 월등히 높음</t>
    <phoneticPr fontId="6" type="noConversion"/>
  </si>
  <si>
    <t>LNG선 관련 개조 수요 증가도 전망됨</t>
    <phoneticPr fontId="6" type="noConversion"/>
  </si>
  <si>
    <t>선박엔진은 선가에서 가장 비중이 높은 고가의 부품인만큼 설계기술력과 단가 측면에서 기존 개조 사업과 비교하기 어렵고, 이는 중국에 쏠려있던 선박 개조/수리 시장을 한국으로 당겨올 모멘텀이 될 수 있음</t>
    <phoneticPr fontId="6" type="noConversion"/>
  </si>
  <si>
    <t>엔진 교체/개조를 통해 이중연료(D/F)나 친환경 에너지원으로 전환됨</t>
    <phoneticPr fontId="6" type="noConversion"/>
  </si>
  <si>
    <t>이에 엔진 자체에 대한 개조 수요가 증가함</t>
    <phoneticPr fontId="6" type="noConversion"/>
  </si>
  <si>
    <t>기술력이 우수할수록 더 적은 오염물질 배출과 더 높은 연비효율로 규제를 만족할 수 있게 되기 때문</t>
    <phoneticPr fontId="6" type="noConversion"/>
  </si>
  <si>
    <t>과거처럼 단순 장치 부착 등의 방안이 더 이상 유효하지 않고, 이는 고정비와 입지조건보다 업체의 기술력이 더욱 중요해진다는 것을 의미</t>
    <phoneticPr fontId="6" type="noConversion"/>
  </si>
  <si>
    <t>2)매년 규제의 기준이 강화된다는 점</t>
    <phoneticPr fontId="6" type="noConversion"/>
  </si>
  <si>
    <t>1)명확한 기술적 대안이 존재하지 않는다는 점</t>
    <phoneticPr fontId="6" type="noConversion"/>
  </si>
  <si>
    <t>현재 선박 온실가스 규제는 과거와 두가지 측면에서 구별됨</t>
    <phoneticPr fontId="6" type="noConversion"/>
  </si>
  <si>
    <t>허나 친환경 개조 부문의 기술적 중요도가 높아지는 이제부터는 그 흐름이 다를 것</t>
    <phoneticPr fontId="6" type="noConversion"/>
  </si>
  <si>
    <t>-&gt; 인건비가 높고 고용이 비탄력적인 고정비 부담이 높은 한국 업체들이 경쟁력 확보하기가 어려웠음(그동안 한국 조선이 신조에 집중되었던 이유이기도 함)</t>
    <phoneticPr fontId="6" type="noConversion"/>
  </si>
  <si>
    <t>입지조건: 허브 항구를 보유하거나 원자재 선적에 유리한 싱가포르, 중동 등에 다수의 수리/개조 업체들이 위치해있음</t>
    <phoneticPr fontId="6" type="noConversion"/>
  </si>
  <si>
    <t>고정비: 낮은 인건비 + 이미 갖춰진 인프라 를 보유한 중국이 '24년 기준 선박 수리/개조 M/S 39%를 점유</t>
    <phoneticPr fontId="6" type="noConversion"/>
  </si>
  <si>
    <t>따라서 기술력보다 고정비가 낮고 입지조건이 좋은 기업들에 유리하였음</t>
    <phoneticPr fontId="6" type="noConversion"/>
  </si>
  <si>
    <t>또한 그동안의 규제는 단순 장치를 부착하는 정도로  해결되었기에 기술적 차별화가 불가능했고 단가도 낮았음</t>
    <phoneticPr fontId="6" type="noConversion"/>
  </si>
  <si>
    <t>과거 선박 환경 규제는 신조 선박만 대상으로, 점진적으로 적용되었기에 개조 수요 발생의 한계가 있었음</t>
    <phoneticPr fontId="6" type="noConversion"/>
  </si>
  <si>
    <t xml:space="preserve">이는 그동안의 개조/수리 시장의 기술 진입장벽이 높지 않았고, 단가가 낮은 프로젝트들로 구성되었기 때문 </t>
    <phoneticPr fontId="6" type="noConversion"/>
  </si>
  <si>
    <t>2)시장이 아직 개화되지 않았다는 점</t>
    <phoneticPr fontId="6" type="noConversion"/>
  </si>
  <si>
    <t>1)개조 시장과 수리 시장이 완전히 분리되지 못했다는 점</t>
    <phoneticPr fontId="6" type="noConversion"/>
  </si>
  <si>
    <t>선박 개조 시장의 주요 특징</t>
    <phoneticPr fontId="6" type="noConversion"/>
  </si>
  <si>
    <t>온실가스 배출 규제를 포함한 선박 환경 규제의 가장 직접적 수혜는 선박 수리/개조 업체</t>
    <phoneticPr fontId="6" type="noConversion"/>
  </si>
  <si>
    <t>즉, 신조 산업보다 전체 파이는 작을지라도 해당 분화된 산업 내에서 독점적 위치를 차지할 수 있는 사업 영역을 탐색함</t>
    <phoneticPr fontId="6" type="noConversion"/>
  </si>
  <si>
    <t>본 서에서는 조선업에 대한 선박 수주 물량 증가보다 선박 관련 친환경 규제로 발생할 산업 내 수요에 더 주목할 것을 제시한다.</t>
    <phoneticPr fontId="6" type="noConversion"/>
  </si>
  <si>
    <t xml:space="preserve">현재 조선업의 매크로를 분석하였을 때 </t>
    <phoneticPr fontId="6" type="noConversion"/>
  </si>
  <si>
    <t>3. 따라서 선박 개조/수리 시장에 주목해야함 -중요중요매우중요</t>
    <phoneticPr fontId="6" type="noConversion"/>
  </si>
  <si>
    <t>억원</t>
    <phoneticPr fontId="3" type="noConversion"/>
  </si>
  <si>
    <t>실제 글을 쓴다면 과거 시행되었던 정책부터 한번 쓸어야 함</t>
    <phoneticPr fontId="6" type="noConversion"/>
  </si>
  <si>
    <t>이런 규제 강화 기조를 기존 방식으로는 충족하기 어려워짐 -&gt; 친환경 재설계가 환경규제 대응을위한 기술적 대안이 될 전망</t>
    <phoneticPr fontId="6" type="noConversion"/>
  </si>
  <si>
    <t>내용은 더 자세히 찾아보자..</t>
    <phoneticPr fontId="6" type="noConversion"/>
  </si>
  <si>
    <t>3. MARPOL 6번 부속서 개정안이 발효되는 '28년 전후로 가속화</t>
    <phoneticPr fontId="6" type="noConversion"/>
  </si>
  <si>
    <t>CII 기준은 '23~'26년까지 매년 2%씩, '27~'30년까지 매년 약 3%씩 강화됨.</t>
    <phoneticPr fontId="6" type="noConversion"/>
  </si>
  <si>
    <t>2. CII(탄소집약도지수)를 운항 중인 모든 선박들은 '23년부터 집계하여 '24년부터 매년 달성 값을 제출하고 등급을 부여 받음</t>
    <phoneticPr fontId="6" type="noConversion"/>
  </si>
  <si>
    <t>기존 EEDI(에너지 효율 설계 지수)를 적용 받은 선박이더라도, 강화된 규정으로 인해 EEXI를 만족하지 못하게 되면 시장에서 퇴출</t>
    <phoneticPr fontId="6" type="noConversion"/>
  </si>
  <si>
    <t>1. '23년 EEXI(에너지 효율지수)가 운항 중인 모든 선종에 적용</t>
    <phoneticPr fontId="6" type="noConversion"/>
  </si>
  <si>
    <t>EU: Fit for 55에 해운 부문 환경규제를 포함하며 탈탄소 목표 달성을 위한 규제 강화 추진</t>
    <phoneticPr fontId="6" type="noConversion"/>
  </si>
  <si>
    <t>IMO: '50년경 온실가스(GHG) 배출량 Zero를 목표로 설정</t>
    <phoneticPr fontId="6" type="noConversion"/>
  </si>
  <si>
    <t>2. 한편 선박 관련 친환경 규제는 더욱 빡세지는 중</t>
    <phoneticPr fontId="6" type="noConversion"/>
  </si>
  <si>
    <t>2랑 4 둘다 커버하는 경쟁업체 없음</t>
    <phoneticPr fontId="6" type="noConversion"/>
  </si>
  <si>
    <t>여러 엔진을 커버하므로 독자적 위치 가능</t>
    <phoneticPr fontId="6" type="noConversion"/>
  </si>
  <si>
    <t>HD현대는 2-stroke 엔진 M/S 39%, 4-stroke 엔진 M/S 51% -&gt; DF 엔진 시장 글로벌 1위</t>
    <phoneticPr fontId="6" type="noConversion"/>
  </si>
  <si>
    <t>그 중 HD현대 가장 잘 나갈 것이라는 탑다운 논리로 로직 전개</t>
    <phoneticPr fontId="6" type="noConversion"/>
  </si>
  <si>
    <t>조선 3사가 모두 성장하며 조선업 수주잔고가 전체적으로 증가할 것으로 전망</t>
    <phoneticPr fontId="6" type="noConversion"/>
  </si>
  <si>
    <t>실제 HD조선그룹의 수주잔고가 증가하면 힘쎈 엔진을 담당하는 동사에게 작용하는 수혜가 얼마나 되는가</t>
    <phoneticPr fontId="6" type="noConversion"/>
  </si>
  <si>
    <t>현중과 미포의 합병설이 나옴 -&gt; 모그룹의 1위 수주량 + 합병으로 인한 모멘텀을 솔루션 기업인 마솔이 흡수할 수 있는가</t>
    <phoneticPr fontId="6" type="noConversion"/>
  </si>
  <si>
    <t>HD현대중공업</t>
    <phoneticPr fontId="6" type="noConversion"/>
  </si>
  <si>
    <t>조선3사 인도기준 수주잔고(2Q25기준, 단위: 억 불)</t>
    <phoneticPr fontId="6" type="noConversion"/>
  </si>
  <si>
    <t>한화쉬핑을 통해 국내 건조 LNG선의 미국 국적 변경 진행 중 + MRO 수주</t>
    <phoneticPr fontId="6" type="noConversion"/>
  </si>
  <si>
    <t>14,343.1</t>
  </si>
  <si>
    <t>2026E</t>
    <phoneticPr fontId="6" type="noConversion"/>
  </si>
  <si>
    <t xml:space="preserve">업-다운스트림으로 사업을 확장 중이며, 미국 필리조선소 인수 + 호주 오스탈 지분 확보 추진 중. </t>
    <phoneticPr fontId="6" type="noConversion"/>
  </si>
  <si>
    <t>12,933.4</t>
  </si>
  <si>
    <t>2025E</t>
    <phoneticPr fontId="6" type="noConversion"/>
  </si>
  <si>
    <t>한화오션은 미국 현지 조선소를 인수하는 정책</t>
    <phoneticPr fontId="6" type="noConversion"/>
  </si>
  <si>
    <t>한화오션</t>
  </si>
  <si>
    <t>삼성중공업도 마찬가지</t>
    <phoneticPr fontId="6" type="noConversion"/>
  </si>
  <si>
    <t>1,268.9</t>
  </si>
  <si>
    <t>919.4</t>
  </si>
  <si>
    <t>순이익</t>
  </si>
  <si>
    <t>12,573.3</t>
  </si>
  <si>
    <t>1,443.2</t>
  </si>
  <si>
    <t>1,091.3</t>
  </si>
  <si>
    <t>영업이익</t>
  </si>
  <si>
    <t>10,709.3</t>
  </si>
  <si>
    <t>4월 미국 헌팅턴 잉걸스와 MOU를 체결하였고 기타 공급망 확대 추진 중</t>
    <phoneticPr fontId="6" type="noConversion"/>
  </si>
  <si>
    <t>매출액</t>
  </si>
  <si>
    <t>HD현대중공업은 미국 조선소와 협력을 강화하는 방식.</t>
    <phoneticPr fontId="6" type="noConversion"/>
  </si>
  <si>
    <t>797.3</t>
  </si>
  <si>
    <t>508.9</t>
  </si>
  <si>
    <t>삼성중공업</t>
  </si>
  <si>
    <t>996.2</t>
  </si>
  <si>
    <t>674.6</t>
  </si>
  <si>
    <t>5,648.6</t>
  </si>
  <si>
    <t>과거 수주된 저가 선박의 인도 마무리 + 고가 물량 대체</t>
    <phoneticPr fontId="6" type="noConversion"/>
  </si>
  <si>
    <t>5,139.4</t>
  </si>
  <si>
    <t>25년 하반기 조선 커버리지 합산 매출과 영업이익은 38.9조(YoY +9.1%), 4.2조(+95.9%)</t>
    <phoneticPr fontId="6" type="noConversion"/>
  </si>
  <si>
    <t>421.0</t>
  </si>
  <si>
    <t>264.5</t>
  </si>
  <si>
    <t>507.0</t>
  </si>
  <si>
    <t>329.7</t>
  </si>
  <si>
    <t>HD현대미포</t>
  </si>
  <si>
    <t>미 해군 지원함 MRO, 조선소 현대화, 선박 공동 건조 협력</t>
    <phoneticPr fontId="6" type="noConversion"/>
  </si>
  <si>
    <t>17,987.6</t>
  </si>
  <si>
    <t>삼성중공업: Vigor Marine</t>
    <phoneticPr fontId="6" type="noConversion"/>
  </si>
  <si>
    <t>1,745.0</t>
  </si>
  <si>
    <t>1,329.3</t>
  </si>
  <si>
    <t>16,105.3</t>
  </si>
  <si>
    <t>미국 조선업, 해양 물류 인프라, 첨단 해양 기술 재건을 위한 공동투자펀드(수십억 달러)</t>
    <phoneticPr fontId="6" type="noConversion"/>
  </si>
  <si>
    <t>2,330.1</t>
  </si>
  <si>
    <t>1,832.3</t>
  </si>
  <si>
    <t>HD현대&amp;산업은행: Cerberus Capital</t>
  </si>
  <si>
    <t>HD현대중공업</t>
  </si>
  <si>
    <t>조선분야</t>
    <phoneticPr fontId="6" type="noConversion"/>
  </si>
  <si>
    <t>3,629.6</t>
  </si>
  <si>
    <t>2,562.7</t>
  </si>
  <si>
    <t>32,177.0</t>
  </si>
  <si>
    <t>조선, 원자력, 항공, LNG 등 전략산업 분야 총 11건의 계약/MOU가 체결됨</t>
    <phoneticPr fontId="6" type="noConversion"/>
  </si>
  <si>
    <t>5,082.1</t>
  </si>
  <si>
    <t>3,682.1</t>
  </si>
  <si>
    <t>28,815.3</t>
  </si>
  <si>
    <t>25.08.25 한미정상회담</t>
    <phoneticPr fontId="6" type="noConversion"/>
  </si>
  <si>
    <t>HD한국조선해양</t>
  </si>
  <si>
    <t>-&gt; 이 부분에 대한 간단한 언급</t>
    <phoneticPr fontId="6" type="noConversion"/>
  </si>
  <si>
    <t>매출액</t>
    <phoneticPr fontId="6" type="noConversion"/>
  </si>
  <si>
    <t>기업명</t>
  </si>
  <si>
    <t>조선업 계속 잘 갈 거라는 건 누구나 아는 사실 - 정상회담에서도 조선쪽 협상 잘 되었고 미 해군 모멘텀 여전히 유효</t>
    <phoneticPr fontId="6" type="noConversion"/>
  </si>
  <si>
    <t>1. 신조 수주를 메인으로 조선업 전체가 잘 갈 것</t>
    <phoneticPr fontId="6" type="noConversion"/>
  </si>
  <si>
    <t>산업분석 - 철저한 탑다운으로 써야함 매우매우 중요</t>
    <phoneticPr fontId="6" type="noConversion"/>
  </si>
  <si>
    <t>목차</t>
    <phoneticPr fontId="6" type="noConversion"/>
  </si>
  <si>
    <t>표지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</si>
</sst>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24" formatCode="\$#,##0_);[Red]\(\$#,##0\)"/>
    <numFmt numFmtId="176" formatCode="yyyy"/>
    <numFmt numFmtId="177" formatCode="#,##0.0"/>
    <numFmt numFmtId="178" formatCode="0_);[Red]\(0\)"/>
    <numFmt numFmtId="179" formatCode="0.000%"/>
    <numFmt numFmtId="180" formatCode="###0"/>
    <numFmt numFmtId="181" formatCode="yyyy\-mm\-dd"/>
    <numFmt numFmtId="182" formatCode="mm&quot;월&quot;\ dd&quot;일&quot;"/>
    <numFmt numFmtId="183" formatCode="0.0%"/>
    <numFmt numFmtId="184" formatCode="_-* #,##0.000_-;\-* #,##0.000_-;_-* &quot;-&quot;_-;_-@_-"/>
  </numFmts>
  <fonts count="30">
    <font>
      <sz val="11"/>
      <color rgb="FF000000"/>
      <name val="Calibri"/>
      <family val="2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indexed="8"/>
      <name val="Calibri"/>
      <family val="2"/>
    </font>
    <font>
      <sz val="8"/>
      <name val="맑은 고딕"/>
      <family val="2"/>
      <charset val="129"/>
      <scheme val="minor"/>
    </font>
    <font>
      <sz val="11"/>
      <color rgb="FF000000"/>
      <name val="Calibri"/>
      <family val="2"/>
    </font>
    <font>
      <b/>
      <sz val="10"/>
      <name val="MS Sans Serif"/>
      <family val="2"/>
    </font>
    <font>
      <sz val="9"/>
      <name val="Arial"/>
      <family val="2"/>
    </font>
    <font>
      <sz val="9"/>
      <name val="Tahoma"/>
      <family val="2"/>
    </font>
    <font>
      <sz val="11"/>
      <color rgb="FF000000"/>
      <name val="Calibri"/>
      <family val="2"/>
      <charset val="129"/>
    </font>
    <font>
      <sz val="6"/>
      <color rgb="FF000000"/>
      <name val="KoPubWorld돋움체 Medium"/>
      <family val="3"/>
      <charset val="129"/>
    </font>
    <font>
      <sz val="6"/>
      <color theme="0"/>
      <name val="KoPubWorld돋움체 Bold"/>
      <family val="3"/>
      <charset val="129"/>
    </font>
    <font>
      <sz val="6"/>
      <color rgb="FF000000"/>
      <name val="KoPubWorld돋움체 Bold"/>
      <family val="3"/>
      <charset val="129"/>
    </font>
    <font>
      <sz val="9"/>
      <color rgb="FF000000"/>
      <name val="KoPubWorld돋움체 Light"/>
      <family val="3"/>
      <charset val="129"/>
    </font>
    <font>
      <sz val="9"/>
      <color rgb="FF000000"/>
      <name val="맑은 고딕"/>
      <family val="2"/>
      <charset val="129"/>
    </font>
    <font>
      <sz val="11"/>
      <color rgb="FF000000"/>
      <name val="굴림"/>
      <family val="3"/>
      <charset val="129"/>
    </font>
    <font>
      <sz val="7"/>
      <color rgb="FF000000"/>
      <name val="Arial"/>
      <family val="2"/>
    </font>
    <font>
      <sz val="9.9"/>
      <color rgb="FFFFFFFF"/>
      <name val="Inherit"/>
      <family val="2"/>
    </font>
    <font>
      <sz val="10"/>
      <name val="Arial"/>
      <family val="2"/>
    </font>
    <font>
      <sz val="7"/>
      <color rgb="FF000000"/>
      <name val="KoPubWorld돋움체 Medium"/>
      <family val="3"/>
      <charset val="129"/>
    </font>
    <font>
      <sz val="7"/>
      <color theme="0"/>
      <name val="KoPubWorld돋움체 Bol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KoPubWorld돋움체 Light"/>
      <family val="3"/>
      <charset val="129"/>
    </font>
    <font>
      <sz val="11"/>
      <color rgb="FF0070C0"/>
      <name val="KoPubWorld돋움체 Light"/>
      <family val="3"/>
      <charset val="129"/>
    </font>
    <font>
      <sz val="11"/>
      <color rgb="FFFF0000"/>
      <name val="KoPubWorld돋움체 Light"/>
      <family val="3"/>
      <charset val="129"/>
    </font>
    <font>
      <sz val="11"/>
      <color theme="1"/>
      <name val="KoPubWorld돋움체 Bold"/>
      <family val="3"/>
      <charset val="129"/>
    </font>
    <font>
      <sz val="11"/>
      <name val="KoPubWorld돋움체 Light"/>
      <family val="3"/>
      <charset val="129"/>
    </font>
    <font>
      <sz val="11"/>
      <color rgb="FFFF0000"/>
      <name val="KoPubWorld돋움체 Bold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20386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BEA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F48473"/>
      </right>
      <top style="medium">
        <color rgb="FFF48473"/>
      </top>
      <bottom style="medium">
        <color rgb="FFF48473"/>
      </bottom>
      <diagonal/>
    </border>
    <border>
      <left style="medium">
        <color rgb="FFF48473"/>
      </left>
      <right style="medium">
        <color rgb="FFF48473"/>
      </right>
      <top style="medium">
        <color rgb="FFF48473"/>
      </top>
      <bottom style="medium">
        <color rgb="FFF48473"/>
      </bottom>
      <diagonal/>
    </border>
    <border>
      <left style="medium">
        <color rgb="FFF48473"/>
      </left>
      <right/>
      <top style="medium">
        <color rgb="FFF48473"/>
      </top>
      <bottom style="medium">
        <color rgb="FFF48473"/>
      </bottom>
      <diagonal/>
    </border>
  </borders>
  <cellStyleXfs count="15">
    <xf numFmtId="0" fontId="0" fillId="0" borderId="0" applyBorder="0"/>
    <xf numFmtId="41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/>
    <xf numFmtId="0" fontId="8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7" fillId="0" borderId="0" applyFont="0" applyFill="0" applyBorder="0" applyAlignment="0" applyProtection="0">
      <alignment vertical="center"/>
    </xf>
    <xf numFmtId="22" fontId="2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1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0" fillId="0" borderId="2" xfId="0" applyBorder="1"/>
    <xf numFmtId="176" fontId="0" fillId="0" borderId="2" xfId="0" applyNumberForma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77" fontId="0" fillId="0" borderId="4" xfId="0" applyNumberFormat="1" applyBorder="1" applyAlignment="1">
      <alignment horizontal="right"/>
    </xf>
    <xf numFmtId="177" fontId="0" fillId="0" borderId="5" xfId="0" applyNumberFormat="1" applyBorder="1" applyAlignment="1">
      <alignment horizontal="right"/>
    </xf>
    <xf numFmtId="0" fontId="0" fillId="0" borderId="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76" fontId="0" fillId="0" borderId="4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3" fontId="0" fillId="0" borderId="4" xfId="0" applyNumberForma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4" fontId="0" fillId="0" borderId="4" xfId="0" applyNumberForma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77" fontId="0" fillId="0" borderId="4" xfId="0" applyNumberForma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4" fontId="0" fillId="0" borderId="5" xfId="0" applyNumberForma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78" fontId="0" fillId="0" borderId="0" xfId="0" applyNumberFormat="1" applyAlignment="1">
      <alignment vertical="center"/>
    </xf>
    <xf numFmtId="41" fontId="0" fillId="0" borderId="0" xfId="1" applyFont="1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11" fillId="0" borderId="2" xfId="0" applyFont="1" applyBorder="1" applyAlignment="1">
      <alignment horizontal="center"/>
    </xf>
    <xf numFmtId="9" fontId="0" fillId="0" borderId="0" xfId="0" applyNumberFormat="1"/>
    <xf numFmtId="0" fontId="0" fillId="0" borderId="6" xfId="0" quotePrefix="1" applyBorder="1"/>
    <xf numFmtId="0" fontId="12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179" fontId="0" fillId="0" borderId="4" xfId="10" applyNumberFormat="1" applyFont="1" applyBorder="1" applyAlignment="1">
      <alignment horizontal="right"/>
    </xf>
    <xf numFmtId="179" fontId="0" fillId="0" borderId="0" xfId="10" applyNumberFormat="1" applyFont="1" applyAlignment="1"/>
    <xf numFmtId="179" fontId="0" fillId="0" borderId="5" xfId="10" applyNumberFormat="1" applyFont="1" applyBorder="1" applyAlignment="1">
      <alignment horizontal="right"/>
    </xf>
    <xf numFmtId="0" fontId="19" fillId="5" borderId="7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10" fontId="0" fillId="0" borderId="0" xfId="10" applyNumberFormat="1" applyFont="1" applyAlignment="1"/>
    <xf numFmtId="0" fontId="2" fillId="0" borderId="2" xfId="0" applyFont="1" applyBorder="1"/>
    <xf numFmtId="180" fontId="0" fillId="0" borderId="2" xfId="0" applyNumberFormat="1" applyBorder="1"/>
    <xf numFmtId="22" fontId="20" fillId="0" borderId="0" xfId="11"/>
    <xf numFmtId="181" fontId="0" fillId="0" borderId="0" xfId="0" applyNumberFormat="1"/>
    <xf numFmtId="0" fontId="0" fillId="6" borderId="0" xfId="0" applyFill="1" applyAlignment="1">
      <alignment vertical="center"/>
    </xf>
    <xf numFmtId="182" fontId="21" fillId="0" borderId="0" xfId="0" applyNumberFormat="1" applyFont="1" applyAlignment="1">
      <alignment horizontal="center"/>
    </xf>
    <xf numFmtId="0" fontId="22" fillId="2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4" fontId="0" fillId="0" borderId="0" xfId="0" applyNumberFormat="1"/>
    <xf numFmtId="0" fontId="24" fillId="0" borderId="0" xfId="12" applyFont="1">
      <alignment vertical="center"/>
    </xf>
    <xf numFmtId="9" fontId="24" fillId="0" borderId="0" xfId="12" applyNumberFormat="1" applyFont="1">
      <alignment vertical="center"/>
    </xf>
    <xf numFmtId="0" fontId="24" fillId="0" borderId="0" xfId="12" quotePrefix="1" applyFont="1">
      <alignment vertical="center"/>
    </xf>
    <xf numFmtId="0" fontId="25" fillId="0" borderId="0" xfId="12" applyFont="1">
      <alignment vertical="center"/>
    </xf>
    <xf numFmtId="0" fontId="25" fillId="0" borderId="0" xfId="12" quotePrefix="1" applyFont="1">
      <alignment vertical="center"/>
    </xf>
    <xf numFmtId="0" fontId="26" fillId="0" borderId="0" xfId="12" applyFont="1">
      <alignment vertical="center"/>
    </xf>
    <xf numFmtId="0" fontId="27" fillId="0" borderId="0" xfId="12" applyFont="1">
      <alignment vertical="center"/>
    </xf>
    <xf numFmtId="0" fontId="28" fillId="0" borderId="0" xfId="12" applyFont="1">
      <alignment vertical="center"/>
    </xf>
    <xf numFmtId="0" fontId="24" fillId="3" borderId="0" xfId="12" applyFont="1" applyFill="1">
      <alignment vertical="center"/>
    </xf>
    <xf numFmtId="0" fontId="27" fillId="3" borderId="0" xfId="12" applyFont="1" applyFill="1">
      <alignment vertical="center"/>
    </xf>
    <xf numFmtId="3" fontId="24" fillId="0" borderId="0" xfId="12" applyNumberFormat="1" applyFont="1">
      <alignment vertical="center"/>
    </xf>
    <xf numFmtId="1" fontId="26" fillId="0" borderId="0" xfId="12" applyNumberFormat="1" applyFont="1" applyAlignment="1">
      <alignment horizontal="center" vertical="center"/>
    </xf>
    <xf numFmtId="0" fontId="26" fillId="7" borderId="0" xfId="12" applyFont="1" applyFill="1">
      <alignment vertical="center"/>
    </xf>
    <xf numFmtId="1" fontId="26" fillId="7" borderId="0" xfId="12" applyNumberFormat="1" applyFont="1" applyFill="1" applyAlignment="1">
      <alignment horizontal="center" vertical="center"/>
    </xf>
    <xf numFmtId="0" fontId="29" fillId="7" borderId="0" xfId="12" applyFont="1" applyFill="1">
      <alignment vertical="center"/>
    </xf>
    <xf numFmtId="9" fontId="24" fillId="0" borderId="0" xfId="13" applyFont="1">
      <alignment vertical="center"/>
    </xf>
    <xf numFmtId="9" fontId="26" fillId="0" borderId="0" xfId="13" applyFont="1" applyFill="1">
      <alignment vertical="center"/>
    </xf>
    <xf numFmtId="3" fontId="26" fillId="0" borderId="0" xfId="12" applyNumberFormat="1" applyFont="1">
      <alignment vertical="center"/>
    </xf>
    <xf numFmtId="0" fontId="29" fillId="0" borderId="0" xfId="12" applyFont="1">
      <alignment vertical="center"/>
    </xf>
    <xf numFmtId="9" fontId="26" fillId="7" borderId="0" xfId="13" applyFont="1" applyFill="1">
      <alignment vertical="center"/>
    </xf>
    <xf numFmtId="3" fontId="26" fillId="7" borderId="0" xfId="12" applyNumberFormat="1" applyFont="1" applyFill="1">
      <alignment vertical="center"/>
    </xf>
    <xf numFmtId="0" fontId="29" fillId="7" borderId="0" xfId="12" applyFont="1" applyFill="1" applyAlignment="1">
      <alignment horizontal="left" vertical="center"/>
    </xf>
    <xf numFmtId="0" fontId="27" fillId="0" borderId="0" xfId="12" applyFont="1" applyAlignment="1">
      <alignment horizontal="left" vertical="center"/>
    </xf>
    <xf numFmtId="0" fontId="24" fillId="0" borderId="0" xfId="12" applyFont="1" applyAlignment="1">
      <alignment horizontal="left" vertical="center" indent="1"/>
    </xf>
    <xf numFmtId="0" fontId="24" fillId="0" borderId="0" xfId="12" applyFont="1" applyAlignment="1">
      <alignment horizontal="left" vertical="center"/>
    </xf>
    <xf numFmtId="0" fontId="1" fillId="0" borderId="0" xfId="12">
      <alignment vertical="center"/>
    </xf>
    <xf numFmtId="41" fontId="27" fillId="0" borderId="0" xfId="12" applyNumberFormat="1" applyFont="1">
      <alignment vertical="center"/>
    </xf>
    <xf numFmtId="0" fontId="27" fillId="0" borderId="0" xfId="12" applyFont="1" applyAlignment="1">
      <alignment horizontal="left" vertical="center" indent="1"/>
    </xf>
    <xf numFmtId="41" fontId="27" fillId="0" borderId="0" xfId="14" applyFont="1">
      <alignment vertical="center"/>
    </xf>
    <xf numFmtId="24" fontId="24" fillId="0" borderId="0" xfId="12" applyNumberFormat="1" applyFont="1">
      <alignment vertical="center"/>
    </xf>
    <xf numFmtId="10" fontId="24" fillId="0" borderId="0" xfId="12" applyNumberFormat="1" applyFont="1">
      <alignment vertical="center"/>
    </xf>
    <xf numFmtId="41" fontId="27" fillId="0" borderId="0" xfId="14" applyFont="1" applyAlignment="1">
      <alignment horizontal="left" vertical="center"/>
    </xf>
    <xf numFmtId="41" fontId="24" fillId="0" borderId="0" xfId="14" applyFont="1" applyAlignment="1">
      <alignment horizontal="left" vertical="center"/>
    </xf>
    <xf numFmtId="41" fontId="24" fillId="0" borderId="0" xfId="14" applyFont="1" applyFill="1" applyAlignment="1">
      <alignment horizontal="center" vertical="center"/>
    </xf>
    <xf numFmtId="0" fontId="24" fillId="0" borderId="0" xfId="12" applyFont="1" applyAlignment="1">
      <alignment horizontal="center" vertical="center"/>
    </xf>
    <xf numFmtId="183" fontId="24" fillId="0" borderId="0" xfId="13" applyNumberFormat="1" applyFont="1">
      <alignment vertical="center"/>
    </xf>
    <xf numFmtId="0" fontId="27" fillId="0" borderId="0" xfId="12" quotePrefix="1" applyFont="1">
      <alignment vertical="center"/>
    </xf>
    <xf numFmtId="184" fontId="24" fillId="0" borderId="0" xfId="14" applyNumberFormat="1" applyFont="1" applyFill="1" applyAlignment="1">
      <alignment horizontal="center" vertical="center"/>
    </xf>
    <xf numFmtId="9" fontId="24" fillId="0" borderId="0" xfId="14" applyNumberFormat="1" applyFont="1" applyFill="1" applyAlignment="1">
      <alignment horizontal="center" vertical="center"/>
    </xf>
    <xf numFmtId="0" fontId="24" fillId="7" borderId="0" xfId="12" applyFont="1" applyFill="1">
      <alignment vertical="center"/>
    </xf>
    <xf numFmtId="41" fontId="24" fillId="7" borderId="0" xfId="14" applyFont="1" applyFill="1" applyAlignment="1">
      <alignment horizontal="center" vertical="center"/>
    </xf>
    <xf numFmtId="0" fontId="24" fillId="7" borderId="0" xfId="12" applyFont="1" applyFill="1" applyAlignment="1">
      <alignment horizontal="center" vertical="center"/>
    </xf>
    <xf numFmtId="183" fontId="24" fillId="7" borderId="0" xfId="13" applyNumberFormat="1" applyFont="1" applyFill="1">
      <alignment vertical="center"/>
    </xf>
    <xf numFmtId="0" fontId="17" fillId="0" borderId="0" xfId="12" applyFont="1" applyAlignment="1">
      <alignment horizontal="right" vertical="center" wrapText="1"/>
    </xf>
    <xf numFmtId="178" fontId="15" fillId="0" borderId="0" xfId="12" applyNumberFormat="1" applyFont="1" applyAlignment="1">
      <alignment horizontal="center" vertical="center"/>
    </xf>
    <xf numFmtId="0" fontId="15" fillId="0" borderId="0" xfId="12" quotePrefix="1" applyFont="1" applyAlignment="1">
      <alignment horizontal="center" vertical="center"/>
    </xf>
    <xf numFmtId="0" fontId="1" fillId="0" borderId="0" xfId="12" applyAlignment="1"/>
    <xf numFmtId="0" fontId="15" fillId="0" borderId="0" xfId="12" applyFont="1" applyAlignment="1">
      <alignment horizontal="center" vertical="center"/>
    </xf>
    <xf numFmtId="24" fontId="24" fillId="0" borderId="0" xfId="12" quotePrefix="1" applyNumberFormat="1" applyFont="1">
      <alignment vertical="center"/>
    </xf>
    <xf numFmtId="0" fontId="29" fillId="3" borderId="0" xfId="12" applyFont="1" applyFill="1">
      <alignment vertical="center"/>
    </xf>
    <xf numFmtId="0" fontId="0" fillId="0" borderId="0" xfId="0"/>
    <xf numFmtId="178" fontId="15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7" fillId="0" borderId="0" xfId="0" applyNumberFormat="1" applyFont="1" applyBorder="1" applyAlignment="1">
      <alignment horizontal="right" vertical="center" wrapText="1"/>
    </xf>
    <xf numFmtId="0" fontId="0" fillId="0" borderId="0" xfId="0" applyBorder="1"/>
    <xf numFmtId="0" fontId="4" fillId="0" borderId="0" xfId="0" applyFont="1" applyBorder="1"/>
  </cellXfs>
  <cellStyles count="15">
    <cellStyle name="_x000a_386grabber=M" xfId="2" xr:uid="{8252ADCF-0A74-410E-9959-9AA30B85AA03}"/>
    <cellStyle name="_x000a_386grabber=M 2" xfId="4" xr:uid="{A6DCD6F4-DD31-4B07-99D4-BA1F10EB9FA8}"/>
    <cellStyle name="blp_datetime" xfId="11" xr:uid="{CC4DDBEB-3087-4FF9-9118-44B5D27B6E79}"/>
    <cellStyle name="백분율" xfId="10" builtinId="5"/>
    <cellStyle name="백분율 2" xfId="13" xr:uid="{28932503-5AA4-4ED7-AECD-0E3696916389}"/>
    <cellStyle name="쉼표 [0]" xfId="1" builtinId="6"/>
    <cellStyle name="쉼표 [0] 2" xfId="14" xr:uid="{42EBE0FB-9CC9-4C00-8F0B-B94ED6827F3D}"/>
    <cellStyle name="표준" xfId="0" builtinId="0"/>
    <cellStyle name="표준 2" xfId="3" xr:uid="{0074F7D2-A3E0-4B62-8B78-276EB65F95EE}"/>
    <cellStyle name="표준 2 2" xfId="12" xr:uid="{B8CDFC67-F502-47AF-9B0C-62D61C01802F}"/>
    <cellStyle name="표준 2 2 2" xfId="5" xr:uid="{93535DFA-34B5-487B-8ED2-ECE515743C0C}"/>
    <cellStyle name="표준 2 2 4" xfId="6" xr:uid="{2DAADCB0-C219-4412-B4BE-77448E0685B1}"/>
    <cellStyle name="표준 2 2 5" xfId="7" xr:uid="{80A289CD-9034-4E03-AD58-84DB14DBB4A7}"/>
    <cellStyle name="표준 2 2 6" xfId="8" xr:uid="{4771A79F-8381-4CD0-BE5D-9E515BD7B899}"/>
    <cellStyle name="표준 2 2 7" xfId="9" xr:uid="{3BDEC72B-FEBA-4366-8938-A0B65547D90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F3F3F3"/>
      <rgbColor rgb="00800000"/>
      <rgbColor rgb="00008000"/>
      <rgbColor rgb="0001185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BED4EA"/>
      <rgbColor rgb="00FFFF00"/>
      <rgbColor rgb="00800000"/>
      <rgbColor rgb="00FEF4F7"/>
      <rgbColor rgb="00808080"/>
      <rgbColor rgb="00C0C0C0"/>
      <rgbColor rgb="000000FF"/>
      <rgbColor rgb="00F9F9F9"/>
      <rgbColor rgb="00F7F7F7"/>
      <rgbColor rgb="00CCFFCC"/>
      <rgbColor rgb="003366FF"/>
      <rgbColor rgb="00D1DFF3"/>
      <rgbColor rgb="00EBEBEB"/>
      <rgbColor rgb="00CC99FF"/>
      <rgbColor rgb="0000CCFF"/>
      <rgbColor rgb="003366FF"/>
      <rgbColor rgb="0033CCCC"/>
      <rgbColor rgb="0099CC00"/>
      <rgbColor rgb="00FFCC00"/>
      <rgbColor rgb="00FF9900"/>
      <rgbColor rgb="00FF6600"/>
      <rgbColor rgb="00ABC3D6"/>
      <rgbColor rgb="00F3F3F3"/>
      <rgbColor rgb="00004A54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0CECE"/>
      <color rgb="FF203864"/>
      <color rgb="FF2F5597"/>
      <color rgb="FF8FAAC8"/>
      <color rgb="FF2F51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88-4C69-BB00-FB4EE3A752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88-4C69-BB00-FB4EE3A752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88-4C69-BB00-FB4EE3A75270}"/>
              </c:ext>
            </c:extLst>
          </c:dPt>
          <c:cat>
            <c:strRef>
              <c:f>니목을차목차!$B$34:$B$36</c:f>
              <c:strCache>
                <c:ptCount val="3"/>
                <c:pt idx="0">
                  <c:v>HD현대중공업</c:v>
                </c:pt>
                <c:pt idx="1">
                  <c:v>삼성중공업</c:v>
                </c:pt>
                <c:pt idx="2">
                  <c:v>한화오션</c:v>
                </c:pt>
              </c:strCache>
            </c:strRef>
          </c:cat>
          <c:val>
            <c:numRef>
              <c:f>니목을차목차!$C$34:$C$36</c:f>
              <c:numCache>
                <c:formatCode>General</c:formatCode>
                <c:ptCount val="3"/>
                <c:pt idx="0">
                  <c:v>442</c:v>
                </c:pt>
                <c:pt idx="1">
                  <c:v>265</c:v>
                </c:pt>
                <c:pt idx="2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88-4C69-BB00-FB4EE3A7527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288-4C69-BB00-FB4EE3A752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288-4C69-BB00-FB4EE3A752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288-4C69-BB00-FB4EE3A75270}"/>
              </c:ext>
            </c:extLst>
          </c:dPt>
          <c:cat>
            <c:strRef>
              <c:f>니목을차목차!$B$34:$B$36</c:f>
              <c:strCache>
                <c:ptCount val="3"/>
                <c:pt idx="0">
                  <c:v>HD현대중공업</c:v>
                </c:pt>
                <c:pt idx="1">
                  <c:v>삼성중공업</c:v>
                </c:pt>
                <c:pt idx="2">
                  <c:v>한화오션</c:v>
                </c:pt>
              </c:strCache>
            </c:strRef>
          </c:cat>
          <c:val>
            <c:numRef>
              <c:f>니목을차목차!$D$34:$D$36</c:f>
              <c:numCache>
                <c:formatCode>0.0%</c:formatCode>
                <c:ptCount val="3"/>
                <c:pt idx="0">
                  <c:v>0.43762376237623762</c:v>
                </c:pt>
                <c:pt idx="1">
                  <c:v>0.26237623762376239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288-4C69-BB00-FB4EE3A75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567157491954436E-2"/>
          <c:y val="7.6182499136732695E-2"/>
          <c:w val="0.88875070438979331"/>
          <c:h val="0.87164640570907448"/>
        </c:manualLayout>
      </c:layout>
      <c:areaChart>
        <c:grouping val="standard"/>
        <c:varyColors val="0"/>
        <c:ser>
          <c:idx val="3"/>
          <c:order val="3"/>
          <c:tx>
            <c:strRef>
              <c:f>'1자료'!$E$6</c:f>
              <c:strCache>
                <c:ptCount val="1"/>
                <c:pt idx="0">
                  <c:v>해운 물동량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cat>
            <c:numRef>
              <c:f>'1자료'!$A$7:$A$31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'1자료'!$E$7:$E$31</c:f>
              <c:numCache>
                <c:formatCode>#,##0.0</c:formatCode>
                <c:ptCount val="25"/>
                <c:pt idx="0">
                  <c:v>6431.27394</c:v>
                </c:pt>
                <c:pt idx="1">
                  <c:v>6561.6539199999997</c:v>
                </c:pt>
                <c:pt idx="2">
                  <c:v>6718.6981599999999</c:v>
                </c:pt>
                <c:pt idx="3">
                  <c:v>7052.7449999999999</c:v>
                </c:pt>
                <c:pt idx="4">
                  <c:v>7544.8532400000004</c:v>
                </c:pt>
                <c:pt idx="5">
                  <c:v>7925.6236699999999</c:v>
                </c:pt>
                <c:pt idx="6">
                  <c:v>8234.0155400000003</c:v>
                </c:pt>
                <c:pt idx="7">
                  <c:v>8635.1244700000007</c:v>
                </c:pt>
                <c:pt idx="8">
                  <c:v>8859.3137399999996</c:v>
                </c:pt>
                <c:pt idx="9">
                  <c:v>8510.9742100000003</c:v>
                </c:pt>
                <c:pt idx="10">
                  <c:v>9239.4687900000008</c:v>
                </c:pt>
                <c:pt idx="11">
                  <c:v>9680.1314600000005</c:v>
                </c:pt>
                <c:pt idx="12">
                  <c:v>10039.99163</c:v>
                </c:pt>
                <c:pt idx="13">
                  <c:v>10397.339970000001</c:v>
                </c:pt>
                <c:pt idx="14">
                  <c:v>10727.52821</c:v>
                </c:pt>
                <c:pt idx="15">
                  <c:v>10942.451139999999</c:v>
                </c:pt>
                <c:pt idx="16">
                  <c:v>11253.089739999999</c:v>
                </c:pt>
                <c:pt idx="17">
                  <c:v>11715.947169999999</c:v>
                </c:pt>
                <c:pt idx="18">
                  <c:v>12052.14157</c:v>
                </c:pt>
                <c:pt idx="19">
                  <c:v>12120.14265</c:v>
                </c:pt>
                <c:pt idx="20">
                  <c:v>11731.170179999999</c:v>
                </c:pt>
                <c:pt idx="21">
                  <c:v>12122.87156</c:v>
                </c:pt>
                <c:pt idx="22">
                  <c:v>12095.268959999999</c:v>
                </c:pt>
                <c:pt idx="23">
                  <c:v>12418.980089999999</c:v>
                </c:pt>
                <c:pt idx="24">
                  <c:v>12718.41042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61-4910-A954-036FE379D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471792"/>
        <c:axId val="220477072"/>
      </c:areaChart>
      <c:barChart>
        <c:barDir val="col"/>
        <c:grouping val="clustered"/>
        <c:varyColors val="0"/>
        <c:ser>
          <c:idx val="2"/>
          <c:order val="2"/>
          <c:tx>
            <c:strRef>
              <c:f>'1자료'!$D$6</c:f>
              <c:strCache>
                <c:ptCount val="1"/>
                <c:pt idx="0">
                  <c:v>국내 조선 4사 인도 선박수</c:v>
                </c:pt>
              </c:strCache>
            </c:strRef>
          </c:tx>
          <c:spPr>
            <a:solidFill>
              <a:srgbClr val="203864"/>
            </a:solidFill>
            <a:ln>
              <a:noFill/>
            </a:ln>
            <a:effectLst/>
          </c:spPr>
          <c:invertIfNegative val="0"/>
          <c:cat>
            <c:numRef>
              <c:f>'1자료'!$A$7:$A$31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'1자료'!$D$7:$D$31</c:f>
              <c:numCache>
                <c:formatCode>General</c:formatCode>
                <c:ptCount val="25"/>
                <c:pt idx="0">
                  <c:v>145</c:v>
                </c:pt>
                <c:pt idx="1">
                  <c:v>151</c:v>
                </c:pt>
                <c:pt idx="2">
                  <c:v>139</c:v>
                </c:pt>
                <c:pt idx="3">
                  <c:v>165</c:v>
                </c:pt>
                <c:pt idx="4">
                  <c:v>184</c:v>
                </c:pt>
                <c:pt idx="5">
                  <c:v>204</c:v>
                </c:pt>
                <c:pt idx="6">
                  <c:v>225</c:v>
                </c:pt>
                <c:pt idx="7">
                  <c:v>239</c:v>
                </c:pt>
                <c:pt idx="8">
                  <c:v>263</c:v>
                </c:pt>
                <c:pt idx="9">
                  <c:v>276</c:v>
                </c:pt>
                <c:pt idx="10">
                  <c:v>245</c:v>
                </c:pt>
                <c:pt idx="11">
                  <c:v>303</c:v>
                </c:pt>
                <c:pt idx="12">
                  <c:v>269</c:v>
                </c:pt>
                <c:pt idx="13">
                  <c:v>207</c:v>
                </c:pt>
                <c:pt idx="14">
                  <c:v>204</c:v>
                </c:pt>
                <c:pt idx="15">
                  <c:v>197</c:v>
                </c:pt>
                <c:pt idx="16">
                  <c:v>185</c:v>
                </c:pt>
                <c:pt idx="17">
                  <c:v>168</c:v>
                </c:pt>
                <c:pt idx="18">
                  <c:v>129</c:v>
                </c:pt>
                <c:pt idx="19">
                  <c:v>164</c:v>
                </c:pt>
                <c:pt idx="20">
                  <c:v>152</c:v>
                </c:pt>
                <c:pt idx="21">
                  <c:v>163</c:v>
                </c:pt>
                <c:pt idx="22">
                  <c:v>139</c:v>
                </c:pt>
                <c:pt idx="23">
                  <c:v>152</c:v>
                </c:pt>
                <c:pt idx="24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1-4910-A954-036FE379D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20479472"/>
        <c:axId val="220476592"/>
      </c:barChart>
      <c:lineChart>
        <c:grouping val="standard"/>
        <c:varyColors val="0"/>
        <c:ser>
          <c:idx val="0"/>
          <c:order val="0"/>
          <c:tx>
            <c:strRef>
              <c:f>'1자료'!$B$6</c:f>
              <c:strCache>
                <c:ptCount val="1"/>
                <c:pt idx="0">
                  <c:v>ClarkSea 지수</c:v>
                </c:pt>
              </c:strCache>
            </c:strRef>
          </c:tx>
          <c:spPr>
            <a:ln w="28575" cap="rnd">
              <a:solidFill>
                <a:srgbClr val="2F5597"/>
              </a:solidFill>
              <a:round/>
            </a:ln>
            <a:effectLst/>
          </c:spPr>
          <c:marker>
            <c:symbol val="none"/>
          </c:marker>
          <c:cat>
            <c:numRef>
              <c:f>'1자료'!$A$7:$A$31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'1자료'!$B$7:$B$31</c:f>
              <c:numCache>
                <c:formatCode>#,##0</c:formatCode>
                <c:ptCount val="25"/>
                <c:pt idx="0">
                  <c:v>168.787463</c:v>
                </c:pt>
                <c:pt idx="1">
                  <c:v>153.16223249999999</c:v>
                </c:pt>
                <c:pt idx="2">
                  <c:v>106.7921655</c:v>
                </c:pt>
                <c:pt idx="3">
                  <c:v>191.24600079999999</c:v>
                </c:pt>
                <c:pt idx="4">
                  <c:v>309.803179</c:v>
                </c:pt>
                <c:pt idx="5">
                  <c:v>275.68732540000002</c:v>
                </c:pt>
                <c:pt idx="6">
                  <c:v>246.21800729999998</c:v>
                </c:pt>
                <c:pt idx="7">
                  <c:v>330.61260710000005</c:v>
                </c:pt>
                <c:pt idx="8">
                  <c:v>326.59719079999996</c:v>
                </c:pt>
                <c:pt idx="9">
                  <c:v>113.3070075</c:v>
                </c:pt>
                <c:pt idx="10">
                  <c:v>154.91307640000002</c:v>
                </c:pt>
                <c:pt idx="11">
                  <c:v>123.1451556</c:v>
                </c:pt>
                <c:pt idx="12">
                  <c:v>95.766520799999995</c:v>
                </c:pt>
                <c:pt idx="13">
                  <c:v>102.626811</c:v>
                </c:pt>
                <c:pt idx="14">
                  <c:v>117.42892019999999</c:v>
                </c:pt>
                <c:pt idx="15">
                  <c:v>144.09593649999999</c:v>
                </c:pt>
                <c:pt idx="16">
                  <c:v>94.406562399999999</c:v>
                </c:pt>
                <c:pt idx="17">
                  <c:v>107.67303009999999</c:v>
                </c:pt>
                <c:pt idx="18">
                  <c:v>121.43732560000001</c:v>
                </c:pt>
                <c:pt idx="19">
                  <c:v>150.82293060000001</c:v>
                </c:pt>
                <c:pt idx="20">
                  <c:v>148.3888695</c:v>
                </c:pt>
                <c:pt idx="21">
                  <c:v>287.00437720000002</c:v>
                </c:pt>
                <c:pt idx="22">
                  <c:v>372.53002220000002</c:v>
                </c:pt>
                <c:pt idx="23">
                  <c:v>236.29491870000001</c:v>
                </c:pt>
                <c:pt idx="24">
                  <c:v>249.63931590000001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1-4910-A954-036FE379D965}"/>
            </c:ext>
          </c:extLst>
        </c:ser>
        <c:ser>
          <c:idx val="1"/>
          <c:order val="1"/>
          <c:tx>
            <c:strRef>
              <c:f>'1자료'!$C$6</c:f>
              <c:strCache>
                <c:ptCount val="1"/>
                <c:pt idx="0">
                  <c:v>Clarksons 신조선가 지수</c:v>
                </c:pt>
              </c:strCache>
            </c:strRef>
          </c:tx>
          <c:spPr>
            <a:ln w="28575" cap="rnd">
              <a:solidFill>
                <a:srgbClr val="8FAAC8"/>
              </a:solidFill>
              <a:round/>
            </a:ln>
            <a:effectLst/>
          </c:spPr>
          <c:marker>
            <c:symbol val="none"/>
          </c:marker>
          <c:cat>
            <c:numRef>
              <c:f>'1자료'!$A$7:$A$31</c:f>
              <c:numCache>
                <c:formatCode>yyyy</c:formatCode>
                <c:ptCount val="25"/>
                <c:pt idx="0">
                  <c:v>36526</c:v>
                </c:pt>
                <c:pt idx="1">
                  <c:v>36892</c:v>
                </c:pt>
                <c:pt idx="2">
                  <c:v>37257</c:v>
                </c:pt>
                <c:pt idx="3">
                  <c:v>37622</c:v>
                </c:pt>
                <c:pt idx="4">
                  <c:v>37987</c:v>
                </c:pt>
                <c:pt idx="5">
                  <c:v>38353</c:v>
                </c:pt>
                <c:pt idx="6">
                  <c:v>38718</c:v>
                </c:pt>
                <c:pt idx="7">
                  <c:v>39083</c:v>
                </c:pt>
                <c:pt idx="8">
                  <c:v>39448</c:v>
                </c:pt>
                <c:pt idx="9">
                  <c:v>39814</c:v>
                </c:pt>
                <c:pt idx="10">
                  <c:v>40179</c:v>
                </c:pt>
                <c:pt idx="11">
                  <c:v>40544</c:v>
                </c:pt>
                <c:pt idx="12">
                  <c:v>40909</c:v>
                </c:pt>
                <c:pt idx="13">
                  <c:v>41275</c:v>
                </c:pt>
                <c:pt idx="14">
                  <c:v>41640</c:v>
                </c:pt>
                <c:pt idx="15">
                  <c:v>42005</c:v>
                </c:pt>
                <c:pt idx="16">
                  <c:v>42370</c:v>
                </c:pt>
                <c:pt idx="17">
                  <c:v>42736</c:v>
                </c:pt>
                <c:pt idx="18">
                  <c:v>43101</c:v>
                </c:pt>
                <c:pt idx="19">
                  <c:v>43466</c:v>
                </c:pt>
                <c:pt idx="20">
                  <c:v>43831</c:v>
                </c:pt>
                <c:pt idx="21">
                  <c:v>44197</c:v>
                </c:pt>
                <c:pt idx="22">
                  <c:v>44562</c:v>
                </c:pt>
                <c:pt idx="23">
                  <c:v>44927</c:v>
                </c:pt>
                <c:pt idx="24">
                  <c:v>45292</c:v>
                </c:pt>
              </c:numCache>
            </c:numRef>
          </c:cat>
          <c:val>
            <c:numRef>
              <c:f>'1자료'!$C$7:$C$31</c:f>
              <c:numCache>
                <c:formatCode>#,##0.00</c:formatCode>
                <c:ptCount val="25"/>
                <c:pt idx="0">
                  <c:v>114.91401999999999</c:v>
                </c:pt>
                <c:pt idx="1">
                  <c:v>108.95672</c:v>
                </c:pt>
                <c:pt idx="2">
                  <c:v>106.12412999999999</c:v>
                </c:pt>
                <c:pt idx="3">
                  <c:v>119.12631</c:v>
                </c:pt>
                <c:pt idx="4">
                  <c:v>150.00727000000001</c:v>
                </c:pt>
                <c:pt idx="5">
                  <c:v>162.09744000000001</c:v>
                </c:pt>
                <c:pt idx="6">
                  <c:v>168.66593</c:v>
                </c:pt>
                <c:pt idx="7">
                  <c:v>184.82735</c:v>
                </c:pt>
                <c:pt idx="8">
                  <c:v>177.96691999999999</c:v>
                </c:pt>
                <c:pt idx="9">
                  <c:v>137.83852999999999</c:v>
                </c:pt>
                <c:pt idx="10">
                  <c:v>141.58330000000001</c:v>
                </c:pt>
                <c:pt idx="11">
                  <c:v>139.10616999999999</c:v>
                </c:pt>
                <c:pt idx="12">
                  <c:v>126.36763000000001</c:v>
                </c:pt>
                <c:pt idx="13">
                  <c:v>133.31220999999999</c:v>
                </c:pt>
                <c:pt idx="14">
                  <c:v>137.797</c:v>
                </c:pt>
                <c:pt idx="15">
                  <c:v>130.97636</c:v>
                </c:pt>
                <c:pt idx="16">
                  <c:v>122.62181</c:v>
                </c:pt>
                <c:pt idx="17">
                  <c:v>124.87815000000001</c:v>
                </c:pt>
                <c:pt idx="18">
                  <c:v>130.00888</c:v>
                </c:pt>
                <c:pt idx="19">
                  <c:v>129.76752999999999</c:v>
                </c:pt>
                <c:pt idx="20">
                  <c:v>125.60312</c:v>
                </c:pt>
                <c:pt idx="21">
                  <c:v>153.62952999999999</c:v>
                </c:pt>
                <c:pt idx="22">
                  <c:v>161.84343000000001</c:v>
                </c:pt>
                <c:pt idx="23">
                  <c:v>178.35900000000001</c:v>
                </c:pt>
                <c:pt idx="24">
                  <c:v>189.15609000000001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61-4910-A954-036FE379D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479472"/>
        <c:axId val="220476592"/>
      </c:lineChart>
      <c:dateAx>
        <c:axId val="220479472"/>
        <c:scaling>
          <c:orientation val="minMax"/>
        </c:scaling>
        <c:delete val="0"/>
        <c:axPos val="b"/>
        <c:numFmt formatCode="yyyy" sourceLinked="1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220476592"/>
        <c:crosses val="autoZero"/>
        <c:auto val="1"/>
        <c:lblOffset val="100"/>
        <c:baseTimeUnit val="years"/>
        <c:majorUnit val="2"/>
        <c:majorTimeUnit val="years"/>
      </c:dateAx>
      <c:valAx>
        <c:axId val="22047659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220479472"/>
        <c:crosses val="autoZero"/>
        <c:crossBetween val="between"/>
        <c:majorUnit val="100"/>
      </c:valAx>
      <c:valAx>
        <c:axId val="220477072"/>
        <c:scaling>
          <c:orientation val="minMax"/>
          <c:min val="6000"/>
        </c:scaling>
        <c:delete val="0"/>
        <c:axPos val="r"/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220471792"/>
        <c:crosses val="max"/>
        <c:crossBetween val="between"/>
        <c:majorUnit val="2000"/>
      </c:valAx>
      <c:dateAx>
        <c:axId val="220471792"/>
        <c:scaling>
          <c:orientation val="minMax"/>
        </c:scaling>
        <c:delete val="1"/>
        <c:axPos val="b"/>
        <c:numFmt formatCode="yyyy" sourceLinked="1"/>
        <c:majorTickMark val="out"/>
        <c:minorTickMark val="none"/>
        <c:tickLblPos val="nextTo"/>
        <c:crossAx val="220477072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KoPubWorld돋움체 Medium" panose="00000600000000000000" pitchFamily="2" charset="-127"/>
              <a:ea typeface="KoPubWorld돋움체 Medium" panose="00000600000000000000" pitchFamily="2" charset="-127"/>
              <a:cs typeface="KoPubWorld돋움체 Medium" panose="00000600000000000000" pitchFamily="2" charset="-127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KoPubWorld돋움체 Medium" panose="00000600000000000000" pitchFamily="2" charset="-127"/>
          <a:ea typeface="KoPubWorld돋움체 Medium" panose="00000600000000000000" pitchFamily="2" charset="-127"/>
          <a:cs typeface="KoPubWorld돋움체 Medium" panose="000006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'GHG 배출'!$B$6</c:f>
              <c:strCache>
                <c:ptCount val="1"/>
                <c:pt idx="0">
                  <c:v>선박 전주기 GHG 배출량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'GHG 배출'!$A$7:$A$33</c:f>
              <c:strCache>
                <c:ptCount val="27"/>
                <c:pt idx="0">
                  <c:v>'00</c:v>
                </c:pt>
                <c:pt idx="1">
                  <c:v>'01</c:v>
                </c:pt>
                <c:pt idx="2">
                  <c:v>'02</c:v>
                </c:pt>
                <c:pt idx="3">
                  <c:v>'03</c:v>
                </c:pt>
                <c:pt idx="4">
                  <c:v>'04</c:v>
                </c:pt>
                <c:pt idx="5">
                  <c:v>'05</c:v>
                </c:pt>
                <c:pt idx="6">
                  <c:v>'06</c:v>
                </c:pt>
                <c:pt idx="7">
                  <c:v>'07</c:v>
                </c:pt>
                <c:pt idx="8">
                  <c:v>'08</c:v>
                </c:pt>
                <c:pt idx="9">
                  <c:v>'09</c:v>
                </c:pt>
                <c:pt idx="10">
                  <c:v>'10</c:v>
                </c:pt>
                <c:pt idx="11">
                  <c:v>'11</c:v>
                </c:pt>
                <c:pt idx="12">
                  <c:v>'12</c:v>
                </c:pt>
                <c:pt idx="13">
                  <c:v>'13</c:v>
                </c:pt>
                <c:pt idx="14">
                  <c:v>'14</c:v>
                </c:pt>
                <c:pt idx="15">
                  <c:v>'15</c:v>
                </c:pt>
                <c:pt idx="16">
                  <c:v>'16</c:v>
                </c:pt>
                <c:pt idx="17">
                  <c:v>'17</c:v>
                </c:pt>
                <c:pt idx="18">
                  <c:v>'18</c:v>
                </c:pt>
                <c:pt idx="19">
                  <c:v>'19</c:v>
                </c:pt>
                <c:pt idx="20">
                  <c:v>'20</c:v>
                </c:pt>
                <c:pt idx="21">
                  <c:v>'21</c:v>
                </c:pt>
                <c:pt idx="22">
                  <c:v>'22</c:v>
                </c:pt>
                <c:pt idx="23">
                  <c:v>'23</c:v>
                </c:pt>
                <c:pt idx="24">
                  <c:v>'24</c:v>
                </c:pt>
                <c:pt idx="25">
                  <c:v>'25E</c:v>
                </c:pt>
                <c:pt idx="26">
                  <c:v>'26E</c:v>
                </c:pt>
              </c:strCache>
            </c:strRef>
          </c:cat>
          <c:val>
            <c:numRef>
              <c:f>'GHG 배출'!$B$7:$B$33</c:f>
              <c:numCache>
                <c:formatCode>#,##0.0</c:formatCode>
                <c:ptCount val="27"/>
                <c:pt idx="0">
                  <c:v>878.34369000000004</c:v>
                </c:pt>
                <c:pt idx="1">
                  <c:v>896.67084999999997</c:v>
                </c:pt>
                <c:pt idx="2">
                  <c:v>916.95379000000003</c:v>
                </c:pt>
                <c:pt idx="3">
                  <c:v>939.96492000000001</c:v>
                </c:pt>
                <c:pt idx="4">
                  <c:v>968.50376000000006</c:v>
                </c:pt>
                <c:pt idx="5">
                  <c:v>1015.03973</c:v>
                </c:pt>
                <c:pt idx="6">
                  <c:v>1076.8767800000001</c:v>
                </c:pt>
                <c:pt idx="7">
                  <c:v>1148.6831400000001</c:v>
                </c:pt>
                <c:pt idx="8">
                  <c:v>1227.3753400000001</c:v>
                </c:pt>
                <c:pt idx="9">
                  <c:v>1178.84782</c:v>
                </c:pt>
                <c:pt idx="10">
                  <c:v>1139.9522400000001</c:v>
                </c:pt>
                <c:pt idx="11">
                  <c:v>1138.1516899999999</c:v>
                </c:pt>
                <c:pt idx="12">
                  <c:v>1026.0953199999999</c:v>
                </c:pt>
                <c:pt idx="13">
                  <c:v>993.04129</c:v>
                </c:pt>
                <c:pt idx="14">
                  <c:v>985.64067</c:v>
                </c:pt>
                <c:pt idx="15">
                  <c:v>994.15171999999995</c:v>
                </c:pt>
                <c:pt idx="16">
                  <c:v>1006.67287</c:v>
                </c:pt>
                <c:pt idx="17">
                  <c:v>1015.15864</c:v>
                </c:pt>
                <c:pt idx="18">
                  <c:v>1017.40089</c:v>
                </c:pt>
                <c:pt idx="19">
                  <c:v>1010.61321</c:v>
                </c:pt>
                <c:pt idx="20">
                  <c:v>941.16679999999997</c:v>
                </c:pt>
                <c:pt idx="21">
                  <c:v>980.47762999999998</c:v>
                </c:pt>
                <c:pt idx="22">
                  <c:v>1002.09717</c:v>
                </c:pt>
                <c:pt idx="23">
                  <c:v>1013.37754</c:v>
                </c:pt>
                <c:pt idx="24">
                  <c:v>1057.55322</c:v>
                </c:pt>
                <c:pt idx="25">
                  <c:v>1066.64906</c:v>
                </c:pt>
                <c:pt idx="26">
                  <c:v>1051.7222999999999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D-4DB0-ACF3-B6692CBD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409407"/>
        <c:axId val="35405087"/>
      </c:barChart>
      <c:lineChart>
        <c:grouping val="standard"/>
        <c:varyColors val="0"/>
        <c:ser>
          <c:idx val="1"/>
          <c:order val="1"/>
          <c:tx>
            <c:strRef>
              <c:f>'GHG 배출'!$C$6</c:f>
              <c:strCache>
                <c:ptCount val="1"/>
                <c:pt idx="0">
                  <c:v>글로벌 GHG 중 선박 비중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'GHG 배출'!$A$7:$A$33</c:f>
              <c:strCache>
                <c:ptCount val="27"/>
                <c:pt idx="0">
                  <c:v>'00</c:v>
                </c:pt>
                <c:pt idx="1">
                  <c:v>'01</c:v>
                </c:pt>
                <c:pt idx="2">
                  <c:v>'02</c:v>
                </c:pt>
                <c:pt idx="3">
                  <c:v>'03</c:v>
                </c:pt>
                <c:pt idx="4">
                  <c:v>'04</c:v>
                </c:pt>
                <c:pt idx="5">
                  <c:v>'05</c:v>
                </c:pt>
                <c:pt idx="6">
                  <c:v>'06</c:v>
                </c:pt>
                <c:pt idx="7">
                  <c:v>'07</c:v>
                </c:pt>
                <c:pt idx="8">
                  <c:v>'08</c:v>
                </c:pt>
                <c:pt idx="9">
                  <c:v>'09</c:v>
                </c:pt>
                <c:pt idx="10">
                  <c:v>'10</c:v>
                </c:pt>
                <c:pt idx="11">
                  <c:v>'11</c:v>
                </c:pt>
                <c:pt idx="12">
                  <c:v>'12</c:v>
                </c:pt>
                <c:pt idx="13">
                  <c:v>'13</c:v>
                </c:pt>
                <c:pt idx="14">
                  <c:v>'14</c:v>
                </c:pt>
                <c:pt idx="15">
                  <c:v>'15</c:v>
                </c:pt>
                <c:pt idx="16">
                  <c:v>'16</c:v>
                </c:pt>
                <c:pt idx="17">
                  <c:v>'17</c:v>
                </c:pt>
                <c:pt idx="18">
                  <c:v>'18</c:v>
                </c:pt>
                <c:pt idx="19">
                  <c:v>'19</c:v>
                </c:pt>
                <c:pt idx="20">
                  <c:v>'20</c:v>
                </c:pt>
                <c:pt idx="21">
                  <c:v>'21</c:v>
                </c:pt>
                <c:pt idx="22">
                  <c:v>'22</c:v>
                </c:pt>
                <c:pt idx="23">
                  <c:v>'23</c:v>
                </c:pt>
                <c:pt idx="24">
                  <c:v>'24</c:v>
                </c:pt>
                <c:pt idx="25">
                  <c:v>'25E</c:v>
                </c:pt>
                <c:pt idx="26">
                  <c:v>'26E</c:v>
                </c:pt>
              </c:strCache>
            </c:strRef>
          </c:cat>
          <c:val>
            <c:numRef>
              <c:f>'GHG 배출'!$C$7:$C$33</c:f>
              <c:numCache>
                <c:formatCode>0.000%</c:formatCode>
                <c:ptCount val="27"/>
                <c:pt idx="0">
                  <c:v>2.479E-2</c:v>
                </c:pt>
                <c:pt idx="1">
                  <c:v>2.5169999999999998E-2</c:v>
                </c:pt>
                <c:pt idx="2">
                  <c:v>2.528E-2</c:v>
                </c:pt>
                <c:pt idx="3">
                  <c:v>2.4849999999999997E-2</c:v>
                </c:pt>
                <c:pt idx="4">
                  <c:v>2.4780000000000003E-2</c:v>
                </c:pt>
                <c:pt idx="5">
                  <c:v>2.5230000000000002E-2</c:v>
                </c:pt>
                <c:pt idx="6">
                  <c:v>2.5990000000000003E-2</c:v>
                </c:pt>
                <c:pt idx="7">
                  <c:v>2.7009999999999999E-2</c:v>
                </c:pt>
                <c:pt idx="8">
                  <c:v>2.844E-2</c:v>
                </c:pt>
                <c:pt idx="9">
                  <c:v>2.7699999999999999E-2</c:v>
                </c:pt>
                <c:pt idx="10">
                  <c:v>2.5530000000000001E-2</c:v>
                </c:pt>
                <c:pt idx="11">
                  <c:v>2.4700000000000003E-2</c:v>
                </c:pt>
                <c:pt idx="12">
                  <c:v>2.197E-2</c:v>
                </c:pt>
                <c:pt idx="13">
                  <c:v>2.1110000000000004E-2</c:v>
                </c:pt>
                <c:pt idx="14">
                  <c:v>2.078E-2</c:v>
                </c:pt>
                <c:pt idx="15">
                  <c:v>2.0920000000000001E-2</c:v>
                </c:pt>
                <c:pt idx="16">
                  <c:v>2.1150000000000002E-2</c:v>
                </c:pt>
                <c:pt idx="17">
                  <c:v>2.0990000000000002E-2</c:v>
                </c:pt>
                <c:pt idx="18">
                  <c:v>2.0649999999999998E-2</c:v>
                </c:pt>
                <c:pt idx="19">
                  <c:v>2.035E-2</c:v>
                </c:pt>
                <c:pt idx="20">
                  <c:v>1.9790000000000002E-2</c:v>
                </c:pt>
                <c:pt idx="21">
                  <c:v>1.9769999999999999E-2</c:v>
                </c:pt>
                <c:pt idx="22">
                  <c:v>2.0019999999999996E-2</c:v>
                </c:pt>
                <c:pt idx="23">
                  <c:v>1.9740000000000001E-2</c:v>
                </c:pt>
                <c:pt idx="24">
                  <c:v>2.0470000000000002E-2</c:v>
                </c:pt>
                <c:pt idx="25">
                  <c:v>2.036E-2</c:v>
                </c:pt>
                <c:pt idx="26">
                  <c:v>1.9859999999999999E-2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2D-4DB0-ACF3-B6692CBD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88287"/>
        <c:axId val="35380127"/>
      </c:lineChart>
      <c:catAx>
        <c:axId val="354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405087"/>
        <c:crosses val="autoZero"/>
        <c:auto val="1"/>
        <c:lblAlgn val="ctr"/>
        <c:lblOffset val="100"/>
        <c:noMultiLvlLbl val="0"/>
      </c:catAx>
      <c:valAx>
        <c:axId val="3540508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409407"/>
        <c:crosses val="autoZero"/>
        <c:crossBetween val="between"/>
      </c:valAx>
      <c:valAx>
        <c:axId val="35380127"/>
        <c:scaling>
          <c:orientation val="minMax"/>
        </c:scaling>
        <c:delete val="0"/>
        <c:axPos val="r"/>
        <c:numFmt formatCode="0.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388287"/>
        <c:crosses val="max"/>
        <c:crossBetween val="between"/>
      </c:valAx>
      <c:catAx>
        <c:axId val="35388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3801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인도선박!$L$3</c:f>
              <c:strCache>
                <c:ptCount val="1"/>
                <c:pt idx="0">
                  <c:v>컨테이너선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인도선박!$J$4:$K$33</c:f>
              <c:multiLvlStrCache>
                <c:ptCount val="30"/>
                <c:lvl>
                  <c:pt idx="0">
                    <c:v>'21</c:v>
                  </c:pt>
                  <c:pt idx="1">
                    <c:v>'22</c:v>
                  </c:pt>
                  <c:pt idx="2">
                    <c:v>'23</c:v>
                  </c:pt>
                  <c:pt idx="3">
                    <c:v>'24</c:v>
                  </c:pt>
                  <c:pt idx="4">
                    <c:v>'25E</c:v>
                  </c:pt>
                  <c:pt idx="5">
                    <c:v>'26E</c:v>
                  </c:pt>
                  <c:pt idx="6">
                    <c:v>'21</c:v>
                  </c:pt>
                  <c:pt idx="7">
                    <c:v>'22</c:v>
                  </c:pt>
                  <c:pt idx="8">
                    <c:v>'23</c:v>
                  </c:pt>
                  <c:pt idx="9">
                    <c:v>'24</c:v>
                  </c:pt>
                  <c:pt idx="10">
                    <c:v>'25E</c:v>
                  </c:pt>
                  <c:pt idx="11">
                    <c:v>'26E</c:v>
                  </c:pt>
                  <c:pt idx="12">
                    <c:v>'21</c:v>
                  </c:pt>
                  <c:pt idx="13">
                    <c:v>'22</c:v>
                  </c:pt>
                  <c:pt idx="14">
                    <c:v>'23</c:v>
                  </c:pt>
                  <c:pt idx="15">
                    <c:v>'24</c:v>
                  </c:pt>
                  <c:pt idx="16">
                    <c:v>'25E</c:v>
                  </c:pt>
                  <c:pt idx="17">
                    <c:v>'26E</c:v>
                  </c:pt>
                  <c:pt idx="18">
                    <c:v>'21</c:v>
                  </c:pt>
                  <c:pt idx="19">
                    <c:v>'22</c:v>
                  </c:pt>
                  <c:pt idx="20">
                    <c:v>'23</c:v>
                  </c:pt>
                  <c:pt idx="21">
                    <c:v>'24</c:v>
                  </c:pt>
                  <c:pt idx="22">
                    <c:v>'25E</c:v>
                  </c:pt>
                  <c:pt idx="23">
                    <c:v>'26E</c:v>
                  </c:pt>
                  <c:pt idx="24">
                    <c:v>'21</c:v>
                  </c:pt>
                  <c:pt idx="25">
                    <c:v>'22</c:v>
                  </c:pt>
                  <c:pt idx="26">
                    <c:v>'23</c:v>
                  </c:pt>
                  <c:pt idx="27">
                    <c:v>'24</c:v>
                  </c:pt>
                  <c:pt idx="28">
                    <c:v>'25E</c:v>
                  </c:pt>
                  <c:pt idx="29">
                    <c:v>'26E</c:v>
                  </c:pt>
                </c:lvl>
                <c:lvl>
                  <c:pt idx="0">
                    <c:v>HD현대중공업</c:v>
                  </c:pt>
                  <c:pt idx="6">
                    <c:v>HD현대미포</c:v>
                  </c:pt>
                  <c:pt idx="12">
                    <c:v>HD현대삼호</c:v>
                  </c:pt>
                  <c:pt idx="18">
                    <c:v>삼성중공업</c:v>
                  </c:pt>
                  <c:pt idx="24">
                    <c:v>한화오션</c:v>
                  </c:pt>
                </c:lvl>
              </c:multiLvlStrCache>
            </c:multiLvlStrRef>
          </c:cat>
          <c:val>
            <c:numRef>
              <c:f>인도선박!$L$4:$L$33</c:f>
              <c:numCache>
                <c:formatCode>0_);[Red]\(0\)</c:formatCode>
                <c:ptCount val="30"/>
                <c:pt idx="0">
                  <c:v>13</c:v>
                </c:pt>
                <c:pt idx="1">
                  <c:v>6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5</c:v>
                </c:pt>
                <c:pt idx="6">
                  <c:v>4</c:v>
                </c:pt>
                <c:pt idx="7">
                  <c:v>11</c:v>
                </c:pt>
                <c:pt idx="8">
                  <c:v>24</c:v>
                </c:pt>
                <c:pt idx="9">
                  <c:v>42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5</c:v>
                </c:pt>
                <c:pt idx="14">
                  <c:v>6</c:v>
                </c:pt>
                <c:pt idx="15">
                  <c:v>17</c:v>
                </c:pt>
                <c:pt idx="16">
                  <c:v>16</c:v>
                </c:pt>
                <c:pt idx="17">
                  <c:v>13</c:v>
                </c:pt>
                <c:pt idx="18">
                  <c:v>6</c:v>
                </c:pt>
                <c:pt idx="19">
                  <c:v>4</c:v>
                </c:pt>
                <c:pt idx="20">
                  <c:v>15</c:v>
                </c:pt>
                <c:pt idx="21">
                  <c:v>24</c:v>
                </c:pt>
                <c:pt idx="22">
                  <c:v>11</c:v>
                </c:pt>
                <c:pt idx="23">
                  <c:v>9</c:v>
                </c:pt>
                <c:pt idx="24">
                  <c:v>18</c:v>
                </c:pt>
                <c:pt idx="25">
                  <c:v>6</c:v>
                </c:pt>
                <c:pt idx="26">
                  <c:v>7</c:v>
                </c:pt>
                <c:pt idx="27">
                  <c:v>15</c:v>
                </c:pt>
                <c:pt idx="28">
                  <c:v>29</c:v>
                </c:pt>
                <c:pt idx="29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A-4345-BD33-B52C57E55CDC}"/>
            </c:ext>
          </c:extLst>
        </c:ser>
        <c:ser>
          <c:idx val="1"/>
          <c:order val="1"/>
          <c:tx>
            <c:strRef>
              <c:f>인도선박!$M$3</c:f>
              <c:strCache>
                <c:ptCount val="1"/>
                <c:pt idx="0">
                  <c:v>탱커선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인도선박!$J$4:$K$33</c:f>
              <c:multiLvlStrCache>
                <c:ptCount val="30"/>
                <c:lvl>
                  <c:pt idx="0">
                    <c:v>'21</c:v>
                  </c:pt>
                  <c:pt idx="1">
                    <c:v>'22</c:v>
                  </c:pt>
                  <c:pt idx="2">
                    <c:v>'23</c:v>
                  </c:pt>
                  <c:pt idx="3">
                    <c:v>'24</c:v>
                  </c:pt>
                  <c:pt idx="4">
                    <c:v>'25E</c:v>
                  </c:pt>
                  <c:pt idx="5">
                    <c:v>'26E</c:v>
                  </c:pt>
                  <c:pt idx="6">
                    <c:v>'21</c:v>
                  </c:pt>
                  <c:pt idx="7">
                    <c:v>'22</c:v>
                  </c:pt>
                  <c:pt idx="8">
                    <c:v>'23</c:v>
                  </c:pt>
                  <c:pt idx="9">
                    <c:v>'24</c:v>
                  </c:pt>
                  <c:pt idx="10">
                    <c:v>'25E</c:v>
                  </c:pt>
                  <c:pt idx="11">
                    <c:v>'26E</c:v>
                  </c:pt>
                  <c:pt idx="12">
                    <c:v>'21</c:v>
                  </c:pt>
                  <c:pt idx="13">
                    <c:v>'22</c:v>
                  </c:pt>
                  <c:pt idx="14">
                    <c:v>'23</c:v>
                  </c:pt>
                  <c:pt idx="15">
                    <c:v>'24</c:v>
                  </c:pt>
                  <c:pt idx="16">
                    <c:v>'25E</c:v>
                  </c:pt>
                  <c:pt idx="17">
                    <c:v>'26E</c:v>
                  </c:pt>
                  <c:pt idx="18">
                    <c:v>'21</c:v>
                  </c:pt>
                  <c:pt idx="19">
                    <c:v>'22</c:v>
                  </c:pt>
                  <c:pt idx="20">
                    <c:v>'23</c:v>
                  </c:pt>
                  <c:pt idx="21">
                    <c:v>'24</c:v>
                  </c:pt>
                  <c:pt idx="22">
                    <c:v>'25E</c:v>
                  </c:pt>
                  <c:pt idx="23">
                    <c:v>'26E</c:v>
                  </c:pt>
                  <c:pt idx="24">
                    <c:v>'21</c:v>
                  </c:pt>
                  <c:pt idx="25">
                    <c:v>'22</c:v>
                  </c:pt>
                  <c:pt idx="26">
                    <c:v>'23</c:v>
                  </c:pt>
                  <c:pt idx="27">
                    <c:v>'24</c:v>
                  </c:pt>
                  <c:pt idx="28">
                    <c:v>'25E</c:v>
                  </c:pt>
                  <c:pt idx="29">
                    <c:v>'26E</c:v>
                  </c:pt>
                </c:lvl>
                <c:lvl>
                  <c:pt idx="0">
                    <c:v>HD현대중공업</c:v>
                  </c:pt>
                  <c:pt idx="6">
                    <c:v>HD현대미포</c:v>
                  </c:pt>
                  <c:pt idx="12">
                    <c:v>HD현대삼호</c:v>
                  </c:pt>
                  <c:pt idx="18">
                    <c:v>삼성중공업</c:v>
                  </c:pt>
                  <c:pt idx="24">
                    <c:v>한화오션</c:v>
                  </c:pt>
                </c:lvl>
              </c:multiLvlStrCache>
            </c:multiLvlStrRef>
          </c:cat>
          <c:val>
            <c:numRef>
              <c:f>인도선박!$M$4:$M$33</c:f>
              <c:numCache>
                <c:formatCode>0_);[Red]\(0\)</c:formatCode>
                <c:ptCount val="30"/>
                <c:pt idx="0">
                  <c:v>7</c:v>
                </c:pt>
                <c:pt idx="1">
                  <c:v>19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32</c:v>
                </c:pt>
                <c:pt idx="7">
                  <c:v>24</c:v>
                </c:pt>
                <c:pt idx="8">
                  <c:v>3</c:v>
                </c:pt>
                <c:pt idx="9">
                  <c:v>1</c:v>
                </c:pt>
                <c:pt idx="10">
                  <c:v>30</c:v>
                </c:pt>
                <c:pt idx="11">
                  <c:v>26</c:v>
                </c:pt>
                <c:pt idx="12">
                  <c:v>13</c:v>
                </c:pt>
                <c:pt idx="13">
                  <c:v>10</c:v>
                </c:pt>
                <c:pt idx="14">
                  <c:v>7</c:v>
                </c:pt>
                <c:pt idx="15">
                  <c:v>1</c:v>
                </c:pt>
                <c:pt idx="16">
                  <c:v>2</c:v>
                </c:pt>
                <c:pt idx="17">
                  <c:v>9</c:v>
                </c:pt>
                <c:pt idx="18">
                  <c:v>17</c:v>
                </c:pt>
                <c:pt idx="19">
                  <c:v>20</c:v>
                </c:pt>
                <c:pt idx="20">
                  <c:v>7</c:v>
                </c:pt>
                <c:pt idx="21">
                  <c:v>0</c:v>
                </c:pt>
                <c:pt idx="22">
                  <c:v>3</c:v>
                </c:pt>
                <c:pt idx="23">
                  <c:v>2</c:v>
                </c:pt>
                <c:pt idx="24">
                  <c:v>0</c:v>
                </c:pt>
                <c:pt idx="25">
                  <c:v>1</c:v>
                </c:pt>
                <c:pt idx="26">
                  <c:v>5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A-4345-BD33-B52C57E55CDC}"/>
            </c:ext>
          </c:extLst>
        </c:ser>
        <c:ser>
          <c:idx val="2"/>
          <c:order val="2"/>
          <c:tx>
            <c:strRef>
              <c:f>인도선박!$N$3</c:f>
              <c:strCache>
                <c:ptCount val="1"/>
                <c:pt idx="0">
                  <c:v>가스선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인도선박!$J$4:$K$33</c:f>
              <c:multiLvlStrCache>
                <c:ptCount val="30"/>
                <c:lvl>
                  <c:pt idx="0">
                    <c:v>'21</c:v>
                  </c:pt>
                  <c:pt idx="1">
                    <c:v>'22</c:v>
                  </c:pt>
                  <c:pt idx="2">
                    <c:v>'23</c:v>
                  </c:pt>
                  <c:pt idx="3">
                    <c:v>'24</c:v>
                  </c:pt>
                  <c:pt idx="4">
                    <c:v>'25E</c:v>
                  </c:pt>
                  <c:pt idx="5">
                    <c:v>'26E</c:v>
                  </c:pt>
                  <c:pt idx="6">
                    <c:v>'21</c:v>
                  </c:pt>
                  <c:pt idx="7">
                    <c:v>'22</c:v>
                  </c:pt>
                  <c:pt idx="8">
                    <c:v>'23</c:v>
                  </c:pt>
                  <c:pt idx="9">
                    <c:v>'24</c:v>
                  </c:pt>
                  <c:pt idx="10">
                    <c:v>'25E</c:v>
                  </c:pt>
                  <c:pt idx="11">
                    <c:v>'26E</c:v>
                  </c:pt>
                  <c:pt idx="12">
                    <c:v>'21</c:v>
                  </c:pt>
                  <c:pt idx="13">
                    <c:v>'22</c:v>
                  </c:pt>
                  <c:pt idx="14">
                    <c:v>'23</c:v>
                  </c:pt>
                  <c:pt idx="15">
                    <c:v>'24</c:v>
                  </c:pt>
                  <c:pt idx="16">
                    <c:v>'25E</c:v>
                  </c:pt>
                  <c:pt idx="17">
                    <c:v>'26E</c:v>
                  </c:pt>
                  <c:pt idx="18">
                    <c:v>'21</c:v>
                  </c:pt>
                  <c:pt idx="19">
                    <c:v>'22</c:v>
                  </c:pt>
                  <c:pt idx="20">
                    <c:v>'23</c:v>
                  </c:pt>
                  <c:pt idx="21">
                    <c:v>'24</c:v>
                  </c:pt>
                  <c:pt idx="22">
                    <c:v>'25E</c:v>
                  </c:pt>
                  <c:pt idx="23">
                    <c:v>'26E</c:v>
                  </c:pt>
                  <c:pt idx="24">
                    <c:v>'21</c:v>
                  </c:pt>
                  <c:pt idx="25">
                    <c:v>'22</c:v>
                  </c:pt>
                  <c:pt idx="26">
                    <c:v>'23</c:v>
                  </c:pt>
                  <c:pt idx="27">
                    <c:v>'24</c:v>
                  </c:pt>
                  <c:pt idx="28">
                    <c:v>'25E</c:v>
                  </c:pt>
                  <c:pt idx="29">
                    <c:v>'26E</c:v>
                  </c:pt>
                </c:lvl>
                <c:lvl>
                  <c:pt idx="0">
                    <c:v>HD현대중공업</c:v>
                  </c:pt>
                  <c:pt idx="6">
                    <c:v>HD현대미포</c:v>
                  </c:pt>
                  <c:pt idx="12">
                    <c:v>HD현대삼호</c:v>
                  </c:pt>
                  <c:pt idx="18">
                    <c:v>삼성중공업</c:v>
                  </c:pt>
                  <c:pt idx="24">
                    <c:v>한화오션</c:v>
                  </c:pt>
                </c:lvl>
              </c:multiLvlStrCache>
            </c:multiLvlStrRef>
          </c:cat>
          <c:val>
            <c:numRef>
              <c:f>인도선박!$N$4:$N$33</c:f>
              <c:numCache>
                <c:formatCode>0_);[Red]\(0\)</c:formatCode>
                <c:ptCount val="30"/>
                <c:pt idx="0">
                  <c:v>22</c:v>
                </c:pt>
                <c:pt idx="1">
                  <c:v>12</c:v>
                </c:pt>
                <c:pt idx="2">
                  <c:v>21</c:v>
                </c:pt>
                <c:pt idx="3">
                  <c:v>18</c:v>
                </c:pt>
                <c:pt idx="4">
                  <c:v>23</c:v>
                </c:pt>
                <c:pt idx="5">
                  <c:v>31</c:v>
                </c:pt>
                <c:pt idx="6">
                  <c:v>7</c:v>
                </c:pt>
                <c:pt idx="7">
                  <c:v>16</c:v>
                </c:pt>
                <c:pt idx="8">
                  <c:v>20</c:v>
                </c:pt>
                <c:pt idx="9">
                  <c:v>9</c:v>
                </c:pt>
                <c:pt idx="10">
                  <c:v>8</c:v>
                </c:pt>
                <c:pt idx="11">
                  <c:v>17</c:v>
                </c:pt>
                <c:pt idx="12">
                  <c:v>11</c:v>
                </c:pt>
                <c:pt idx="13">
                  <c:v>12</c:v>
                </c:pt>
                <c:pt idx="14">
                  <c:v>18</c:v>
                </c:pt>
                <c:pt idx="15">
                  <c:v>12</c:v>
                </c:pt>
                <c:pt idx="16">
                  <c:v>10</c:v>
                </c:pt>
                <c:pt idx="17">
                  <c:v>13</c:v>
                </c:pt>
                <c:pt idx="18">
                  <c:v>17</c:v>
                </c:pt>
                <c:pt idx="19">
                  <c:v>6</c:v>
                </c:pt>
                <c:pt idx="20">
                  <c:v>8</c:v>
                </c:pt>
                <c:pt idx="21">
                  <c:v>19</c:v>
                </c:pt>
                <c:pt idx="22">
                  <c:v>22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A-4345-BD33-B52C57E55CDC}"/>
            </c:ext>
          </c:extLst>
        </c:ser>
        <c:ser>
          <c:idx val="3"/>
          <c:order val="3"/>
          <c:tx>
            <c:strRef>
              <c:f>인도선박!$O$3</c:f>
              <c:strCache>
                <c:ptCount val="1"/>
                <c:pt idx="0">
                  <c:v>해양/기타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인도선박!$J$4:$K$33</c:f>
              <c:multiLvlStrCache>
                <c:ptCount val="30"/>
                <c:lvl>
                  <c:pt idx="0">
                    <c:v>'21</c:v>
                  </c:pt>
                  <c:pt idx="1">
                    <c:v>'22</c:v>
                  </c:pt>
                  <c:pt idx="2">
                    <c:v>'23</c:v>
                  </c:pt>
                  <c:pt idx="3">
                    <c:v>'24</c:v>
                  </c:pt>
                  <c:pt idx="4">
                    <c:v>'25E</c:v>
                  </c:pt>
                  <c:pt idx="5">
                    <c:v>'26E</c:v>
                  </c:pt>
                  <c:pt idx="6">
                    <c:v>'21</c:v>
                  </c:pt>
                  <c:pt idx="7">
                    <c:v>'22</c:v>
                  </c:pt>
                  <c:pt idx="8">
                    <c:v>'23</c:v>
                  </c:pt>
                  <c:pt idx="9">
                    <c:v>'24</c:v>
                  </c:pt>
                  <c:pt idx="10">
                    <c:v>'25E</c:v>
                  </c:pt>
                  <c:pt idx="11">
                    <c:v>'26E</c:v>
                  </c:pt>
                  <c:pt idx="12">
                    <c:v>'21</c:v>
                  </c:pt>
                  <c:pt idx="13">
                    <c:v>'22</c:v>
                  </c:pt>
                  <c:pt idx="14">
                    <c:v>'23</c:v>
                  </c:pt>
                  <c:pt idx="15">
                    <c:v>'24</c:v>
                  </c:pt>
                  <c:pt idx="16">
                    <c:v>'25E</c:v>
                  </c:pt>
                  <c:pt idx="17">
                    <c:v>'26E</c:v>
                  </c:pt>
                  <c:pt idx="18">
                    <c:v>'21</c:v>
                  </c:pt>
                  <c:pt idx="19">
                    <c:v>'22</c:v>
                  </c:pt>
                  <c:pt idx="20">
                    <c:v>'23</c:v>
                  </c:pt>
                  <c:pt idx="21">
                    <c:v>'24</c:v>
                  </c:pt>
                  <c:pt idx="22">
                    <c:v>'25E</c:v>
                  </c:pt>
                  <c:pt idx="23">
                    <c:v>'26E</c:v>
                  </c:pt>
                  <c:pt idx="24">
                    <c:v>'21</c:v>
                  </c:pt>
                  <c:pt idx="25">
                    <c:v>'22</c:v>
                  </c:pt>
                  <c:pt idx="26">
                    <c:v>'23</c:v>
                  </c:pt>
                  <c:pt idx="27">
                    <c:v>'24</c:v>
                  </c:pt>
                  <c:pt idx="28">
                    <c:v>'25E</c:v>
                  </c:pt>
                  <c:pt idx="29">
                    <c:v>'26E</c:v>
                  </c:pt>
                </c:lvl>
                <c:lvl>
                  <c:pt idx="0">
                    <c:v>HD현대중공업</c:v>
                  </c:pt>
                  <c:pt idx="6">
                    <c:v>HD현대미포</c:v>
                  </c:pt>
                  <c:pt idx="12">
                    <c:v>HD현대삼호</c:v>
                  </c:pt>
                  <c:pt idx="18">
                    <c:v>삼성중공업</c:v>
                  </c:pt>
                  <c:pt idx="24">
                    <c:v>한화오션</c:v>
                  </c:pt>
                </c:lvl>
              </c:multiLvlStrCache>
            </c:multiLvlStrRef>
          </c:cat>
          <c:val>
            <c:numRef>
              <c:f>인도선박!$O$4:$O$33</c:f>
              <c:numCache>
                <c:formatCode>0_);[Red]\(0\)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3A-4345-BD33-B52C57E55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874640"/>
        <c:axId val="2072871280"/>
      </c:barChart>
      <c:catAx>
        <c:axId val="207287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2871280"/>
        <c:crosses val="autoZero"/>
        <c:auto val="1"/>
        <c:lblAlgn val="ctr"/>
        <c:lblOffset val="100"/>
        <c:noMultiLvlLbl val="0"/>
      </c:catAx>
      <c:valAx>
        <c:axId val="2072871280"/>
        <c:scaling>
          <c:orientation val="minMax"/>
        </c:scaling>
        <c:delete val="0"/>
        <c:axPos val="l"/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28746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'국내 주요 조선사 인도 선박수'!$I$3</c:f>
              <c:strCache>
                <c:ptCount val="1"/>
                <c:pt idx="0">
                  <c:v>HD현대중공업</c:v>
                </c:pt>
              </c:strCache>
            </c:strRef>
          </c:tx>
          <c:spPr>
            <a:solidFill>
              <a:srgbClr val="203864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선박수'!$H$4:$H$8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선박수'!$I$4:$I$8</c:f>
              <c:numCache>
                <c:formatCode>0_);[Red]\(0\)</c:formatCode>
                <c:ptCount val="5"/>
                <c:pt idx="0">
                  <c:v>44</c:v>
                </c:pt>
                <c:pt idx="1">
                  <c:v>37</c:v>
                </c:pt>
                <c:pt idx="2">
                  <c:v>40</c:v>
                </c:pt>
                <c:pt idx="3">
                  <c:v>44</c:v>
                </c:pt>
                <c:pt idx="4" formatCode="General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4-4F6A-8D85-95C69A6D5F5B}"/>
            </c:ext>
          </c:extLst>
        </c:ser>
        <c:ser>
          <c:idx val="1"/>
          <c:order val="1"/>
          <c:tx>
            <c:strRef>
              <c:f>'국내 주요 조선사 인도 선박수'!$J$3</c:f>
              <c:strCache>
                <c:ptCount val="1"/>
                <c:pt idx="0">
                  <c:v>HD현대미포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선박수'!$H$4:$H$8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선박수'!$J$4:$J$8</c:f>
              <c:numCache>
                <c:formatCode>0_);[Red]\(0\)</c:formatCode>
                <c:ptCount val="5"/>
                <c:pt idx="0">
                  <c:v>45</c:v>
                </c:pt>
                <c:pt idx="1">
                  <c:v>53</c:v>
                </c:pt>
                <c:pt idx="2">
                  <c:v>51</c:v>
                </c:pt>
                <c:pt idx="3">
                  <c:v>55</c:v>
                </c:pt>
                <c:pt idx="4" formatCode="General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B4-4F6A-8D85-95C69A6D5F5B}"/>
            </c:ext>
          </c:extLst>
        </c:ser>
        <c:ser>
          <c:idx val="2"/>
          <c:order val="2"/>
          <c:tx>
            <c:strRef>
              <c:f>'국내 주요 조선사 인도 선박수'!$K$3</c:f>
              <c:strCache>
                <c:ptCount val="1"/>
                <c:pt idx="0">
                  <c:v>삼성중공업</c:v>
                </c:pt>
              </c:strCache>
            </c:strRef>
          </c:tx>
          <c:spPr>
            <a:solidFill>
              <a:srgbClr val="8FAAC8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선박수'!$H$4:$H$8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선박수'!$K$4:$K$8</c:f>
              <c:numCache>
                <c:formatCode>0_);[Red]\(0\)</c:formatCode>
                <c:ptCount val="5"/>
                <c:pt idx="0">
                  <c:v>42</c:v>
                </c:pt>
                <c:pt idx="1">
                  <c:v>31</c:v>
                </c:pt>
                <c:pt idx="2">
                  <c:v>30</c:v>
                </c:pt>
                <c:pt idx="3">
                  <c:v>47</c:v>
                </c:pt>
                <c:pt idx="4" formatCode="General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B4-4F6A-8D85-95C69A6D5F5B}"/>
            </c:ext>
          </c:extLst>
        </c:ser>
        <c:ser>
          <c:idx val="3"/>
          <c:order val="3"/>
          <c:tx>
            <c:strRef>
              <c:f>'국내 주요 조선사 인도 선박수'!$L$3</c:f>
              <c:strCache>
                <c:ptCount val="1"/>
                <c:pt idx="0">
                  <c:v>한화오션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선박수'!$H$4:$H$8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선박수'!$L$4:$L$8</c:f>
              <c:numCache>
                <c:formatCode>0_);[Red]\(0\)</c:formatCode>
                <c:ptCount val="5"/>
                <c:pt idx="0">
                  <c:v>32</c:v>
                </c:pt>
                <c:pt idx="1">
                  <c:v>18</c:v>
                </c:pt>
                <c:pt idx="2">
                  <c:v>31</c:v>
                </c:pt>
                <c:pt idx="3">
                  <c:v>28</c:v>
                </c:pt>
                <c:pt idx="4" formatCode="General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B4-4F6A-8D85-95C69A6D5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1703040"/>
        <c:axId val="1371704000"/>
      </c:barChart>
      <c:catAx>
        <c:axId val="13717030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1371704000"/>
        <c:crosses val="autoZero"/>
        <c:auto val="1"/>
        <c:lblAlgn val="ctr"/>
        <c:lblOffset val="100"/>
        <c:noMultiLvlLbl val="0"/>
      </c:catAx>
      <c:valAx>
        <c:axId val="1371704000"/>
        <c:scaling>
          <c:orientation val="minMax"/>
        </c:scaling>
        <c:delete val="0"/>
        <c:axPos val="l"/>
        <c:numFmt formatCode="0_);[Red]\(0\)" sourceLinked="1"/>
        <c:majorTickMark val="in"/>
        <c:minorTickMark val="none"/>
        <c:tickLblPos val="nextTo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137170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KoPubWorld돋움체 Medium" panose="00000600000000000000" pitchFamily="2" charset="-127"/>
              <a:ea typeface="KoPubWorld돋움체 Medium" panose="00000600000000000000" pitchFamily="2" charset="-127"/>
              <a:cs typeface="KoPubWorld돋움체 Medium" panose="00000600000000000000" pitchFamily="2" charset="-127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KoPubWorld돋움체 Medium" panose="00000600000000000000" pitchFamily="2" charset="-127"/>
          <a:ea typeface="KoPubWorld돋움체 Medium" panose="00000600000000000000" pitchFamily="2" charset="-127"/>
          <a:cs typeface="KoPubWorld돋움체 Medium" panose="000006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'국내 주요 조선사 인도 선박수'!$I$10</c:f>
              <c:strCache>
                <c:ptCount val="1"/>
                <c:pt idx="0">
                  <c:v>HD현대중공업</c:v>
                </c:pt>
              </c:strCache>
            </c:strRef>
          </c:tx>
          <c:spPr>
            <a:solidFill>
              <a:srgbClr val="203864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선박수'!$H$11:$H$15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선박수'!$I$11:$I$15</c:f>
              <c:numCache>
                <c:formatCode>0_);[Red]\(0\)</c:formatCode>
                <c:ptCount val="5"/>
                <c:pt idx="0">
                  <c:v>8311.2759999999998</c:v>
                </c:pt>
                <c:pt idx="1">
                  <c:v>9045.48</c:v>
                </c:pt>
                <c:pt idx="2">
                  <c:v>11963.925999999999</c:v>
                </c:pt>
                <c:pt idx="3">
                  <c:v>14486.454000000002</c:v>
                </c:pt>
                <c:pt idx="4">
                  <c:v>16105.3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7-4A77-8948-642483132F33}"/>
            </c:ext>
          </c:extLst>
        </c:ser>
        <c:ser>
          <c:idx val="1"/>
          <c:order val="1"/>
          <c:tx>
            <c:strRef>
              <c:f>'국내 주요 조선사 인도 선박수'!$J$10</c:f>
              <c:strCache>
                <c:ptCount val="1"/>
                <c:pt idx="0">
                  <c:v>HD현대미포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선박수'!$H$11:$H$15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선박수'!$J$11:$J$15</c:f>
              <c:numCache>
                <c:formatCode>0_);[Red]\(0\)</c:formatCode>
                <c:ptCount val="5"/>
                <c:pt idx="0">
                  <c:v>2887.212</c:v>
                </c:pt>
                <c:pt idx="1">
                  <c:v>3716.8609999999999</c:v>
                </c:pt>
                <c:pt idx="2">
                  <c:v>4039.0660000000003</c:v>
                </c:pt>
                <c:pt idx="3">
                  <c:v>4630.049</c:v>
                </c:pt>
                <c:pt idx="4">
                  <c:v>5139.3999999999996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7-4A77-8948-642483132F33}"/>
            </c:ext>
          </c:extLst>
        </c:ser>
        <c:ser>
          <c:idx val="2"/>
          <c:order val="2"/>
          <c:tx>
            <c:strRef>
              <c:f>'국내 주요 조선사 인도 선박수'!$K$10</c:f>
              <c:strCache>
                <c:ptCount val="1"/>
                <c:pt idx="0">
                  <c:v>삼성중공업</c:v>
                </c:pt>
              </c:strCache>
            </c:strRef>
          </c:tx>
          <c:spPr>
            <a:solidFill>
              <a:srgbClr val="8FAAC8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선박수'!$H$11:$H$15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선박수'!$K$11:$K$15</c:f>
              <c:numCache>
                <c:formatCode>0_);[Red]\(0\)</c:formatCode>
                <c:ptCount val="5"/>
                <c:pt idx="0">
                  <c:v>6622</c:v>
                </c:pt>
                <c:pt idx="1">
                  <c:v>5944.7</c:v>
                </c:pt>
                <c:pt idx="2">
                  <c:v>8009.4</c:v>
                </c:pt>
                <c:pt idx="3">
                  <c:v>9903.1</c:v>
                </c:pt>
                <c:pt idx="4">
                  <c:v>10709.3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77-4A77-8948-642483132F33}"/>
            </c:ext>
          </c:extLst>
        </c:ser>
        <c:ser>
          <c:idx val="3"/>
          <c:order val="3"/>
          <c:tx>
            <c:strRef>
              <c:f>'국내 주요 조선사 인도 선박수'!$L$10</c:f>
              <c:strCache>
                <c:ptCount val="1"/>
                <c:pt idx="0">
                  <c:v>한화오션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선박수'!$H$11:$H$15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선박수'!$L$11:$L$15</c:f>
              <c:numCache>
                <c:formatCode>0_);[Red]\(0\)</c:formatCode>
                <c:ptCount val="5"/>
                <c:pt idx="0">
                  <c:v>4486.5860000000002</c:v>
                </c:pt>
                <c:pt idx="1">
                  <c:v>4860.1499999999996</c:v>
                </c:pt>
                <c:pt idx="2">
                  <c:v>7408.3119999999999</c:v>
                </c:pt>
                <c:pt idx="3">
                  <c:v>10766.005000000001</c:v>
                </c:pt>
                <c:pt idx="4">
                  <c:v>12933.4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77-4A77-8948-642483132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430432"/>
        <c:axId val="2076431392"/>
      </c:barChart>
      <c:catAx>
        <c:axId val="20764304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2076431392"/>
        <c:crosses val="autoZero"/>
        <c:auto val="1"/>
        <c:lblAlgn val="ctr"/>
        <c:lblOffset val="100"/>
        <c:noMultiLvlLbl val="0"/>
      </c:catAx>
      <c:valAx>
        <c:axId val="2076431392"/>
        <c:scaling>
          <c:orientation val="minMax"/>
        </c:scaling>
        <c:delete val="0"/>
        <c:axPos val="l"/>
        <c:numFmt formatCode="#,##0_);[Red]\(#,##0\)" sourceLinked="0"/>
        <c:majorTickMark val="in"/>
        <c:minorTickMark val="none"/>
        <c:tickLblPos val="nextTo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2076430432"/>
        <c:crosses val="autoZero"/>
        <c:crossBetween val="between"/>
        <c:majorUnit val="6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KoPubWorld돋움체 Medium" panose="00000600000000000000" pitchFamily="2" charset="-127"/>
              <a:ea typeface="KoPubWorld돋움체 Medium" panose="00000600000000000000" pitchFamily="2" charset="-127"/>
              <a:cs typeface="KoPubWorld돋움체 Medium" panose="00000600000000000000" pitchFamily="2" charset="-127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KoPubWorld돋움체 Medium" panose="00000600000000000000" pitchFamily="2" charset="-127"/>
          <a:ea typeface="KoPubWorld돋움체 Medium" panose="00000600000000000000" pitchFamily="2" charset="-127"/>
          <a:cs typeface="KoPubWorld돋움체 Medium" panose="000006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'국내 주요 조선사 인도 선박수'!$I$17</c:f>
              <c:strCache>
                <c:ptCount val="1"/>
                <c:pt idx="0">
                  <c:v>HD현대중공업</c:v>
                </c:pt>
              </c:strCache>
            </c:strRef>
          </c:tx>
          <c:spPr>
            <a:solidFill>
              <a:srgbClr val="203864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선박수'!$H$18:$H$22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선박수'!$I$18:$I$22</c:f>
              <c:numCache>
                <c:formatCode>0_);[Red]\(0\)</c:formatCode>
                <c:ptCount val="5"/>
                <c:pt idx="0">
                  <c:v>-800.26277700000003</c:v>
                </c:pt>
                <c:pt idx="1">
                  <c:v>-289.15115300000002</c:v>
                </c:pt>
                <c:pt idx="2">
                  <c:v>178.63996500000002</c:v>
                </c:pt>
                <c:pt idx="3">
                  <c:v>705.22348299999999</c:v>
                </c:pt>
                <c:pt idx="4">
                  <c:v>905.190156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8-495A-8ECE-392522E74DC8}"/>
            </c:ext>
          </c:extLst>
        </c:ser>
        <c:ser>
          <c:idx val="1"/>
          <c:order val="1"/>
          <c:tx>
            <c:strRef>
              <c:f>'국내 주요 조선사 인도 선박수'!$J$17</c:f>
              <c:strCache>
                <c:ptCount val="1"/>
                <c:pt idx="0">
                  <c:v>HD현대미포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선박수'!$H$18:$H$22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선박수'!$J$18:$J$22</c:f>
              <c:numCache>
                <c:formatCode>0_);[Red]\(0\)</c:formatCode>
                <c:ptCount val="5"/>
                <c:pt idx="0">
                  <c:v>-217.32542400000003</c:v>
                </c:pt>
                <c:pt idx="1">
                  <c:v>-109.066121</c:v>
                </c:pt>
                <c:pt idx="2">
                  <c:v>-152.91634500000001</c:v>
                </c:pt>
                <c:pt idx="3">
                  <c:v>88.527895999999998</c:v>
                </c:pt>
                <c:pt idx="4">
                  <c:v>157.90331799999998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8-495A-8ECE-392522E74DC8}"/>
            </c:ext>
          </c:extLst>
        </c:ser>
        <c:ser>
          <c:idx val="2"/>
          <c:order val="2"/>
          <c:tx>
            <c:strRef>
              <c:f>'국내 주요 조선사 인도 선박수'!$K$17</c:f>
              <c:strCache>
                <c:ptCount val="1"/>
                <c:pt idx="0">
                  <c:v>삼성중공업</c:v>
                </c:pt>
              </c:strCache>
            </c:strRef>
          </c:tx>
          <c:spPr>
            <a:solidFill>
              <a:srgbClr val="8FAAC8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선박수'!$H$18:$H$22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선박수'!$K$18:$K$22</c:f>
              <c:numCache>
                <c:formatCode>0_);[Red]\(0\)</c:formatCode>
                <c:ptCount val="5"/>
                <c:pt idx="0">
                  <c:v>-1311.9561740220001</c:v>
                </c:pt>
                <c:pt idx="1">
                  <c:v>-854.42095081599996</c:v>
                </c:pt>
                <c:pt idx="2">
                  <c:v>233.344768042</c:v>
                </c:pt>
                <c:pt idx="3">
                  <c:v>502.69868308799994</c:v>
                </c:pt>
                <c:pt idx="4">
                  <c:v>327.893210646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F8-495A-8ECE-392522E74DC8}"/>
            </c:ext>
          </c:extLst>
        </c:ser>
        <c:ser>
          <c:idx val="3"/>
          <c:order val="3"/>
          <c:tx>
            <c:strRef>
              <c:f>'국내 주요 조선사 인도 선박수'!$L$17</c:f>
              <c:strCache>
                <c:ptCount val="1"/>
                <c:pt idx="0">
                  <c:v>한화오션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선박수'!$H$18:$H$22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'25E</c:v>
                </c:pt>
              </c:strCache>
            </c:strRef>
          </c:cat>
          <c:val>
            <c:numRef>
              <c:f>'국내 주요 조선사 인도 선박수'!$L$18:$L$22</c:f>
              <c:numCache>
                <c:formatCode>0_);[Red]\(0\)</c:formatCode>
                <c:ptCount val="5"/>
                <c:pt idx="0">
                  <c:v>-1754.6513755069998</c:v>
                </c:pt>
                <c:pt idx="1">
                  <c:v>-1613.5645336980001</c:v>
                </c:pt>
                <c:pt idx="2">
                  <c:v>-196.498300366</c:v>
                </c:pt>
                <c:pt idx="3">
                  <c:v>237.87637931700002</c:v>
                </c:pt>
                <c:pt idx="4">
                  <c:v>630.31181849300003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F8-495A-8ECE-392522E74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42336"/>
        <c:axId val="62241856"/>
      </c:barChart>
      <c:catAx>
        <c:axId val="622423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62241856"/>
        <c:crosses val="autoZero"/>
        <c:auto val="1"/>
        <c:lblAlgn val="ctr"/>
        <c:lblOffset val="100"/>
        <c:noMultiLvlLbl val="0"/>
      </c:catAx>
      <c:valAx>
        <c:axId val="62241856"/>
        <c:scaling>
          <c:orientation val="minMax"/>
          <c:max val="900"/>
          <c:min val="-1500"/>
        </c:scaling>
        <c:delete val="0"/>
        <c:axPos val="l"/>
        <c:numFmt formatCode="#,##0_ 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62242336"/>
        <c:crosses val="autoZero"/>
        <c:crossBetween val="between"/>
        <c:majorUnit val="8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KoPubWorld돋움체 Medium" panose="00000600000000000000" pitchFamily="2" charset="-127"/>
              <a:ea typeface="KoPubWorld돋움체 Medium" panose="00000600000000000000" pitchFamily="2" charset="-127"/>
              <a:cs typeface="KoPubWorld돋움체 Medium" panose="00000600000000000000" pitchFamily="2" charset="-127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KoPubWorld돋움체 Medium" panose="00000600000000000000" pitchFamily="2" charset="-127"/>
          <a:ea typeface="KoPubWorld돋움체 Medium" panose="00000600000000000000" pitchFamily="2" charset="-127"/>
          <a:cs typeface="KoPubWorld돋움체 Medium" panose="000006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'국내 주요 조선사 인도 선박수'!$I$26</c:f>
              <c:strCache>
                <c:ptCount val="1"/>
                <c:pt idx="0">
                  <c:v>HD현대중공업</c:v>
                </c:pt>
              </c:strCache>
            </c:strRef>
          </c:tx>
          <c:spPr>
            <a:solidFill>
              <a:srgbClr val="203864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선박수'!$H$27:$H$31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2Q25</c:v>
                </c:pt>
              </c:strCache>
            </c:strRef>
          </c:cat>
          <c:val>
            <c:numRef>
              <c:f>'국내 주요 조선사 인도 선박수'!$I$27:$I$31</c:f>
              <c:numCache>
                <c:formatCode>0_);[Red]\(0\)</c:formatCode>
                <c:ptCount val="5"/>
                <c:pt idx="0">
                  <c:v>21844.007000000001</c:v>
                </c:pt>
                <c:pt idx="1">
                  <c:v>33178.183000000005</c:v>
                </c:pt>
                <c:pt idx="2">
                  <c:v>41460.512000000002</c:v>
                </c:pt>
                <c:pt idx="3">
                  <c:v>46931.767999999996</c:v>
                </c:pt>
                <c:pt idx="4">
                  <c:v>46344.246999999996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B-45D1-B97B-A46CA393B9D9}"/>
            </c:ext>
          </c:extLst>
        </c:ser>
        <c:ser>
          <c:idx val="1"/>
          <c:order val="1"/>
          <c:tx>
            <c:strRef>
              <c:f>'국내 주요 조선사 인도 선박수'!$J$26</c:f>
              <c:strCache>
                <c:ptCount val="1"/>
                <c:pt idx="0">
                  <c:v>HD현대미포</c:v>
                </c:pt>
              </c:strCache>
            </c:strRef>
          </c:tx>
          <c:spPr>
            <a:solidFill>
              <a:srgbClr val="D0CECE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선박수'!$H$27:$H$31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2Q25</c:v>
                </c:pt>
              </c:strCache>
            </c:strRef>
          </c:cat>
          <c:val>
            <c:numRef>
              <c:f>'국내 주요 조선사 인도 선박수'!$J$27:$J$31</c:f>
              <c:numCache>
                <c:formatCode>0_);[Red]\(0\)</c:formatCode>
                <c:ptCount val="5"/>
                <c:pt idx="0">
                  <c:v>6580.3779999999997</c:v>
                </c:pt>
                <c:pt idx="1">
                  <c:v>8085.7080000000005</c:v>
                </c:pt>
                <c:pt idx="2">
                  <c:v>8140.5369999999994</c:v>
                </c:pt>
                <c:pt idx="3">
                  <c:v>12796.280999999999</c:v>
                </c:pt>
                <c:pt idx="4">
                  <c:v>12089.691000000001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B-45D1-B97B-A46CA393B9D9}"/>
            </c:ext>
          </c:extLst>
        </c:ser>
        <c:ser>
          <c:idx val="2"/>
          <c:order val="2"/>
          <c:tx>
            <c:strRef>
              <c:f>'국내 주요 조선사 인도 선박수'!$K$26</c:f>
              <c:strCache>
                <c:ptCount val="1"/>
                <c:pt idx="0">
                  <c:v>삼성중공업</c:v>
                </c:pt>
              </c:strCache>
            </c:strRef>
          </c:tx>
          <c:spPr>
            <a:solidFill>
              <a:srgbClr val="8FAAC8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선박수'!$H$27:$H$31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2Q25</c:v>
                </c:pt>
              </c:strCache>
            </c:strRef>
          </c:cat>
          <c:val>
            <c:numRef>
              <c:f>'국내 주요 조선사 인도 선박수'!$K$27:$K$31</c:f>
              <c:numCache>
                <c:formatCode>0_);[Red]\(0\)</c:formatCode>
                <c:ptCount val="5"/>
                <c:pt idx="0">
                  <c:v>19748.599999999999</c:v>
                </c:pt>
                <c:pt idx="1">
                  <c:v>28559.9</c:v>
                </c:pt>
                <c:pt idx="2">
                  <c:v>28412.3</c:v>
                </c:pt>
                <c:pt idx="3">
                  <c:v>31535</c:v>
                </c:pt>
                <c:pt idx="4">
                  <c:v>25743.9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B-45D1-B97B-A46CA393B9D9}"/>
            </c:ext>
          </c:extLst>
        </c:ser>
        <c:ser>
          <c:idx val="3"/>
          <c:order val="3"/>
          <c:tx>
            <c:strRef>
              <c:f>'국내 주요 조선사 인도 선박수'!$L$26</c:f>
              <c:strCache>
                <c:ptCount val="1"/>
                <c:pt idx="0">
                  <c:v>한화오션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cat>
            <c:strRef>
              <c:f>'국내 주요 조선사 인도 선박수'!$H$27:$H$31</c:f>
              <c:strCache>
                <c:ptCount val="5"/>
                <c:pt idx="0">
                  <c:v>'21</c:v>
                </c:pt>
                <c:pt idx="1">
                  <c:v>'22</c:v>
                </c:pt>
                <c:pt idx="2">
                  <c:v>'23</c:v>
                </c:pt>
                <c:pt idx="3">
                  <c:v>'24</c:v>
                </c:pt>
                <c:pt idx="4">
                  <c:v>2Q25</c:v>
                </c:pt>
              </c:strCache>
            </c:strRef>
          </c:cat>
          <c:val>
            <c:numRef>
              <c:f>'국내 주요 조선사 인도 선박수'!$L$27:$L$31</c:f>
              <c:numCache>
                <c:formatCode>0_);[Red]\(0\)</c:formatCode>
                <c:ptCount val="5"/>
                <c:pt idx="0">
                  <c:v>18996.695</c:v>
                </c:pt>
                <c:pt idx="1">
                  <c:v>27840.901000000002</c:v>
                </c:pt>
                <c:pt idx="2">
                  <c:v>25657.897000000001</c:v>
                </c:pt>
                <c:pt idx="3">
                  <c:v>30431.9</c:v>
                </c:pt>
                <c:pt idx="4">
                  <c:v>27489.133000000002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6B-45D1-B97B-A46CA393B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567984"/>
        <c:axId val="921568464"/>
      </c:barChart>
      <c:catAx>
        <c:axId val="9215679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921568464"/>
        <c:crosses val="autoZero"/>
        <c:auto val="1"/>
        <c:lblAlgn val="ctr"/>
        <c:lblOffset val="100"/>
        <c:noMultiLvlLbl val="0"/>
      </c:catAx>
      <c:valAx>
        <c:axId val="921568464"/>
        <c:scaling>
          <c:orientation val="minMax"/>
          <c:max val="50000"/>
          <c:min val="0"/>
        </c:scaling>
        <c:delete val="0"/>
        <c:axPos val="l"/>
        <c:numFmt formatCode="#,##0_);[Red]\(#,##0\)" sourceLinked="0"/>
        <c:majorTickMark val="in"/>
        <c:minorTickMark val="none"/>
        <c:tickLblPos val="nextTo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KoPubWorld돋움체 Medium" panose="00000600000000000000" pitchFamily="2" charset="-127"/>
                <a:ea typeface="KoPubWorld돋움체 Medium" panose="00000600000000000000" pitchFamily="2" charset="-127"/>
                <a:cs typeface="KoPubWorld돋움체 Medium" panose="00000600000000000000" pitchFamily="2" charset="-127"/>
              </a:defRPr>
            </a:pPr>
            <a:endParaRPr lang="ko-KR"/>
          </a:p>
        </c:txPr>
        <c:crossAx val="921567984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ysClr val="windowText" lastClr="000000"/>
              </a:solidFill>
              <a:latin typeface="KoPubWorld돋움체 Medium" panose="00000600000000000000" pitchFamily="2" charset="-127"/>
              <a:ea typeface="KoPubWorld돋움체 Medium" panose="00000600000000000000" pitchFamily="2" charset="-127"/>
              <a:cs typeface="KoPubWorld돋움체 Medium" panose="00000600000000000000" pitchFamily="2" charset="-127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solidFill>
            <a:sysClr val="windowText" lastClr="000000"/>
          </a:solidFill>
          <a:latin typeface="KoPubWorld돋움체 Medium" panose="00000600000000000000" pitchFamily="2" charset="-127"/>
          <a:ea typeface="KoPubWorld돋움체 Medium" panose="00000600000000000000" pitchFamily="2" charset="-127"/>
          <a:cs typeface="KoPubWorld돋움체 Medium" panose="00000600000000000000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IMO!$B$6</c:f>
              <c:strCache>
                <c:ptCount val="1"/>
                <c:pt idx="0">
                  <c:v>기준 감축 비율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IMO!$C$5:$D$5</c:f>
              <c:strCache>
                <c:ptCount val="2"/>
                <c:pt idx="0">
                  <c:v>Base</c:v>
                </c:pt>
                <c:pt idx="1">
                  <c:v>Direct</c:v>
                </c:pt>
              </c:strCache>
            </c:strRef>
          </c:cat>
          <c:val>
            <c:numRef>
              <c:f>IMO!$C$6:$D$6</c:f>
              <c:numCache>
                <c:formatCode>0%</c:formatCode>
                <c:ptCount val="2"/>
                <c:pt idx="0">
                  <c:v>-0.04</c:v>
                </c:pt>
                <c:pt idx="1">
                  <c:v>-0.17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A-4FA2-9DC5-9F54777E2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35296607"/>
        <c:axId val="35297567"/>
      </c:barChart>
      <c:catAx>
        <c:axId val="352966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297567"/>
        <c:crosses val="autoZero"/>
        <c:auto val="1"/>
        <c:lblAlgn val="ctr"/>
        <c:lblOffset val="100"/>
        <c:tickMarkSkip val="1"/>
        <c:noMultiLvlLbl val="0"/>
      </c:catAx>
      <c:valAx>
        <c:axId val="35297567"/>
        <c:scaling>
          <c:orientation val="maxMin"/>
        </c:scaling>
        <c:delete val="0"/>
        <c:axPos val="b"/>
        <c:numFmt formatCode="0%" sourceLinked="1"/>
        <c:majorTickMark val="in"/>
        <c:minorTickMark val="none"/>
        <c:tickLblPos val="nextTo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29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IMO!$C$17</c:f>
              <c:strCache>
                <c:ptCount val="1"/>
                <c:pt idx="0">
                  <c:v>Tier 1</c:v>
                </c:pt>
              </c:strCache>
            </c:strRef>
          </c:tx>
          <c:spPr>
            <a:ln w="28575" cap="rnd">
              <a:solidFill>
                <a:srgbClr val="D0CECE"/>
              </a:solidFill>
              <a:round/>
            </a:ln>
            <a:effectLst/>
          </c:spPr>
          <c:marker>
            <c:symbol val="none"/>
          </c:marker>
          <c:cat>
            <c:numRef>
              <c:f>IMO!$B$18:$B$38</c:f>
              <c:numCache>
                <c:formatCode>General</c:formatCode>
                <c:ptCount val="21"/>
                <c:pt idx="0">
                  <c:v>2030</c:v>
                </c:pt>
                <c:pt idx="1">
                  <c:v>2031</c:v>
                </c:pt>
                <c:pt idx="2">
                  <c:v>2032</c:v>
                </c:pt>
                <c:pt idx="3">
                  <c:v>2033</c:v>
                </c:pt>
                <c:pt idx="4">
                  <c:v>2034</c:v>
                </c:pt>
                <c:pt idx="5">
                  <c:v>2035</c:v>
                </c:pt>
                <c:pt idx="6">
                  <c:v>2036</c:v>
                </c:pt>
                <c:pt idx="7">
                  <c:v>2037</c:v>
                </c:pt>
                <c:pt idx="8">
                  <c:v>2038</c:v>
                </c:pt>
                <c:pt idx="9">
                  <c:v>2039</c:v>
                </c:pt>
                <c:pt idx="10">
                  <c:v>2040</c:v>
                </c:pt>
                <c:pt idx="11">
                  <c:v>2041</c:v>
                </c:pt>
                <c:pt idx="12">
                  <c:v>2042</c:v>
                </c:pt>
                <c:pt idx="13">
                  <c:v>2043</c:v>
                </c:pt>
                <c:pt idx="14">
                  <c:v>2044</c:v>
                </c:pt>
                <c:pt idx="15">
                  <c:v>2045</c:v>
                </c:pt>
                <c:pt idx="16">
                  <c:v>2046</c:v>
                </c:pt>
                <c:pt idx="17">
                  <c:v>2047</c:v>
                </c:pt>
                <c:pt idx="18">
                  <c:v>2048</c:v>
                </c:pt>
                <c:pt idx="19">
                  <c:v>2049</c:v>
                </c:pt>
                <c:pt idx="20">
                  <c:v>2050</c:v>
                </c:pt>
              </c:numCache>
            </c:numRef>
          </c:cat>
          <c:val>
            <c:numRef>
              <c:f>IMO!$C$19:$C$39</c:f>
              <c:numCache>
                <c:formatCode>General</c:formatCode>
                <c:ptCount val="2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C-42C5-9CFE-18B833FD241A}"/>
            </c:ext>
          </c:extLst>
        </c:ser>
        <c:ser>
          <c:idx val="1"/>
          <c:order val="1"/>
          <c:tx>
            <c:strRef>
              <c:f>IMO!$D$17</c:f>
              <c:strCache>
                <c:ptCount val="1"/>
                <c:pt idx="0">
                  <c:v>Tier 2</c:v>
                </c:pt>
              </c:strCache>
            </c:strRef>
          </c:tx>
          <c:spPr>
            <a:ln w="22225" cap="rnd">
              <a:solidFill>
                <a:srgbClr val="203864"/>
              </a:solidFill>
              <a:round/>
            </a:ln>
            <a:effectLst/>
          </c:spPr>
          <c:marker>
            <c:symbol val="none"/>
          </c:marker>
          <c:cat>
            <c:numRef>
              <c:f>IMO!$B$18:$B$38</c:f>
              <c:numCache>
                <c:formatCode>General</c:formatCode>
                <c:ptCount val="21"/>
                <c:pt idx="0">
                  <c:v>2030</c:v>
                </c:pt>
                <c:pt idx="1">
                  <c:v>2031</c:v>
                </c:pt>
                <c:pt idx="2">
                  <c:v>2032</c:v>
                </c:pt>
                <c:pt idx="3">
                  <c:v>2033</c:v>
                </c:pt>
                <c:pt idx="4">
                  <c:v>2034</c:v>
                </c:pt>
                <c:pt idx="5">
                  <c:v>2035</c:v>
                </c:pt>
                <c:pt idx="6">
                  <c:v>2036</c:v>
                </c:pt>
                <c:pt idx="7">
                  <c:v>2037</c:v>
                </c:pt>
                <c:pt idx="8">
                  <c:v>2038</c:v>
                </c:pt>
                <c:pt idx="9">
                  <c:v>2039</c:v>
                </c:pt>
                <c:pt idx="10">
                  <c:v>2040</c:v>
                </c:pt>
                <c:pt idx="11">
                  <c:v>2041</c:v>
                </c:pt>
                <c:pt idx="12">
                  <c:v>2042</c:v>
                </c:pt>
                <c:pt idx="13">
                  <c:v>2043</c:v>
                </c:pt>
                <c:pt idx="14">
                  <c:v>2044</c:v>
                </c:pt>
                <c:pt idx="15">
                  <c:v>2045</c:v>
                </c:pt>
                <c:pt idx="16">
                  <c:v>2046</c:v>
                </c:pt>
                <c:pt idx="17">
                  <c:v>2047</c:v>
                </c:pt>
                <c:pt idx="18">
                  <c:v>2048</c:v>
                </c:pt>
                <c:pt idx="19">
                  <c:v>2049</c:v>
                </c:pt>
                <c:pt idx="20">
                  <c:v>2050</c:v>
                </c:pt>
              </c:numCache>
            </c:numRef>
          </c:cat>
          <c:val>
            <c:numRef>
              <c:f>IMO!$D$19:$D$39</c:f>
              <c:numCache>
                <c:formatCode>General</c:formatCode>
                <c:ptCount val="21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15</c:v>
                </c:pt>
                <c:pt idx="6">
                  <c:v>14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3C-42C5-9CFE-18B833FD2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7118975"/>
        <c:axId val="1547119455"/>
      </c:lineChart>
      <c:catAx>
        <c:axId val="154711897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7119455"/>
        <c:crosses val="autoZero"/>
        <c:auto val="1"/>
        <c:lblAlgn val="ctr"/>
        <c:lblOffset val="100"/>
        <c:tickLblSkip val="10"/>
        <c:noMultiLvlLbl val="0"/>
      </c:catAx>
      <c:valAx>
        <c:axId val="1547119455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711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111636045494315"/>
          <c:y val="2.7777777777777776E-2"/>
          <c:w val="0.29776727909011375"/>
          <c:h val="0.2679403616214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CII등급!$B$3</c:f>
              <c:strCache>
                <c:ptCount val="1"/>
                <c:pt idx="0">
                  <c:v>척수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D7-4E8F-9C88-99F163E0FF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D7-4E8F-9C88-99F163E0FF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D7-4E8F-9C88-99F163E0FF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D7-4E8F-9C88-99F163E0FF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D7-4E8F-9C88-99F163E0FFC4}"/>
              </c:ext>
            </c:extLst>
          </c:dPt>
          <c:cat>
            <c:strRef>
              <c:f>CII등급!$C$2:$G$2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CII등급!$C$3:$G$3</c:f>
              <c:numCache>
                <c:formatCode>General</c:formatCode>
                <c:ptCount val="5"/>
                <c:pt idx="0">
                  <c:v>0.17540029112081515</c:v>
                </c:pt>
                <c:pt idx="1">
                  <c:v>0.2205240174672489</c:v>
                </c:pt>
                <c:pt idx="2">
                  <c:v>0.2889374090247453</c:v>
                </c:pt>
                <c:pt idx="3">
                  <c:v>0.22416302765647744</c:v>
                </c:pt>
                <c:pt idx="4">
                  <c:v>9.0975254730713245E-2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5-4D88-BB1E-F5624FDA3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E-4776-A172-19017E9318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E-4776-A172-19017E9318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E-4776-A172-19017E9318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E-4776-A172-19017E9318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FE-4776-A172-19017E931822}"/>
              </c:ext>
            </c:extLst>
          </c:dPt>
          <c:cat>
            <c:strRef>
              <c:f>CII등급!$C$6:$G$6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CII등급!$C$7:$G$7</c:f>
              <c:numCache>
                <c:formatCode>General</c:formatCode>
                <c:ptCount val="5"/>
                <c:pt idx="0">
                  <c:v>0.17540029112081515</c:v>
                </c:pt>
                <c:pt idx="1">
                  <c:v>0.2205240174672489</c:v>
                </c:pt>
                <c:pt idx="2">
                  <c:v>0.2889374090247453</c:v>
                </c:pt>
                <c:pt idx="3">
                  <c:v>0.22416302765647744</c:v>
                </c:pt>
                <c:pt idx="4">
                  <c:v>9.0975254730713245E-2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4-40BD-80BD-A8F4FC05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areaChart>
        <c:grouping val="standard"/>
        <c:varyColors val="0"/>
        <c:ser>
          <c:idx val="7"/>
          <c:order val="7"/>
          <c:tx>
            <c:strRef>
              <c:f>'Peer PE'!$I$2</c:f>
              <c:strCache>
                <c:ptCount val="1"/>
                <c:pt idx="0">
                  <c:v>Peer AVG P/E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'Peer PE'!$A$3:$A$159</c:f>
              <c:numCache>
                <c:formatCode>m/d/yyyy</c:formatCode>
                <c:ptCount val="157"/>
                <c:pt idx="0">
                  <c:v>45692</c:v>
                </c:pt>
                <c:pt idx="1">
                  <c:v>45693</c:v>
                </c:pt>
                <c:pt idx="2">
                  <c:v>45694</c:v>
                </c:pt>
                <c:pt idx="3">
                  <c:v>45695</c:v>
                </c:pt>
                <c:pt idx="4">
                  <c:v>45698</c:v>
                </c:pt>
                <c:pt idx="5">
                  <c:v>45699</c:v>
                </c:pt>
                <c:pt idx="6">
                  <c:v>45700</c:v>
                </c:pt>
                <c:pt idx="7">
                  <c:v>45701</c:v>
                </c:pt>
                <c:pt idx="8">
                  <c:v>45702</c:v>
                </c:pt>
                <c:pt idx="9">
                  <c:v>45705</c:v>
                </c:pt>
                <c:pt idx="10">
                  <c:v>45706</c:v>
                </c:pt>
                <c:pt idx="11">
                  <c:v>45707</c:v>
                </c:pt>
                <c:pt idx="12">
                  <c:v>45708</c:v>
                </c:pt>
                <c:pt idx="13">
                  <c:v>45709</c:v>
                </c:pt>
                <c:pt idx="14">
                  <c:v>45712</c:v>
                </c:pt>
                <c:pt idx="15">
                  <c:v>45713</c:v>
                </c:pt>
                <c:pt idx="16">
                  <c:v>45714</c:v>
                </c:pt>
                <c:pt idx="17">
                  <c:v>45715</c:v>
                </c:pt>
                <c:pt idx="18">
                  <c:v>45716</c:v>
                </c:pt>
                <c:pt idx="19">
                  <c:v>45720</c:v>
                </c:pt>
                <c:pt idx="20">
                  <c:v>45721</c:v>
                </c:pt>
                <c:pt idx="21">
                  <c:v>45722</c:v>
                </c:pt>
                <c:pt idx="22">
                  <c:v>45723</c:v>
                </c:pt>
                <c:pt idx="23">
                  <c:v>45726</c:v>
                </c:pt>
                <c:pt idx="24">
                  <c:v>45727</c:v>
                </c:pt>
                <c:pt idx="25">
                  <c:v>45728</c:v>
                </c:pt>
                <c:pt idx="26">
                  <c:v>45729</c:v>
                </c:pt>
                <c:pt idx="27">
                  <c:v>45730</c:v>
                </c:pt>
                <c:pt idx="28">
                  <c:v>45733</c:v>
                </c:pt>
                <c:pt idx="29">
                  <c:v>45734</c:v>
                </c:pt>
                <c:pt idx="30">
                  <c:v>45735</c:v>
                </c:pt>
                <c:pt idx="31">
                  <c:v>45736</c:v>
                </c:pt>
                <c:pt idx="32">
                  <c:v>45737</c:v>
                </c:pt>
                <c:pt idx="33">
                  <c:v>45740</c:v>
                </c:pt>
                <c:pt idx="34">
                  <c:v>45741</c:v>
                </c:pt>
                <c:pt idx="35">
                  <c:v>45742</c:v>
                </c:pt>
                <c:pt idx="36">
                  <c:v>45743</c:v>
                </c:pt>
                <c:pt idx="37">
                  <c:v>45744</c:v>
                </c:pt>
                <c:pt idx="38">
                  <c:v>45747</c:v>
                </c:pt>
                <c:pt idx="39">
                  <c:v>45748</c:v>
                </c:pt>
                <c:pt idx="40">
                  <c:v>45749</c:v>
                </c:pt>
                <c:pt idx="41">
                  <c:v>45750</c:v>
                </c:pt>
                <c:pt idx="42">
                  <c:v>45751</c:v>
                </c:pt>
                <c:pt idx="43">
                  <c:v>45754</c:v>
                </c:pt>
                <c:pt idx="44">
                  <c:v>45755</c:v>
                </c:pt>
                <c:pt idx="45">
                  <c:v>45756</c:v>
                </c:pt>
                <c:pt idx="46">
                  <c:v>45757</c:v>
                </c:pt>
                <c:pt idx="47">
                  <c:v>45758</c:v>
                </c:pt>
                <c:pt idx="48">
                  <c:v>45761</c:v>
                </c:pt>
                <c:pt idx="49">
                  <c:v>45762</c:v>
                </c:pt>
                <c:pt idx="50">
                  <c:v>45763</c:v>
                </c:pt>
                <c:pt idx="51">
                  <c:v>45764</c:v>
                </c:pt>
                <c:pt idx="52">
                  <c:v>45765</c:v>
                </c:pt>
                <c:pt idx="53">
                  <c:v>45768</c:v>
                </c:pt>
                <c:pt idx="54">
                  <c:v>45769</c:v>
                </c:pt>
                <c:pt idx="55">
                  <c:v>45770</c:v>
                </c:pt>
                <c:pt idx="56">
                  <c:v>45771</c:v>
                </c:pt>
                <c:pt idx="57">
                  <c:v>45772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45779</c:v>
                </c:pt>
                <c:pt idx="62">
                  <c:v>45784</c:v>
                </c:pt>
                <c:pt idx="63">
                  <c:v>45785</c:v>
                </c:pt>
                <c:pt idx="64">
                  <c:v>45786</c:v>
                </c:pt>
                <c:pt idx="65">
                  <c:v>45789</c:v>
                </c:pt>
                <c:pt idx="66">
                  <c:v>45790</c:v>
                </c:pt>
                <c:pt idx="67">
                  <c:v>45791</c:v>
                </c:pt>
                <c:pt idx="68">
                  <c:v>45792</c:v>
                </c:pt>
                <c:pt idx="69">
                  <c:v>45793</c:v>
                </c:pt>
                <c:pt idx="70">
                  <c:v>45796</c:v>
                </c:pt>
                <c:pt idx="71">
                  <c:v>45797</c:v>
                </c:pt>
                <c:pt idx="72">
                  <c:v>45798</c:v>
                </c:pt>
                <c:pt idx="73">
                  <c:v>45799</c:v>
                </c:pt>
                <c:pt idx="74">
                  <c:v>45800</c:v>
                </c:pt>
                <c:pt idx="75">
                  <c:v>45803</c:v>
                </c:pt>
                <c:pt idx="76">
                  <c:v>45804</c:v>
                </c:pt>
                <c:pt idx="77">
                  <c:v>45805</c:v>
                </c:pt>
                <c:pt idx="78">
                  <c:v>45806</c:v>
                </c:pt>
                <c:pt idx="79">
                  <c:v>45807</c:v>
                </c:pt>
                <c:pt idx="80">
                  <c:v>45810</c:v>
                </c:pt>
                <c:pt idx="81">
                  <c:v>45812</c:v>
                </c:pt>
                <c:pt idx="82">
                  <c:v>45813</c:v>
                </c:pt>
                <c:pt idx="83">
                  <c:v>45817</c:v>
                </c:pt>
                <c:pt idx="84">
                  <c:v>45818</c:v>
                </c:pt>
                <c:pt idx="85">
                  <c:v>45819</c:v>
                </c:pt>
                <c:pt idx="86">
                  <c:v>45820</c:v>
                </c:pt>
                <c:pt idx="87">
                  <c:v>45821</c:v>
                </c:pt>
                <c:pt idx="88">
                  <c:v>45824</c:v>
                </c:pt>
                <c:pt idx="89">
                  <c:v>45825</c:v>
                </c:pt>
                <c:pt idx="90">
                  <c:v>45826</c:v>
                </c:pt>
                <c:pt idx="91">
                  <c:v>45827</c:v>
                </c:pt>
                <c:pt idx="92">
                  <c:v>45828</c:v>
                </c:pt>
                <c:pt idx="93">
                  <c:v>45831</c:v>
                </c:pt>
                <c:pt idx="94">
                  <c:v>45832</c:v>
                </c:pt>
                <c:pt idx="95">
                  <c:v>45833</c:v>
                </c:pt>
                <c:pt idx="96">
                  <c:v>45834</c:v>
                </c:pt>
                <c:pt idx="97">
                  <c:v>45835</c:v>
                </c:pt>
                <c:pt idx="98">
                  <c:v>45838</c:v>
                </c:pt>
                <c:pt idx="99">
                  <c:v>45839</c:v>
                </c:pt>
                <c:pt idx="100">
                  <c:v>45840</c:v>
                </c:pt>
                <c:pt idx="101">
                  <c:v>45841</c:v>
                </c:pt>
                <c:pt idx="102">
                  <c:v>45842</c:v>
                </c:pt>
                <c:pt idx="103">
                  <c:v>45845</c:v>
                </c:pt>
                <c:pt idx="104">
                  <c:v>45846</c:v>
                </c:pt>
                <c:pt idx="105">
                  <c:v>45847</c:v>
                </c:pt>
                <c:pt idx="106">
                  <c:v>45848</c:v>
                </c:pt>
                <c:pt idx="107">
                  <c:v>45849</c:v>
                </c:pt>
                <c:pt idx="108">
                  <c:v>45852</c:v>
                </c:pt>
                <c:pt idx="109">
                  <c:v>45853</c:v>
                </c:pt>
                <c:pt idx="110">
                  <c:v>45854</c:v>
                </c:pt>
                <c:pt idx="111">
                  <c:v>45855</c:v>
                </c:pt>
                <c:pt idx="112">
                  <c:v>45856</c:v>
                </c:pt>
                <c:pt idx="113">
                  <c:v>45859</c:v>
                </c:pt>
                <c:pt idx="114">
                  <c:v>45860</c:v>
                </c:pt>
                <c:pt idx="115">
                  <c:v>45861</c:v>
                </c:pt>
                <c:pt idx="116">
                  <c:v>45862</c:v>
                </c:pt>
                <c:pt idx="117">
                  <c:v>45863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45873</c:v>
                </c:pt>
                <c:pt idx="124">
                  <c:v>45874</c:v>
                </c:pt>
                <c:pt idx="125">
                  <c:v>45875</c:v>
                </c:pt>
                <c:pt idx="126">
                  <c:v>45876</c:v>
                </c:pt>
                <c:pt idx="127">
                  <c:v>45877</c:v>
                </c:pt>
                <c:pt idx="128">
                  <c:v>45880</c:v>
                </c:pt>
                <c:pt idx="129">
                  <c:v>45881</c:v>
                </c:pt>
                <c:pt idx="130">
                  <c:v>45882</c:v>
                </c:pt>
                <c:pt idx="131">
                  <c:v>45883</c:v>
                </c:pt>
                <c:pt idx="132">
                  <c:v>45887</c:v>
                </c:pt>
                <c:pt idx="133">
                  <c:v>45888</c:v>
                </c:pt>
                <c:pt idx="134">
                  <c:v>45889</c:v>
                </c:pt>
                <c:pt idx="135">
                  <c:v>45890</c:v>
                </c:pt>
                <c:pt idx="136">
                  <c:v>45891</c:v>
                </c:pt>
                <c:pt idx="137">
                  <c:v>45894</c:v>
                </c:pt>
                <c:pt idx="138">
                  <c:v>45895</c:v>
                </c:pt>
                <c:pt idx="139">
                  <c:v>45896</c:v>
                </c:pt>
                <c:pt idx="140">
                  <c:v>45897</c:v>
                </c:pt>
                <c:pt idx="141">
                  <c:v>45898</c:v>
                </c:pt>
                <c:pt idx="142">
                  <c:v>45901</c:v>
                </c:pt>
                <c:pt idx="143">
                  <c:v>45902</c:v>
                </c:pt>
                <c:pt idx="144">
                  <c:v>45903</c:v>
                </c:pt>
                <c:pt idx="145">
                  <c:v>45904</c:v>
                </c:pt>
                <c:pt idx="146">
                  <c:v>45905</c:v>
                </c:pt>
                <c:pt idx="147">
                  <c:v>45908</c:v>
                </c:pt>
                <c:pt idx="148">
                  <c:v>45909</c:v>
                </c:pt>
                <c:pt idx="149">
                  <c:v>45910</c:v>
                </c:pt>
                <c:pt idx="150">
                  <c:v>45911</c:v>
                </c:pt>
                <c:pt idx="151">
                  <c:v>45912</c:v>
                </c:pt>
                <c:pt idx="152">
                  <c:v>45915</c:v>
                </c:pt>
                <c:pt idx="153">
                  <c:v>45916</c:v>
                </c:pt>
                <c:pt idx="154">
                  <c:v>45917</c:v>
                </c:pt>
                <c:pt idx="155">
                  <c:v>45918</c:v>
                </c:pt>
                <c:pt idx="156">
                  <c:v>45919</c:v>
                </c:pt>
              </c:numCache>
            </c:numRef>
          </c:cat>
          <c:val>
            <c:numRef>
              <c:f>'Peer PE'!$I$3:$I$159</c:f>
              <c:numCache>
                <c:formatCode>General</c:formatCode>
                <c:ptCount val="157"/>
                <c:pt idx="0">
                  <c:v>49.615864091943649</c:v>
                </c:pt>
                <c:pt idx="1">
                  <c:v>51.0659632986617</c:v>
                </c:pt>
                <c:pt idx="2">
                  <c:v>50.366273243969857</c:v>
                </c:pt>
                <c:pt idx="3">
                  <c:v>50.185056593254053</c:v>
                </c:pt>
                <c:pt idx="4">
                  <c:v>51.082702888296318</c:v>
                </c:pt>
                <c:pt idx="5">
                  <c:v>50.625278658981664</c:v>
                </c:pt>
                <c:pt idx="6">
                  <c:v>49.781172197055632</c:v>
                </c:pt>
                <c:pt idx="7">
                  <c:v>49.175792964283467</c:v>
                </c:pt>
                <c:pt idx="8">
                  <c:v>49.436205937552124</c:v>
                </c:pt>
                <c:pt idx="9">
                  <c:v>50.379583327410785</c:v>
                </c:pt>
                <c:pt idx="10">
                  <c:v>50.854458601201337</c:v>
                </c:pt>
                <c:pt idx="11">
                  <c:v>51.43739958360004</c:v>
                </c:pt>
                <c:pt idx="12">
                  <c:v>49.158254113578039</c:v>
                </c:pt>
                <c:pt idx="13">
                  <c:v>48.899536894967859</c:v>
                </c:pt>
                <c:pt idx="14">
                  <c:v>49.448415809079783</c:v>
                </c:pt>
                <c:pt idx="15">
                  <c:v>51.036167160528585</c:v>
                </c:pt>
                <c:pt idx="16">
                  <c:v>51.10409927310473</c:v>
                </c:pt>
                <c:pt idx="17">
                  <c:v>51.932601810852127</c:v>
                </c:pt>
                <c:pt idx="18">
                  <c:v>50.739645763503972</c:v>
                </c:pt>
                <c:pt idx="19">
                  <c:v>50.069683650224285</c:v>
                </c:pt>
                <c:pt idx="20">
                  <c:v>52.162565863936472</c:v>
                </c:pt>
                <c:pt idx="21">
                  <c:v>53.047990752495707</c:v>
                </c:pt>
                <c:pt idx="22">
                  <c:v>51.39623731874692</c:v>
                </c:pt>
                <c:pt idx="23">
                  <c:v>49.207536806515868</c:v>
                </c:pt>
                <c:pt idx="24">
                  <c:v>49.869407893566041</c:v>
                </c:pt>
                <c:pt idx="25">
                  <c:v>50.187691459378492</c:v>
                </c:pt>
                <c:pt idx="26">
                  <c:v>50.19299697557782</c:v>
                </c:pt>
                <c:pt idx="27">
                  <c:v>51.400327175644883</c:v>
                </c:pt>
                <c:pt idx="28">
                  <c:v>52.749796963217314</c:v>
                </c:pt>
                <c:pt idx="29">
                  <c:v>52.85900229610138</c:v>
                </c:pt>
                <c:pt idx="30">
                  <c:v>53.87680870049283</c:v>
                </c:pt>
                <c:pt idx="31">
                  <c:v>52.657905944247666</c:v>
                </c:pt>
                <c:pt idx="32">
                  <c:v>52.319786801842071</c:v>
                </c:pt>
                <c:pt idx="33">
                  <c:v>52.421176500442165</c:v>
                </c:pt>
                <c:pt idx="34">
                  <c:v>52.431556501127751</c:v>
                </c:pt>
                <c:pt idx="35">
                  <c:v>51.070429037977078</c:v>
                </c:pt>
                <c:pt idx="36">
                  <c:v>50.968962951620306</c:v>
                </c:pt>
                <c:pt idx="37">
                  <c:v>50.13823980950292</c:v>
                </c:pt>
                <c:pt idx="38">
                  <c:v>49.773322360724357</c:v>
                </c:pt>
                <c:pt idx="39">
                  <c:v>50.095453416903659</c:v>
                </c:pt>
                <c:pt idx="40">
                  <c:v>50.700884459385662</c:v>
                </c:pt>
                <c:pt idx="41">
                  <c:v>48.213911551541884</c:v>
                </c:pt>
                <c:pt idx="42">
                  <c:v>44.278184117422292</c:v>
                </c:pt>
                <c:pt idx="43">
                  <c:v>43.507301001715661</c:v>
                </c:pt>
                <c:pt idx="44">
                  <c:v>44.144074392350369</c:v>
                </c:pt>
                <c:pt idx="45">
                  <c:v>47.355669161018255</c:v>
                </c:pt>
                <c:pt idx="46">
                  <c:v>46.289322313704645</c:v>
                </c:pt>
                <c:pt idx="47">
                  <c:v>47.16062519772273</c:v>
                </c:pt>
                <c:pt idx="48">
                  <c:v>48.065942095540471</c:v>
                </c:pt>
                <c:pt idx="49">
                  <c:v>48.273526690706895</c:v>
                </c:pt>
                <c:pt idx="50">
                  <c:v>48.091244483401454</c:v>
                </c:pt>
                <c:pt idx="51">
                  <c:v>47.457295922289802</c:v>
                </c:pt>
                <c:pt idx="52">
                  <c:v>46.511382927007901</c:v>
                </c:pt>
                <c:pt idx="53">
                  <c:v>47.622740948859949</c:v>
                </c:pt>
                <c:pt idx="54">
                  <c:v>48.451748543206918</c:v>
                </c:pt>
                <c:pt idx="55">
                  <c:v>50.06508164317362</c:v>
                </c:pt>
                <c:pt idx="56">
                  <c:v>50.729082761443941</c:v>
                </c:pt>
                <c:pt idx="57">
                  <c:v>50.976833512817144</c:v>
                </c:pt>
                <c:pt idx="58">
                  <c:v>51.678414275910683</c:v>
                </c:pt>
                <c:pt idx="59">
                  <c:v>49.036261480029019</c:v>
                </c:pt>
                <c:pt idx="60">
                  <c:v>48.600225954134835</c:v>
                </c:pt>
                <c:pt idx="61">
                  <c:v>49.63092906362423</c:v>
                </c:pt>
                <c:pt idx="62">
                  <c:v>50.181540095912432</c:v>
                </c:pt>
                <c:pt idx="63">
                  <c:v>50.876739985441283</c:v>
                </c:pt>
                <c:pt idx="64">
                  <c:v>51.465680097687162</c:v>
                </c:pt>
                <c:pt idx="65">
                  <c:v>51.228234678643219</c:v>
                </c:pt>
                <c:pt idx="66">
                  <c:v>51.164884130337441</c:v>
                </c:pt>
                <c:pt idx="67">
                  <c:v>41.051701120369977</c:v>
                </c:pt>
                <c:pt idx="68">
                  <c:v>42.025592861751228</c:v>
                </c:pt>
                <c:pt idx="69">
                  <c:v>42.153896703901239</c:v>
                </c:pt>
                <c:pt idx="70">
                  <c:v>42.248462565665591</c:v>
                </c:pt>
                <c:pt idx="71">
                  <c:v>42.528991625347821</c:v>
                </c:pt>
                <c:pt idx="72">
                  <c:v>43.452687025813674</c:v>
                </c:pt>
                <c:pt idx="73">
                  <c:v>43.183004912567718</c:v>
                </c:pt>
                <c:pt idx="74">
                  <c:v>42.573378753081109</c:v>
                </c:pt>
                <c:pt idx="75">
                  <c:v>42.695297135402022</c:v>
                </c:pt>
                <c:pt idx="76">
                  <c:v>43.208899847070967</c:v>
                </c:pt>
                <c:pt idx="77">
                  <c:v>43.400770445500818</c:v>
                </c:pt>
                <c:pt idx="78">
                  <c:v>44.4923869172979</c:v>
                </c:pt>
                <c:pt idx="79">
                  <c:v>44.33118357363778</c:v>
                </c:pt>
                <c:pt idx="80">
                  <c:v>44.304814944222393</c:v>
                </c:pt>
                <c:pt idx="81">
                  <c:v>44.972437514057255</c:v>
                </c:pt>
                <c:pt idx="82">
                  <c:v>45.29763118886342</c:v>
                </c:pt>
                <c:pt idx="83">
                  <c:v>45.162294975770244</c:v>
                </c:pt>
                <c:pt idx="84">
                  <c:v>44.991882920242745</c:v>
                </c:pt>
                <c:pt idx="85">
                  <c:v>45.355287893904887</c:v>
                </c:pt>
                <c:pt idx="86">
                  <c:v>44.957895296319229</c:v>
                </c:pt>
                <c:pt idx="87">
                  <c:v>44.173669815292264</c:v>
                </c:pt>
                <c:pt idx="88">
                  <c:v>44.845583117344354</c:v>
                </c:pt>
                <c:pt idx="89">
                  <c:v>45.27209006495147</c:v>
                </c:pt>
                <c:pt idx="90">
                  <c:v>45.214707213237602</c:v>
                </c:pt>
                <c:pt idx="91">
                  <c:v>45.389143608494628</c:v>
                </c:pt>
                <c:pt idx="92">
                  <c:v>45.536826344362218</c:v>
                </c:pt>
                <c:pt idx="93">
                  <c:v>45.93423703994852</c:v>
                </c:pt>
                <c:pt idx="94">
                  <c:v>45.966803979804183</c:v>
                </c:pt>
                <c:pt idx="95">
                  <c:v>46.42844985627314</c:v>
                </c:pt>
                <c:pt idx="96">
                  <c:v>46.968882776392178</c:v>
                </c:pt>
                <c:pt idx="97">
                  <c:v>46.139001034196831</c:v>
                </c:pt>
                <c:pt idx="98">
                  <c:v>46.414456543269502</c:v>
                </c:pt>
                <c:pt idx="99">
                  <c:v>46.798985864228399</c:v>
                </c:pt>
                <c:pt idx="100">
                  <c:v>46.984000113452062</c:v>
                </c:pt>
                <c:pt idx="101">
                  <c:v>45.841376526807743</c:v>
                </c:pt>
                <c:pt idx="102">
                  <c:v>45.724569306545959</c:v>
                </c:pt>
                <c:pt idx="103">
                  <c:v>46.330648355265275</c:v>
                </c:pt>
                <c:pt idx="104">
                  <c:v>46.520547001268852</c:v>
                </c:pt>
                <c:pt idx="105">
                  <c:v>46.153165401313736</c:v>
                </c:pt>
                <c:pt idx="106">
                  <c:v>46.413147410672316</c:v>
                </c:pt>
                <c:pt idx="107">
                  <c:v>46.551881549533022</c:v>
                </c:pt>
                <c:pt idx="108">
                  <c:v>46.61734490778511</c:v>
                </c:pt>
                <c:pt idx="109">
                  <c:v>47.555385398574693</c:v>
                </c:pt>
                <c:pt idx="110">
                  <c:v>47.409068649405249</c:v>
                </c:pt>
                <c:pt idx="111">
                  <c:v>47.638912535750308</c:v>
                </c:pt>
                <c:pt idx="112">
                  <c:v>47.850015675992246</c:v>
                </c:pt>
                <c:pt idx="113">
                  <c:v>48.09136148536151</c:v>
                </c:pt>
                <c:pt idx="114">
                  <c:v>48.065269366536931</c:v>
                </c:pt>
                <c:pt idx="115">
                  <c:v>47.104272490530981</c:v>
                </c:pt>
                <c:pt idx="116">
                  <c:v>56.330304295342557</c:v>
                </c:pt>
                <c:pt idx="117">
                  <c:v>56.245179991370719</c:v>
                </c:pt>
                <c:pt idx="118">
                  <c:v>57.53881123611373</c:v>
                </c:pt>
                <c:pt idx="119">
                  <c:v>57.441581335707674</c:v>
                </c:pt>
                <c:pt idx="120">
                  <c:v>54.724024797458746</c:v>
                </c:pt>
                <c:pt idx="121">
                  <c:v>56.887487768756678</c:v>
                </c:pt>
                <c:pt idx="122">
                  <c:v>57.089512601271174</c:v>
                </c:pt>
                <c:pt idx="123">
                  <c:v>56.869046753489783</c:v>
                </c:pt>
                <c:pt idx="124">
                  <c:v>57.612904364736401</c:v>
                </c:pt>
                <c:pt idx="125">
                  <c:v>56.119269678431351</c:v>
                </c:pt>
                <c:pt idx="126">
                  <c:v>56.770965790227855</c:v>
                </c:pt>
                <c:pt idx="127">
                  <c:v>56.156455629046491</c:v>
                </c:pt>
                <c:pt idx="128">
                  <c:v>56.000362926544476</c:v>
                </c:pt>
                <c:pt idx="129">
                  <c:v>56.11599851421618</c:v>
                </c:pt>
                <c:pt idx="130">
                  <c:v>56.636777494126939</c:v>
                </c:pt>
                <c:pt idx="131">
                  <c:v>55.905094355961744</c:v>
                </c:pt>
                <c:pt idx="132">
                  <c:v>55.530213603030198</c:v>
                </c:pt>
                <c:pt idx="133">
                  <c:v>55.349932815994059</c:v>
                </c:pt>
                <c:pt idx="134">
                  <c:v>55.445458932840921</c:v>
                </c:pt>
                <c:pt idx="135">
                  <c:v>54.309737244335558</c:v>
                </c:pt>
                <c:pt idx="136">
                  <c:v>54.497077698614454</c:v>
                </c:pt>
                <c:pt idx="137">
                  <c:v>54.744270607731103</c:v>
                </c:pt>
                <c:pt idx="138">
                  <c:v>55.017248079326656</c:v>
                </c:pt>
                <c:pt idx="139">
                  <c:v>54.204304150646827</c:v>
                </c:pt>
                <c:pt idx="140">
                  <c:v>56.050606110310163</c:v>
                </c:pt>
                <c:pt idx="141">
                  <c:v>55.235537739848702</c:v>
                </c:pt>
                <c:pt idx="142">
                  <c:v>55.887961123342528</c:v>
                </c:pt>
                <c:pt idx="143">
                  <c:v>54.766571709064486</c:v>
                </c:pt>
                <c:pt idx="144">
                  <c:v>53.605815979358376</c:v>
                </c:pt>
                <c:pt idx="145">
                  <c:v>53.566806277022359</c:v>
                </c:pt>
                <c:pt idx="146">
                  <c:v>54.510839219679177</c:v>
                </c:pt>
                <c:pt idx="147">
                  <c:v>53.722600778099569</c:v>
                </c:pt>
                <c:pt idx="148">
                  <c:v>54.867938102730371</c:v>
                </c:pt>
                <c:pt idx="149">
                  <c:v>54.980866559056274</c:v>
                </c:pt>
                <c:pt idx="150">
                  <c:v>56.641556663430556</c:v>
                </c:pt>
                <c:pt idx="151">
                  <c:v>56.562332468317997</c:v>
                </c:pt>
                <c:pt idx="152">
                  <c:v>56.838795343530002</c:v>
                </c:pt>
                <c:pt idx="153">
                  <c:v>57.293298331287325</c:v>
                </c:pt>
                <c:pt idx="154">
                  <c:v>57.020512985065629</c:v>
                </c:pt>
                <c:pt idx="155">
                  <c:v>56.767667146269694</c:v>
                </c:pt>
                <c:pt idx="156">
                  <c:v>56.787466946128347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98-4B30-9610-5F4ECE9C4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370272"/>
        <c:axId val="1579372192"/>
      </c:areaChart>
      <c:lineChart>
        <c:grouping val="standard"/>
        <c:varyColors val="0"/>
        <c:ser>
          <c:idx val="0"/>
          <c:order val="0"/>
          <c:tx>
            <c:strRef>
              <c:f>'Peer PE'!$B$2</c:f>
              <c:strCache>
                <c:ptCount val="1"/>
                <c:pt idx="0">
                  <c:v>HD현대마린솔루션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'Peer PE'!$A$3:$A$159</c:f>
              <c:numCache>
                <c:formatCode>m/d/yyyy</c:formatCode>
                <c:ptCount val="157"/>
                <c:pt idx="0">
                  <c:v>45692</c:v>
                </c:pt>
                <c:pt idx="1">
                  <c:v>45693</c:v>
                </c:pt>
                <c:pt idx="2">
                  <c:v>45694</c:v>
                </c:pt>
                <c:pt idx="3">
                  <c:v>45695</c:v>
                </c:pt>
                <c:pt idx="4">
                  <c:v>45698</c:v>
                </c:pt>
                <c:pt idx="5">
                  <c:v>45699</c:v>
                </c:pt>
                <c:pt idx="6">
                  <c:v>45700</c:v>
                </c:pt>
                <c:pt idx="7">
                  <c:v>45701</c:v>
                </c:pt>
                <c:pt idx="8">
                  <c:v>45702</c:v>
                </c:pt>
                <c:pt idx="9">
                  <c:v>45705</c:v>
                </c:pt>
                <c:pt idx="10">
                  <c:v>45706</c:v>
                </c:pt>
                <c:pt idx="11">
                  <c:v>45707</c:v>
                </c:pt>
                <c:pt idx="12">
                  <c:v>45708</c:v>
                </c:pt>
                <c:pt idx="13">
                  <c:v>45709</c:v>
                </c:pt>
                <c:pt idx="14">
                  <c:v>45712</c:v>
                </c:pt>
                <c:pt idx="15">
                  <c:v>45713</c:v>
                </c:pt>
                <c:pt idx="16">
                  <c:v>45714</c:v>
                </c:pt>
                <c:pt idx="17">
                  <c:v>45715</c:v>
                </c:pt>
                <c:pt idx="18">
                  <c:v>45716</c:v>
                </c:pt>
                <c:pt idx="19">
                  <c:v>45720</c:v>
                </c:pt>
                <c:pt idx="20">
                  <c:v>45721</c:v>
                </c:pt>
                <c:pt idx="21">
                  <c:v>45722</c:v>
                </c:pt>
                <c:pt idx="22">
                  <c:v>45723</c:v>
                </c:pt>
                <c:pt idx="23">
                  <c:v>45726</c:v>
                </c:pt>
                <c:pt idx="24">
                  <c:v>45727</c:v>
                </c:pt>
                <c:pt idx="25">
                  <c:v>45728</c:v>
                </c:pt>
                <c:pt idx="26">
                  <c:v>45729</c:v>
                </c:pt>
                <c:pt idx="27">
                  <c:v>45730</c:v>
                </c:pt>
                <c:pt idx="28">
                  <c:v>45733</c:v>
                </c:pt>
                <c:pt idx="29">
                  <c:v>45734</c:v>
                </c:pt>
                <c:pt idx="30">
                  <c:v>45735</c:v>
                </c:pt>
                <c:pt idx="31">
                  <c:v>45736</c:v>
                </c:pt>
                <c:pt idx="32">
                  <c:v>45737</c:v>
                </c:pt>
                <c:pt idx="33">
                  <c:v>45740</c:v>
                </c:pt>
                <c:pt idx="34">
                  <c:v>45741</c:v>
                </c:pt>
                <c:pt idx="35">
                  <c:v>45742</c:v>
                </c:pt>
                <c:pt idx="36">
                  <c:v>45743</c:v>
                </c:pt>
                <c:pt idx="37">
                  <c:v>45744</c:v>
                </c:pt>
                <c:pt idx="38">
                  <c:v>45747</c:v>
                </c:pt>
                <c:pt idx="39">
                  <c:v>45748</c:v>
                </c:pt>
                <c:pt idx="40">
                  <c:v>45749</c:v>
                </c:pt>
                <c:pt idx="41">
                  <c:v>45750</c:v>
                </c:pt>
                <c:pt idx="42">
                  <c:v>45751</c:v>
                </c:pt>
                <c:pt idx="43">
                  <c:v>45754</c:v>
                </c:pt>
                <c:pt idx="44">
                  <c:v>45755</c:v>
                </c:pt>
                <c:pt idx="45">
                  <c:v>45756</c:v>
                </c:pt>
                <c:pt idx="46">
                  <c:v>45757</c:v>
                </c:pt>
                <c:pt idx="47">
                  <c:v>45758</c:v>
                </c:pt>
                <c:pt idx="48">
                  <c:v>45761</c:v>
                </c:pt>
                <c:pt idx="49">
                  <c:v>45762</c:v>
                </c:pt>
                <c:pt idx="50">
                  <c:v>45763</c:v>
                </c:pt>
                <c:pt idx="51">
                  <c:v>45764</c:v>
                </c:pt>
                <c:pt idx="52">
                  <c:v>45765</c:v>
                </c:pt>
                <c:pt idx="53">
                  <c:v>45768</c:v>
                </c:pt>
                <c:pt idx="54">
                  <c:v>45769</c:v>
                </c:pt>
                <c:pt idx="55">
                  <c:v>45770</c:v>
                </c:pt>
                <c:pt idx="56">
                  <c:v>45771</c:v>
                </c:pt>
                <c:pt idx="57">
                  <c:v>45772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45779</c:v>
                </c:pt>
                <c:pt idx="62">
                  <c:v>45784</c:v>
                </c:pt>
                <c:pt idx="63">
                  <c:v>45785</c:v>
                </c:pt>
                <c:pt idx="64">
                  <c:v>45786</c:v>
                </c:pt>
                <c:pt idx="65">
                  <c:v>45789</c:v>
                </c:pt>
                <c:pt idx="66">
                  <c:v>45790</c:v>
                </c:pt>
                <c:pt idx="67">
                  <c:v>45791</c:v>
                </c:pt>
                <c:pt idx="68">
                  <c:v>45792</c:v>
                </c:pt>
                <c:pt idx="69">
                  <c:v>45793</c:v>
                </c:pt>
                <c:pt idx="70">
                  <c:v>45796</c:v>
                </c:pt>
                <c:pt idx="71">
                  <c:v>45797</c:v>
                </c:pt>
                <c:pt idx="72">
                  <c:v>45798</c:v>
                </c:pt>
                <c:pt idx="73">
                  <c:v>45799</c:v>
                </c:pt>
                <c:pt idx="74">
                  <c:v>45800</c:v>
                </c:pt>
                <c:pt idx="75">
                  <c:v>45803</c:v>
                </c:pt>
                <c:pt idx="76">
                  <c:v>45804</c:v>
                </c:pt>
                <c:pt idx="77">
                  <c:v>45805</c:v>
                </c:pt>
                <c:pt idx="78">
                  <c:v>45806</c:v>
                </c:pt>
                <c:pt idx="79">
                  <c:v>45807</c:v>
                </c:pt>
                <c:pt idx="80">
                  <c:v>45810</c:v>
                </c:pt>
                <c:pt idx="81">
                  <c:v>45812</c:v>
                </c:pt>
                <c:pt idx="82">
                  <c:v>45813</c:v>
                </c:pt>
                <c:pt idx="83">
                  <c:v>45817</c:v>
                </c:pt>
                <c:pt idx="84">
                  <c:v>45818</c:v>
                </c:pt>
                <c:pt idx="85">
                  <c:v>45819</c:v>
                </c:pt>
                <c:pt idx="86">
                  <c:v>45820</c:v>
                </c:pt>
                <c:pt idx="87">
                  <c:v>45821</c:v>
                </c:pt>
                <c:pt idx="88">
                  <c:v>45824</c:v>
                </c:pt>
                <c:pt idx="89">
                  <c:v>45825</c:v>
                </c:pt>
                <c:pt idx="90">
                  <c:v>45826</c:v>
                </c:pt>
                <c:pt idx="91">
                  <c:v>45827</c:v>
                </c:pt>
                <c:pt idx="92">
                  <c:v>45828</c:v>
                </c:pt>
                <c:pt idx="93">
                  <c:v>45831</c:v>
                </c:pt>
                <c:pt idx="94">
                  <c:v>45832</c:v>
                </c:pt>
                <c:pt idx="95">
                  <c:v>45833</c:v>
                </c:pt>
                <c:pt idx="96">
                  <c:v>45834</c:v>
                </c:pt>
                <c:pt idx="97">
                  <c:v>45835</c:v>
                </c:pt>
                <c:pt idx="98">
                  <c:v>45838</c:v>
                </c:pt>
                <c:pt idx="99">
                  <c:v>45839</c:v>
                </c:pt>
                <c:pt idx="100">
                  <c:v>45840</c:v>
                </c:pt>
                <c:pt idx="101">
                  <c:v>45841</c:v>
                </c:pt>
                <c:pt idx="102">
                  <c:v>45842</c:v>
                </c:pt>
                <c:pt idx="103">
                  <c:v>45845</c:v>
                </c:pt>
                <c:pt idx="104">
                  <c:v>45846</c:v>
                </c:pt>
                <c:pt idx="105">
                  <c:v>45847</c:v>
                </c:pt>
                <c:pt idx="106">
                  <c:v>45848</c:v>
                </c:pt>
                <c:pt idx="107">
                  <c:v>45849</c:v>
                </c:pt>
                <c:pt idx="108">
                  <c:v>45852</c:v>
                </c:pt>
                <c:pt idx="109">
                  <c:v>45853</c:v>
                </c:pt>
                <c:pt idx="110">
                  <c:v>45854</c:v>
                </c:pt>
                <c:pt idx="111">
                  <c:v>45855</c:v>
                </c:pt>
                <c:pt idx="112">
                  <c:v>45856</c:v>
                </c:pt>
                <c:pt idx="113">
                  <c:v>45859</c:v>
                </c:pt>
                <c:pt idx="114">
                  <c:v>45860</c:v>
                </c:pt>
                <c:pt idx="115">
                  <c:v>45861</c:v>
                </c:pt>
                <c:pt idx="116">
                  <c:v>45862</c:v>
                </c:pt>
                <c:pt idx="117">
                  <c:v>45863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45873</c:v>
                </c:pt>
                <c:pt idx="124">
                  <c:v>45874</c:v>
                </c:pt>
                <c:pt idx="125">
                  <c:v>45875</c:v>
                </c:pt>
                <c:pt idx="126">
                  <c:v>45876</c:v>
                </c:pt>
                <c:pt idx="127">
                  <c:v>45877</c:v>
                </c:pt>
                <c:pt idx="128">
                  <c:v>45880</c:v>
                </c:pt>
                <c:pt idx="129">
                  <c:v>45881</c:v>
                </c:pt>
                <c:pt idx="130">
                  <c:v>45882</c:v>
                </c:pt>
                <c:pt idx="131">
                  <c:v>45883</c:v>
                </c:pt>
                <c:pt idx="132">
                  <c:v>45887</c:v>
                </c:pt>
                <c:pt idx="133">
                  <c:v>45888</c:v>
                </c:pt>
                <c:pt idx="134">
                  <c:v>45889</c:v>
                </c:pt>
                <c:pt idx="135">
                  <c:v>45890</c:v>
                </c:pt>
                <c:pt idx="136">
                  <c:v>45891</c:v>
                </c:pt>
                <c:pt idx="137">
                  <c:v>45894</c:v>
                </c:pt>
                <c:pt idx="138">
                  <c:v>45895</c:v>
                </c:pt>
                <c:pt idx="139">
                  <c:v>45896</c:v>
                </c:pt>
                <c:pt idx="140">
                  <c:v>45897</c:v>
                </c:pt>
                <c:pt idx="141">
                  <c:v>45898</c:v>
                </c:pt>
                <c:pt idx="142">
                  <c:v>45901</c:v>
                </c:pt>
                <c:pt idx="143">
                  <c:v>45902</c:v>
                </c:pt>
                <c:pt idx="144">
                  <c:v>45903</c:v>
                </c:pt>
                <c:pt idx="145">
                  <c:v>45904</c:v>
                </c:pt>
                <c:pt idx="146">
                  <c:v>45905</c:v>
                </c:pt>
                <c:pt idx="147">
                  <c:v>45908</c:v>
                </c:pt>
                <c:pt idx="148">
                  <c:v>45909</c:v>
                </c:pt>
                <c:pt idx="149">
                  <c:v>45910</c:v>
                </c:pt>
                <c:pt idx="150">
                  <c:v>45911</c:v>
                </c:pt>
                <c:pt idx="151">
                  <c:v>45912</c:v>
                </c:pt>
                <c:pt idx="152">
                  <c:v>45915</c:v>
                </c:pt>
                <c:pt idx="153">
                  <c:v>45916</c:v>
                </c:pt>
                <c:pt idx="154">
                  <c:v>45917</c:v>
                </c:pt>
                <c:pt idx="155">
                  <c:v>45918</c:v>
                </c:pt>
                <c:pt idx="156">
                  <c:v>45919</c:v>
                </c:pt>
              </c:numCache>
            </c:numRef>
          </c:cat>
          <c:val>
            <c:numRef>
              <c:f>'Peer PE'!$B$3:$B$159</c:f>
              <c:numCache>
                <c:formatCode>General</c:formatCode>
                <c:ptCount val="157"/>
                <c:pt idx="0">
                  <c:v>33.93725318360989</c:v>
                </c:pt>
                <c:pt idx="1">
                  <c:v>33.020557264282495</c:v>
                </c:pt>
                <c:pt idx="2">
                  <c:v>32.181878018940409</c:v>
                </c:pt>
                <c:pt idx="3">
                  <c:v>32.864523916311875</c:v>
                </c:pt>
                <c:pt idx="4">
                  <c:v>30.641048707730537</c:v>
                </c:pt>
                <c:pt idx="5">
                  <c:v>30.816586224197483</c:v>
                </c:pt>
                <c:pt idx="6">
                  <c:v>31.713777975028549</c:v>
                </c:pt>
                <c:pt idx="7">
                  <c:v>30.543527865248898</c:v>
                </c:pt>
                <c:pt idx="8">
                  <c:v>30.875098729686467</c:v>
                </c:pt>
                <c:pt idx="9">
                  <c:v>30.992123740664432</c:v>
                </c:pt>
                <c:pt idx="10">
                  <c:v>30.328982011789297</c:v>
                </c:pt>
                <c:pt idx="11">
                  <c:v>31.694273806532223</c:v>
                </c:pt>
                <c:pt idx="12">
                  <c:v>28.39806933065287</c:v>
                </c:pt>
                <c:pt idx="13">
                  <c:v>27.910465118244684</c:v>
                </c:pt>
                <c:pt idx="14">
                  <c:v>26.545173323501757</c:v>
                </c:pt>
                <c:pt idx="15">
                  <c:v>26.174594122071532</c:v>
                </c:pt>
                <c:pt idx="16">
                  <c:v>25.862527426130292</c:v>
                </c:pt>
                <c:pt idx="17">
                  <c:v>25.296906539736796</c:v>
                </c:pt>
                <c:pt idx="18">
                  <c:v>24.71178148484697</c:v>
                </c:pt>
                <c:pt idx="19">
                  <c:v>25.979552437108257</c:v>
                </c:pt>
                <c:pt idx="20">
                  <c:v>27.403356737340168</c:v>
                </c:pt>
                <c:pt idx="21">
                  <c:v>28.281044319674905</c:v>
                </c:pt>
                <c:pt idx="22">
                  <c:v>28.066498466215304</c:v>
                </c:pt>
                <c:pt idx="23">
                  <c:v>28.281044319674905</c:v>
                </c:pt>
                <c:pt idx="24">
                  <c:v>26.974265030420963</c:v>
                </c:pt>
                <c:pt idx="25">
                  <c:v>27.266827557865874</c:v>
                </c:pt>
                <c:pt idx="26">
                  <c:v>27.247323389369548</c:v>
                </c:pt>
                <c:pt idx="27">
                  <c:v>27.042255962154979</c:v>
                </c:pt>
                <c:pt idx="28">
                  <c:v>28.008727618826249</c:v>
                </c:pt>
                <c:pt idx="29">
                  <c:v>29.467910316153464</c:v>
                </c:pt>
                <c:pt idx="30">
                  <c:v>28.25508313915422</c:v>
                </c:pt>
                <c:pt idx="31">
                  <c:v>27.155958509998658</c:v>
                </c:pt>
                <c:pt idx="32">
                  <c:v>27.042255962154979</c:v>
                </c:pt>
                <c:pt idx="33">
                  <c:v>26.663247469342714</c:v>
                </c:pt>
                <c:pt idx="34">
                  <c:v>27.383363605686014</c:v>
                </c:pt>
                <c:pt idx="35">
                  <c:v>26.890652565030074</c:v>
                </c:pt>
                <c:pt idx="36">
                  <c:v>26.056833880843094</c:v>
                </c:pt>
                <c:pt idx="37">
                  <c:v>26.416891949014744</c:v>
                </c:pt>
                <c:pt idx="38">
                  <c:v>25.355668169140408</c:v>
                </c:pt>
                <c:pt idx="39">
                  <c:v>26.360040675092904</c:v>
                </c:pt>
                <c:pt idx="40">
                  <c:v>28.027678043466864</c:v>
                </c:pt>
                <c:pt idx="41">
                  <c:v>28.179281440591769</c:v>
                </c:pt>
                <c:pt idx="42">
                  <c:v>27.970826769545024</c:v>
                </c:pt>
                <c:pt idx="43">
                  <c:v>26.170536428686773</c:v>
                </c:pt>
                <c:pt idx="44">
                  <c:v>26.985404688233139</c:v>
                </c:pt>
                <c:pt idx="45">
                  <c:v>25.753627086593283</c:v>
                </c:pt>
                <c:pt idx="46">
                  <c:v>28.027678043466864</c:v>
                </c:pt>
                <c:pt idx="47">
                  <c:v>29.69531541184082</c:v>
                </c:pt>
                <c:pt idx="48">
                  <c:v>31.741961273027041</c:v>
                </c:pt>
                <c:pt idx="49">
                  <c:v>31.325051930933551</c:v>
                </c:pt>
                <c:pt idx="50">
                  <c:v>31.325051930933551</c:v>
                </c:pt>
                <c:pt idx="51">
                  <c:v>31.60930830054275</c:v>
                </c:pt>
                <c:pt idx="52">
                  <c:v>32.499978258651566</c:v>
                </c:pt>
                <c:pt idx="53">
                  <c:v>30.16907602785615</c:v>
                </c:pt>
                <c:pt idx="54">
                  <c:v>30.548084520668414</c:v>
                </c:pt>
                <c:pt idx="55">
                  <c:v>30.794440040996385</c:v>
                </c:pt>
                <c:pt idx="56">
                  <c:v>28.122459626842382</c:v>
                </c:pt>
                <c:pt idx="57">
                  <c:v>28.283466075087663</c:v>
                </c:pt>
                <c:pt idx="58">
                  <c:v>27.406875412418913</c:v>
                </c:pt>
                <c:pt idx="59">
                  <c:v>27.317427385615979</c:v>
                </c:pt>
                <c:pt idx="60">
                  <c:v>27.371096201697739</c:v>
                </c:pt>
                <c:pt idx="61">
                  <c:v>27.371096201697739</c:v>
                </c:pt>
                <c:pt idx="62">
                  <c:v>28.551810155496465</c:v>
                </c:pt>
                <c:pt idx="63">
                  <c:v>30.949017273815087</c:v>
                </c:pt>
                <c:pt idx="64">
                  <c:v>30.376549902276313</c:v>
                </c:pt>
                <c:pt idx="65">
                  <c:v>29.195835948477587</c:v>
                </c:pt>
                <c:pt idx="66">
                  <c:v>29.51784884496815</c:v>
                </c:pt>
                <c:pt idx="67">
                  <c:v>29.965088978982816</c:v>
                </c:pt>
                <c:pt idx="68">
                  <c:v>29.863425656354995</c:v>
                </c:pt>
                <c:pt idx="69">
                  <c:v>29.200590173880411</c:v>
                </c:pt>
                <c:pt idx="70">
                  <c:v>29.612623041364611</c:v>
                </c:pt>
                <c:pt idx="71">
                  <c:v>28.555669163905137</c:v>
                </c:pt>
                <c:pt idx="72">
                  <c:v>29.451392788870795</c:v>
                </c:pt>
                <c:pt idx="73">
                  <c:v>28.806471778895521</c:v>
                </c:pt>
                <c:pt idx="74">
                  <c:v>28.716899416398956</c:v>
                </c:pt>
                <c:pt idx="75">
                  <c:v>30.329201941337139</c:v>
                </c:pt>
                <c:pt idx="76">
                  <c:v>31.278668983800735</c:v>
                </c:pt>
                <c:pt idx="77">
                  <c:v>30.759149281320653</c:v>
                </c:pt>
                <c:pt idx="78">
                  <c:v>32.192307081265703</c:v>
                </c:pt>
                <c:pt idx="79">
                  <c:v>32.210221553765017</c:v>
                </c:pt>
                <c:pt idx="80">
                  <c:v>32.22813602626433</c:v>
                </c:pt>
                <c:pt idx="81">
                  <c:v>32.837228091240974</c:v>
                </c:pt>
                <c:pt idx="82">
                  <c:v>32.747655728744412</c:v>
                </c:pt>
                <c:pt idx="83">
                  <c:v>31.851932103778754</c:v>
                </c:pt>
                <c:pt idx="84">
                  <c:v>33.141774123729299</c:v>
                </c:pt>
                <c:pt idx="85">
                  <c:v>35.578142383635885</c:v>
                </c:pt>
                <c:pt idx="86">
                  <c:v>35.309425296146188</c:v>
                </c:pt>
                <c:pt idx="87">
                  <c:v>35.793116053627642</c:v>
                </c:pt>
                <c:pt idx="88">
                  <c:v>36.097662086115967</c:v>
                </c:pt>
                <c:pt idx="89">
                  <c:v>36.814240986088492</c:v>
                </c:pt>
                <c:pt idx="90">
                  <c:v>36.455951536102226</c:v>
                </c:pt>
                <c:pt idx="91">
                  <c:v>37.08295807357819</c:v>
                </c:pt>
                <c:pt idx="92">
                  <c:v>37.172530436074759</c:v>
                </c:pt>
                <c:pt idx="93">
                  <c:v>37.351675161067888</c:v>
                </c:pt>
                <c:pt idx="94">
                  <c:v>37.530819886061018</c:v>
                </c:pt>
                <c:pt idx="95">
                  <c:v>36.187234448612536</c:v>
                </c:pt>
                <c:pt idx="96">
                  <c:v>35.918517361122838</c:v>
                </c:pt>
                <c:pt idx="97">
                  <c:v>36.276806811109097</c:v>
                </c:pt>
                <c:pt idx="98">
                  <c:v>36.814240986088492</c:v>
                </c:pt>
                <c:pt idx="99">
                  <c:v>37.351675161067888</c:v>
                </c:pt>
                <c:pt idx="100">
                  <c:v>36.187234448612536</c:v>
                </c:pt>
                <c:pt idx="101">
                  <c:v>35.64980027363314</c:v>
                </c:pt>
                <c:pt idx="102">
                  <c:v>33.750866188705949</c:v>
                </c:pt>
                <c:pt idx="103">
                  <c:v>33.768780661205263</c:v>
                </c:pt>
                <c:pt idx="104">
                  <c:v>34.037497748694953</c:v>
                </c:pt>
                <c:pt idx="105">
                  <c:v>35.04070820865649</c:v>
                </c:pt>
                <c:pt idx="106">
                  <c:v>34.646589813671604</c:v>
                </c:pt>
                <c:pt idx="107">
                  <c:v>33.786695133704569</c:v>
                </c:pt>
                <c:pt idx="108">
                  <c:v>33.01637281623411</c:v>
                </c:pt>
                <c:pt idx="109">
                  <c:v>32.084820246269828</c:v>
                </c:pt>
                <c:pt idx="110">
                  <c:v>31.654872906286311</c:v>
                </c:pt>
                <c:pt idx="111">
                  <c:v>32.031076828771887</c:v>
                </c:pt>
                <c:pt idx="112">
                  <c:v>31.887761048777381</c:v>
                </c:pt>
                <c:pt idx="113">
                  <c:v>33.159688596228612</c:v>
                </c:pt>
                <c:pt idx="114">
                  <c:v>33.320918848722428</c:v>
                </c:pt>
                <c:pt idx="115">
                  <c:v>32.81931361874166</c:v>
                </c:pt>
                <c:pt idx="116">
                  <c:v>34.008182632065974</c:v>
                </c:pt>
                <c:pt idx="117">
                  <c:v>36.266825431063872</c:v>
                </c:pt>
                <c:pt idx="118">
                  <c:v>35.348677951796432</c:v>
                </c:pt>
                <c:pt idx="119">
                  <c:v>35.256863203869692</c:v>
                </c:pt>
                <c:pt idx="120">
                  <c:v>35.715936943503408</c:v>
                </c:pt>
                <c:pt idx="121">
                  <c:v>37.552231902038287</c:v>
                </c:pt>
                <c:pt idx="122">
                  <c:v>35.44049269972318</c:v>
                </c:pt>
                <c:pt idx="123">
                  <c:v>36.083195935210384</c:v>
                </c:pt>
                <c:pt idx="124">
                  <c:v>37.001343414477823</c:v>
                </c:pt>
                <c:pt idx="125">
                  <c:v>37.827676145818522</c:v>
                </c:pt>
                <c:pt idx="126">
                  <c:v>38.286749885452238</c:v>
                </c:pt>
                <c:pt idx="127">
                  <c:v>37.644046649965034</c:v>
                </c:pt>
                <c:pt idx="128">
                  <c:v>36.377003128575964</c:v>
                </c:pt>
                <c:pt idx="129">
                  <c:v>35.550670397235272</c:v>
                </c:pt>
                <c:pt idx="130">
                  <c:v>35.771025792259458</c:v>
                </c:pt>
                <c:pt idx="131">
                  <c:v>36.138283264309898</c:v>
                </c:pt>
                <c:pt idx="132">
                  <c:v>35.605757748728095</c:v>
                </c:pt>
                <c:pt idx="133">
                  <c:v>34.320351331806499</c:v>
                </c:pt>
                <c:pt idx="134">
                  <c:v>34.320351331806499</c:v>
                </c:pt>
                <c:pt idx="135">
                  <c:v>34.54070671756449</c:v>
                </c:pt>
                <c:pt idx="136">
                  <c:v>34.650884410443481</c:v>
                </c:pt>
                <c:pt idx="137">
                  <c:v>36.285186854815223</c:v>
                </c:pt>
                <c:pt idx="138">
                  <c:v>36.615719933452205</c:v>
                </c:pt>
                <c:pt idx="139">
                  <c:v>38.3785630195161</c:v>
                </c:pt>
                <c:pt idx="140">
                  <c:v>38.929451483911066</c:v>
                </c:pt>
                <c:pt idx="141">
                  <c:v>39.113080972042724</c:v>
                </c:pt>
                <c:pt idx="142">
                  <c:v>37.46041557885782</c:v>
                </c:pt>
                <c:pt idx="143">
                  <c:v>37.919489299186957</c:v>
                </c:pt>
                <c:pt idx="144">
                  <c:v>37.184971346660333</c:v>
                </c:pt>
                <c:pt idx="145">
                  <c:v>37.552230322923648</c:v>
                </c:pt>
                <c:pt idx="146">
                  <c:v>40.398487388964313</c:v>
                </c:pt>
                <c:pt idx="147">
                  <c:v>40.398487388964313</c:v>
                </c:pt>
                <c:pt idx="148">
                  <c:v>39.480339948306032</c:v>
                </c:pt>
                <c:pt idx="149">
                  <c:v>39.939413668635176</c:v>
                </c:pt>
                <c:pt idx="150">
                  <c:v>40.306672644898484</c:v>
                </c:pt>
                <c:pt idx="151">
                  <c:v>39.480339948306032</c:v>
                </c:pt>
                <c:pt idx="152">
                  <c:v>38.470377763581929</c:v>
                </c:pt>
                <c:pt idx="153">
                  <c:v>38.65400725171358</c:v>
                </c:pt>
                <c:pt idx="154">
                  <c:v>38.745821995779409</c:v>
                </c:pt>
                <c:pt idx="155">
                  <c:v>38.3785630195161</c:v>
                </c:pt>
                <c:pt idx="156">
                  <c:v>38.562192507647758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8-4B30-9610-5F4ECE9C406B}"/>
            </c:ext>
          </c:extLst>
        </c:ser>
        <c:ser>
          <c:idx val="1"/>
          <c:order val="1"/>
          <c:tx>
            <c:strRef>
              <c:f>'Peer PE'!$C$2</c:f>
              <c:strCache>
                <c:ptCount val="1"/>
                <c:pt idx="0">
                  <c:v>FTAI.US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'Peer PE'!$A$3:$A$159</c:f>
              <c:numCache>
                <c:formatCode>m/d/yyyy</c:formatCode>
                <c:ptCount val="157"/>
                <c:pt idx="0">
                  <c:v>45692</c:v>
                </c:pt>
                <c:pt idx="1">
                  <c:v>45693</c:v>
                </c:pt>
                <c:pt idx="2">
                  <c:v>45694</c:v>
                </c:pt>
                <c:pt idx="3">
                  <c:v>45695</c:v>
                </c:pt>
                <c:pt idx="4">
                  <c:v>45698</c:v>
                </c:pt>
                <c:pt idx="5">
                  <c:v>45699</c:v>
                </c:pt>
                <c:pt idx="6">
                  <c:v>45700</c:v>
                </c:pt>
                <c:pt idx="7">
                  <c:v>45701</c:v>
                </c:pt>
                <c:pt idx="8">
                  <c:v>45702</c:v>
                </c:pt>
                <c:pt idx="9">
                  <c:v>45705</c:v>
                </c:pt>
                <c:pt idx="10">
                  <c:v>45706</c:v>
                </c:pt>
                <c:pt idx="11">
                  <c:v>45707</c:v>
                </c:pt>
                <c:pt idx="12">
                  <c:v>45708</c:v>
                </c:pt>
                <c:pt idx="13">
                  <c:v>45709</c:v>
                </c:pt>
                <c:pt idx="14">
                  <c:v>45712</c:v>
                </c:pt>
                <c:pt idx="15">
                  <c:v>45713</c:v>
                </c:pt>
                <c:pt idx="16">
                  <c:v>45714</c:v>
                </c:pt>
                <c:pt idx="17">
                  <c:v>45715</c:v>
                </c:pt>
                <c:pt idx="18">
                  <c:v>45716</c:v>
                </c:pt>
                <c:pt idx="19">
                  <c:v>45720</c:v>
                </c:pt>
                <c:pt idx="20">
                  <c:v>45721</c:v>
                </c:pt>
                <c:pt idx="21">
                  <c:v>45722</c:v>
                </c:pt>
                <c:pt idx="22">
                  <c:v>45723</c:v>
                </c:pt>
                <c:pt idx="23">
                  <c:v>45726</c:v>
                </c:pt>
                <c:pt idx="24">
                  <c:v>45727</c:v>
                </c:pt>
                <c:pt idx="25">
                  <c:v>45728</c:v>
                </c:pt>
                <c:pt idx="26">
                  <c:v>45729</c:v>
                </c:pt>
                <c:pt idx="27">
                  <c:v>45730</c:v>
                </c:pt>
                <c:pt idx="28">
                  <c:v>45733</c:v>
                </c:pt>
                <c:pt idx="29">
                  <c:v>45734</c:v>
                </c:pt>
                <c:pt idx="30">
                  <c:v>45735</c:v>
                </c:pt>
                <c:pt idx="31">
                  <c:v>45736</c:v>
                </c:pt>
                <c:pt idx="32">
                  <c:v>45737</c:v>
                </c:pt>
                <c:pt idx="33">
                  <c:v>45740</c:v>
                </c:pt>
                <c:pt idx="34">
                  <c:v>45741</c:v>
                </c:pt>
                <c:pt idx="35">
                  <c:v>45742</c:v>
                </c:pt>
                <c:pt idx="36">
                  <c:v>45743</c:v>
                </c:pt>
                <c:pt idx="37">
                  <c:v>45744</c:v>
                </c:pt>
                <c:pt idx="38">
                  <c:v>45747</c:v>
                </c:pt>
                <c:pt idx="39">
                  <c:v>45748</c:v>
                </c:pt>
                <c:pt idx="40">
                  <c:v>45749</c:v>
                </c:pt>
                <c:pt idx="41">
                  <c:v>45750</c:v>
                </c:pt>
                <c:pt idx="42">
                  <c:v>45751</c:v>
                </c:pt>
                <c:pt idx="43">
                  <c:v>45754</c:v>
                </c:pt>
                <c:pt idx="44">
                  <c:v>45755</c:v>
                </c:pt>
                <c:pt idx="45">
                  <c:v>45756</c:v>
                </c:pt>
                <c:pt idx="46">
                  <c:v>45757</c:v>
                </c:pt>
                <c:pt idx="47">
                  <c:v>45758</c:v>
                </c:pt>
                <c:pt idx="48">
                  <c:v>45761</c:v>
                </c:pt>
                <c:pt idx="49">
                  <c:v>45762</c:v>
                </c:pt>
                <c:pt idx="50">
                  <c:v>45763</c:v>
                </c:pt>
                <c:pt idx="51">
                  <c:v>45764</c:v>
                </c:pt>
                <c:pt idx="52">
                  <c:v>45765</c:v>
                </c:pt>
                <c:pt idx="53">
                  <c:v>45768</c:v>
                </c:pt>
                <c:pt idx="54">
                  <c:v>45769</c:v>
                </c:pt>
                <c:pt idx="55">
                  <c:v>45770</c:v>
                </c:pt>
                <c:pt idx="56">
                  <c:v>45771</c:v>
                </c:pt>
                <c:pt idx="57">
                  <c:v>45772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45779</c:v>
                </c:pt>
                <c:pt idx="62">
                  <c:v>45784</c:v>
                </c:pt>
                <c:pt idx="63">
                  <c:v>45785</c:v>
                </c:pt>
                <c:pt idx="64">
                  <c:v>45786</c:v>
                </c:pt>
                <c:pt idx="65">
                  <c:v>45789</c:v>
                </c:pt>
                <c:pt idx="66">
                  <c:v>45790</c:v>
                </c:pt>
                <c:pt idx="67">
                  <c:v>45791</c:v>
                </c:pt>
                <c:pt idx="68">
                  <c:v>45792</c:v>
                </c:pt>
                <c:pt idx="69">
                  <c:v>45793</c:v>
                </c:pt>
                <c:pt idx="70">
                  <c:v>45796</c:v>
                </c:pt>
                <c:pt idx="71">
                  <c:v>45797</c:v>
                </c:pt>
                <c:pt idx="72">
                  <c:v>45798</c:v>
                </c:pt>
                <c:pt idx="73">
                  <c:v>45799</c:v>
                </c:pt>
                <c:pt idx="74">
                  <c:v>45800</c:v>
                </c:pt>
                <c:pt idx="75">
                  <c:v>45803</c:v>
                </c:pt>
                <c:pt idx="76">
                  <c:v>45804</c:v>
                </c:pt>
                <c:pt idx="77">
                  <c:v>45805</c:v>
                </c:pt>
                <c:pt idx="78">
                  <c:v>45806</c:v>
                </c:pt>
                <c:pt idx="79">
                  <c:v>45807</c:v>
                </c:pt>
                <c:pt idx="80">
                  <c:v>45810</c:v>
                </c:pt>
                <c:pt idx="81">
                  <c:v>45812</c:v>
                </c:pt>
                <c:pt idx="82">
                  <c:v>45813</c:v>
                </c:pt>
                <c:pt idx="83">
                  <c:v>45817</c:v>
                </c:pt>
                <c:pt idx="84">
                  <c:v>45818</c:v>
                </c:pt>
                <c:pt idx="85">
                  <c:v>45819</c:v>
                </c:pt>
                <c:pt idx="86">
                  <c:v>45820</c:v>
                </c:pt>
                <c:pt idx="87">
                  <c:v>45821</c:v>
                </c:pt>
                <c:pt idx="88">
                  <c:v>45824</c:v>
                </c:pt>
                <c:pt idx="89">
                  <c:v>45825</c:v>
                </c:pt>
                <c:pt idx="90">
                  <c:v>45826</c:v>
                </c:pt>
                <c:pt idx="91">
                  <c:v>45827</c:v>
                </c:pt>
                <c:pt idx="92">
                  <c:v>45828</c:v>
                </c:pt>
                <c:pt idx="93">
                  <c:v>45831</c:v>
                </c:pt>
                <c:pt idx="94">
                  <c:v>45832</c:v>
                </c:pt>
                <c:pt idx="95">
                  <c:v>45833</c:v>
                </c:pt>
                <c:pt idx="96">
                  <c:v>45834</c:v>
                </c:pt>
                <c:pt idx="97">
                  <c:v>45835</c:v>
                </c:pt>
                <c:pt idx="98">
                  <c:v>45838</c:v>
                </c:pt>
                <c:pt idx="99">
                  <c:v>45839</c:v>
                </c:pt>
                <c:pt idx="100">
                  <c:v>45840</c:v>
                </c:pt>
                <c:pt idx="101">
                  <c:v>45841</c:v>
                </c:pt>
                <c:pt idx="102">
                  <c:v>45842</c:v>
                </c:pt>
                <c:pt idx="103">
                  <c:v>45845</c:v>
                </c:pt>
                <c:pt idx="104">
                  <c:v>45846</c:v>
                </c:pt>
                <c:pt idx="105">
                  <c:v>45847</c:v>
                </c:pt>
                <c:pt idx="106">
                  <c:v>45848</c:v>
                </c:pt>
                <c:pt idx="107">
                  <c:v>45849</c:v>
                </c:pt>
                <c:pt idx="108">
                  <c:v>45852</c:v>
                </c:pt>
                <c:pt idx="109">
                  <c:v>45853</c:v>
                </c:pt>
                <c:pt idx="110">
                  <c:v>45854</c:v>
                </c:pt>
                <c:pt idx="111">
                  <c:v>45855</c:v>
                </c:pt>
                <c:pt idx="112">
                  <c:v>45856</c:v>
                </c:pt>
                <c:pt idx="113">
                  <c:v>45859</c:v>
                </c:pt>
                <c:pt idx="114">
                  <c:v>45860</c:v>
                </c:pt>
                <c:pt idx="115">
                  <c:v>45861</c:v>
                </c:pt>
                <c:pt idx="116">
                  <c:v>45862</c:v>
                </c:pt>
                <c:pt idx="117">
                  <c:v>45863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45873</c:v>
                </c:pt>
                <c:pt idx="124">
                  <c:v>45874</c:v>
                </c:pt>
                <c:pt idx="125">
                  <c:v>45875</c:v>
                </c:pt>
                <c:pt idx="126">
                  <c:v>45876</c:v>
                </c:pt>
                <c:pt idx="127">
                  <c:v>45877</c:v>
                </c:pt>
                <c:pt idx="128">
                  <c:v>45880</c:v>
                </c:pt>
                <c:pt idx="129">
                  <c:v>45881</c:v>
                </c:pt>
                <c:pt idx="130">
                  <c:v>45882</c:v>
                </c:pt>
                <c:pt idx="131">
                  <c:v>45883</c:v>
                </c:pt>
                <c:pt idx="132">
                  <c:v>45887</c:v>
                </c:pt>
                <c:pt idx="133">
                  <c:v>45888</c:v>
                </c:pt>
                <c:pt idx="134">
                  <c:v>45889</c:v>
                </c:pt>
                <c:pt idx="135">
                  <c:v>45890</c:v>
                </c:pt>
                <c:pt idx="136">
                  <c:v>45891</c:v>
                </c:pt>
                <c:pt idx="137">
                  <c:v>45894</c:v>
                </c:pt>
                <c:pt idx="138">
                  <c:v>45895</c:v>
                </c:pt>
                <c:pt idx="139">
                  <c:v>45896</c:v>
                </c:pt>
                <c:pt idx="140">
                  <c:v>45897</c:v>
                </c:pt>
                <c:pt idx="141">
                  <c:v>45898</c:v>
                </c:pt>
                <c:pt idx="142">
                  <c:v>45901</c:v>
                </c:pt>
                <c:pt idx="143">
                  <c:v>45902</c:v>
                </c:pt>
                <c:pt idx="144">
                  <c:v>45903</c:v>
                </c:pt>
                <c:pt idx="145">
                  <c:v>45904</c:v>
                </c:pt>
                <c:pt idx="146">
                  <c:v>45905</c:v>
                </c:pt>
                <c:pt idx="147">
                  <c:v>45908</c:v>
                </c:pt>
                <c:pt idx="148">
                  <c:v>45909</c:v>
                </c:pt>
                <c:pt idx="149">
                  <c:v>45910</c:v>
                </c:pt>
                <c:pt idx="150">
                  <c:v>45911</c:v>
                </c:pt>
                <c:pt idx="151">
                  <c:v>45912</c:v>
                </c:pt>
                <c:pt idx="152">
                  <c:v>45915</c:v>
                </c:pt>
                <c:pt idx="153">
                  <c:v>45916</c:v>
                </c:pt>
                <c:pt idx="154">
                  <c:v>45917</c:v>
                </c:pt>
                <c:pt idx="155">
                  <c:v>45918</c:v>
                </c:pt>
                <c:pt idx="156">
                  <c:v>45919</c:v>
                </c:pt>
              </c:numCache>
            </c:numRef>
          </c:cat>
          <c:val>
            <c:numRef>
              <c:f>'Peer PE'!$C$3:$C$159</c:f>
              <c:numCache>
                <c:formatCode>General</c:formatCode>
                <c:ptCount val="157"/>
                <c:pt idx="0">
                  <c:v>51.282147262113533</c:v>
                </c:pt>
                <c:pt idx="1">
                  <c:v>54.721232867738856</c:v>
                </c:pt>
                <c:pt idx="2">
                  <c:v>55.59153208222363</c:v>
                </c:pt>
                <c:pt idx="3">
                  <c:v>52.798152345409598</c:v>
                </c:pt>
                <c:pt idx="4">
                  <c:v>54.59489911079752</c:v>
                </c:pt>
                <c:pt idx="5">
                  <c:v>55.919064044664132</c:v>
                </c:pt>
                <c:pt idx="6">
                  <c:v>53.673130587929229</c:v>
                </c:pt>
                <c:pt idx="7">
                  <c:v>50.496070552256327</c:v>
                </c:pt>
                <c:pt idx="8">
                  <c:v>53.149079448024423</c:v>
                </c:pt>
                <c:pt idx="9">
                  <c:v>55.76465611951361</c:v>
                </c:pt>
                <c:pt idx="10">
                  <c:v>58.8387775384195</c:v>
                </c:pt>
                <c:pt idx="11">
                  <c:v>67.29378119741942</c:v>
                </c:pt>
                <c:pt idx="12">
                  <c:v>60.504511518831222</c:v>
                </c:pt>
                <c:pt idx="13">
                  <c:v>60.874154733585506</c:v>
                </c:pt>
                <c:pt idx="14">
                  <c:v>62.207677723521847</c:v>
                </c:pt>
                <c:pt idx="15">
                  <c:v>70.362009328782932</c:v>
                </c:pt>
                <c:pt idx="16">
                  <c:v>65.001619650015186</c:v>
                </c:pt>
                <c:pt idx="17">
                  <c:v>64.540295187483267</c:v>
                </c:pt>
                <c:pt idx="18">
                  <c:v>59.475754892295775</c:v>
                </c:pt>
                <c:pt idx="19">
                  <c:v>57.745788157801044</c:v>
                </c:pt>
                <c:pt idx="20">
                  <c:v>56.727865702431679</c:v>
                </c:pt>
                <c:pt idx="21">
                  <c:v>54.295883481475315</c:v>
                </c:pt>
                <c:pt idx="22">
                  <c:v>52.260038570736583</c:v>
                </c:pt>
                <c:pt idx="23">
                  <c:v>48.985637766026258</c:v>
                </c:pt>
                <c:pt idx="24">
                  <c:v>52.941996471870738</c:v>
                </c:pt>
                <c:pt idx="25">
                  <c:v>51.768627730213439</c:v>
                </c:pt>
                <c:pt idx="26">
                  <c:v>50.735662085848475</c:v>
                </c:pt>
                <c:pt idx="27">
                  <c:v>52.305168137723406</c:v>
                </c:pt>
                <c:pt idx="28">
                  <c:v>53.644011958332371</c:v>
                </c:pt>
                <c:pt idx="29">
                  <c:v>51.342404042004596</c:v>
                </c:pt>
                <c:pt idx="30">
                  <c:v>54.661934413701736</c:v>
                </c:pt>
                <c:pt idx="31">
                  <c:v>53.503608861040043</c:v>
                </c:pt>
                <c:pt idx="32">
                  <c:v>53.769371866629093</c:v>
                </c:pt>
                <c:pt idx="33">
                  <c:v>57.620428249504322</c:v>
                </c:pt>
                <c:pt idx="34">
                  <c:v>58.638350704873687</c:v>
                </c:pt>
                <c:pt idx="35">
                  <c:v>57.164118183304261</c:v>
                </c:pt>
                <c:pt idx="36">
                  <c:v>57.424866792561438</c:v>
                </c:pt>
                <c:pt idx="37">
                  <c:v>56.341757184877778</c:v>
                </c:pt>
                <c:pt idx="38">
                  <c:v>55.674842472739229</c:v>
                </c:pt>
                <c:pt idx="39">
                  <c:v>56.958527933697646</c:v>
                </c:pt>
                <c:pt idx="40">
                  <c:v>58.136911071686811</c:v>
                </c:pt>
                <c:pt idx="41">
                  <c:v>52.320211326719011</c:v>
                </c:pt>
                <c:pt idx="42">
                  <c:v>44.287148403065196</c:v>
                </c:pt>
                <c:pt idx="43">
                  <c:v>45.194754139133451</c:v>
                </c:pt>
                <c:pt idx="44">
                  <c:v>45.124552590487284</c:v>
                </c:pt>
                <c:pt idx="45">
                  <c:v>54.631848035710526</c:v>
                </c:pt>
                <c:pt idx="46">
                  <c:v>48.353823828210793</c:v>
                </c:pt>
                <c:pt idx="47">
                  <c:v>49.602408514846125</c:v>
                </c:pt>
                <c:pt idx="48">
                  <c:v>49.677624459824152</c:v>
                </c:pt>
                <c:pt idx="49">
                  <c:v>48.052960048298665</c:v>
                </c:pt>
                <c:pt idx="50">
                  <c:v>47.340915769173293</c:v>
                </c:pt>
                <c:pt idx="51">
                  <c:v>46.633885886379794</c:v>
                </c:pt>
                <c:pt idx="52">
                  <c:v>43.800751958873924</c:v>
                </c:pt>
                <c:pt idx="53">
                  <c:v>46.152503838520396</c:v>
                </c:pt>
                <c:pt idx="54">
                  <c:v>48.052960048298665</c:v>
                </c:pt>
                <c:pt idx="55">
                  <c:v>50.83093561615398</c:v>
                </c:pt>
                <c:pt idx="56">
                  <c:v>52.57093114331245</c:v>
                </c:pt>
                <c:pt idx="57">
                  <c:v>54.265797103484097</c:v>
                </c:pt>
                <c:pt idx="58">
                  <c:v>54.732135962347904</c:v>
                </c:pt>
                <c:pt idx="59">
                  <c:v>38.194342915379082</c:v>
                </c:pt>
                <c:pt idx="60">
                  <c:v>30.987661276691647</c:v>
                </c:pt>
                <c:pt idx="61">
                  <c:v>32.075260435424781</c:v>
                </c:pt>
                <c:pt idx="62">
                  <c:v>35.926431227004407</c:v>
                </c:pt>
                <c:pt idx="63">
                  <c:v>38.515273814677386</c:v>
                </c:pt>
                <c:pt idx="64">
                  <c:v>39.228453590895832</c:v>
                </c:pt>
                <c:pt idx="65">
                  <c:v>39.228453590895832</c:v>
                </c:pt>
                <c:pt idx="66">
                  <c:v>38.201474713141259</c:v>
                </c:pt>
                <c:pt idx="67">
                  <c:v>40.280393760818043</c:v>
                </c:pt>
                <c:pt idx="68">
                  <c:v>42.009854718147785</c:v>
                </c:pt>
                <c:pt idx="69">
                  <c:v>42.202413257726761</c:v>
                </c:pt>
                <c:pt idx="70">
                  <c:v>41.974195729336863</c:v>
                </c:pt>
                <c:pt idx="71">
                  <c:v>42.070474999126354</c:v>
                </c:pt>
                <c:pt idx="72">
                  <c:v>43.646602304569129</c:v>
                </c:pt>
                <c:pt idx="73">
                  <c:v>42.541173651430526</c:v>
                </c:pt>
                <c:pt idx="74">
                  <c:v>40.836673986268437</c:v>
                </c:pt>
                <c:pt idx="75">
                  <c:v>40.269696064174767</c:v>
                </c:pt>
                <c:pt idx="76">
                  <c:v>40.858069379554991</c:v>
                </c:pt>
                <c:pt idx="77">
                  <c:v>42.755127584296069</c:v>
                </c:pt>
                <c:pt idx="78">
                  <c:v>42.163188370034753</c:v>
                </c:pt>
                <c:pt idx="79">
                  <c:v>41.988459324861232</c:v>
                </c:pt>
                <c:pt idx="80">
                  <c:v>41.774505391995696</c:v>
                </c:pt>
                <c:pt idx="81">
                  <c:v>42.915593033945214</c:v>
                </c:pt>
                <c:pt idx="82">
                  <c:v>43.985362698272887</c:v>
                </c:pt>
                <c:pt idx="83">
                  <c:v>43.796370057574997</c:v>
                </c:pt>
                <c:pt idx="84">
                  <c:v>44.035285282608179</c:v>
                </c:pt>
                <c:pt idx="85">
                  <c:v>46.060715847068572</c:v>
                </c:pt>
                <c:pt idx="86">
                  <c:v>44.47745674386362</c:v>
                </c:pt>
                <c:pt idx="87">
                  <c:v>43.193733146670411</c:v>
                </c:pt>
                <c:pt idx="88">
                  <c:v>42.915593033945214</c:v>
                </c:pt>
                <c:pt idx="89">
                  <c:v>44.124432754635485</c:v>
                </c:pt>
                <c:pt idx="90">
                  <c:v>44.135130451278762</c:v>
                </c:pt>
                <c:pt idx="91">
                  <c:v>44.238541518830438</c:v>
                </c:pt>
                <c:pt idx="92">
                  <c:v>43.949703709461971</c:v>
                </c:pt>
                <c:pt idx="93">
                  <c:v>46.385212645247982</c:v>
                </c:pt>
                <c:pt idx="94">
                  <c:v>46.032188656019841</c:v>
                </c:pt>
                <c:pt idx="95">
                  <c:v>46.438701128464352</c:v>
                </c:pt>
                <c:pt idx="96">
                  <c:v>48.157464389150825</c:v>
                </c:pt>
                <c:pt idx="97">
                  <c:v>44.573736013653111</c:v>
                </c:pt>
                <c:pt idx="98">
                  <c:v>43.50753224820653</c:v>
                </c:pt>
                <c:pt idx="99">
                  <c:v>42.291560729754067</c:v>
                </c:pt>
                <c:pt idx="100">
                  <c:v>41.022100728085235</c:v>
                </c:pt>
                <c:pt idx="101">
                  <c:v>40.601324660116347</c:v>
                </c:pt>
                <c:pt idx="102">
                  <c:v>40.344579940677704</c:v>
                </c:pt>
                <c:pt idx="103">
                  <c:v>40.990007638155404</c:v>
                </c:pt>
                <c:pt idx="104">
                  <c:v>39.75620662529748</c:v>
                </c:pt>
                <c:pt idx="105">
                  <c:v>39.139306118868525</c:v>
                </c:pt>
                <c:pt idx="106">
                  <c:v>39.371089546139522</c:v>
                </c:pt>
                <c:pt idx="107">
                  <c:v>40.180548592147467</c:v>
                </c:pt>
                <c:pt idx="108">
                  <c:v>39.574345782361782</c:v>
                </c:pt>
                <c:pt idx="109">
                  <c:v>40.886596570603729</c:v>
                </c:pt>
                <c:pt idx="110">
                  <c:v>40.576363367948701</c:v>
                </c:pt>
                <c:pt idx="111">
                  <c:v>41.06132561577725</c:v>
                </c:pt>
                <c:pt idx="112">
                  <c:v>41.239620559831863</c:v>
                </c:pt>
                <c:pt idx="113">
                  <c:v>40.505045390326856</c:v>
                </c:pt>
                <c:pt idx="114">
                  <c:v>40.608456457878532</c:v>
                </c:pt>
                <c:pt idx="115">
                  <c:v>39.552950389075228</c:v>
                </c:pt>
                <c:pt idx="116">
                  <c:v>40.009385445855031</c:v>
                </c:pt>
                <c:pt idx="117">
                  <c:v>39.196360500966001</c:v>
                </c:pt>
                <c:pt idx="118">
                  <c:v>41.785203088638973</c:v>
                </c:pt>
                <c:pt idx="119">
                  <c:v>40.786751401933145</c:v>
                </c:pt>
                <c:pt idx="120">
                  <c:v>29.380376256208002</c:v>
                </c:pt>
                <c:pt idx="121">
                  <c:v>37.184940896896862</c:v>
                </c:pt>
                <c:pt idx="122">
                  <c:v>38.015103828113503</c:v>
                </c:pt>
                <c:pt idx="123">
                  <c:v>37.93499060879693</c:v>
                </c:pt>
                <c:pt idx="124">
                  <c:v>39.081438402465061</c:v>
                </c:pt>
                <c:pt idx="125">
                  <c:v>38.393569726264182</c:v>
                </c:pt>
                <c:pt idx="126">
                  <c:v>38.020628877721535</c:v>
                </c:pt>
                <c:pt idx="127">
                  <c:v>38.1421799690984</c:v>
                </c:pt>
                <c:pt idx="128">
                  <c:v>37.586912483490465</c:v>
                </c:pt>
                <c:pt idx="129">
                  <c:v>38.128367345078303</c:v>
                </c:pt>
                <c:pt idx="130">
                  <c:v>39.382553606103194</c:v>
                </c:pt>
                <c:pt idx="131">
                  <c:v>40.332862138685933</c:v>
                </c:pt>
                <c:pt idx="132">
                  <c:v>40.02898441024378</c:v>
                </c:pt>
                <c:pt idx="133">
                  <c:v>39.979258963771422</c:v>
                </c:pt>
                <c:pt idx="134">
                  <c:v>39.354928358062999</c:v>
                </c:pt>
                <c:pt idx="135">
                  <c:v>38.954362261480156</c:v>
                </c:pt>
                <c:pt idx="136">
                  <c:v>38.785848248434966</c:v>
                </c:pt>
                <c:pt idx="137">
                  <c:v>40.357724861922108</c:v>
                </c:pt>
                <c:pt idx="138">
                  <c:v>40.805253880173282</c:v>
                </c:pt>
                <c:pt idx="139">
                  <c:v>41.109131608615435</c:v>
                </c:pt>
                <c:pt idx="140">
                  <c:v>41.214107551168176</c:v>
                </c:pt>
                <c:pt idx="141">
                  <c:v>41.413009337057588</c:v>
                </c:pt>
                <c:pt idx="142">
                  <c:v>42.926872929660313</c:v>
                </c:pt>
                <c:pt idx="143">
                  <c:v>42.501444109841302</c:v>
                </c:pt>
                <c:pt idx="144">
                  <c:v>41.462734783529939</c:v>
                </c:pt>
                <c:pt idx="145">
                  <c:v>41.683736767851506</c:v>
                </c:pt>
                <c:pt idx="146">
                  <c:v>42.971073326524639</c:v>
                </c:pt>
                <c:pt idx="147">
                  <c:v>42.542881981901594</c:v>
                </c:pt>
                <c:pt idx="148">
                  <c:v>45.97393778849392</c:v>
                </c:pt>
                <c:pt idx="149">
                  <c:v>45.689397733679897</c:v>
                </c:pt>
                <c:pt idx="150">
                  <c:v>46.442185742775244</c:v>
                </c:pt>
                <c:pt idx="151">
                  <c:v>46.921483796272639</c:v>
                </c:pt>
                <c:pt idx="152">
                  <c:v>47.421500785800184</c:v>
                </c:pt>
                <c:pt idx="153">
                  <c:v>47.656315394141842</c:v>
                </c:pt>
                <c:pt idx="154">
                  <c:v>47.998868469840275</c:v>
                </c:pt>
                <c:pt idx="155">
                  <c:v>48.078981689156841</c:v>
                </c:pt>
                <c:pt idx="156">
                  <c:v>49.219904433216932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98-4B30-9610-5F4ECE9C406B}"/>
            </c:ext>
          </c:extLst>
        </c:ser>
        <c:ser>
          <c:idx val="2"/>
          <c:order val="2"/>
          <c:tx>
            <c:strRef>
              <c:f>'Peer PE'!$D$2</c:f>
              <c:strCache>
                <c:ptCount val="1"/>
                <c:pt idx="0">
                  <c:v>HEI.US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'Peer PE'!$A$3:$A$159</c:f>
              <c:numCache>
                <c:formatCode>m/d/yyyy</c:formatCode>
                <c:ptCount val="157"/>
                <c:pt idx="0">
                  <c:v>45692</c:v>
                </c:pt>
                <c:pt idx="1">
                  <c:v>45693</c:v>
                </c:pt>
                <c:pt idx="2">
                  <c:v>45694</c:v>
                </c:pt>
                <c:pt idx="3">
                  <c:v>45695</c:v>
                </c:pt>
                <c:pt idx="4">
                  <c:v>45698</c:v>
                </c:pt>
                <c:pt idx="5">
                  <c:v>45699</c:v>
                </c:pt>
                <c:pt idx="6">
                  <c:v>45700</c:v>
                </c:pt>
                <c:pt idx="7">
                  <c:v>45701</c:v>
                </c:pt>
                <c:pt idx="8">
                  <c:v>45702</c:v>
                </c:pt>
                <c:pt idx="9">
                  <c:v>45705</c:v>
                </c:pt>
                <c:pt idx="10">
                  <c:v>45706</c:v>
                </c:pt>
                <c:pt idx="11">
                  <c:v>45707</c:v>
                </c:pt>
                <c:pt idx="12">
                  <c:v>45708</c:v>
                </c:pt>
                <c:pt idx="13">
                  <c:v>45709</c:v>
                </c:pt>
                <c:pt idx="14">
                  <c:v>45712</c:v>
                </c:pt>
                <c:pt idx="15">
                  <c:v>45713</c:v>
                </c:pt>
                <c:pt idx="16">
                  <c:v>45714</c:v>
                </c:pt>
                <c:pt idx="17">
                  <c:v>45715</c:v>
                </c:pt>
                <c:pt idx="18">
                  <c:v>45716</c:v>
                </c:pt>
                <c:pt idx="19">
                  <c:v>45720</c:v>
                </c:pt>
                <c:pt idx="20">
                  <c:v>45721</c:v>
                </c:pt>
                <c:pt idx="21">
                  <c:v>45722</c:v>
                </c:pt>
                <c:pt idx="22">
                  <c:v>45723</c:v>
                </c:pt>
                <c:pt idx="23">
                  <c:v>45726</c:v>
                </c:pt>
                <c:pt idx="24">
                  <c:v>45727</c:v>
                </c:pt>
                <c:pt idx="25">
                  <c:v>45728</c:v>
                </c:pt>
                <c:pt idx="26">
                  <c:v>45729</c:v>
                </c:pt>
                <c:pt idx="27">
                  <c:v>45730</c:v>
                </c:pt>
                <c:pt idx="28">
                  <c:v>45733</c:v>
                </c:pt>
                <c:pt idx="29">
                  <c:v>45734</c:v>
                </c:pt>
                <c:pt idx="30">
                  <c:v>45735</c:v>
                </c:pt>
                <c:pt idx="31">
                  <c:v>45736</c:v>
                </c:pt>
                <c:pt idx="32">
                  <c:v>45737</c:v>
                </c:pt>
                <c:pt idx="33">
                  <c:v>45740</c:v>
                </c:pt>
                <c:pt idx="34">
                  <c:v>45741</c:v>
                </c:pt>
                <c:pt idx="35">
                  <c:v>45742</c:v>
                </c:pt>
                <c:pt idx="36">
                  <c:v>45743</c:v>
                </c:pt>
                <c:pt idx="37">
                  <c:v>45744</c:v>
                </c:pt>
                <c:pt idx="38">
                  <c:v>45747</c:v>
                </c:pt>
                <c:pt idx="39">
                  <c:v>45748</c:v>
                </c:pt>
                <c:pt idx="40">
                  <c:v>45749</c:v>
                </c:pt>
                <c:pt idx="41">
                  <c:v>45750</c:v>
                </c:pt>
                <c:pt idx="42">
                  <c:v>45751</c:v>
                </c:pt>
                <c:pt idx="43">
                  <c:v>45754</c:v>
                </c:pt>
                <c:pt idx="44">
                  <c:v>45755</c:v>
                </c:pt>
                <c:pt idx="45">
                  <c:v>45756</c:v>
                </c:pt>
                <c:pt idx="46">
                  <c:v>45757</c:v>
                </c:pt>
                <c:pt idx="47">
                  <c:v>45758</c:v>
                </c:pt>
                <c:pt idx="48">
                  <c:v>45761</c:v>
                </c:pt>
                <c:pt idx="49">
                  <c:v>45762</c:v>
                </c:pt>
                <c:pt idx="50">
                  <c:v>45763</c:v>
                </c:pt>
                <c:pt idx="51">
                  <c:v>45764</c:v>
                </c:pt>
                <c:pt idx="52">
                  <c:v>45765</c:v>
                </c:pt>
                <c:pt idx="53">
                  <c:v>45768</c:v>
                </c:pt>
                <c:pt idx="54">
                  <c:v>45769</c:v>
                </c:pt>
                <c:pt idx="55">
                  <c:v>45770</c:v>
                </c:pt>
                <c:pt idx="56">
                  <c:v>45771</c:v>
                </c:pt>
                <c:pt idx="57">
                  <c:v>45772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45779</c:v>
                </c:pt>
                <c:pt idx="62">
                  <c:v>45784</c:v>
                </c:pt>
                <c:pt idx="63">
                  <c:v>45785</c:v>
                </c:pt>
                <c:pt idx="64">
                  <c:v>45786</c:v>
                </c:pt>
                <c:pt idx="65">
                  <c:v>45789</c:v>
                </c:pt>
                <c:pt idx="66">
                  <c:v>45790</c:v>
                </c:pt>
                <c:pt idx="67">
                  <c:v>45791</c:v>
                </c:pt>
                <c:pt idx="68">
                  <c:v>45792</c:v>
                </c:pt>
                <c:pt idx="69">
                  <c:v>45793</c:v>
                </c:pt>
                <c:pt idx="70">
                  <c:v>45796</c:v>
                </c:pt>
                <c:pt idx="71">
                  <c:v>45797</c:v>
                </c:pt>
                <c:pt idx="72">
                  <c:v>45798</c:v>
                </c:pt>
                <c:pt idx="73">
                  <c:v>45799</c:v>
                </c:pt>
                <c:pt idx="74">
                  <c:v>45800</c:v>
                </c:pt>
                <c:pt idx="75">
                  <c:v>45803</c:v>
                </c:pt>
                <c:pt idx="76">
                  <c:v>45804</c:v>
                </c:pt>
                <c:pt idx="77">
                  <c:v>45805</c:v>
                </c:pt>
                <c:pt idx="78">
                  <c:v>45806</c:v>
                </c:pt>
                <c:pt idx="79">
                  <c:v>45807</c:v>
                </c:pt>
                <c:pt idx="80">
                  <c:v>45810</c:v>
                </c:pt>
                <c:pt idx="81">
                  <c:v>45812</c:v>
                </c:pt>
                <c:pt idx="82">
                  <c:v>45813</c:v>
                </c:pt>
                <c:pt idx="83">
                  <c:v>45817</c:v>
                </c:pt>
                <c:pt idx="84">
                  <c:v>45818</c:v>
                </c:pt>
                <c:pt idx="85">
                  <c:v>45819</c:v>
                </c:pt>
                <c:pt idx="86">
                  <c:v>45820</c:v>
                </c:pt>
                <c:pt idx="87">
                  <c:v>45821</c:v>
                </c:pt>
                <c:pt idx="88">
                  <c:v>45824</c:v>
                </c:pt>
                <c:pt idx="89">
                  <c:v>45825</c:v>
                </c:pt>
                <c:pt idx="90">
                  <c:v>45826</c:v>
                </c:pt>
                <c:pt idx="91">
                  <c:v>45827</c:v>
                </c:pt>
                <c:pt idx="92">
                  <c:v>45828</c:v>
                </c:pt>
                <c:pt idx="93">
                  <c:v>45831</c:v>
                </c:pt>
                <c:pt idx="94">
                  <c:v>45832</c:v>
                </c:pt>
                <c:pt idx="95">
                  <c:v>45833</c:v>
                </c:pt>
                <c:pt idx="96">
                  <c:v>45834</c:v>
                </c:pt>
                <c:pt idx="97">
                  <c:v>45835</c:v>
                </c:pt>
                <c:pt idx="98">
                  <c:v>45838</c:v>
                </c:pt>
                <c:pt idx="99">
                  <c:v>45839</c:v>
                </c:pt>
                <c:pt idx="100">
                  <c:v>45840</c:v>
                </c:pt>
                <c:pt idx="101">
                  <c:v>45841</c:v>
                </c:pt>
                <c:pt idx="102">
                  <c:v>45842</c:v>
                </c:pt>
                <c:pt idx="103">
                  <c:v>45845</c:v>
                </c:pt>
                <c:pt idx="104">
                  <c:v>45846</c:v>
                </c:pt>
                <c:pt idx="105">
                  <c:v>45847</c:v>
                </c:pt>
                <c:pt idx="106">
                  <c:v>45848</c:v>
                </c:pt>
                <c:pt idx="107">
                  <c:v>45849</c:v>
                </c:pt>
                <c:pt idx="108">
                  <c:v>45852</c:v>
                </c:pt>
                <c:pt idx="109">
                  <c:v>45853</c:v>
                </c:pt>
                <c:pt idx="110">
                  <c:v>45854</c:v>
                </c:pt>
                <c:pt idx="111">
                  <c:v>45855</c:v>
                </c:pt>
                <c:pt idx="112">
                  <c:v>45856</c:v>
                </c:pt>
                <c:pt idx="113">
                  <c:v>45859</c:v>
                </c:pt>
                <c:pt idx="114">
                  <c:v>45860</c:v>
                </c:pt>
                <c:pt idx="115">
                  <c:v>45861</c:v>
                </c:pt>
                <c:pt idx="116">
                  <c:v>45862</c:v>
                </c:pt>
                <c:pt idx="117">
                  <c:v>45863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45873</c:v>
                </c:pt>
                <c:pt idx="124">
                  <c:v>45874</c:v>
                </c:pt>
                <c:pt idx="125">
                  <c:v>45875</c:v>
                </c:pt>
                <c:pt idx="126">
                  <c:v>45876</c:v>
                </c:pt>
                <c:pt idx="127">
                  <c:v>45877</c:v>
                </c:pt>
                <c:pt idx="128">
                  <c:v>45880</c:v>
                </c:pt>
                <c:pt idx="129">
                  <c:v>45881</c:v>
                </c:pt>
                <c:pt idx="130">
                  <c:v>45882</c:v>
                </c:pt>
                <c:pt idx="131">
                  <c:v>45883</c:v>
                </c:pt>
                <c:pt idx="132">
                  <c:v>45887</c:v>
                </c:pt>
                <c:pt idx="133">
                  <c:v>45888</c:v>
                </c:pt>
                <c:pt idx="134">
                  <c:v>45889</c:v>
                </c:pt>
                <c:pt idx="135">
                  <c:v>45890</c:v>
                </c:pt>
                <c:pt idx="136">
                  <c:v>45891</c:v>
                </c:pt>
                <c:pt idx="137">
                  <c:v>45894</c:v>
                </c:pt>
                <c:pt idx="138">
                  <c:v>45895</c:v>
                </c:pt>
                <c:pt idx="139">
                  <c:v>45896</c:v>
                </c:pt>
                <c:pt idx="140">
                  <c:v>45897</c:v>
                </c:pt>
                <c:pt idx="141">
                  <c:v>45898</c:v>
                </c:pt>
                <c:pt idx="142">
                  <c:v>45901</c:v>
                </c:pt>
                <c:pt idx="143">
                  <c:v>45902</c:v>
                </c:pt>
                <c:pt idx="144">
                  <c:v>45903</c:v>
                </c:pt>
                <c:pt idx="145">
                  <c:v>45904</c:v>
                </c:pt>
                <c:pt idx="146">
                  <c:v>45905</c:v>
                </c:pt>
                <c:pt idx="147">
                  <c:v>45908</c:v>
                </c:pt>
                <c:pt idx="148">
                  <c:v>45909</c:v>
                </c:pt>
                <c:pt idx="149">
                  <c:v>45910</c:v>
                </c:pt>
                <c:pt idx="150">
                  <c:v>45911</c:v>
                </c:pt>
                <c:pt idx="151">
                  <c:v>45912</c:v>
                </c:pt>
                <c:pt idx="152">
                  <c:v>45915</c:v>
                </c:pt>
                <c:pt idx="153">
                  <c:v>45916</c:v>
                </c:pt>
                <c:pt idx="154">
                  <c:v>45917</c:v>
                </c:pt>
                <c:pt idx="155">
                  <c:v>45918</c:v>
                </c:pt>
                <c:pt idx="156">
                  <c:v>45919</c:v>
                </c:pt>
              </c:numCache>
            </c:numRef>
          </c:cat>
          <c:val>
            <c:numRef>
              <c:f>'Peer PE'!$D$3:$D$159</c:f>
              <c:numCache>
                <c:formatCode>General</c:formatCode>
                <c:ptCount val="157"/>
                <c:pt idx="0">
                  <c:v>63.107075955307039</c:v>
                </c:pt>
                <c:pt idx="1">
                  <c:v>63.694318989338576</c:v>
                </c:pt>
                <c:pt idx="2">
                  <c:v>62.606033733610396</c:v>
                </c:pt>
                <c:pt idx="3">
                  <c:v>63.274090029205908</c:v>
                </c:pt>
                <c:pt idx="4">
                  <c:v>63.050506672212251</c:v>
                </c:pt>
                <c:pt idx="5">
                  <c:v>62.527914247431895</c:v>
                </c:pt>
                <c:pt idx="6">
                  <c:v>61.226820736251909</c:v>
                </c:pt>
                <c:pt idx="7">
                  <c:v>60.523745360645343</c:v>
                </c:pt>
                <c:pt idx="8">
                  <c:v>59.492029388011943</c:v>
                </c:pt>
                <c:pt idx="9">
                  <c:v>59.155307464828724</c:v>
                </c:pt>
                <c:pt idx="10">
                  <c:v>59.890708145060884</c:v>
                </c:pt>
                <c:pt idx="11">
                  <c:v>60.755410043795401</c:v>
                </c:pt>
                <c:pt idx="12">
                  <c:v>60.779654022264594</c:v>
                </c:pt>
                <c:pt idx="13">
                  <c:v>61.841001524138115</c:v>
                </c:pt>
                <c:pt idx="14">
                  <c:v>61.383059708608933</c:v>
                </c:pt>
                <c:pt idx="15">
                  <c:v>55.717286885358341</c:v>
                </c:pt>
                <c:pt idx="16">
                  <c:v>63.450831607146704</c:v>
                </c:pt>
                <c:pt idx="17">
                  <c:v>64.837333448303568</c:v>
                </c:pt>
                <c:pt idx="18">
                  <c:v>65.123942486139896</c:v>
                </c:pt>
                <c:pt idx="19">
                  <c:v>65.03330543998652</c:v>
                </c:pt>
                <c:pt idx="20">
                  <c:v>65.795146557653979</c:v>
                </c:pt>
                <c:pt idx="21">
                  <c:v>64.482134213378231</c:v>
                </c:pt>
                <c:pt idx="22">
                  <c:v>64.357202068680351</c:v>
                </c:pt>
                <c:pt idx="23">
                  <c:v>62.862915632097867</c:v>
                </c:pt>
                <c:pt idx="24">
                  <c:v>62.003088518588932</c:v>
                </c:pt>
                <c:pt idx="25">
                  <c:v>61.91000182253952</c:v>
                </c:pt>
                <c:pt idx="26">
                  <c:v>61.476413790941002</c:v>
                </c:pt>
                <c:pt idx="27">
                  <c:v>62.713486988439612</c:v>
                </c:pt>
                <c:pt idx="28">
                  <c:v>63.752138544359241</c:v>
                </c:pt>
                <c:pt idx="29">
                  <c:v>63.891768588433344</c:v>
                </c:pt>
                <c:pt idx="30">
                  <c:v>64.785890800486797</c:v>
                </c:pt>
                <c:pt idx="31">
                  <c:v>64.050995831675749</c:v>
                </c:pt>
                <c:pt idx="32">
                  <c:v>64.058344781363843</c:v>
                </c:pt>
                <c:pt idx="33">
                  <c:v>65.621221415035365</c:v>
                </c:pt>
                <c:pt idx="34">
                  <c:v>66.348767434158319</c:v>
                </c:pt>
                <c:pt idx="35">
                  <c:v>65.853938155158858</c:v>
                </c:pt>
                <c:pt idx="36">
                  <c:v>65.804945157238123</c:v>
                </c:pt>
                <c:pt idx="37">
                  <c:v>65.175385133956652</c:v>
                </c:pt>
                <c:pt idx="38">
                  <c:v>65.452195572208822</c:v>
                </c:pt>
                <c:pt idx="39">
                  <c:v>66.191989840811942</c:v>
                </c:pt>
                <c:pt idx="40">
                  <c:v>66.16504369195556</c:v>
                </c:pt>
                <c:pt idx="41">
                  <c:v>63.492475655379337</c:v>
                </c:pt>
                <c:pt idx="42">
                  <c:v>59.212937287002944</c:v>
                </c:pt>
                <c:pt idx="43">
                  <c:v>57.919522141895484</c:v>
                </c:pt>
                <c:pt idx="44">
                  <c:v>58.514787066632444</c:v>
                </c:pt>
                <c:pt idx="45">
                  <c:v>62.113322763910588</c:v>
                </c:pt>
                <c:pt idx="46">
                  <c:v>61.096718057055284</c:v>
                </c:pt>
                <c:pt idx="47">
                  <c:v>61.233898451233351</c:v>
                </c:pt>
                <c:pt idx="48">
                  <c:v>62.245603858296576</c:v>
                </c:pt>
                <c:pt idx="49">
                  <c:v>61.471514491148923</c:v>
                </c:pt>
                <c:pt idx="50">
                  <c:v>60.543097180550959</c:v>
                </c:pt>
                <c:pt idx="51">
                  <c:v>59.952731555606078</c:v>
                </c:pt>
                <c:pt idx="52">
                  <c:v>58.120393433370502</c:v>
                </c:pt>
                <c:pt idx="53">
                  <c:v>59.031663194696215</c:v>
                </c:pt>
                <c:pt idx="54">
                  <c:v>59.453002976814552</c:v>
                </c:pt>
                <c:pt idx="55">
                  <c:v>60.557795079927182</c:v>
                </c:pt>
                <c:pt idx="56">
                  <c:v>60.263837092402753</c:v>
                </c:pt>
                <c:pt idx="57">
                  <c:v>60.60433842795188</c:v>
                </c:pt>
                <c:pt idx="58">
                  <c:v>61.209401952272984</c:v>
                </c:pt>
                <c:pt idx="59">
                  <c:v>61.427420793020261</c:v>
                </c:pt>
                <c:pt idx="60">
                  <c:v>63.002545676171962</c:v>
                </c:pt>
                <c:pt idx="61">
                  <c:v>64.269014672423026</c:v>
                </c:pt>
                <c:pt idx="62">
                  <c:v>64.785890800486797</c:v>
                </c:pt>
                <c:pt idx="63">
                  <c:v>64.543375460779146</c:v>
                </c:pt>
                <c:pt idx="64">
                  <c:v>65.694710911916474</c:v>
                </c:pt>
                <c:pt idx="65">
                  <c:v>65.655516513579883</c:v>
                </c:pt>
                <c:pt idx="66">
                  <c:v>64.709951653709666</c:v>
                </c:pt>
                <c:pt idx="67">
                  <c:v>65.768200408797583</c:v>
                </c:pt>
                <c:pt idx="68">
                  <c:v>65.738804610045136</c:v>
                </c:pt>
                <c:pt idx="69">
                  <c:v>66.025413647881436</c:v>
                </c:pt>
                <c:pt idx="70">
                  <c:v>67.460908486959042</c:v>
                </c:pt>
                <c:pt idx="71">
                  <c:v>68.283990852027429</c:v>
                </c:pt>
                <c:pt idx="72">
                  <c:v>68.867007527284201</c:v>
                </c:pt>
                <c:pt idx="73">
                  <c:v>67.88469791897343</c:v>
                </c:pt>
                <c:pt idx="74">
                  <c:v>65.856387805054894</c:v>
                </c:pt>
                <c:pt idx="75">
                  <c:v>65.425249423352412</c:v>
                </c:pt>
                <c:pt idx="76">
                  <c:v>65.662865463267991</c:v>
                </c:pt>
                <c:pt idx="77">
                  <c:v>63.398034711823733</c:v>
                </c:pt>
                <c:pt idx="78">
                  <c:v>68.101640454803729</c:v>
                </c:pt>
                <c:pt idx="79">
                  <c:v>69.448171956237246</c:v>
                </c:pt>
                <c:pt idx="80">
                  <c:v>69.325549671742436</c:v>
                </c:pt>
                <c:pt idx="81">
                  <c:v>69.61938042892811</c:v>
                </c:pt>
                <c:pt idx="82">
                  <c:v>69.057168822659477</c:v>
                </c:pt>
                <c:pt idx="83">
                  <c:v>69.420408420125213</c:v>
                </c:pt>
                <c:pt idx="84">
                  <c:v>69.67259387314283</c:v>
                </c:pt>
                <c:pt idx="85">
                  <c:v>70.18390566320609</c:v>
                </c:pt>
                <c:pt idx="86">
                  <c:v>70.269509899551522</c:v>
                </c:pt>
                <c:pt idx="87">
                  <c:v>69.369508603919826</c:v>
                </c:pt>
                <c:pt idx="88">
                  <c:v>69.915524814123117</c:v>
                </c:pt>
                <c:pt idx="89">
                  <c:v>70.362055019924952</c:v>
                </c:pt>
                <c:pt idx="90">
                  <c:v>70.681335685213313</c:v>
                </c:pt>
                <c:pt idx="91">
                  <c:v>70.406013952102327</c:v>
                </c:pt>
                <c:pt idx="92">
                  <c:v>71.056143422725739</c:v>
                </c:pt>
                <c:pt idx="93">
                  <c:v>71.972340114422764</c:v>
                </c:pt>
                <c:pt idx="94">
                  <c:v>72.999590950567935</c:v>
                </c:pt>
                <c:pt idx="95">
                  <c:v>73.851006058003563</c:v>
                </c:pt>
                <c:pt idx="96">
                  <c:v>73.483139204519148</c:v>
                </c:pt>
                <c:pt idx="97">
                  <c:v>73.279539939697585</c:v>
                </c:pt>
                <c:pt idx="98">
                  <c:v>74.332240683945429</c:v>
                </c:pt>
                <c:pt idx="99">
                  <c:v>75.361805148099947</c:v>
                </c:pt>
                <c:pt idx="100">
                  <c:v>75.886998706219202</c:v>
                </c:pt>
                <c:pt idx="101">
                  <c:v>74.385454128160163</c:v>
                </c:pt>
                <c:pt idx="102">
                  <c:v>73.767715449667463</c:v>
                </c:pt>
                <c:pt idx="103">
                  <c:v>75.116560579110327</c:v>
                </c:pt>
                <c:pt idx="104">
                  <c:v>75.313218959903878</c:v>
                </c:pt>
                <c:pt idx="105">
                  <c:v>73.594193348967266</c:v>
                </c:pt>
                <c:pt idx="106">
                  <c:v>73.307303475809618</c:v>
                </c:pt>
                <c:pt idx="107">
                  <c:v>72.090335142898894</c:v>
                </c:pt>
                <c:pt idx="108">
                  <c:v>72.835323361905083</c:v>
                </c:pt>
                <c:pt idx="109">
                  <c:v>74.406276780244198</c:v>
                </c:pt>
                <c:pt idx="110">
                  <c:v>73.60807511702329</c:v>
                </c:pt>
                <c:pt idx="111">
                  <c:v>73.966687458470361</c:v>
                </c:pt>
                <c:pt idx="112">
                  <c:v>74.276713611721377</c:v>
                </c:pt>
                <c:pt idx="113">
                  <c:v>74.600621533028416</c:v>
                </c:pt>
                <c:pt idx="114">
                  <c:v>73.84869242999423</c:v>
                </c:pt>
                <c:pt idx="115">
                  <c:v>73.203190215389498</c:v>
                </c:pt>
                <c:pt idx="116">
                  <c:v>74.373885988113486</c:v>
                </c:pt>
                <c:pt idx="117">
                  <c:v>74.128641419123866</c:v>
                </c:pt>
                <c:pt idx="118">
                  <c:v>74.901393174242088</c:v>
                </c:pt>
                <c:pt idx="119">
                  <c:v>74.943038478410131</c:v>
                </c:pt>
                <c:pt idx="120">
                  <c:v>74.848179730027354</c:v>
                </c:pt>
                <c:pt idx="121">
                  <c:v>75.248437375642482</c:v>
                </c:pt>
                <c:pt idx="122">
                  <c:v>75.609363345098885</c:v>
                </c:pt>
                <c:pt idx="123">
                  <c:v>75.213732955502437</c:v>
                </c:pt>
                <c:pt idx="124">
                  <c:v>78.098827083144371</c:v>
                </c:pt>
                <c:pt idx="125">
                  <c:v>72.462829252401988</c:v>
                </c:pt>
                <c:pt idx="126">
                  <c:v>73.23558100752021</c:v>
                </c:pt>
                <c:pt idx="127">
                  <c:v>73.279539939697585</c:v>
                </c:pt>
                <c:pt idx="128">
                  <c:v>72.506788184579378</c:v>
                </c:pt>
                <c:pt idx="129">
                  <c:v>72.293934407720471</c:v>
                </c:pt>
                <c:pt idx="130">
                  <c:v>73.12684049108141</c:v>
                </c:pt>
                <c:pt idx="131">
                  <c:v>72.400361296149924</c:v>
                </c:pt>
                <c:pt idx="132">
                  <c:v>72.000103650534797</c:v>
                </c:pt>
                <c:pt idx="133">
                  <c:v>71.238920035463281</c:v>
                </c:pt>
                <c:pt idx="134">
                  <c:v>71.296760735696679</c:v>
                </c:pt>
                <c:pt idx="135">
                  <c:v>70.449972884279717</c:v>
                </c:pt>
                <c:pt idx="136">
                  <c:v>71.08159333082844</c:v>
                </c:pt>
                <c:pt idx="137">
                  <c:v>71.194961103285891</c:v>
                </c:pt>
                <c:pt idx="138">
                  <c:v>71.627609541031703</c:v>
                </c:pt>
                <c:pt idx="139">
                  <c:v>66.690954457770687</c:v>
                </c:pt>
                <c:pt idx="140">
                  <c:v>72.548855153904213</c:v>
                </c:pt>
                <c:pt idx="141">
                  <c:v>69.141575106936173</c:v>
                </c:pt>
                <c:pt idx="142">
                  <c:v>69.471382342251658</c:v>
                </c:pt>
                <c:pt idx="143">
                  <c:v>68.149969247113418</c:v>
                </c:pt>
                <c:pt idx="144">
                  <c:v>68.999605104979167</c:v>
                </c:pt>
                <c:pt idx="145">
                  <c:v>69.639562190723808</c:v>
                </c:pt>
                <c:pt idx="146">
                  <c:v>70.393095278034053</c:v>
                </c:pt>
                <c:pt idx="147">
                  <c:v>70.246756968324519</c:v>
                </c:pt>
                <c:pt idx="148">
                  <c:v>69.320675724789623</c:v>
                </c:pt>
                <c:pt idx="149">
                  <c:v>69.108812798792258</c:v>
                </c:pt>
                <c:pt idx="150">
                  <c:v>69.139390953059916</c:v>
                </c:pt>
                <c:pt idx="151">
                  <c:v>70.072024658223597</c:v>
                </c:pt>
                <c:pt idx="152">
                  <c:v>69.650482960105109</c:v>
                </c:pt>
                <c:pt idx="153">
                  <c:v>70.644272973804121</c:v>
                </c:pt>
                <c:pt idx="154">
                  <c:v>70.506671279599644</c:v>
                </c:pt>
                <c:pt idx="155">
                  <c:v>69.226757108110363</c:v>
                </c:pt>
                <c:pt idx="156">
                  <c:v>70.272966814839663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98-4B30-9610-5F4ECE9C406B}"/>
            </c:ext>
          </c:extLst>
        </c:ser>
        <c:ser>
          <c:idx val="3"/>
          <c:order val="3"/>
          <c:tx>
            <c:strRef>
              <c:f>'Peer PE'!$E$2</c:f>
              <c:strCache>
                <c:ptCount val="1"/>
                <c:pt idx="0">
                  <c:v>GEV.US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'Peer PE'!$A$3:$A$159</c:f>
              <c:numCache>
                <c:formatCode>m/d/yyyy</c:formatCode>
                <c:ptCount val="157"/>
                <c:pt idx="0">
                  <c:v>45692</c:v>
                </c:pt>
                <c:pt idx="1">
                  <c:v>45693</c:v>
                </c:pt>
                <c:pt idx="2">
                  <c:v>45694</c:v>
                </c:pt>
                <c:pt idx="3">
                  <c:v>45695</c:v>
                </c:pt>
                <c:pt idx="4">
                  <c:v>45698</c:v>
                </c:pt>
                <c:pt idx="5">
                  <c:v>45699</c:v>
                </c:pt>
                <c:pt idx="6">
                  <c:v>45700</c:v>
                </c:pt>
                <c:pt idx="7">
                  <c:v>45701</c:v>
                </c:pt>
                <c:pt idx="8">
                  <c:v>45702</c:v>
                </c:pt>
                <c:pt idx="9">
                  <c:v>45705</c:v>
                </c:pt>
                <c:pt idx="10">
                  <c:v>45706</c:v>
                </c:pt>
                <c:pt idx="11">
                  <c:v>45707</c:v>
                </c:pt>
                <c:pt idx="12">
                  <c:v>45708</c:v>
                </c:pt>
                <c:pt idx="13">
                  <c:v>45709</c:v>
                </c:pt>
                <c:pt idx="14">
                  <c:v>45712</c:v>
                </c:pt>
                <c:pt idx="15">
                  <c:v>45713</c:v>
                </c:pt>
                <c:pt idx="16">
                  <c:v>45714</c:v>
                </c:pt>
                <c:pt idx="17">
                  <c:v>45715</c:v>
                </c:pt>
                <c:pt idx="18">
                  <c:v>45716</c:v>
                </c:pt>
                <c:pt idx="19">
                  <c:v>45720</c:v>
                </c:pt>
                <c:pt idx="20">
                  <c:v>45721</c:v>
                </c:pt>
                <c:pt idx="21">
                  <c:v>45722</c:v>
                </c:pt>
                <c:pt idx="22">
                  <c:v>45723</c:v>
                </c:pt>
                <c:pt idx="23">
                  <c:v>45726</c:v>
                </c:pt>
                <c:pt idx="24">
                  <c:v>45727</c:v>
                </c:pt>
                <c:pt idx="25">
                  <c:v>45728</c:v>
                </c:pt>
                <c:pt idx="26">
                  <c:v>45729</c:v>
                </c:pt>
                <c:pt idx="27">
                  <c:v>45730</c:v>
                </c:pt>
                <c:pt idx="28">
                  <c:v>45733</c:v>
                </c:pt>
                <c:pt idx="29">
                  <c:v>45734</c:v>
                </c:pt>
                <c:pt idx="30">
                  <c:v>45735</c:v>
                </c:pt>
                <c:pt idx="31">
                  <c:v>45736</c:v>
                </c:pt>
                <c:pt idx="32">
                  <c:v>45737</c:v>
                </c:pt>
                <c:pt idx="33">
                  <c:v>45740</c:v>
                </c:pt>
                <c:pt idx="34">
                  <c:v>45741</c:v>
                </c:pt>
                <c:pt idx="35">
                  <c:v>45742</c:v>
                </c:pt>
                <c:pt idx="36">
                  <c:v>45743</c:v>
                </c:pt>
                <c:pt idx="37">
                  <c:v>45744</c:v>
                </c:pt>
                <c:pt idx="38">
                  <c:v>45747</c:v>
                </c:pt>
                <c:pt idx="39">
                  <c:v>45748</c:v>
                </c:pt>
                <c:pt idx="40">
                  <c:v>45749</c:v>
                </c:pt>
                <c:pt idx="41">
                  <c:v>45750</c:v>
                </c:pt>
                <c:pt idx="42">
                  <c:v>45751</c:v>
                </c:pt>
                <c:pt idx="43">
                  <c:v>45754</c:v>
                </c:pt>
                <c:pt idx="44">
                  <c:v>45755</c:v>
                </c:pt>
                <c:pt idx="45">
                  <c:v>45756</c:v>
                </c:pt>
                <c:pt idx="46">
                  <c:v>45757</c:v>
                </c:pt>
                <c:pt idx="47">
                  <c:v>45758</c:v>
                </c:pt>
                <c:pt idx="48">
                  <c:v>45761</c:v>
                </c:pt>
                <c:pt idx="49">
                  <c:v>45762</c:v>
                </c:pt>
                <c:pt idx="50">
                  <c:v>45763</c:v>
                </c:pt>
                <c:pt idx="51">
                  <c:v>45764</c:v>
                </c:pt>
                <c:pt idx="52">
                  <c:v>45765</c:v>
                </c:pt>
                <c:pt idx="53">
                  <c:v>45768</c:v>
                </c:pt>
                <c:pt idx="54">
                  <c:v>45769</c:v>
                </c:pt>
                <c:pt idx="55">
                  <c:v>45770</c:v>
                </c:pt>
                <c:pt idx="56">
                  <c:v>45771</c:v>
                </c:pt>
                <c:pt idx="57">
                  <c:v>45772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45779</c:v>
                </c:pt>
                <c:pt idx="62">
                  <c:v>45784</c:v>
                </c:pt>
                <c:pt idx="63">
                  <c:v>45785</c:v>
                </c:pt>
                <c:pt idx="64">
                  <c:v>45786</c:v>
                </c:pt>
                <c:pt idx="65">
                  <c:v>45789</c:v>
                </c:pt>
                <c:pt idx="66">
                  <c:v>45790</c:v>
                </c:pt>
                <c:pt idx="67">
                  <c:v>45791</c:v>
                </c:pt>
                <c:pt idx="68">
                  <c:v>45792</c:v>
                </c:pt>
                <c:pt idx="69">
                  <c:v>45793</c:v>
                </c:pt>
                <c:pt idx="70">
                  <c:v>45796</c:v>
                </c:pt>
                <c:pt idx="71">
                  <c:v>45797</c:v>
                </c:pt>
                <c:pt idx="72">
                  <c:v>45798</c:v>
                </c:pt>
                <c:pt idx="73">
                  <c:v>45799</c:v>
                </c:pt>
                <c:pt idx="74">
                  <c:v>45800</c:v>
                </c:pt>
                <c:pt idx="75">
                  <c:v>45803</c:v>
                </c:pt>
                <c:pt idx="76">
                  <c:v>45804</c:v>
                </c:pt>
                <c:pt idx="77">
                  <c:v>45805</c:v>
                </c:pt>
                <c:pt idx="78">
                  <c:v>45806</c:v>
                </c:pt>
                <c:pt idx="79">
                  <c:v>45807</c:v>
                </c:pt>
                <c:pt idx="80">
                  <c:v>45810</c:v>
                </c:pt>
                <c:pt idx="81">
                  <c:v>45812</c:v>
                </c:pt>
                <c:pt idx="82">
                  <c:v>45813</c:v>
                </c:pt>
                <c:pt idx="83">
                  <c:v>45817</c:v>
                </c:pt>
                <c:pt idx="84">
                  <c:v>45818</c:v>
                </c:pt>
                <c:pt idx="85">
                  <c:v>45819</c:v>
                </c:pt>
                <c:pt idx="86">
                  <c:v>45820</c:v>
                </c:pt>
                <c:pt idx="87">
                  <c:v>45821</c:v>
                </c:pt>
                <c:pt idx="88">
                  <c:v>45824</c:v>
                </c:pt>
                <c:pt idx="89">
                  <c:v>45825</c:v>
                </c:pt>
                <c:pt idx="90">
                  <c:v>45826</c:v>
                </c:pt>
                <c:pt idx="91">
                  <c:v>45827</c:v>
                </c:pt>
                <c:pt idx="92">
                  <c:v>45828</c:v>
                </c:pt>
                <c:pt idx="93">
                  <c:v>45831</c:v>
                </c:pt>
                <c:pt idx="94">
                  <c:v>45832</c:v>
                </c:pt>
                <c:pt idx="95">
                  <c:v>45833</c:v>
                </c:pt>
                <c:pt idx="96">
                  <c:v>45834</c:v>
                </c:pt>
                <c:pt idx="97">
                  <c:v>45835</c:v>
                </c:pt>
                <c:pt idx="98">
                  <c:v>45838</c:v>
                </c:pt>
                <c:pt idx="99">
                  <c:v>45839</c:v>
                </c:pt>
                <c:pt idx="100">
                  <c:v>45840</c:v>
                </c:pt>
                <c:pt idx="101">
                  <c:v>45841</c:v>
                </c:pt>
                <c:pt idx="102">
                  <c:v>45842</c:v>
                </c:pt>
                <c:pt idx="103">
                  <c:v>45845</c:v>
                </c:pt>
                <c:pt idx="104">
                  <c:v>45846</c:v>
                </c:pt>
                <c:pt idx="105">
                  <c:v>45847</c:v>
                </c:pt>
                <c:pt idx="106">
                  <c:v>45848</c:v>
                </c:pt>
                <c:pt idx="107">
                  <c:v>45849</c:v>
                </c:pt>
                <c:pt idx="108">
                  <c:v>45852</c:v>
                </c:pt>
                <c:pt idx="109">
                  <c:v>45853</c:v>
                </c:pt>
                <c:pt idx="110">
                  <c:v>45854</c:v>
                </c:pt>
                <c:pt idx="111">
                  <c:v>45855</c:v>
                </c:pt>
                <c:pt idx="112">
                  <c:v>45856</c:v>
                </c:pt>
                <c:pt idx="113">
                  <c:v>45859</c:v>
                </c:pt>
                <c:pt idx="114">
                  <c:v>45860</c:v>
                </c:pt>
                <c:pt idx="115">
                  <c:v>45861</c:v>
                </c:pt>
                <c:pt idx="116">
                  <c:v>45862</c:v>
                </c:pt>
                <c:pt idx="117">
                  <c:v>45863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45873</c:v>
                </c:pt>
                <c:pt idx="124">
                  <c:v>45874</c:v>
                </c:pt>
                <c:pt idx="125">
                  <c:v>45875</c:v>
                </c:pt>
                <c:pt idx="126">
                  <c:v>45876</c:v>
                </c:pt>
                <c:pt idx="127">
                  <c:v>45877</c:v>
                </c:pt>
                <c:pt idx="128">
                  <c:v>45880</c:v>
                </c:pt>
                <c:pt idx="129">
                  <c:v>45881</c:v>
                </c:pt>
                <c:pt idx="130">
                  <c:v>45882</c:v>
                </c:pt>
                <c:pt idx="131">
                  <c:v>45883</c:v>
                </c:pt>
                <c:pt idx="132">
                  <c:v>45887</c:v>
                </c:pt>
                <c:pt idx="133">
                  <c:v>45888</c:v>
                </c:pt>
                <c:pt idx="134">
                  <c:v>45889</c:v>
                </c:pt>
                <c:pt idx="135">
                  <c:v>45890</c:v>
                </c:pt>
                <c:pt idx="136">
                  <c:v>45891</c:v>
                </c:pt>
                <c:pt idx="137">
                  <c:v>45894</c:v>
                </c:pt>
                <c:pt idx="138">
                  <c:v>45895</c:v>
                </c:pt>
                <c:pt idx="139">
                  <c:v>45896</c:v>
                </c:pt>
                <c:pt idx="140">
                  <c:v>45897</c:v>
                </c:pt>
                <c:pt idx="141">
                  <c:v>45898</c:v>
                </c:pt>
                <c:pt idx="142">
                  <c:v>45901</c:v>
                </c:pt>
                <c:pt idx="143">
                  <c:v>45902</c:v>
                </c:pt>
                <c:pt idx="144">
                  <c:v>45903</c:v>
                </c:pt>
                <c:pt idx="145">
                  <c:v>45904</c:v>
                </c:pt>
                <c:pt idx="146">
                  <c:v>45905</c:v>
                </c:pt>
                <c:pt idx="147">
                  <c:v>45908</c:v>
                </c:pt>
                <c:pt idx="148">
                  <c:v>45909</c:v>
                </c:pt>
                <c:pt idx="149">
                  <c:v>45910</c:v>
                </c:pt>
                <c:pt idx="150">
                  <c:v>45911</c:v>
                </c:pt>
                <c:pt idx="151">
                  <c:v>45912</c:v>
                </c:pt>
                <c:pt idx="152">
                  <c:v>45915</c:v>
                </c:pt>
                <c:pt idx="153">
                  <c:v>45916</c:v>
                </c:pt>
                <c:pt idx="154">
                  <c:v>45917</c:v>
                </c:pt>
                <c:pt idx="155">
                  <c:v>45918</c:v>
                </c:pt>
                <c:pt idx="156">
                  <c:v>45919</c:v>
                </c:pt>
              </c:numCache>
            </c:numRef>
          </c:cat>
          <c:val>
            <c:numRef>
              <c:f>'Peer PE'!$E$3:$E$159</c:f>
              <c:numCache>
                <c:formatCode>General</c:formatCode>
                <c:ptCount val="157"/>
                <c:pt idx="0">
                  <c:v>58.748245321915761</c:v>
                </c:pt>
                <c:pt idx="1">
                  <c:v>60.626712762719741</c:v>
                </c:pt>
                <c:pt idx="2">
                  <c:v>55.407243163340723</c:v>
                </c:pt>
                <c:pt idx="3">
                  <c:v>55.871396895787143</c:v>
                </c:pt>
                <c:pt idx="4">
                  <c:v>56.91056910569106</c:v>
                </c:pt>
                <c:pt idx="5">
                  <c:v>55.121951219512198</c:v>
                </c:pt>
                <c:pt idx="6">
                  <c:v>54.641537324464153</c:v>
                </c:pt>
                <c:pt idx="7">
                  <c:v>54.739098300073913</c:v>
                </c:pt>
                <c:pt idx="8">
                  <c:v>54.337028824833702</c:v>
                </c:pt>
                <c:pt idx="9">
                  <c:v>55.173688100517374</c:v>
                </c:pt>
                <c:pt idx="10">
                  <c:v>55.461936437546193</c:v>
                </c:pt>
                <c:pt idx="11">
                  <c:v>53.167775314116781</c:v>
                </c:pt>
                <c:pt idx="12">
                  <c:v>48.467110125646713</c:v>
                </c:pt>
                <c:pt idx="13">
                  <c:v>46.697708795269776</c:v>
                </c:pt>
                <c:pt idx="14">
                  <c:v>46.960827790096083</c:v>
                </c:pt>
                <c:pt idx="15">
                  <c:v>49.555062823355513</c:v>
                </c:pt>
                <c:pt idx="16">
                  <c:v>48.230598669623056</c:v>
                </c:pt>
                <c:pt idx="17">
                  <c:v>49.54619364375462</c:v>
                </c:pt>
                <c:pt idx="18">
                  <c:v>46.708056171470808</c:v>
                </c:pt>
                <c:pt idx="19">
                  <c:v>46.277900960827793</c:v>
                </c:pt>
                <c:pt idx="20">
                  <c:v>46.829268292682933</c:v>
                </c:pt>
                <c:pt idx="21">
                  <c:v>43.342202512934222</c:v>
                </c:pt>
                <c:pt idx="22">
                  <c:v>42.764227642276424</c:v>
                </c:pt>
                <c:pt idx="23">
                  <c:v>39.930524759793052</c:v>
                </c:pt>
                <c:pt idx="24">
                  <c:v>42.011825572801179</c:v>
                </c:pt>
                <c:pt idx="25">
                  <c:v>44.150776053215083</c:v>
                </c:pt>
                <c:pt idx="26">
                  <c:v>44.381374722838139</c:v>
                </c:pt>
                <c:pt idx="27">
                  <c:v>46.360679970436067</c:v>
                </c:pt>
                <c:pt idx="28">
                  <c:v>49.070214338507022</c:v>
                </c:pt>
                <c:pt idx="29">
                  <c:v>47.144124168514416</c:v>
                </c:pt>
                <c:pt idx="30">
                  <c:v>49.637841832963787</c:v>
                </c:pt>
                <c:pt idx="31">
                  <c:v>49.790096082779009</c:v>
                </c:pt>
                <c:pt idx="32">
                  <c:v>49.352549889135261</c:v>
                </c:pt>
                <c:pt idx="33">
                  <c:v>50.786400591278642</c:v>
                </c:pt>
                <c:pt idx="34">
                  <c:v>49.696969696969695</c:v>
                </c:pt>
                <c:pt idx="35">
                  <c:v>46.962305986696229</c:v>
                </c:pt>
                <c:pt idx="36">
                  <c:v>44.789356984478935</c:v>
                </c:pt>
                <c:pt idx="37">
                  <c:v>44.779009608277903</c:v>
                </c:pt>
                <c:pt idx="38">
                  <c:v>45.126385809312637</c:v>
                </c:pt>
                <c:pt idx="39">
                  <c:v>46.657797487065778</c:v>
                </c:pt>
                <c:pt idx="40">
                  <c:v>48.898743532889881</c:v>
                </c:pt>
                <c:pt idx="41">
                  <c:v>44.000000000000007</c:v>
                </c:pt>
                <c:pt idx="42">
                  <c:v>40.130081300813011</c:v>
                </c:pt>
                <c:pt idx="43">
                  <c:v>42.286770140428679</c:v>
                </c:pt>
                <c:pt idx="44">
                  <c:v>42.407982261640797</c:v>
                </c:pt>
                <c:pt idx="45">
                  <c:v>48.308943089430898</c:v>
                </c:pt>
                <c:pt idx="46">
                  <c:v>45.816703621581674</c:v>
                </c:pt>
                <c:pt idx="47">
                  <c:v>47.513673318551369</c:v>
                </c:pt>
                <c:pt idx="48">
                  <c:v>47.642276422764233</c:v>
                </c:pt>
                <c:pt idx="49">
                  <c:v>48.567627494456765</c:v>
                </c:pt>
                <c:pt idx="50">
                  <c:v>48.508499630450856</c:v>
                </c:pt>
                <c:pt idx="51">
                  <c:v>47.827050997782706</c:v>
                </c:pt>
                <c:pt idx="52">
                  <c:v>46.27937915742794</c:v>
                </c:pt>
                <c:pt idx="53">
                  <c:v>50.376397760801801</c:v>
                </c:pt>
                <c:pt idx="54">
                  <c:v>51.429479073195154</c:v>
                </c:pt>
                <c:pt idx="55">
                  <c:v>55.163238748835496</c:v>
                </c:pt>
                <c:pt idx="56">
                  <c:v>56.988802393523578</c:v>
                </c:pt>
                <c:pt idx="57">
                  <c:v>56.627668260961642</c:v>
                </c:pt>
                <c:pt idx="58">
                  <c:v>56.8005841803663</c:v>
                </c:pt>
                <c:pt idx="59">
                  <c:v>56.743965693481591</c:v>
                </c:pt>
                <c:pt idx="60">
                  <c:v>58.499138786907608</c:v>
                </c:pt>
                <c:pt idx="61">
                  <c:v>60.646050600400798</c:v>
                </c:pt>
                <c:pt idx="62">
                  <c:v>61.377500241776247</c:v>
                </c:pt>
                <c:pt idx="63">
                  <c:v>61.397393223654653</c:v>
                </c:pt>
                <c:pt idx="64">
                  <c:v>62.251261215051088</c:v>
                </c:pt>
                <c:pt idx="65">
                  <c:v>60.291037385339912</c:v>
                </c:pt>
                <c:pt idx="66">
                  <c:v>61.095938036727951</c:v>
                </c:pt>
                <c:pt idx="67">
                  <c:v>63.753946461558797</c:v>
                </c:pt>
                <c:pt idx="68">
                  <c:v>66.309429518247057</c:v>
                </c:pt>
                <c:pt idx="69">
                  <c:v>66.234448278859205</c:v>
                </c:pt>
                <c:pt idx="70">
                  <c:v>65.336203635580162</c:v>
                </c:pt>
                <c:pt idx="71">
                  <c:v>65.50299863748377</c:v>
                </c:pt>
                <c:pt idx="72">
                  <c:v>68.340043899220319</c:v>
                </c:pt>
                <c:pt idx="73">
                  <c:v>68.866442804310594</c:v>
                </c:pt>
                <c:pt idx="74">
                  <c:v>69.323981387514053</c:v>
                </c:pt>
                <c:pt idx="75">
                  <c:v>70.209984195791009</c:v>
                </c:pt>
                <c:pt idx="76">
                  <c:v>71.062321957812188</c:v>
                </c:pt>
                <c:pt idx="77">
                  <c:v>72.15184527299904</c:v>
                </c:pt>
                <c:pt idx="78">
                  <c:v>74.217654929603327</c:v>
                </c:pt>
                <c:pt idx="79">
                  <c:v>72.099817474240126</c:v>
                </c:pt>
                <c:pt idx="80">
                  <c:v>72.376788991162627</c:v>
                </c:pt>
                <c:pt idx="81">
                  <c:v>74.240608370232266</c:v>
                </c:pt>
                <c:pt idx="82">
                  <c:v>75.435717512312223</c:v>
                </c:pt>
                <c:pt idx="83">
                  <c:v>74.695086494685199</c:v>
                </c:pt>
                <c:pt idx="84">
                  <c:v>74.11053887333496</c:v>
                </c:pt>
                <c:pt idx="85">
                  <c:v>74.216124700228065</c:v>
                </c:pt>
                <c:pt idx="86">
                  <c:v>73.451010012596853</c:v>
                </c:pt>
                <c:pt idx="87">
                  <c:v>71.203103060336332</c:v>
                </c:pt>
                <c:pt idx="88">
                  <c:v>73.981999605812916</c:v>
                </c:pt>
                <c:pt idx="89">
                  <c:v>74.624695943423134</c:v>
                </c:pt>
                <c:pt idx="90">
                  <c:v>73.213824459431166</c:v>
                </c:pt>
                <c:pt idx="91">
                  <c:v>74.656830760303649</c:v>
                </c:pt>
                <c:pt idx="92">
                  <c:v>74.776188651574117</c:v>
                </c:pt>
                <c:pt idx="93">
                  <c:v>75.010313745989265</c:v>
                </c:pt>
                <c:pt idx="94">
                  <c:v>74.516049657779504</c:v>
                </c:pt>
                <c:pt idx="95">
                  <c:v>76.493106010618561</c:v>
                </c:pt>
                <c:pt idx="96">
                  <c:v>78.170237405906192</c:v>
                </c:pt>
                <c:pt idx="97">
                  <c:v>76.920040006316782</c:v>
                </c:pt>
                <c:pt idx="98">
                  <c:v>77.553554967675439</c:v>
                </c:pt>
                <c:pt idx="99">
                  <c:v>79.519899714887657</c:v>
                </c:pt>
                <c:pt idx="100">
                  <c:v>80.972087392011701</c:v>
                </c:pt>
                <c:pt idx="101">
                  <c:v>77.429606388279183</c:v>
                </c:pt>
                <c:pt idx="102">
                  <c:v>77.287295056379776</c:v>
                </c:pt>
                <c:pt idx="103">
                  <c:v>79.1189796185689</c:v>
                </c:pt>
                <c:pt idx="104">
                  <c:v>81.14500331141636</c:v>
                </c:pt>
                <c:pt idx="105">
                  <c:v>81.102156888909022</c:v>
                </c:pt>
                <c:pt idx="106">
                  <c:v>81.985099238435438</c:v>
                </c:pt>
                <c:pt idx="107">
                  <c:v>82.534451584154652</c:v>
                </c:pt>
                <c:pt idx="108">
                  <c:v>82.503846996649401</c:v>
                </c:pt>
                <c:pt idx="109">
                  <c:v>84.933851244566142</c:v>
                </c:pt>
                <c:pt idx="110">
                  <c:v>85.63316606906109</c:v>
                </c:pt>
                <c:pt idx="111">
                  <c:v>85.871881851602026</c:v>
                </c:pt>
                <c:pt idx="112">
                  <c:v>87.249088289338218</c:v>
                </c:pt>
                <c:pt idx="113">
                  <c:v>87.926979902579475</c:v>
                </c:pt>
                <c:pt idx="114">
                  <c:v>86.59721057547641</c:v>
                </c:pt>
                <c:pt idx="115">
                  <c:v>84.008062472532387</c:v>
                </c:pt>
                <c:pt idx="116">
                  <c:v>137.1515312597912</c:v>
                </c:pt>
                <c:pt idx="117">
                  <c:v>136.04826631507547</c:v>
                </c:pt>
                <c:pt idx="118">
                  <c:v>140.54417998306729</c:v>
                </c:pt>
                <c:pt idx="119">
                  <c:v>141.21355219260823</c:v>
                </c:pt>
                <c:pt idx="120">
                  <c:v>137.94518430302543</c:v>
                </c:pt>
                <c:pt idx="121">
                  <c:v>142.8139404720971</c:v>
                </c:pt>
                <c:pt idx="122">
                  <c:v>143.96735382339082</c:v>
                </c:pt>
                <c:pt idx="123">
                  <c:v>143.14099529760571</c:v>
                </c:pt>
                <c:pt idx="124">
                  <c:v>144.50808446823174</c:v>
                </c:pt>
                <c:pt idx="125">
                  <c:v>141.66270748630677</c:v>
                </c:pt>
                <c:pt idx="126">
                  <c:v>144.8961895278353</c:v>
                </c:pt>
                <c:pt idx="127">
                  <c:v>140.82108640199792</c:v>
                </c:pt>
                <c:pt idx="128">
                  <c:v>141.52534445959313</c:v>
                </c:pt>
                <c:pt idx="129">
                  <c:v>141.8894654986594</c:v>
                </c:pt>
                <c:pt idx="130">
                  <c:v>143.34594965492445</c:v>
                </c:pt>
                <c:pt idx="131">
                  <c:v>138.30276424558153</c:v>
                </c:pt>
                <c:pt idx="132">
                  <c:v>136.33171383051626</c:v>
                </c:pt>
                <c:pt idx="133">
                  <c:v>135.59911102137696</c:v>
                </c:pt>
                <c:pt idx="134">
                  <c:v>136.27720469293149</c:v>
                </c:pt>
                <c:pt idx="135">
                  <c:v>131.50438460600904</c:v>
                </c:pt>
                <c:pt idx="136">
                  <c:v>131.82271796950411</c:v>
                </c:pt>
                <c:pt idx="137">
                  <c:v>132.13014950548219</c:v>
                </c:pt>
                <c:pt idx="138">
                  <c:v>132.36344861434503</c:v>
                </c:pt>
                <c:pt idx="139">
                  <c:v>131.32559463473098</c:v>
                </c:pt>
                <c:pt idx="140">
                  <c:v>136.47125722273327</c:v>
                </c:pt>
                <c:pt idx="141">
                  <c:v>135.70376856553972</c:v>
                </c:pt>
                <c:pt idx="142">
                  <c:v>138.16758158437133</c:v>
                </c:pt>
                <c:pt idx="143">
                  <c:v>133.64986426134558</c:v>
                </c:pt>
                <c:pt idx="144">
                  <c:v>126.39142750055761</c:v>
                </c:pt>
                <c:pt idx="145">
                  <c:v>125.81581100766245</c:v>
                </c:pt>
                <c:pt idx="146">
                  <c:v>130.56246670854421</c:v>
                </c:pt>
                <c:pt idx="147">
                  <c:v>126.91471522137142</c:v>
                </c:pt>
                <c:pt idx="148">
                  <c:v>130.87207861002571</c:v>
                </c:pt>
                <c:pt idx="149">
                  <c:v>132.06473854038049</c:v>
                </c:pt>
                <c:pt idx="150">
                  <c:v>140.319602336218</c:v>
                </c:pt>
                <c:pt idx="151">
                  <c:v>138.26787839752728</c:v>
                </c:pt>
                <c:pt idx="152">
                  <c:v>136.39276406461119</c:v>
                </c:pt>
                <c:pt idx="153">
                  <c:v>137.0752184671725</c:v>
                </c:pt>
                <c:pt idx="154">
                  <c:v>134.72696482002061</c:v>
                </c:pt>
                <c:pt idx="155">
                  <c:v>134.04669078296268</c:v>
                </c:pt>
                <c:pt idx="156">
                  <c:v>133.2203322571776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98-4B30-9610-5F4ECE9C406B}"/>
            </c:ext>
          </c:extLst>
        </c:ser>
        <c:ser>
          <c:idx val="4"/>
          <c:order val="4"/>
          <c:tx>
            <c:strRef>
              <c:f>'Peer PE'!$F$2</c:f>
              <c:strCache>
                <c:ptCount val="1"/>
                <c:pt idx="0">
                  <c:v>RTX.US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'Peer PE'!$A$3:$A$159</c:f>
              <c:numCache>
                <c:formatCode>m/d/yyyy</c:formatCode>
                <c:ptCount val="157"/>
                <c:pt idx="0">
                  <c:v>45692</c:v>
                </c:pt>
                <c:pt idx="1">
                  <c:v>45693</c:v>
                </c:pt>
                <c:pt idx="2">
                  <c:v>45694</c:v>
                </c:pt>
                <c:pt idx="3">
                  <c:v>45695</c:v>
                </c:pt>
                <c:pt idx="4">
                  <c:v>45698</c:v>
                </c:pt>
                <c:pt idx="5">
                  <c:v>45699</c:v>
                </c:pt>
                <c:pt idx="6">
                  <c:v>45700</c:v>
                </c:pt>
                <c:pt idx="7">
                  <c:v>45701</c:v>
                </c:pt>
                <c:pt idx="8">
                  <c:v>45702</c:v>
                </c:pt>
                <c:pt idx="9">
                  <c:v>45705</c:v>
                </c:pt>
                <c:pt idx="10">
                  <c:v>45706</c:v>
                </c:pt>
                <c:pt idx="11">
                  <c:v>45707</c:v>
                </c:pt>
                <c:pt idx="12">
                  <c:v>45708</c:v>
                </c:pt>
                <c:pt idx="13">
                  <c:v>45709</c:v>
                </c:pt>
                <c:pt idx="14">
                  <c:v>45712</c:v>
                </c:pt>
                <c:pt idx="15">
                  <c:v>45713</c:v>
                </c:pt>
                <c:pt idx="16">
                  <c:v>45714</c:v>
                </c:pt>
                <c:pt idx="17">
                  <c:v>45715</c:v>
                </c:pt>
                <c:pt idx="18">
                  <c:v>45716</c:v>
                </c:pt>
                <c:pt idx="19">
                  <c:v>45720</c:v>
                </c:pt>
                <c:pt idx="20">
                  <c:v>45721</c:v>
                </c:pt>
                <c:pt idx="21">
                  <c:v>45722</c:v>
                </c:pt>
                <c:pt idx="22">
                  <c:v>45723</c:v>
                </c:pt>
                <c:pt idx="23">
                  <c:v>45726</c:v>
                </c:pt>
                <c:pt idx="24">
                  <c:v>45727</c:v>
                </c:pt>
                <c:pt idx="25">
                  <c:v>45728</c:v>
                </c:pt>
                <c:pt idx="26">
                  <c:v>45729</c:v>
                </c:pt>
                <c:pt idx="27">
                  <c:v>45730</c:v>
                </c:pt>
                <c:pt idx="28">
                  <c:v>45733</c:v>
                </c:pt>
                <c:pt idx="29">
                  <c:v>45734</c:v>
                </c:pt>
                <c:pt idx="30">
                  <c:v>45735</c:v>
                </c:pt>
                <c:pt idx="31">
                  <c:v>45736</c:v>
                </c:pt>
                <c:pt idx="32">
                  <c:v>45737</c:v>
                </c:pt>
                <c:pt idx="33">
                  <c:v>45740</c:v>
                </c:pt>
                <c:pt idx="34">
                  <c:v>45741</c:v>
                </c:pt>
                <c:pt idx="35">
                  <c:v>45742</c:v>
                </c:pt>
                <c:pt idx="36">
                  <c:v>45743</c:v>
                </c:pt>
                <c:pt idx="37">
                  <c:v>45744</c:v>
                </c:pt>
                <c:pt idx="38">
                  <c:v>45747</c:v>
                </c:pt>
                <c:pt idx="39">
                  <c:v>45748</c:v>
                </c:pt>
                <c:pt idx="40">
                  <c:v>45749</c:v>
                </c:pt>
                <c:pt idx="41">
                  <c:v>45750</c:v>
                </c:pt>
                <c:pt idx="42">
                  <c:v>45751</c:v>
                </c:pt>
                <c:pt idx="43">
                  <c:v>45754</c:v>
                </c:pt>
                <c:pt idx="44">
                  <c:v>45755</c:v>
                </c:pt>
                <c:pt idx="45">
                  <c:v>45756</c:v>
                </c:pt>
                <c:pt idx="46">
                  <c:v>45757</c:v>
                </c:pt>
                <c:pt idx="47">
                  <c:v>45758</c:v>
                </c:pt>
                <c:pt idx="48">
                  <c:v>45761</c:v>
                </c:pt>
                <c:pt idx="49">
                  <c:v>45762</c:v>
                </c:pt>
                <c:pt idx="50">
                  <c:v>45763</c:v>
                </c:pt>
                <c:pt idx="51">
                  <c:v>45764</c:v>
                </c:pt>
                <c:pt idx="52">
                  <c:v>45765</c:v>
                </c:pt>
                <c:pt idx="53">
                  <c:v>45768</c:v>
                </c:pt>
                <c:pt idx="54">
                  <c:v>45769</c:v>
                </c:pt>
                <c:pt idx="55">
                  <c:v>45770</c:v>
                </c:pt>
                <c:pt idx="56">
                  <c:v>45771</c:v>
                </c:pt>
                <c:pt idx="57">
                  <c:v>45772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45779</c:v>
                </c:pt>
                <c:pt idx="62">
                  <c:v>45784</c:v>
                </c:pt>
                <c:pt idx="63">
                  <c:v>45785</c:v>
                </c:pt>
                <c:pt idx="64">
                  <c:v>45786</c:v>
                </c:pt>
                <c:pt idx="65">
                  <c:v>45789</c:v>
                </c:pt>
                <c:pt idx="66">
                  <c:v>45790</c:v>
                </c:pt>
                <c:pt idx="67">
                  <c:v>45791</c:v>
                </c:pt>
                <c:pt idx="68">
                  <c:v>45792</c:v>
                </c:pt>
                <c:pt idx="69">
                  <c:v>45793</c:v>
                </c:pt>
                <c:pt idx="70">
                  <c:v>45796</c:v>
                </c:pt>
                <c:pt idx="71">
                  <c:v>45797</c:v>
                </c:pt>
                <c:pt idx="72">
                  <c:v>45798</c:v>
                </c:pt>
                <c:pt idx="73">
                  <c:v>45799</c:v>
                </c:pt>
                <c:pt idx="74">
                  <c:v>45800</c:v>
                </c:pt>
                <c:pt idx="75">
                  <c:v>45803</c:v>
                </c:pt>
                <c:pt idx="76">
                  <c:v>45804</c:v>
                </c:pt>
                <c:pt idx="77">
                  <c:v>45805</c:v>
                </c:pt>
                <c:pt idx="78">
                  <c:v>45806</c:v>
                </c:pt>
                <c:pt idx="79">
                  <c:v>45807</c:v>
                </c:pt>
                <c:pt idx="80">
                  <c:v>45810</c:v>
                </c:pt>
                <c:pt idx="81">
                  <c:v>45812</c:v>
                </c:pt>
                <c:pt idx="82">
                  <c:v>45813</c:v>
                </c:pt>
                <c:pt idx="83">
                  <c:v>45817</c:v>
                </c:pt>
                <c:pt idx="84">
                  <c:v>45818</c:v>
                </c:pt>
                <c:pt idx="85">
                  <c:v>45819</c:v>
                </c:pt>
                <c:pt idx="86">
                  <c:v>45820</c:v>
                </c:pt>
                <c:pt idx="87">
                  <c:v>45821</c:v>
                </c:pt>
                <c:pt idx="88">
                  <c:v>45824</c:v>
                </c:pt>
                <c:pt idx="89">
                  <c:v>45825</c:v>
                </c:pt>
                <c:pt idx="90">
                  <c:v>45826</c:v>
                </c:pt>
                <c:pt idx="91">
                  <c:v>45827</c:v>
                </c:pt>
                <c:pt idx="92">
                  <c:v>45828</c:v>
                </c:pt>
                <c:pt idx="93">
                  <c:v>45831</c:v>
                </c:pt>
                <c:pt idx="94">
                  <c:v>45832</c:v>
                </c:pt>
                <c:pt idx="95">
                  <c:v>45833</c:v>
                </c:pt>
                <c:pt idx="96">
                  <c:v>45834</c:v>
                </c:pt>
                <c:pt idx="97">
                  <c:v>45835</c:v>
                </c:pt>
                <c:pt idx="98">
                  <c:v>45838</c:v>
                </c:pt>
                <c:pt idx="99">
                  <c:v>45839</c:v>
                </c:pt>
                <c:pt idx="100">
                  <c:v>45840</c:v>
                </c:pt>
                <c:pt idx="101">
                  <c:v>45841</c:v>
                </c:pt>
                <c:pt idx="102">
                  <c:v>45842</c:v>
                </c:pt>
                <c:pt idx="103">
                  <c:v>45845</c:v>
                </c:pt>
                <c:pt idx="104">
                  <c:v>45846</c:v>
                </c:pt>
                <c:pt idx="105">
                  <c:v>45847</c:v>
                </c:pt>
                <c:pt idx="106">
                  <c:v>45848</c:v>
                </c:pt>
                <c:pt idx="107">
                  <c:v>45849</c:v>
                </c:pt>
                <c:pt idx="108">
                  <c:v>45852</c:v>
                </c:pt>
                <c:pt idx="109">
                  <c:v>45853</c:v>
                </c:pt>
                <c:pt idx="110">
                  <c:v>45854</c:v>
                </c:pt>
                <c:pt idx="111">
                  <c:v>45855</c:v>
                </c:pt>
                <c:pt idx="112">
                  <c:v>45856</c:v>
                </c:pt>
                <c:pt idx="113">
                  <c:v>45859</c:v>
                </c:pt>
                <c:pt idx="114">
                  <c:v>45860</c:v>
                </c:pt>
                <c:pt idx="115">
                  <c:v>45861</c:v>
                </c:pt>
                <c:pt idx="116">
                  <c:v>45862</c:v>
                </c:pt>
                <c:pt idx="117">
                  <c:v>45863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45873</c:v>
                </c:pt>
                <c:pt idx="124">
                  <c:v>45874</c:v>
                </c:pt>
                <c:pt idx="125">
                  <c:v>45875</c:v>
                </c:pt>
                <c:pt idx="126">
                  <c:v>45876</c:v>
                </c:pt>
                <c:pt idx="127">
                  <c:v>45877</c:v>
                </c:pt>
                <c:pt idx="128">
                  <c:v>45880</c:v>
                </c:pt>
                <c:pt idx="129">
                  <c:v>45881</c:v>
                </c:pt>
                <c:pt idx="130">
                  <c:v>45882</c:v>
                </c:pt>
                <c:pt idx="131">
                  <c:v>45883</c:v>
                </c:pt>
                <c:pt idx="132">
                  <c:v>45887</c:v>
                </c:pt>
                <c:pt idx="133">
                  <c:v>45888</c:v>
                </c:pt>
                <c:pt idx="134">
                  <c:v>45889</c:v>
                </c:pt>
                <c:pt idx="135">
                  <c:v>45890</c:v>
                </c:pt>
                <c:pt idx="136">
                  <c:v>45891</c:v>
                </c:pt>
                <c:pt idx="137">
                  <c:v>45894</c:v>
                </c:pt>
                <c:pt idx="138">
                  <c:v>45895</c:v>
                </c:pt>
                <c:pt idx="139">
                  <c:v>45896</c:v>
                </c:pt>
                <c:pt idx="140">
                  <c:v>45897</c:v>
                </c:pt>
                <c:pt idx="141">
                  <c:v>45898</c:v>
                </c:pt>
                <c:pt idx="142">
                  <c:v>45901</c:v>
                </c:pt>
                <c:pt idx="143">
                  <c:v>45902</c:v>
                </c:pt>
                <c:pt idx="144">
                  <c:v>45903</c:v>
                </c:pt>
                <c:pt idx="145">
                  <c:v>45904</c:v>
                </c:pt>
                <c:pt idx="146">
                  <c:v>45905</c:v>
                </c:pt>
                <c:pt idx="147">
                  <c:v>45908</c:v>
                </c:pt>
                <c:pt idx="148">
                  <c:v>45909</c:v>
                </c:pt>
                <c:pt idx="149">
                  <c:v>45910</c:v>
                </c:pt>
                <c:pt idx="150">
                  <c:v>45911</c:v>
                </c:pt>
                <c:pt idx="151">
                  <c:v>45912</c:v>
                </c:pt>
                <c:pt idx="152">
                  <c:v>45915</c:v>
                </c:pt>
                <c:pt idx="153">
                  <c:v>45916</c:v>
                </c:pt>
                <c:pt idx="154">
                  <c:v>45917</c:v>
                </c:pt>
                <c:pt idx="155">
                  <c:v>45918</c:v>
                </c:pt>
                <c:pt idx="156">
                  <c:v>45919</c:v>
                </c:pt>
              </c:numCache>
            </c:numRef>
          </c:cat>
          <c:val>
            <c:numRef>
              <c:f>'Peer PE'!$F$3:$F$159</c:f>
              <c:numCache>
                <c:formatCode>General</c:formatCode>
                <c:ptCount val="157"/>
                <c:pt idx="0">
                  <c:v>22.341135936335856</c:v>
                </c:pt>
                <c:pt idx="1">
                  <c:v>22.478625204776343</c:v>
                </c:pt>
                <c:pt idx="2">
                  <c:v>22.412491126285982</c:v>
                </c:pt>
                <c:pt idx="3">
                  <c:v>22.26804037589914</c:v>
                </c:pt>
                <c:pt idx="4">
                  <c:v>22.320251490496794</c:v>
                </c:pt>
                <c:pt idx="5">
                  <c:v>22.4699233523434</c:v>
                </c:pt>
                <c:pt idx="6">
                  <c:v>22.064417028968293</c:v>
                </c:pt>
                <c:pt idx="7">
                  <c:v>21.90082220322898</c:v>
                </c:pt>
                <c:pt idx="8">
                  <c:v>21.303875126329142</c:v>
                </c:pt>
                <c:pt idx="9">
                  <c:v>21.538825142018581</c:v>
                </c:pt>
                <c:pt idx="10">
                  <c:v>21.825986272305673</c:v>
                </c:pt>
                <c:pt idx="11">
                  <c:v>21.773775157708023</c:v>
                </c:pt>
                <c:pt idx="12">
                  <c:v>21.457027729148926</c:v>
                </c:pt>
                <c:pt idx="13">
                  <c:v>21.829467013278855</c:v>
                </c:pt>
                <c:pt idx="14">
                  <c:v>22.161877776217246</c:v>
                </c:pt>
                <c:pt idx="15">
                  <c:v>22.156656664757481</c:v>
                </c:pt>
                <c:pt idx="16">
                  <c:v>22.715315590952372</c:v>
                </c:pt>
                <c:pt idx="17">
                  <c:v>23.145187101139719</c:v>
                </c:pt>
                <c:pt idx="18">
                  <c:v>23.291378222013147</c:v>
                </c:pt>
                <c:pt idx="19">
                  <c:v>22.398568162393271</c:v>
                </c:pt>
                <c:pt idx="20">
                  <c:v>22.562162988132584</c:v>
                </c:pt>
                <c:pt idx="21">
                  <c:v>22.325472601956559</c:v>
                </c:pt>
                <c:pt idx="22">
                  <c:v>22.346357047795621</c:v>
                </c:pt>
                <c:pt idx="23">
                  <c:v>22.367241493634683</c:v>
                </c:pt>
                <c:pt idx="24">
                  <c:v>22.295886303684558</c:v>
                </c:pt>
                <c:pt idx="25">
                  <c:v>22.269780746385727</c:v>
                </c:pt>
                <c:pt idx="26">
                  <c:v>22.485586686722694</c:v>
                </c:pt>
                <c:pt idx="27">
                  <c:v>22.623075955163184</c:v>
                </c:pt>
                <c:pt idx="28">
                  <c:v>22.981592275400406</c:v>
                </c:pt>
                <c:pt idx="29">
                  <c:v>23.092975986542061</c:v>
                </c:pt>
                <c:pt idx="30">
                  <c:v>23.550693424514822</c:v>
                </c:pt>
                <c:pt idx="31">
                  <c:v>23.402761933154807</c:v>
                </c:pt>
                <c:pt idx="32">
                  <c:v>23.037284130971234</c:v>
                </c:pt>
                <c:pt idx="33">
                  <c:v>23.44105008385975</c:v>
                </c:pt>
                <c:pt idx="34">
                  <c:v>23.609866021058828</c:v>
                </c:pt>
                <c:pt idx="35">
                  <c:v>23.37839674634257</c:v>
                </c:pt>
                <c:pt idx="36">
                  <c:v>23.221763402549609</c:v>
                </c:pt>
                <c:pt idx="37">
                  <c:v>22.924160049342984</c:v>
                </c:pt>
                <c:pt idx="38">
                  <c:v>23.052947465350531</c:v>
                </c:pt>
                <c:pt idx="39">
                  <c:v>23.120821914327475</c:v>
                </c:pt>
                <c:pt idx="40">
                  <c:v>23.173033028925133</c:v>
                </c:pt>
                <c:pt idx="41">
                  <c:v>22.664844846841305</c:v>
                </c:pt>
                <c:pt idx="42">
                  <c:v>20.440651364981274</c:v>
                </c:pt>
                <c:pt idx="43">
                  <c:v>20.418026548655622</c:v>
                </c:pt>
                <c:pt idx="44">
                  <c:v>20.964502881444393</c:v>
                </c:pt>
                <c:pt idx="45">
                  <c:v>22.351578159255386</c:v>
                </c:pt>
                <c:pt idx="46">
                  <c:v>22.114887773079356</c:v>
                </c:pt>
                <c:pt idx="47">
                  <c:v>22.321991860983381</c:v>
                </c:pt>
                <c:pt idx="48">
                  <c:v>22.475144463803161</c:v>
                </c:pt>
                <c:pt idx="49">
                  <c:v>22.388125939473738</c:v>
                </c:pt>
                <c:pt idx="50">
                  <c:v>22.494288539155637</c:v>
                </c:pt>
                <c:pt idx="51">
                  <c:v>22.43163520163845</c:v>
                </c:pt>
                <c:pt idx="52">
                  <c:v>21.949552576853456</c:v>
                </c:pt>
                <c:pt idx="53">
                  <c:v>19.859896505059776</c:v>
                </c:pt>
                <c:pt idx="54">
                  <c:v>20.999985508822768</c:v>
                </c:pt>
                <c:pt idx="55">
                  <c:v>21.295046828326512</c:v>
                </c:pt>
                <c:pt idx="56">
                  <c:v>21.862472442756793</c:v>
                </c:pt>
                <c:pt idx="57">
                  <c:v>21.789143594122727</c:v>
                </c:pt>
                <c:pt idx="58">
                  <c:v>21.951514616098162</c:v>
                </c:pt>
                <c:pt idx="59">
                  <c:v>22.021351614797272</c:v>
                </c:pt>
                <c:pt idx="60">
                  <c:v>22.244830010634427</c:v>
                </c:pt>
                <c:pt idx="61">
                  <c:v>22.733689001528209</c:v>
                </c:pt>
                <c:pt idx="62">
                  <c:v>22.450849156796806</c:v>
                </c:pt>
                <c:pt idx="63">
                  <c:v>22.37577438319526</c:v>
                </c:pt>
                <c:pt idx="64">
                  <c:v>22.260543335341726</c:v>
                </c:pt>
                <c:pt idx="65">
                  <c:v>22.464816556536626</c:v>
                </c:pt>
                <c:pt idx="66">
                  <c:v>22.464816556536626</c:v>
                </c:pt>
                <c:pt idx="67">
                  <c:v>22.794796375389929</c:v>
                </c:pt>
                <c:pt idx="68">
                  <c:v>22.822731174869574</c:v>
                </c:pt>
                <c:pt idx="69">
                  <c:v>22.834952649641917</c:v>
                </c:pt>
                <c:pt idx="70">
                  <c:v>23.660775159258911</c:v>
                </c:pt>
                <c:pt idx="71">
                  <c:v>23.653791459388998</c:v>
                </c:pt>
                <c:pt idx="72">
                  <c:v>23.954090553795176</c:v>
                </c:pt>
                <c:pt idx="73">
                  <c:v>23.950598703860223</c:v>
                </c:pt>
                <c:pt idx="74">
                  <c:v>23.561257436112673</c:v>
                </c:pt>
                <c:pt idx="75">
                  <c:v>23.407616038974631</c:v>
                </c:pt>
                <c:pt idx="76">
                  <c:v>23.107316944568453</c:v>
                </c:pt>
                <c:pt idx="77">
                  <c:v>23.428567138584363</c:v>
                </c:pt>
                <c:pt idx="78">
                  <c:v>23.194613192942342</c:v>
                </c:pt>
                <c:pt idx="79">
                  <c:v>23.535068561600511</c:v>
                </c:pt>
                <c:pt idx="80">
                  <c:v>23.828383956136776</c:v>
                </c:pt>
                <c:pt idx="81">
                  <c:v>23.9994846029496</c:v>
                </c:pt>
                <c:pt idx="82">
                  <c:v>24.00646830281951</c:v>
                </c:pt>
                <c:pt idx="83">
                  <c:v>24.189790424404681</c:v>
                </c:pt>
                <c:pt idx="84">
                  <c:v>24.280578522713522</c:v>
                </c:pt>
                <c:pt idx="85">
                  <c:v>24.285816297615956</c:v>
                </c:pt>
                <c:pt idx="86">
                  <c:v>24.614050191501775</c:v>
                </c:pt>
                <c:pt idx="87">
                  <c:v>24.184552649502248</c:v>
                </c:pt>
                <c:pt idx="88">
                  <c:v>24.758961963802435</c:v>
                </c:pt>
                <c:pt idx="89">
                  <c:v>24.614050191501775</c:v>
                </c:pt>
                <c:pt idx="90">
                  <c:v>25.436380851183813</c:v>
                </c:pt>
                <c:pt idx="91">
                  <c:v>25.570817073679606</c:v>
                </c:pt>
                <c:pt idx="92">
                  <c:v>25.923493917110115</c:v>
                </c:pt>
                <c:pt idx="93">
                  <c:v>25.467807500598415</c:v>
                </c:pt>
                <c:pt idx="94">
                  <c:v>25.602243723094201</c:v>
                </c:pt>
                <c:pt idx="95">
                  <c:v>25.457331950793549</c:v>
                </c:pt>
                <c:pt idx="96">
                  <c:v>24.765945663672344</c:v>
                </c:pt>
                <c:pt idx="97">
                  <c:v>24.683887190200888</c:v>
                </c:pt>
                <c:pt idx="98">
                  <c:v>24.90911151100552</c:v>
                </c:pt>
                <c:pt idx="99">
                  <c:v>25.256550579533602</c:v>
                </c:pt>
                <c:pt idx="100">
                  <c:v>25.493996375110584</c:v>
                </c:pt>
                <c:pt idx="101">
                  <c:v>25.174492106062146</c:v>
                </c:pt>
                <c:pt idx="102">
                  <c:v>25.232107629988917</c:v>
                </c:pt>
                <c:pt idx="103">
                  <c:v>25.446856400988679</c:v>
                </c:pt>
                <c:pt idx="104">
                  <c:v>25.476537125435801</c:v>
                </c:pt>
                <c:pt idx="105">
                  <c:v>25.300198703720547</c:v>
                </c:pt>
                <c:pt idx="106">
                  <c:v>25.521931174590225</c:v>
                </c:pt>
                <c:pt idx="107">
                  <c:v>25.560341523874737</c:v>
                </c:pt>
                <c:pt idx="108">
                  <c:v>25.642399997346192</c:v>
                </c:pt>
                <c:pt idx="109">
                  <c:v>26.063167914508337</c:v>
                </c:pt>
                <c:pt idx="110">
                  <c:v>25.958412416459673</c:v>
                </c:pt>
                <c:pt idx="111">
                  <c:v>26.218555236613859</c:v>
                </c:pt>
                <c:pt idx="112">
                  <c:v>26.450763257288404</c:v>
                </c:pt>
                <c:pt idx="113">
                  <c:v>26.450763257288404</c:v>
                </c:pt>
                <c:pt idx="114">
                  <c:v>26.461238807093274</c:v>
                </c:pt>
                <c:pt idx="115">
                  <c:v>25.319515240847707</c:v>
                </c:pt>
                <c:pt idx="116">
                  <c:v>26.561982570491775</c:v>
                </c:pt>
                <c:pt idx="117">
                  <c:v>26.346417883518008</c:v>
                </c:pt>
                <c:pt idx="118">
                  <c:v>26.62817960034986</c:v>
                </c:pt>
                <c:pt idx="119">
                  <c:v>26.490693461413834</c:v>
                </c:pt>
                <c:pt idx="120">
                  <c:v>26.668916234108682</c:v>
                </c:pt>
                <c:pt idx="121">
                  <c:v>26.886178280822399</c:v>
                </c:pt>
                <c:pt idx="122">
                  <c:v>26.74529742240647</c:v>
                </c:pt>
                <c:pt idx="123">
                  <c:v>26.616298082170204</c:v>
                </c:pt>
                <c:pt idx="124">
                  <c:v>26.713047587347404</c:v>
                </c:pt>
                <c:pt idx="125">
                  <c:v>26.534824814652563</c:v>
                </c:pt>
                <c:pt idx="126">
                  <c:v>26.436377949735405</c:v>
                </c:pt>
                <c:pt idx="127">
                  <c:v>26.438075309475355</c:v>
                </c:pt>
                <c:pt idx="128">
                  <c:v>26.285312932879776</c:v>
                </c:pt>
                <c:pt idx="129">
                  <c:v>26.275128774440073</c:v>
                </c:pt>
                <c:pt idx="130">
                  <c:v>26.392246596496683</c:v>
                </c:pt>
                <c:pt idx="131">
                  <c:v>26.429588510775606</c:v>
                </c:pt>
                <c:pt idx="132">
                  <c:v>26.322654847158699</c:v>
                </c:pt>
                <c:pt idx="133">
                  <c:v>26.154616232903557</c:v>
                </c:pt>
                <c:pt idx="134">
                  <c:v>26.393943956236633</c:v>
                </c:pt>
                <c:pt idx="135">
                  <c:v>26.081629764085665</c:v>
                </c:pt>
                <c:pt idx="136">
                  <c:v>26.578956167891285</c:v>
                </c:pt>
                <c:pt idx="137">
                  <c:v>26.533127454912606</c:v>
                </c:pt>
                <c:pt idx="138">
                  <c:v>26.519548576993003</c:v>
                </c:pt>
                <c:pt idx="139">
                  <c:v>26.524640656212856</c:v>
                </c:pt>
                <c:pt idx="140">
                  <c:v>27.084769370396653</c:v>
                </c:pt>
                <c:pt idx="141">
                  <c:v>27.130598083375329</c:v>
                </c:pt>
                <c:pt idx="142">
                  <c:v>27.269781582051301</c:v>
                </c:pt>
                <c:pt idx="143">
                  <c:v>26.920125475621415</c:v>
                </c:pt>
                <c:pt idx="144">
                  <c:v>26.819981250964311</c:v>
                </c:pt>
                <c:pt idx="145">
                  <c:v>26.836954848363824</c:v>
                </c:pt>
                <c:pt idx="146">
                  <c:v>26.933704353541025</c:v>
                </c:pt>
                <c:pt idx="147">
                  <c:v>26.73681062370672</c:v>
                </c:pt>
                <c:pt idx="148">
                  <c:v>26.176681909522916</c:v>
                </c:pt>
                <c:pt idx="149">
                  <c:v>25.757434053755041</c:v>
                </c:pt>
                <c:pt idx="150">
                  <c:v>26.309075969239089</c:v>
                </c:pt>
                <c:pt idx="151">
                  <c:v>26.758876300326079</c:v>
                </c:pt>
                <c:pt idx="152">
                  <c:v>26.453351547134915</c:v>
                </c:pt>
                <c:pt idx="153">
                  <c:v>26.881086201602546</c:v>
                </c:pt>
                <c:pt idx="154">
                  <c:v>26.916730756141515</c:v>
                </c:pt>
                <c:pt idx="155">
                  <c:v>26.87090204316284</c:v>
                </c:pt>
                <c:pt idx="156">
                  <c:v>26.850533726283427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98-4B30-9610-5F4ECE9C406B}"/>
            </c:ext>
          </c:extLst>
        </c:ser>
        <c:ser>
          <c:idx val="5"/>
          <c:order val="5"/>
          <c:tx>
            <c:strRef>
              <c:f>'Peer PE'!$G$2</c:f>
              <c:strCache>
                <c:ptCount val="1"/>
                <c:pt idx="0">
                  <c:v>BA/.LN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'Peer PE'!$A$3:$A$159</c:f>
              <c:numCache>
                <c:formatCode>m/d/yyyy</c:formatCode>
                <c:ptCount val="157"/>
                <c:pt idx="0">
                  <c:v>45692</c:v>
                </c:pt>
                <c:pt idx="1">
                  <c:v>45693</c:v>
                </c:pt>
                <c:pt idx="2">
                  <c:v>45694</c:v>
                </c:pt>
                <c:pt idx="3">
                  <c:v>45695</c:v>
                </c:pt>
                <c:pt idx="4">
                  <c:v>45698</c:v>
                </c:pt>
                <c:pt idx="5">
                  <c:v>45699</c:v>
                </c:pt>
                <c:pt idx="6">
                  <c:v>45700</c:v>
                </c:pt>
                <c:pt idx="7">
                  <c:v>45701</c:v>
                </c:pt>
                <c:pt idx="8">
                  <c:v>45702</c:v>
                </c:pt>
                <c:pt idx="9">
                  <c:v>45705</c:v>
                </c:pt>
                <c:pt idx="10">
                  <c:v>45706</c:v>
                </c:pt>
                <c:pt idx="11">
                  <c:v>45707</c:v>
                </c:pt>
                <c:pt idx="12">
                  <c:v>45708</c:v>
                </c:pt>
                <c:pt idx="13">
                  <c:v>45709</c:v>
                </c:pt>
                <c:pt idx="14">
                  <c:v>45712</c:v>
                </c:pt>
                <c:pt idx="15">
                  <c:v>45713</c:v>
                </c:pt>
                <c:pt idx="16">
                  <c:v>45714</c:v>
                </c:pt>
                <c:pt idx="17">
                  <c:v>45715</c:v>
                </c:pt>
                <c:pt idx="18">
                  <c:v>45716</c:v>
                </c:pt>
                <c:pt idx="19">
                  <c:v>45720</c:v>
                </c:pt>
                <c:pt idx="20">
                  <c:v>45721</c:v>
                </c:pt>
                <c:pt idx="21">
                  <c:v>45722</c:v>
                </c:pt>
                <c:pt idx="22">
                  <c:v>45723</c:v>
                </c:pt>
                <c:pt idx="23">
                  <c:v>45726</c:v>
                </c:pt>
                <c:pt idx="24">
                  <c:v>45727</c:v>
                </c:pt>
                <c:pt idx="25">
                  <c:v>45728</c:v>
                </c:pt>
                <c:pt idx="26">
                  <c:v>45729</c:v>
                </c:pt>
                <c:pt idx="27">
                  <c:v>45730</c:v>
                </c:pt>
                <c:pt idx="28">
                  <c:v>45733</c:v>
                </c:pt>
                <c:pt idx="29">
                  <c:v>45734</c:v>
                </c:pt>
                <c:pt idx="30">
                  <c:v>45735</c:v>
                </c:pt>
                <c:pt idx="31">
                  <c:v>45736</c:v>
                </c:pt>
                <c:pt idx="32">
                  <c:v>45737</c:v>
                </c:pt>
                <c:pt idx="33">
                  <c:v>45740</c:v>
                </c:pt>
                <c:pt idx="34">
                  <c:v>45741</c:v>
                </c:pt>
                <c:pt idx="35">
                  <c:v>45742</c:v>
                </c:pt>
                <c:pt idx="36">
                  <c:v>45743</c:v>
                </c:pt>
                <c:pt idx="37">
                  <c:v>45744</c:v>
                </c:pt>
                <c:pt idx="38">
                  <c:v>45747</c:v>
                </c:pt>
                <c:pt idx="39">
                  <c:v>45748</c:v>
                </c:pt>
                <c:pt idx="40">
                  <c:v>45749</c:v>
                </c:pt>
                <c:pt idx="41">
                  <c:v>45750</c:v>
                </c:pt>
                <c:pt idx="42">
                  <c:v>45751</c:v>
                </c:pt>
                <c:pt idx="43">
                  <c:v>45754</c:v>
                </c:pt>
                <c:pt idx="44">
                  <c:v>45755</c:v>
                </c:pt>
                <c:pt idx="45">
                  <c:v>45756</c:v>
                </c:pt>
                <c:pt idx="46">
                  <c:v>45757</c:v>
                </c:pt>
                <c:pt idx="47">
                  <c:v>45758</c:v>
                </c:pt>
                <c:pt idx="48">
                  <c:v>45761</c:v>
                </c:pt>
                <c:pt idx="49">
                  <c:v>45762</c:v>
                </c:pt>
                <c:pt idx="50">
                  <c:v>45763</c:v>
                </c:pt>
                <c:pt idx="51">
                  <c:v>45764</c:v>
                </c:pt>
                <c:pt idx="52">
                  <c:v>45765</c:v>
                </c:pt>
                <c:pt idx="53">
                  <c:v>45768</c:v>
                </c:pt>
                <c:pt idx="54">
                  <c:v>45769</c:v>
                </c:pt>
                <c:pt idx="55">
                  <c:v>45770</c:v>
                </c:pt>
                <c:pt idx="56">
                  <c:v>45771</c:v>
                </c:pt>
                <c:pt idx="57">
                  <c:v>45772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45779</c:v>
                </c:pt>
                <c:pt idx="62">
                  <c:v>45784</c:v>
                </c:pt>
                <c:pt idx="63">
                  <c:v>45785</c:v>
                </c:pt>
                <c:pt idx="64">
                  <c:v>45786</c:v>
                </c:pt>
                <c:pt idx="65">
                  <c:v>45789</c:v>
                </c:pt>
                <c:pt idx="66">
                  <c:v>45790</c:v>
                </c:pt>
                <c:pt idx="67">
                  <c:v>45791</c:v>
                </c:pt>
                <c:pt idx="68">
                  <c:v>45792</c:v>
                </c:pt>
                <c:pt idx="69">
                  <c:v>45793</c:v>
                </c:pt>
                <c:pt idx="70">
                  <c:v>45796</c:v>
                </c:pt>
                <c:pt idx="71">
                  <c:v>45797</c:v>
                </c:pt>
                <c:pt idx="72">
                  <c:v>45798</c:v>
                </c:pt>
                <c:pt idx="73">
                  <c:v>45799</c:v>
                </c:pt>
                <c:pt idx="74">
                  <c:v>45800</c:v>
                </c:pt>
                <c:pt idx="75">
                  <c:v>45803</c:v>
                </c:pt>
                <c:pt idx="76">
                  <c:v>45804</c:v>
                </c:pt>
                <c:pt idx="77">
                  <c:v>45805</c:v>
                </c:pt>
                <c:pt idx="78">
                  <c:v>45806</c:v>
                </c:pt>
                <c:pt idx="79">
                  <c:v>45807</c:v>
                </c:pt>
                <c:pt idx="80">
                  <c:v>45810</c:v>
                </c:pt>
                <c:pt idx="81">
                  <c:v>45812</c:v>
                </c:pt>
                <c:pt idx="82">
                  <c:v>45813</c:v>
                </c:pt>
                <c:pt idx="83">
                  <c:v>45817</c:v>
                </c:pt>
                <c:pt idx="84">
                  <c:v>45818</c:v>
                </c:pt>
                <c:pt idx="85">
                  <c:v>45819</c:v>
                </c:pt>
                <c:pt idx="86">
                  <c:v>45820</c:v>
                </c:pt>
                <c:pt idx="87">
                  <c:v>45821</c:v>
                </c:pt>
                <c:pt idx="88">
                  <c:v>45824</c:v>
                </c:pt>
                <c:pt idx="89">
                  <c:v>45825</c:v>
                </c:pt>
                <c:pt idx="90">
                  <c:v>45826</c:v>
                </c:pt>
                <c:pt idx="91">
                  <c:v>45827</c:v>
                </c:pt>
                <c:pt idx="92">
                  <c:v>45828</c:v>
                </c:pt>
                <c:pt idx="93">
                  <c:v>45831</c:v>
                </c:pt>
                <c:pt idx="94">
                  <c:v>45832</c:v>
                </c:pt>
                <c:pt idx="95">
                  <c:v>45833</c:v>
                </c:pt>
                <c:pt idx="96">
                  <c:v>45834</c:v>
                </c:pt>
                <c:pt idx="97">
                  <c:v>45835</c:v>
                </c:pt>
                <c:pt idx="98">
                  <c:v>45838</c:v>
                </c:pt>
                <c:pt idx="99">
                  <c:v>45839</c:v>
                </c:pt>
                <c:pt idx="100">
                  <c:v>45840</c:v>
                </c:pt>
                <c:pt idx="101">
                  <c:v>45841</c:v>
                </c:pt>
                <c:pt idx="102">
                  <c:v>45842</c:v>
                </c:pt>
                <c:pt idx="103">
                  <c:v>45845</c:v>
                </c:pt>
                <c:pt idx="104">
                  <c:v>45846</c:v>
                </c:pt>
                <c:pt idx="105">
                  <c:v>45847</c:v>
                </c:pt>
                <c:pt idx="106">
                  <c:v>45848</c:v>
                </c:pt>
                <c:pt idx="107">
                  <c:v>45849</c:v>
                </c:pt>
                <c:pt idx="108">
                  <c:v>45852</c:v>
                </c:pt>
                <c:pt idx="109">
                  <c:v>45853</c:v>
                </c:pt>
                <c:pt idx="110">
                  <c:v>45854</c:v>
                </c:pt>
                <c:pt idx="111">
                  <c:v>45855</c:v>
                </c:pt>
                <c:pt idx="112">
                  <c:v>45856</c:v>
                </c:pt>
                <c:pt idx="113">
                  <c:v>45859</c:v>
                </c:pt>
                <c:pt idx="114">
                  <c:v>45860</c:v>
                </c:pt>
                <c:pt idx="115">
                  <c:v>45861</c:v>
                </c:pt>
                <c:pt idx="116">
                  <c:v>45862</c:v>
                </c:pt>
                <c:pt idx="117">
                  <c:v>45863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45873</c:v>
                </c:pt>
                <c:pt idx="124">
                  <c:v>45874</c:v>
                </c:pt>
                <c:pt idx="125">
                  <c:v>45875</c:v>
                </c:pt>
                <c:pt idx="126">
                  <c:v>45876</c:v>
                </c:pt>
                <c:pt idx="127">
                  <c:v>45877</c:v>
                </c:pt>
                <c:pt idx="128">
                  <c:v>45880</c:v>
                </c:pt>
                <c:pt idx="129">
                  <c:v>45881</c:v>
                </c:pt>
                <c:pt idx="130">
                  <c:v>45882</c:v>
                </c:pt>
                <c:pt idx="131">
                  <c:v>45883</c:v>
                </c:pt>
                <c:pt idx="132">
                  <c:v>45887</c:v>
                </c:pt>
                <c:pt idx="133">
                  <c:v>45888</c:v>
                </c:pt>
                <c:pt idx="134">
                  <c:v>45889</c:v>
                </c:pt>
                <c:pt idx="135">
                  <c:v>45890</c:v>
                </c:pt>
                <c:pt idx="136">
                  <c:v>45891</c:v>
                </c:pt>
                <c:pt idx="137">
                  <c:v>45894</c:v>
                </c:pt>
                <c:pt idx="138">
                  <c:v>45895</c:v>
                </c:pt>
                <c:pt idx="139">
                  <c:v>45896</c:v>
                </c:pt>
                <c:pt idx="140">
                  <c:v>45897</c:v>
                </c:pt>
                <c:pt idx="141">
                  <c:v>45898</c:v>
                </c:pt>
                <c:pt idx="142">
                  <c:v>45901</c:v>
                </c:pt>
                <c:pt idx="143">
                  <c:v>45902</c:v>
                </c:pt>
                <c:pt idx="144">
                  <c:v>45903</c:v>
                </c:pt>
                <c:pt idx="145">
                  <c:v>45904</c:v>
                </c:pt>
                <c:pt idx="146">
                  <c:v>45905</c:v>
                </c:pt>
                <c:pt idx="147">
                  <c:v>45908</c:v>
                </c:pt>
                <c:pt idx="148">
                  <c:v>45909</c:v>
                </c:pt>
                <c:pt idx="149">
                  <c:v>45910</c:v>
                </c:pt>
                <c:pt idx="150">
                  <c:v>45911</c:v>
                </c:pt>
                <c:pt idx="151">
                  <c:v>45912</c:v>
                </c:pt>
                <c:pt idx="152">
                  <c:v>45915</c:v>
                </c:pt>
                <c:pt idx="153">
                  <c:v>45916</c:v>
                </c:pt>
                <c:pt idx="154">
                  <c:v>45917</c:v>
                </c:pt>
                <c:pt idx="155">
                  <c:v>45918</c:v>
                </c:pt>
                <c:pt idx="156">
                  <c:v>45919</c:v>
                </c:pt>
              </c:numCache>
            </c:numRef>
          </c:cat>
          <c:val>
            <c:numRef>
              <c:f>'Peer PE'!$G$3:$G$159</c:f>
              <c:numCache>
                <c:formatCode>General</c:formatCode>
                <c:ptCount val="157"/>
                <c:pt idx="0">
                  <c:v>21.728711517024866</c:v>
                </c:pt>
                <c:pt idx="1">
                  <c:v>21.683836028555174</c:v>
                </c:pt>
                <c:pt idx="2">
                  <c:v>21.270981534634007</c:v>
                </c:pt>
                <c:pt idx="3">
                  <c:v>21.486383879288528</c:v>
                </c:pt>
                <c:pt idx="4">
                  <c:v>21.19020565538856</c:v>
                </c:pt>
                <c:pt idx="5">
                  <c:v>21.629985442391543</c:v>
                </c:pt>
                <c:pt idx="6">
                  <c:v>21.710761321636991</c:v>
                </c:pt>
                <c:pt idx="7">
                  <c:v>22.401843844070246</c:v>
                </c:pt>
                <c:pt idx="8">
                  <c:v>22.042839936312706</c:v>
                </c:pt>
                <c:pt idx="9">
                  <c:v>24.017361428979157</c:v>
                </c:pt>
                <c:pt idx="10">
                  <c:v>23.99043613589734</c:v>
                </c:pt>
                <c:pt idx="11">
                  <c:v>20.472838859731372</c:v>
                </c:pt>
                <c:pt idx="12">
                  <c:v>19.544330926316047</c:v>
                </c:pt>
                <c:pt idx="13">
                  <c:v>19.110519842671181</c:v>
                </c:pt>
                <c:pt idx="14">
                  <c:v>19.863981198475422</c:v>
                </c:pt>
                <c:pt idx="15">
                  <c:v>20.792489131890747</c:v>
                </c:pt>
                <c:pt idx="16">
                  <c:v>20.472838859731372</c:v>
                </c:pt>
                <c:pt idx="17">
                  <c:v>21.180635890941414</c:v>
                </c:pt>
                <c:pt idx="18">
                  <c:v>21.408957513912398</c:v>
                </c:pt>
                <c:pt idx="19">
                  <c:v>24.639919268523894</c:v>
                </c:pt>
                <c:pt idx="20">
                  <c:v>23.997737072260787</c:v>
                </c:pt>
                <c:pt idx="21">
                  <c:v>24.792819791443684</c:v>
                </c:pt>
                <c:pt idx="22">
                  <c:v>24.976300418947432</c:v>
                </c:pt>
                <c:pt idx="23">
                  <c:v>23.951866915384848</c:v>
                </c:pt>
                <c:pt idx="24">
                  <c:v>23.990092046114796</c:v>
                </c:pt>
                <c:pt idx="25">
                  <c:v>24.089477386012661</c:v>
                </c:pt>
                <c:pt idx="26">
                  <c:v>24.219442830494479</c:v>
                </c:pt>
                <c:pt idx="27">
                  <c:v>24.31882817039234</c:v>
                </c:pt>
                <c:pt idx="28">
                  <c:v>25.335616647808934</c:v>
                </c:pt>
                <c:pt idx="29">
                  <c:v>25.022170575823367</c:v>
                </c:pt>
                <c:pt idx="30">
                  <c:v>25.305036543224976</c:v>
                </c:pt>
                <c:pt idx="31">
                  <c:v>25.580257484480597</c:v>
                </c:pt>
                <c:pt idx="32">
                  <c:v>25.129200941867218</c:v>
                </c:pt>
                <c:pt idx="33">
                  <c:v>24.395278431852237</c:v>
                </c:pt>
                <c:pt idx="34">
                  <c:v>24.219442830494479</c:v>
                </c:pt>
                <c:pt idx="35">
                  <c:v>24.005382098406773</c:v>
                </c:pt>
                <c:pt idx="36">
                  <c:v>24.089477386012661</c:v>
                </c:pt>
                <c:pt idx="37">
                  <c:v>24.22708785664047</c:v>
                </c:pt>
                <c:pt idx="38">
                  <c:v>23.92128681080089</c:v>
                </c:pt>
                <c:pt idx="39">
                  <c:v>23.844836549340997</c:v>
                </c:pt>
                <c:pt idx="40">
                  <c:v>24.242377908932447</c:v>
                </c:pt>
                <c:pt idx="41">
                  <c:v>24.013027124552764</c:v>
                </c:pt>
                <c:pt idx="42">
                  <c:v>24.777529739151703</c:v>
                </c:pt>
                <c:pt idx="43">
                  <c:v>23.202654353077886</c:v>
                </c:pt>
                <c:pt idx="44">
                  <c:v>22.89685330723831</c:v>
                </c:pt>
                <c:pt idx="45">
                  <c:v>23.951866915384848</c:v>
                </c:pt>
                <c:pt idx="46">
                  <c:v>24.035962202990735</c:v>
                </c:pt>
                <c:pt idx="47">
                  <c:v>24.800464817589674</c:v>
                </c:pt>
                <c:pt idx="48">
                  <c:v>25.34326167395492</c:v>
                </c:pt>
                <c:pt idx="49">
                  <c:v>25.88605853032017</c:v>
                </c:pt>
                <c:pt idx="50">
                  <c:v>26.6582061710651</c:v>
                </c:pt>
                <c:pt idx="51">
                  <c:v>26.635271092627139</c:v>
                </c:pt>
                <c:pt idx="52">
                  <c:v>26.230084706889699</c:v>
                </c:pt>
                <c:pt idx="53">
                  <c:v>26.077184183969909</c:v>
                </c:pt>
                <c:pt idx="54">
                  <c:v>25.488517170728723</c:v>
                </c:pt>
                <c:pt idx="55">
                  <c:v>25.664352772086477</c:v>
                </c:pt>
                <c:pt idx="56">
                  <c:v>25.725512981254393</c:v>
                </c:pt>
                <c:pt idx="57">
                  <c:v>25.694932876670435</c:v>
                </c:pt>
                <c:pt idx="58">
                  <c:v>26.444145438977401</c:v>
                </c:pt>
                <c:pt idx="59">
                  <c:v>26.520595700437291</c:v>
                </c:pt>
                <c:pt idx="60">
                  <c:v>26.635271092627139</c:v>
                </c:pt>
                <c:pt idx="61">
                  <c:v>27.20100302743035</c:v>
                </c:pt>
                <c:pt idx="62">
                  <c:v>27.071037582948531</c:v>
                </c:pt>
                <c:pt idx="63">
                  <c:v>26.436500412831411</c:v>
                </c:pt>
                <c:pt idx="64">
                  <c:v>26.696431301795052</c:v>
                </c:pt>
                <c:pt idx="65">
                  <c:v>25.809608268860277</c:v>
                </c:pt>
                <c:pt idx="66">
                  <c:v>25.465582092290756</c:v>
                </c:pt>
                <c:pt idx="67">
                  <c:v>25.587902510626584</c:v>
                </c:pt>
                <c:pt idx="68">
                  <c:v>26.008378948656006</c:v>
                </c:pt>
                <c:pt idx="69">
                  <c:v>26.834041772422861</c:v>
                </c:pt>
                <c:pt idx="70">
                  <c:v>26.948717164612702</c:v>
                </c:pt>
                <c:pt idx="71">
                  <c:v>27.170422922846395</c:v>
                </c:pt>
                <c:pt idx="72">
                  <c:v>27.468578942539981</c:v>
                </c:pt>
                <c:pt idx="73">
                  <c:v>27.812605119109506</c:v>
                </c:pt>
                <c:pt idx="74">
                  <c:v>28.164276321825021</c:v>
                </c:pt>
                <c:pt idx="75">
                  <c:v>28.179566374116998</c:v>
                </c:pt>
                <c:pt idx="76">
                  <c:v>29.051099354759792</c:v>
                </c:pt>
                <c:pt idx="77">
                  <c:v>29.219289929971559</c:v>
                </c:pt>
                <c:pt idx="78">
                  <c:v>28.78352343965016</c:v>
                </c:pt>
                <c:pt idx="79">
                  <c:v>29.07403443319776</c:v>
                </c:pt>
                <c:pt idx="80">
                  <c:v>29.349255374453378</c:v>
                </c:pt>
                <c:pt idx="81">
                  <c:v>29.922632335402586</c:v>
                </c:pt>
                <c:pt idx="82">
                  <c:v>30.006727623008469</c:v>
                </c:pt>
                <c:pt idx="83">
                  <c:v>30.304883642702055</c:v>
                </c:pt>
                <c:pt idx="84">
                  <c:v>29.517445949665145</c:v>
                </c:pt>
                <c:pt idx="85">
                  <c:v>29.395125531329317</c:v>
                </c:pt>
                <c:pt idx="86">
                  <c:v>28.622977890584384</c:v>
                </c:pt>
                <c:pt idx="87">
                  <c:v>28.5388826029785</c:v>
                </c:pt>
                <c:pt idx="88">
                  <c:v>28.821748570380112</c:v>
                </c:pt>
                <c:pt idx="89">
                  <c:v>29.647411394146967</c:v>
                </c:pt>
                <c:pt idx="90">
                  <c:v>29.4792208189352</c:v>
                </c:pt>
                <c:pt idx="91">
                  <c:v>29.525090975811132</c:v>
                </c:pt>
                <c:pt idx="92">
                  <c:v>29.540381028103113</c:v>
                </c:pt>
                <c:pt idx="93">
                  <c:v>29.356900400599368</c:v>
                </c:pt>
                <c:pt idx="94">
                  <c:v>29.020519250175834</c:v>
                </c:pt>
                <c:pt idx="95">
                  <c:v>28.745298308920216</c:v>
                </c:pt>
                <c:pt idx="96">
                  <c:v>27.537384177853887</c:v>
                </c:pt>
                <c:pt idx="97">
                  <c:v>27.812605119109506</c:v>
                </c:pt>
                <c:pt idx="98">
                  <c:v>28.859973701110057</c:v>
                </c:pt>
                <c:pt idx="99">
                  <c:v>28.470077367664597</c:v>
                </c:pt>
                <c:pt idx="100">
                  <c:v>28.844683648818073</c:v>
                </c:pt>
                <c:pt idx="101">
                  <c:v>28.485367419956575</c:v>
                </c:pt>
                <c:pt idx="102">
                  <c:v>28.278951714014863</c:v>
                </c:pt>
                <c:pt idx="103">
                  <c:v>28.69178312589829</c:v>
                </c:pt>
                <c:pt idx="104">
                  <c:v>28.737653282774229</c:v>
                </c:pt>
                <c:pt idx="105">
                  <c:v>28.661203021314332</c:v>
                </c:pt>
                <c:pt idx="106">
                  <c:v>28.69178312589829</c:v>
                </c:pt>
                <c:pt idx="107">
                  <c:v>28.69178312589829</c:v>
                </c:pt>
                <c:pt idx="108">
                  <c:v>28.699428152044277</c:v>
                </c:pt>
                <c:pt idx="109">
                  <c:v>29.043454328613802</c:v>
                </c:pt>
                <c:pt idx="110">
                  <c:v>29.211644903825569</c:v>
                </c:pt>
                <c:pt idx="111">
                  <c:v>28.78352343965016</c:v>
                </c:pt>
                <c:pt idx="112">
                  <c:v>28.447142289226626</c:v>
                </c:pt>
                <c:pt idx="113">
                  <c:v>29.035809302467811</c:v>
                </c:pt>
                <c:pt idx="114">
                  <c:v>29.662701446438941</c:v>
                </c:pt>
                <c:pt idx="115">
                  <c:v>29.058744380905779</c:v>
                </c:pt>
                <c:pt idx="116">
                  <c:v>28.431852236934645</c:v>
                </c:pt>
                <c:pt idx="117">
                  <c:v>28.424207210788659</c:v>
                </c:pt>
                <c:pt idx="118">
                  <c:v>28.286596740160849</c:v>
                </c:pt>
                <c:pt idx="119">
                  <c:v>28.233081557138924</c:v>
                </c:pt>
                <c:pt idx="120">
                  <c:v>27.598544387021803</c:v>
                </c:pt>
                <c:pt idx="121">
                  <c:v>27.843185223693464</c:v>
                </c:pt>
                <c:pt idx="122">
                  <c:v>27.076592626975572</c:v>
                </c:pt>
                <c:pt idx="123">
                  <c:v>27.364802856618443</c:v>
                </c:pt>
                <c:pt idx="124">
                  <c:v>27.554414849804548</c:v>
                </c:pt>
                <c:pt idx="125">
                  <c:v>27.842625079447426</c:v>
                </c:pt>
                <c:pt idx="126">
                  <c:v>27.888131957812092</c:v>
                </c:pt>
                <c:pt idx="127">
                  <c:v>28.183926667182408</c:v>
                </c:pt>
                <c:pt idx="128">
                  <c:v>26.67461520142103</c:v>
                </c:pt>
                <c:pt idx="129">
                  <c:v>26.356067052868376</c:v>
                </c:pt>
                <c:pt idx="130">
                  <c:v>26.029934424588276</c:v>
                </c:pt>
                <c:pt idx="131">
                  <c:v>26.21196193804694</c:v>
                </c:pt>
                <c:pt idx="132">
                  <c:v>26.265053296139047</c:v>
                </c:pt>
                <c:pt idx="133">
                  <c:v>26.924903032426688</c:v>
                </c:pt>
                <c:pt idx="134">
                  <c:v>26.697368640603365</c:v>
                </c:pt>
                <c:pt idx="135">
                  <c:v>27.160021903977455</c:v>
                </c:pt>
                <c:pt idx="136">
                  <c:v>26.105779221862722</c:v>
                </c:pt>
                <c:pt idx="137">
                  <c:v>26.196792978592047</c:v>
                </c:pt>
                <c:pt idx="138">
                  <c:v>26.689784160875917</c:v>
                </c:pt>
                <c:pt idx="139">
                  <c:v>26.758044478422917</c:v>
                </c:pt>
                <c:pt idx="140">
                  <c:v>26.871811674334577</c:v>
                </c:pt>
                <c:pt idx="141">
                  <c:v>26.795966877060135</c:v>
                </c:pt>
                <c:pt idx="142">
                  <c:v>26.803551356787583</c:v>
                </c:pt>
                <c:pt idx="143">
                  <c:v>26.65944624196614</c:v>
                </c:pt>
                <c:pt idx="144">
                  <c:v>27.1676063837049</c:v>
                </c:pt>
                <c:pt idx="145">
                  <c:v>26.811135836515025</c:v>
                </c:pt>
                <c:pt idx="146">
                  <c:v>26.962825431063905</c:v>
                </c:pt>
                <c:pt idx="147">
                  <c:v>26.712537600058248</c:v>
                </c:pt>
                <c:pt idx="148">
                  <c:v>26.955240951336464</c:v>
                </c:pt>
                <c:pt idx="149">
                  <c:v>27.235866701251894</c:v>
                </c:pt>
                <c:pt idx="150">
                  <c:v>27.190359822887231</c:v>
                </c:pt>
                <c:pt idx="151">
                  <c:v>27.789533721355319</c:v>
                </c:pt>
                <c:pt idx="152">
                  <c:v>29.541548538394917</c:v>
                </c:pt>
                <c:pt idx="153">
                  <c:v>30.049708680133669</c:v>
                </c:pt>
                <c:pt idx="154">
                  <c:v>30.58062226105476</c:v>
                </c:pt>
                <c:pt idx="155">
                  <c:v>30.284827551684437</c:v>
                </c:pt>
                <c:pt idx="156">
                  <c:v>29.662900214034018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98-4B30-9610-5F4ECE9C406B}"/>
            </c:ext>
          </c:extLst>
        </c:ser>
        <c:ser>
          <c:idx val="6"/>
          <c:order val="6"/>
          <c:tx>
            <c:strRef>
              <c:f>'Peer PE'!$H$2</c:f>
              <c:strCache>
                <c:ptCount val="1"/>
                <c:pt idx="0">
                  <c:v>ALO.FP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'Peer PE'!$A$3:$A$159</c:f>
              <c:numCache>
                <c:formatCode>m/d/yyyy</c:formatCode>
                <c:ptCount val="157"/>
                <c:pt idx="0">
                  <c:v>45692</c:v>
                </c:pt>
                <c:pt idx="1">
                  <c:v>45693</c:v>
                </c:pt>
                <c:pt idx="2">
                  <c:v>45694</c:v>
                </c:pt>
                <c:pt idx="3">
                  <c:v>45695</c:v>
                </c:pt>
                <c:pt idx="4">
                  <c:v>45698</c:v>
                </c:pt>
                <c:pt idx="5">
                  <c:v>45699</c:v>
                </c:pt>
                <c:pt idx="6">
                  <c:v>45700</c:v>
                </c:pt>
                <c:pt idx="7">
                  <c:v>45701</c:v>
                </c:pt>
                <c:pt idx="8">
                  <c:v>45702</c:v>
                </c:pt>
                <c:pt idx="9">
                  <c:v>45705</c:v>
                </c:pt>
                <c:pt idx="10">
                  <c:v>45706</c:v>
                </c:pt>
                <c:pt idx="11">
                  <c:v>45707</c:v>
                </c:pt>
                <c:pt idx="12">
                  <c:v>45708</c:v>
                </c:pt>
                <c:pt idx="13">
                  <c:v>45709</c:v>
                </c:pt>
                <c:pt idx="14">
                  <c:v>45712</c:v>
                </c:pt>
                <c:pt idx="15">
                  <c:v>45713</c:v>
                </c:pt>
                <c:pt idx="16">
                  <c:v>45714</c:v>
                </c:pt>
                <c:pt idx="17">
                  <c:v>45715</c:v>
                </c:pt>
                <c:pt idx="18">
                  <c:v>45716</c:v>
                </c:pt>
                <c:pt idx="19">
                  <c:v>45720</c:v>
                </c:pt>
                <c:pt idx="20">
                  <c:v>45721</c:v>
                </c:pt>
                <c:pt idx="21">
                  <c:v>45722</c:v>
                </c:pt>
                <c:pt idx="22">
                  <c:v>45723</c:v>
                </c:pt>
                <c:pt idx="23">
                  <c:v>45726</c:v>
                </c:pt>
                <c:pt idx="24">
                  <c:v>45727</c:v>
                </c:pt>
                <c:pt idx="25">
                  <c:v>45728</c:v>
                </c:pt>
                <c:pt idx="26">
                  <c:v>45729</c:v>
                </c:pt>
                <c:pt idx="27">
                  <c:v>45730</c:v>
                </c:pt>
                <c:pt idx="28">
                  <c:v>45733</c:v>
                </c:pt>
                <c:pt idx="29">
                  <c:v>45734</c:v>
                </c:pt>
                <c:pt idx="30">
                  <c:v>45735</c:v>
                </c:pt>
                <c:pt idx="31">
                  <c:v>45736</c:v>
                </c:pt>
                <c:pt idx="32">
                  <c:v>45737</c:v>
                </c:pt>
                <c:pt idx="33">
                  <c:v>45740</c:v>
                </c:pt>
                <c:pt idx="34">
                  <c:v>45741</c:v>
                </c:pt>
                <c:pt idx="35">
                  <c:v>45742</c:v>
                </c:pt>
                <c:pt idx="36">
                  <c:v>45743</c:v>
                </c:pt>
                <c:pt idx="37">
                  <c:v>45744</c:v>
                </c:pt>
                <c:pt idx="38">
                  <c:v>45747</c:v>
                </c:pt>
                <c:pt idx="39">
                  <c:v>45748</c:v>
                </c:pt>
                <c:pt idx="40">
                  <c:v>45749</c:v>
                </c:pt>
                <c:pt idx="41">
                  <c:v>45750</c:v>
                </c:pt>
                <c:pt idx="42">
                  <c:v>45751</c:v>
                </c:pt>
                <c:pt idx="43">
                  <c:v>45754</c:v>
                </c:pt>
                <c:pt idx="44">
                  <c:v>45755</c:v>
                </c:pt>
                <c:pt idx="45">
                  <c:v>45756</c:v>
                </c:pt>
                <c:pt idx="46">
                  <c:v>45757</c:v>
                </c:pt>
                <c:pt idx="47">
                  <c:v>45758</c:v>
                </c:pt>
                <c:pt idx="48">
                  <c:v>45761</c:v>
                </c:pt>
                <c:pt idx="49">
                  <c:v>45762</c:v>
                </c:pt>
                <c:pt idx="50">
                  <c:v>45763</c:v>
                </c:pt>
                <c:pt idx="51">
                  <c:v>45764</c:v>
                </c:pt>
                <c:pt idx="52">
                  <c:v>45765</c:v>
                </c:pt>
                <c:pt idx="53">
                  <c:v>45768</c:v>
                </c:pt>
                <c:pt idx="54">
                  <c:v>45769</c:v>
                </c:pt>
                <c:pt idx="55">
                  <c:v>45770</c:v>
                </c:pt>
                <c:pt idx="56">
                  <c:v>45771</c:v>
                </c:pt>
                <c:pt idx="57">
                  <c:v>45772</c:v>
                </c:pt>
                <c:pt idx="58">
                  <c:v>45775</c:v>
                </c:pt>
                <c:pt idx="59">
                  <c:v>45776</c:v>
                </c:pt>
                <c:pt idx="60">
                  <c:v>45777</c:v>
                </c:pt>
                <c:pt idx="61">
                  <c:v>45779</c:v>
                </c:pt>
                <c:pt idx="62">
                  <c:v>45784</c:v>
                </c:pt>
                <c:pt idx="63">
                  <c:v>45785</c:v>
                </c:pt>
                <c:pt idx="64">
                  <c:v>45786</c:v>
                </c:pt>
                <c:pt idx="65">
                  <c:v>45789</c:v>
                </c:pt>
                <c:pt idx="66">
                  <c:v>45790</c:v>
                </c:pt>
                <c:pt idx="67">
                  <c:v>45791</c:v>
                </c:pt>
                <c:pt idx="68">
                  <c:v>45792</c:v>
                </c:pt>
                <c:pt idx="69">
                  <c:v>45793</c:v>
                </c:pt>
                <c:pt idx="70">
                  <c:v>45796</c:v>
                </c:pt>
                <c:pt idx="71">
                  <c:v>45797</c:v>
                </c:pt>
                <c:pt idx="72">
                  <c:v>45798</c:v>
                </c:pt>
                <c:pt idx="73">
                  <c:v>45799</c:v>
                </c:pt>
                <c:pt idx="74">
                  <c:v>45800</c:v>
                </c:pt>
                <c:pt idx="75">
                  <c:v>45803</c:v>
                </c:pt>
                <c:pt idx="76">
                  <c:v>45804</c:v>
                </c:pt>
                <c:pt idx="77">
                  <c:v>45805</c:v>
                </c:pt>
                <c:pt idx="78">
                  <c:v>45806</c:v>
                </c:pt>
                <c:pt idx="79">
                  <c:v>45807</c:v>
                </c:pt>
                <c:pt idx="80">
                  <c:v>45810</c:v>
                </c:pt>
                <c:pt idx="81">
                  <c:v>45812</c:v>
                </c:pt>
                <c:pt idx="82">
                  <c:v>45813</c:v>
                </c:pt>
                <c:pt idx="83">
                  <c:v>45817</c:v>
                </c:pt>
                <c:pt idx="84">
                  <c:v>45818</c:v>
                </c:pt>
                <c:pt idx="85">
                  <c:v>45819</c:v>
                </c:pt>
                <c:pt idx="86">
                  <c:v>45820</c:v>
                </c:pt>
                <c:pt idx="87">
                  <c:v>45821</c:v>
                </c:pt>
                <c:pt idx="88">
                  <c:v>45824</c:v>
                </c:pt>
                <c:pt idx="89">
                  <c:v>45825</c:v>
                </c:pt>
                <c:pt idx="90">
                  <c:v>45826</c:v>
                </c:pt>
                <c:pt idx="91">
                  <c:v>45827</c:v>
                </c:pt>
                <c:pt idx="92">
                  <c:v>45828</c:v>
                </c:pt>
                <c:pt idx="93">
                  <c:v>45831</c:v>
                </c:pt>
                <c:pt idx="94">
                  <c:v>45832</c:v>
                </c:pt>
                <c:pt idx="95">
                  <c:v>45833</c:v>
                </c:pt>
                <c:pt idx="96">
                  <c:v>45834</c:v>
                </c:pt>
                <c:pt idx="97">
                  <c:v>45835</c:v>
                </c:pt>
                <c:pt idx="98">
                  <c:v>45838</c:v>
                </c:pt>
                <c:pt idx="99">
                  <c:v>45839</c:v>
                </c:pt>
                <c:pt idx="100">
                  <c:v>45840</c:v>
                </c:pt>
                <c:pt idx="101">
                  <c:v>45841</c:v>
                </c:pt>
                <c:pt idx="102">
                  <c:v>45842</c:v>
                </c:pt>
                <c:pt idx="103">
                  <c:v>45845</c:v>
                </c:pt>
                <c:pt idx="104">
                  <c:v>45846</c:v>
                </c:pt>
                <c:pt idx="105">
                  <c:v>45847</c:v>
                </c:pt>
                <c:pt idx="106">
                  <c:v>45848</c:v>
                </c:pt>
                <c:pt idx="107">
                  <c:v>45849</c:v>
                </c:pt>
                <c:pt idx="108">
                  <c:v>45852</c:v>
                </c:pt>
                <c:pt idx="109">
                  <c:v>45853</c:v>
                </c:pt>
                <c:pt idx="110">
                  <c:v>45854</c:v>
                </c:pt>
                <c:pt idx="111">
                  <c:v>45855</c:v>
                </c:pt>
                <c:pt idx="112">
                  <c:v>45856</c:v>
                </c:pt>
                <c:pt idx="113">
                  <c:v>45859</c:v>
                </c:pt>
                <c:pt idx="114">
                  <c:v>45860</c:v>
                </c:pt>
                <c:pt idx="115">
                  <c:v>45861</c:v>
                </c:pt>
                <c:pt idx="116">
                  <c:v>45862</c:v>
                </c:pt>
                <c:pt idx="117">
                  <c:v>45863</c:v>
                </c:pt>
                <c:pt idx="118">
                  <c:v>45866</c:v>
                </c:pt>
                <c:pt idx="119">
                  <c:v>45867</c:v>
                </c:pt>
                <c:pt idx="120">
                  <c:v>45868</c:v>
                </c:pt>
                <c:pt idx="121">
                  <c:v>45869</c:v>
                </c:pt>
                <c:pt idx="122">
                  <c:v>45870</c:v>
                </c:pt>
                <c:pt idx="123">
                  <c:v>45873</c:v>
                </c:pt>
                <c:pt idx="124">
                  <c:v>45874</c:v>
                </c:pt>
                <c:pt idx="125">
                  <c:v>45875</c:v>
                </c:pt>
                <c:pt idx="126">
                  <c:v>45876</c:v>
                </c:pt>
                <c:pt idx="127">
                  <c:v>45877</c:v>
                </c:pt>
                <c:pt idx="128">
                  <c:v>45880</c:v>
                </c:pt>
                <c:pt idx="129">
                  <c:v>45881</c:v>
                </c:pt>
                <c:pt idx="130">
                  <c:v>45882</c:v>
                </c:pt>
                <c:pt idx="131">
                  <c:v>45883</c:v>
                </c:pt>
                <c:pt idx="132">
                  <c:v>45887</c:v>
                </c:pt>
                <c:pt idx="133">
                  <c:v>45888</c:v>
                </c:pt>
                <c:pt idx="134">
                  <c:v>45889</c:v>
                </c:pt>
                <c:pt idx="135">
                  <c:v>45890</c:v>
                </c:pt>
                <c:pt idx="136">
                  <c:v>45891</c:v>
                </c:pt>
                <c:pt idx="137">
                  <c:v>45894</c:v>
                </c:pt>
                <c:pt idx="138">
                  <c:v>45895</c:v>
                </c:pt>
                <c:pt idx="139">
                  <c:v>45896</c:v>
                </c:pt>
                <c:pt idx="140">
                  <c:v>45897</c:v>
                </c:pt>
                <c:pt idx="141">
                  <c:v>45898</c:v>
                </c:pt>
                <c:pt idx="142">
                  <c:v>45901</c:v>
                </c:pt>
                <c:pt idx="143">
                  <c:v>45902</c:v>
                </c:pt>
                <c:pt idx="144">
                  <c:v>45903</c:v>
                </c:pt>
                <c:pt idx="145">
                  <c:v>45904</c:v>
                </c:pt>
                <c:pt idx="146">
                  <c:v>45905</c:v>
                </c:pt>
                <c:pt idx="147">
                  <c:v>45908</c:v>
                </c:pt>
                <c:pt idx="148">
                  <c:v>45909</c:v>
                </c:pt>
                <c:pt idx="149">
                  <c:v>45910</c:v>
                </c:pt>
                <c:pt idx="150">
                  <c:v>45911</c:v>
                </c:pt>
                <c:pt idx="151">
                  <c:v>45912</c:v>
                </c:pt>
                <c:pt idx="152">
                  <c:v>45915</c:v>
                </c:pt>
                <c:pt idx="153">
                  <c:v>45916</c:v>
                </c:pt>
                <c:pt idx="154">
                  <c:v>45917</c:v>
                </c:pt>
                <c:pt idx="155">
                  <c:v>45918</c:v>
                </c:pt>
                <c:pt idx="156">
                  <c:v>45919</c:v>
                </c:pt>
              </c:numCache>
            </c:numRef>
          </c:cat>
          <c:val>
            <c:numRef>
              <c:f>'Peer PE'!$H$3:$H$159</c:f>
              <c:numCache>
                <c:formatCode>General</c:formatCode>
                <c:ptCount val="157"/>
                <c:pt idx="0">
                  <c:v>80.487868558964806</c:v>
                </c:pt>
                <c:pt idx="1">
                  <c:v>83.191053938841534</c:v>
                </c:pt>
                <c:pt idx="2">
                  <c:v>84.909357823724406</c:v>
                </c:pt>
                <c:pt idx="3">
                  <c:v>85.412276033934006</c:v>
                </c:pt>
                <c:pt idx="4">
                  <c:v>88.429785295191749</c:v>
                </c:pt>
                <c:pt idx="5">
                  <c:v>86.082833647546835</c:v>
                </c:pt>
                <c:pt idx="6">
                  <c:v>85.37036618308322</c:v>
                </c:pt>
                <c:pt idx="7">
                  <c:v>84.993177525426006</c:v>
                </c:pt>
                <c:pt idx="8">
                  <c:v>86.292382901800849</c:v>
                </c:pt>
                <c:pt idx="9">
                  <c:v>86.627661708607278</c:v>
                </c:pt>
                <c:pt idx="10">
                  <c:v>85.118907077978392</c:v>
                </c:pt>
                <c:pt idx="11">
                  <c:v>85.160816928829206</c:v>
                </c:pt>
                <c:pt idx="12">
                  <c:v>84.196890359260763</c:v>
                </c:pt>
                <c:pt idx="13">
                  <c:v>83.04436946086372</c:v>
                </c:pt>
                <c:pt idx="14">
                  <c:v>84.113070657559163</c:v>
                </c:pt>
                <c:pt idx="15">
                  <c:v>87.633498129026506</c:v>
                </c:pt>
                <c:pt idx="16">
                  <c:v>86.753391261159663</c:v>
                </c:pt>
                <c:pt idx="17">
                  <c:v>88.345965593490135</c:v>
                </c:pt>
                <c:pt idx="18">
                  <c:v>88.429785295191749</c:v>
                </c:pt>
                <c:pt idx="19">
                  <c:v>84.322619911813177</c:v>
                </c:pt>
                <c:pt idx="20">
                  <c:v>97.063214570456907</c:v>
                </c:pt>
                <c:pt idx="21">
                  <c:v>109.04943191378621</c:v>
                </c:pt>
                <c:pt idx="22">
                  <c:v>101.67329816404511</c:v>
                </c:pt>
                <c:pt idx="23">
                  <c:v>97.147034272158507</c:v>
                </c:pt>
                <c:pt idx="24">
                  <c:v>95.97355844833605</c:v>
                </c:pt>
                <c:pt idx="25">
                  <c:v>96.937485017904493</c:v>
                </c:pt>
                <c:pt idx="26">
                  <c:v>97.85950173662215</c:v>
                </c:pt>
                <c:pt idx="27">
                  <c:v>100.08072383171464</c:v>
                </c:pt>
                <c:pt idx="28">
                  <c:v>101.71520801489591</c:v>
                </c:pt>
                <c:pt idx="29">
                  <c:v>106.66057041529051</c:v>
                </c:pt>
                <c:pt idx="30">
                  <c:v>105.31945518806485</c:v>
                </c:pt>
                <c:pt idx="31">
                  <c:v>99.619715472355821</c:v>
                </c:pt>
                <c:pt idx="32">
                  <c:v>98.571969201085764</c:v>
                </c:pt>
                <c:pt idx="33">
                  <c:v>92.662680231122721</c:v>
                </c:pt>
                <c:pt idx="34">
                  <c:v>92.075942319211492</c:v>
                </c:pt>
                <c:pt idx="35">
                  <c:v>89.058433057953764</c:v>
                </c:pt>
                <c:pt idx="36">
                  <c:v>90.483367986881035</c:v>
                </c:pt>
                <c:pt idx="37">
                  <c:v>87.382039023921706</c:v>
                </c:pt>
                <c:pt idx="38">
                  <c:v>85.412276033934006</c:v>
                </c:pt>
                <c:pt idx="39">
                  <c:v>83.798746776178149</c:v>
                </c:pt>
                <c:pt idx="40">
                  <c:v>83.589197521924135</c:v>
                </c:pt>
                <c:pt idx="41">
                  <c:v>82.792910355758906</c:v>
                </c:pt>
                <c:pt idx="42">
                  <c:v>76.820756609519648</c:v>
                </c:pt>
                <c:pt idx="43">
                  <c:v>72.022078687102848</c:v>
                </c:pt>
                <c:pt idx="44">
                  <c:v>74.955768246658977</c:v>
                </c:pt>
                <c:pt idx="45">
                  <c:v>72.776456002417277</c:v>
                </c:pt>
                <c:pt idx="46">
                  <c:v>76.317838399310034</c:v>
                </c:pt>
                <c:pt idx="47">
                  <c:v>77.491314223132477</c:v>
                </c:pt>
                <c:pt idx="48">
                  <c:v>81.01174169459982</c:v>
                </c:pt>
                <c:pt idx="49">
                  <c:v>83.274873640543134</c:v>
                </c:pt>
                <c:pt idx="50">
                  <c:v>83.002459610012906</c:v>
                </c:pt>
                <c:pt idx="51">
                  <c:v>81.263200799704649</c:v>
                </c:pt>
                <c:pt idx="52">
                  <c:v>82.688135728631906</c:v>
                </c:pt>
                <c:pt idx="53">
                  <c:v>84.238800210111577</c:v>
                </c:pt>
                <c:pt idx="54">
                  <c:v>85.28654648138162</c:v>
                </c:pt>
                <c:pt idx="55">
                  <c:v>86.879120813712078</c:v>
                </c:pt>
                <c:pt idx="56">
                  <c:v>86.962940515413678</c:v>
                </c:pt>
                <c:pt idx="57">
                  <c:v>86.879120813712078</c:v>
                </c:pt>
                <c:pt idx="58">
                  <c:v>88.932703505401363</c:v>
                </c:pt>
                <c:pt idx="59">
                  <c:v>89.309892163058578</c:v>
                </c:pt>
                <c:pt idx="60">
                  <c:v>90.231908881776221</c:v>
                </c:pt>
                <c:pt idx="61">
                  <c:v>90.860556644538249</c:v>
                </c:pt>
                <c:pt idx="62">
                  <c:v>89.477531566461792</c:v>
                </c:pt>
                <c:pt idx="63">
                  <c:v>91.992122617509892</c:v>
                </c:pt>
                <c:pt idx="64">
                  <c:v>92.662680231122721</c:v>
                </c:pt>
                <c:pt idx="65">
                  <c:v>93.919975756646778</c:v>
                </c:pt>
                <c:pt idx="66">
                  <c:v>95.051541729618421</c:v>
                </c:pt>
                <c:pt idx="67">
                  <c:v>28.124967205028913</c:v>
                </c:pt>
                <c:pt idx="68">
                  <c:v>29.264358200541807</c:v>
                </c:pt>
                <c:pt idx="69">
                  <c:v>28.792110616875277</c:v>
                </c:pt>
                <c:pt idx="70">
                  <c:v>28.109975218245847</c:v>
                </c:pt>
                <c:pt idx="71">
                  <c:v>28.492270881213987</c:v>
                </c:pt>
                <c:pt idx="72">
                  <c:v>28.439798927473262</c:v>
                </c:pt>
                <c:pt idx="73">
                  <c:v>28.042511277722053</c:v>
                </c:pt>
                <c:pt idx="74">
                  <c:v>27.697695581711574</c:v>
                </c:pt>
                <c:pt idx="75">
                  <c:v>28.679670716002295</c:v>
                </c:pt>
                <c:pt idx="76">
                  <c:v>29.511725982462369</c:v>
                </c:pt>
                <c:pt idx="77">
                  <c:v>29.451758035330116</c:v>
                </c:pt>
                <c:pt idx="78">
                  <c:v>30.493701116753094</c:v>
                </c:pt>
                <c:pt idx="79">
                  <c:v>29.841549691689792</c:v>
                </c:pt>
                <c:pt idx="80">
                  <c:v>29.174406279843424</c:v>
                </c:pt>
                <c:pt idx="81">
                  <c:v>29.136926312885759</c:v>
                </c:pt>
                <c:pt idx="82">
                  <c:v>29.294342174107936</c:v>
                </c:pt>
                <c:pt idx="83">
                  <c:v>28.56723081512931</c:v>
                </c:pt>
                <c:pt idx="84">
                  <c:v>28.33485501999181</c:v>
                </c:pt>
                <c:pt idx="85">
                  <c:v>27.990039323981332</c:v>
                </c:pt>
                <c:pt idx="86">
                  <c:v>28.312367039817218</c:v>
                </c:pt>
                <c:pt idx="87">
                  <c:v>28.552238828346251</c:v>
                </c:pt>
                <c:pt idx="88">
                  <c:v>28.679670716002295</c:v>
                </c:pt>
                <c:pt idx="89">
                  <c:v>28.259895086076494</c:v>
                </c:pt>
                <c:pt idx="90">
                  <c:v>28.342351013383347</c:v>
                </c:pt>
                <c:pt idx="91">
                  <c:v>27.937567370240608</c:v>
                </c:pt>
                <c:pt idx="92">
                  <c:v>27.975047337198266</c:v>
                </c:pt>
                <c:pt idx="93">
                  <c:v>27.41284783283335</c:v>
                </c:pt>
                <c:pt idx="94">
                  <c:v>27.630231641187784</c:v>
                </c:pt>
                <c:pt idx="95">
                  <c:v>27.585255680838589</c:v>
                </c:pt>
                <c:pt idx="96">
                  <c:v>29.699125817250675</c:v>
                </c:pt>
                <c:pt idx="97">
                  <c:v>29.564197936203097</c:v>
                </c:pt>
                <c:pt idx="98">
                  <c:v>29.324326147674064</c:v>
                </c:pt>
                <c:pt idx="99">
                  <c:v>29.894021645430517</c:v>
                </c:pt>
                <c:pt idx="100">
                  <c:v>29.684133830467616</c:v>
                </c:pt>
                <c:pt idx="101">
                  <c:v>28.972014458272049</c:v>
                </c:pt>
                <c:pt idx="102">
                  <c:v>29.436766048547053</c:v>
                </c:pt>
                <c:pt idx="103">
                  <c:v>28.619702768870038</c:v>
                </c:pt>
                <c:pt idx="104">
                  <c:v>28.694662702785362</c:v>
                </c:pt>
                <c:pt idx="105">
                  <c:v>29.121934326102696</c:v>
                </c:pt>
                <c:pt idx="106">
                  <c:v>29.601677903160759</c:v>
                </c:pt>
                <c:pt idx="107">
                  <c:v>30.253829328224061</c:v>
                </c:pt>
                <c:pt idx="108">
                  <c:v>30.448725156403899</c:v>
                </c:pt>
                <c:pt idx="109">
                  <c:v>29.998965552911969</c:v>
                </c:pt>
                <c:pt idx="110">
                  <c:v>29.466750022113182</c:v>
                </c:pt>
                <c:pt idx="111">
                  <c:v>29.931501612388178</c:v>
                </c:pt>
                <c:pt idx="112">
                  <c:v>29.436766048547053</c:v>
                </c:pt>
                <c:pt idx="113">
                  <c:v>30.028949526478097</c:v>
                </c:pt>
                <c:pt idx="114">
                  <c:v>31.213316482340186</c:v>
                </c:pt>
                <c:pt idx="115">
                  <c:v>31.483172244435348</c:v>
                </c:pt>
                <c:pt idx="116">
                  <c:v>31.453188270869219</c:v>
                </c:pt>
                <c:pt idx="117">
                  <c:v>33.327186618752279</c:v>
                </c:pt>
                <c:pt idx="118">
                  <c:v>33.087314830223242</c:v>
                </c:pt>
                <c:pt idx="119">
                  <c:v>32.982370922741794</c:v>
                </c:pt>
                <c:pt idx="120">
                  <c:v>31.902947874361153</c:v>
                </c:pt>
                <c:pt idx="121">
                  <c:v>31.348244363387767</c:v>
                </c:pt>
                <c:pt idx="122">
                  <c:v>31.123364561641804</c:v>
                </c:pt>
                <c:pt idx="123">
                  <c:v>30.943460720245028</c:v>
                </c:pt>
                <c:pt idx="124">
                  <c:v>29.721613797425274</c:v>
                </c:pt>
                <c:pt idx="125">
                  <c:v>29.819061711515193</c:v>
                </c:pt>
                <c:pt idx="126">
                  <c:v>30.148885420742612</c:v>
                </c:pt>
                <c:pt idx="127">
                  <c:v>30.073925486827289</c:v>
                </c:pt>
                <c:pt idx="128">
                  <c:v>31.423204297303091</c:v>
                </c:pt>
                <c:pt idx="129">
                  <c:v>31.753028006530506</c:v>
                </c:pt>
                <c:pt idx="130">
                  <c:v>31.543140191567606</c:v>
                </c:pt>
                <c:pt idx="131">
                  <c:v>31.753028006530506</c:v>
                </c:pt>
                <c:pt idx="132">
                  <c:v>32.232771583588573</c:v>
                </c:pt>
                <c:pt idx="133">
                  <c:v>32.20278761002244</c:v>
                </c:pt>
                <c:pt idx="134">
                  <c:v>32.652547213514374</c:v>
                </c:pt>
                <c:pt idx="135">
                  <c:v>31.708052046181312</c:v>
                </c:pt>
                <c:pt idx="136">
                  <c:v>32.607571253165183</c:v>
                </c:pt>
                <c:pt idx="137">
                  <c:v>32.052867742191793</c:v>
                </c:pt>
                <c:pt idx="138">
                  <c:v>32.097843702540992</c:v>
                </c:pt>
                <c:pt idx="139">
                  <c:v>32.817459068128088</c:v>
                </c:pt>
                <c:pt idx="140">
                  <c:v>32.112835689324058</c:v>
                </c:pt>
                <c:pt idx="141">
                  <c:v>31.228308469123249</c:v>
                </c:pt>
                <c:pt idx="142">
                  <c:v>30.688596944932929</c:v>
                </c:pt>
                <c:pt idx="143">
                  <c:v>30.718580918499057</c:v>
                </c:pt>
                <c:pt idx="144">
                  <c:v>30.793540852414381</c:v>
                </c:pt>
                <c:pt idx="145">
                  <c:v>30.613637011017612</c:v>
                </c:pt>
                <c:pt idx="146">
                  <c:v>29.241870220367211</c:v>
                </c:pt>
                <c:pt idx="147">
                  <c:v>29.181902273234954</c:v>
                </c:pt>
                <c:pt idx="148">
                  <c:v>29.909013632213579</c:v>
                </c:pt>
                <c:pt idx="149">
                  <c:v>30.028949526478097</c:v>
                </c:pt>
                <c:pt idx="150">
                  <c:v>30.448725156403899</c:v>
                </c:pt>
                <c:pt idx="151">
                  <c:v>29.564197936203097</c:v>
                </c:pt>
                <c:pt idx="152">
                  <c:v>31.573124165133734</c:v>
                </c:pt>
                <c:pt idx="153">
                  <c:v>31.453188270869219</c:v>
                </c:pt>
                <c:pt idx="154">
                  <c:v>31.393220323736962</c:v>
                </c:pt>
                <c:pt idx="155">
                  <c:v>32.097843702540992</c:v>
                </c:pt>
                <c:pt idx="156">
                  <c:v>31.498164231218414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98-4B30-9610-5F4ECE9C4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370272"/>
        <c:axId val="1579372192"/>
      </c:lineChart>
      <c:dateAx>
        <c:axId val="15793702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9372192"/>
        <c:crosses val="autoZero"/>
        <c:auto val="1"/>
        <c:lblOffset val="100"/>
        <c:baseTimeUnit val="days"/>
      </c:dateAx>
      <c:valAx>
        <c:axId val="15793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93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304799</xdr:colOff>
      <xdr:row>142</xdr:row>
      <xdr:rowOff>152400</xdr:rowOff>
    </xdr:from>
    <xdr:ext cx="6647806" cy="2953999"/>
    <xdr:pic>
      <xdr:nvPicPr>
        <xdr:cNvPr id="2" name="그림 1" descr="이미지: 선박 생애 전 과정을 포함하는 통합 솔루션">
          <a:extLst>
            <a:ext uri="{FF2B5EF4-FFF2-40B4-BE49-F238E27FC236}">
              <a16:creationId xmlns:a16="http://schemas.microsoft.com/office/drawing/2014/main" id="{2CC89F66-6A9D-44AD-A39C-BF16A555E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1519" y="31531560"/>
          <a:ext cx="6647806" cy="2953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55562</xdr:colOff>
      <xdr:row>98</xdr:row>
      <xdr:rowOff>9777</xdr:rowOff>
    </xdr:from>
    <xdr:ext cx="4402613" cy="1982990"/>
    <xdr:pic>
      <xdr:nvPicPr>
        <xdr:cNvPr id="3" name="그림 2">
          <a:extLst>
            <a:ext uri="{FF2B5EF4-FFF2-40B4-BE49-F238E27FC236}">
              <a16:creationId xmlns:a16="http://schemas.microsoft.com/office/drawing/2014/main" id="{D0132166-42B8-4ECD-BEBA-15FD5B20E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3402" y="21665817"/>
          <a:ext cx="4402613" cy="1982990"/>
        </a:xfrm>
        <a:prstGeom prst="rect">
          <a:avLst/>
        </a:prstGeom>
      </xdr:spPr>
    </xdr:pic>
    <xdr:clientData/>
  </xdr:oneCellAnchor>
  <xdr:oneCellAnchor>
    <xdr:from>
      <xdr:col>0</xdr:col>
      <xdr:colOff>588964</xdr:colOff>
      <xdr:row>58</xdr:row>
      <xdr:rowOff>113818</xdr:rowOff>
    </xdr:from>
    <xdr:ext cx="4069828" cy="1761579"/>
    <xdr:pic>
      <xdr:nvPicPr>
        <xdr:cNvPr id="4" name="그림 3">
          <a:extLst>
            <a:ext uri="{FF2B5EF4-FFF2-40B4-BE49-F238E27FC236}">
              <a16:creationId xmlns:a16="http://schemas.microsoft.com/office/drawing/2014/main" id="{BD721DF5-2568-40B4-BB91-E064E1193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964" y="12930658"/>
          <a:ext cx="4069828" cy="1761579"/>
        </a:xfrm>
        <a:prstGeom prst="rect">
          <a:avLst/>
        </a:prstGeom>
      </xdr:spPr>
    </xdr:pic>
    <xdr:clientData/>
  </xdr:oneCellAnchor>
  <xdr:oneCellAnchor>
    <xdr:from>
      <xdr:col>6</xdr:col>
      <xdr:colOff>48934</xdr:colOff>
      <xdr:row>55</xdr:row>
      <xdr:rowOff>12869</xdr:rowOff>
    </xdr:from>
    <xdr:ext cx="4550384" cy="2524319"/>
    <xdr:pic>
      <xdr:nvPicPr>
        <xdr:cNvPr id="5" name="그림 4">
          <a:extLst>
            <a:ext uri="{FF2B5EF4-FFF2-40B4-BE49-F238E27FC236}">
              <a16:creationId xmlns:a16="http://schemas.microsoft.com/office/drawing/2014/main" id="{70DCD8F2-1C43-499D-9546-3222BD2E4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72294" y="12166769"/>
          <a:ext cx="4550384" cy="2524319"/>
        </a:xfrm>
        <a:prstGeom prst="rect">
          <a:avLst/>
        </a:prstGeom>
      </xdr:spPr>
    </xdr:pic>
    <xdr:clientData/>
  </xdr:oneCellAnchor>
  <xdr:oneCellAnchor>
    <xdr:from>
      <xdr:col>9</xdr:col>
      <xdr:colOff>509588</xdr:colOff>
      <xdr:row>37</xdr:row>
      <xdr:rowOff>63706</xdr:rowOff>
    </xdr:from>
    <xdr:ext cx="3230004" cy="1441213"/>
    <xdr:pic>
      <xdr:nvPicPr>
        <xdr:cNvPr id="6" name="그림 5">
          <a:extLst>
            <a:ext uri="{FF2B5EF4-FFF2-40B4-BE49-F238E27FC236}">
              <a16:creationId xmlns:a16="http://schemas.microsoft.com/office/drawing/2014/main" id="{F88C17C1-2989-45D3-A8C2-D7B04BA7C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4628" y="8239966"/>
          <a:ext cx="3230004" cy="1441213"/>
        </a:xfrm>
        <a:prstGeom prst="rect">
          <a:avLst/>
        </a:prstGeom>
      </xdr:spPr>
    </xdr:pic>
    <xdr:clientData/>
  </xdr:oneCellAnchor>
  <xdr:oneCellAnchor>
    <xdr:from>
      <xdr:col>15</xdr:col>
      <xdr:colOff>590427</xdr:colOff>
      <xdr:row>32</xdr:row>
      <xdr:rowOff>110066</xdr:rowOff>
    </xdr:from>
    <xdr:ext cx="4078357" cy="2415042"/>
    <xdr:pic>
      <xdr:nvPicPr>
        <xdr:cNvPr id="7" name="그림 6">
          <a:extLst>
            <a:ext uri="{FF2B5EF4-FFF2-40B4-BE49-F238E27FC236}">
              <a16:creationId xmlns:a16="http://schemas.microsoft.com/office/drawing/2014/main" id="{EFF516C2-F612-43D5-A031-89B83068E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48827" y="7181426"/>
          <a:ext cx="4078357" cy="2415042"/>
        </a:xfrm>
        <a:prstGeom prst="rect">
          <a:avLst/>
        </a:prstGeom>
      </xdr:spPr>
    </xdr:pic>
    <xdr:clientData/>
  </xdr:oneCellAnchor>
  <xdr:oneCellAnchor>
    <xdr:from>
      <xdr:col>22</xdr:col>
      <xdr:colOff>229677</xdr:colOff>
      <xdr:row>27</xdr:row>
      <xdr:rowOff>225755</xdr:rowOff>
    </xdr:from>
    <xdr:ext cx="4033129" cy="3444716"/>
    <xdr:pic>
      <xdr:nvPicPr>
        <xdr:cNvPr id="8" name="그림 7">
          <a:extLst>
            <a:ext uri="{FF2B5EF4-FFF2-40B4-BE49-F238E27FC236}">
              <a16:creationId xmlns:a16="http://schemas.microsoft.com/office/drawing/2014/main" id="{E78012D7-F862-41BA-B179-83A3CC6DC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981997" y="6184595"/>
          <a:ext cx="4033129" cy="3444716"/>
        </a:xfrm>
        <a:prstGeom prst="rect">
          <a:avLst/>
        </a:prstGeom>
      </xdr:spPr>
    </xdr:pic>
    <xdr:clientData/>
  </xdr:oneCellAnchor>
  <xdr:twoCellAnchor>
    <xdr:from>
      <xdr:col>8</xdr:col>
      <xdr:colOff>349685</xdr:colOff>
      <xdr:row>25</xdr:row>
      <xdr:rowOff>20876</xdr:rowOff>
    </xdr:from>
    <xdr:to>
      <xdr:col>12</xdr:col>
      <xdr:colOff>427973</xdr:colOff>
      <xdr:row>32</xdr:row>
      <xdr:rowOff>197284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F507AB0-9F48-4FCA-99B5-78C3D002E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</xdr:col>
      <xdr:colOff>0</xdr:colOff>
      <xdr:row>438</xdr:row>
      <xdr:rowOff>0</xdr:rowOff>
    </xdr:from>
    <xdr:ext cx="7977770" cy="3574662"/>
    <xdr:pic>
      <xdr:nvPicPr>
        <xdr:cNvPr id="10" name="그림 9">
          <a:extLst>
            <a:ext uri="{FF2B5EF4-FFF2-40B4-BE49-F238E27FC236}">
              <a16:creationId xmlns:a16="http://schemas.microsoft.com/office/drawing/2014/main" id="{48996E25-0457-4758-B389-5A390496F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0560" y="96789240"/>
          <a:ext cx="7977770" cy="3574662"/>
        </a:xfrm>
        <a:prstGeom prst="rect">
          <a:avLst/>
        </a:prstGeom>
      </xdr:spPr>
    </xdr:pic>
    <xdr:clientData/>
  </xdr:oneCellAnchor>
  <xdr:oneCellAnchor>
    <xdr:from>
      <xdr:col>1</xdr:col>
      <xdr:colOff>79513</xdr:colOff>
      <xdr:row>457</xdr:row>
      <xdr:rowOff>13253</xdr:rowOff>
    </xdr:from>
    <xdr:ext cx="7167676" cy="865409"/>
    <xdr:pic>
      <xdr:nvPicPr>
        <xdr:cNvPr id="11" name="그림 10">
          <a:extLst>
            <a:ext uri="{FF2B5EF4-FFF2-40B4-BE49-F238E27FC236}">
              <a16:creationId xmlns:a16="http://schemas.microsoft.com/office/drawing/2014/main" id="{E0F70988-1AAC-4031-99E0-9C737DB9F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0073" y="101001113"/>
          <a:ext cx="7167676" cy="865409"/>
        </a:xfrm>
        <a:prstGeom prst="rect">
          <a:avLst/>
        </a:prstGeom>
      </xdr:spPr>
    </xdr:pic>
    <xdr:clientData/>
  </xdr:oneCellAnchor>
  <xdr:oneCellAnchor>
    <xdr:from>
      <xdr:col>1</xdr:col>
      <xdr:colOff>205409</xdr:colOff>
      <xdr:row>461</xdr:row>
      <xdr:rowOff>215640</xdr:rowOff>
    </xdr:from>
    <xdr:ext cx="7072438" cy="474932"/>
    <xdr:pic>
      <xdr:nvPicPr>
        <xdr:cNvPr id="12" name="그림 11">
          <a:extLst>
            <a:ext uri="{FF2B5EF4-FFF2-40B4-BE49-F238E27FC236}">
              <a16:creationId xmlns:a16="http://schemas.microsoft.com/office/drawing/2014/main" id="{959DBCCA-246D-4A60-A35B-50BA44272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5969" y="102087420"/>
          <a:ext cx="7072438" cy="474932"/>
        </a:xfrm>
        <a:prstGeom prst="rect">
          <a:avLst/>
        </a:prstGeom>
      </xdr:spPr>
    </xdr:pic>
    <xdr:clientData/>
  </xdr:oneCellAnchor>
  <xdr:oneCellAnchor>
    <xdr:from>
      <xdr:col>1</xdr:col>
      <xdr:colOff>231913</xdr:colOff>
      <xdr:row>465</xdr:row>
      <xdr:rowOff>13252</xdr:rowOff>
    </xdr:from>
    <xdr:ext cx="7230774" cy="1274093"/>
    <xdr:pic>
      <xdr:nvPicPr>
        <xdr:cNvPr id="13" name="그림 12">
          <a:extLst>
            <a:ext uri="{FF2B5EF4-FFF2-40B4-BE49-F238E27FC236}">
              <a16:creationId xmlns:a16="http://schemas.microsoft.com/office/drawing/2014/main" id="{51521543-BBA4-46A2-8C2D-5DA74CF73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2473" y="102768952"/>
          <a:ext cx="7230774" cy="1274093"/>
        </a:xfrm>
        <a:prstGeom prst="rect">
          <a:avLst/>
        </a:prstGeom>
      </xdr:spPr>
    </xdr:pic>
    <xdr:clientData/>
  </xdr:oneCellAnchor>
  <xdr:oneCellAnchor>
    <xdr:from>
      <xdr:col>1</xdr:col>
      <xdr:colOff>331305</xdr:colOff>
      <xdr:row>471</xdr:row>
      <xdr:rowOff>92765</xdr:rowOff>
    </xdr:from>
    <xdr:ext cx="7592679" cy="5009822"/>
    <xdr:pic>
      <xdr:nvPicPr>
        <xdr:cNvPr id="14" name="그림 13">
          <a:extLst>
            <a:ext uri="{FF2B5EF4-FFF2-40B4-BE49-F238E27FC236}">
              <a16:creationId xmlns:a16="http://schemas.microsoft.com/office/drawing/2014/main" id="{46C88E2E-7227-4140-9145-A77929F5B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01865" y="104174345"/>
          <a:ext cx="7592679" cy="500982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949889</xdr:colOff>
      <xdr:row>2</xdr:row>
      <xdr:rowOff>125260</xdr:rowOff>
    </xdr:from>
    <xdr:to>
      <xdr:col>11</xdr:col>
      <xdr:colOff>1022959</xdr:colOff>
      <xdr:row>31</xdr:row>
      <xdr:rowOff>10438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1964956-B93D-7241-D710-1B9D18857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891540</xdr:colOff>
      <xdr:row>12</xdr:row>
      <xdr:rowOff>60960</xdr:rowOff>
    </xdr:from>
    <xdr:to>
      <xdr:col>6</xdr:col>
      <xdr:colOff>1211580</xdr:colOff>
      <xdr:row>27</xdr:row>
      <xdr:rowOff>60960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2F8C9DD-8EB0-5DB8-FE18-FA441BAEA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611480</xdr:colOff>
      <xdr:row>4</xdr:row>
      <xdr:rowOff>84666</xdr:rowOff>
    </xdr:from>
    <xdr:to>
      <xdr:col>38</xdr:col>
      <xdr:colOff>301036</xdr:colOff>
      <xdr:row>30</xdr:row>
      <xdr:rowOff>131703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46C3F5D-9D08-9A1A-9526-E65B20BDE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167640</xdr:colOff>
      <xdr:row>0</xdr:row>
      <xdr:rowOff>152400</xdr:rowOff>
    </xdr:from>
    <xdr:to>
      <xdr:col>18</xdr:col>
      <xdr:colOff>359640</xdr:colOff>
      <xdr:row>8</xdr:row>
      <xdr:rowOff>68400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ACCEB6A-4CB5-3946-CA47-D70352568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487680</xdr:colOff>
      <xdr:row>12</xdr:row>
      <xdr:rowOff>60960</xdr:rowOff>
    </xdr:from>
    <xdr:to>
      <xdr:col>19</xdr:col>
      <xdr:colOff>70080</xdr:colOff>
      <xdr:row>19</xdr:row>
      <xdr:rowOff>167460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70D6EDA-D223-FFE5-4BF0-D0CBA418A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53340</xdr:colOff>
      <xdr:row>21</xdr:row>
      <xdr:rowOff>15240</xdr:rowOff>
    </xdr:from>
    <xdr:to>
      <xdr:col>19</xdr:col>
      <xdr:colOff>245340</xdr:colOff>
      <xdr:row>30</xdr:row>
      <xdr:rowOff>100740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240EAAF-151E-5508-20CD-591F7A379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190500</xdr:colOff>
      <xdr:row>34</xdr:row>
      <xdr:rowOff>11430</xdr:rowOff>
    </xdr:from>
    <xdr:to>
      <xdr:col>17</xdr:col>
      <xdr:colOff>382500</xdr:colOff>
      <xdr:row>43</xdr:row>
      <xdr:rowOff>89310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959C379-25E2-4972-2CEC-15DDAF8FF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0</xdr:row>
      <xdr:rowOff>0</xdr:rowOff>
    </xdr:from>
    <xdr:to>
      <xdr:col>13</xdr:col>
      <xdr:colOff>434340</xdr:colOff>
      <xdr:row>14</xdr:row>
      <xdr:rowOff>144780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2EEA032-BC90-8CFD-6C36-C33266E80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20</xdr:row>
      <xdr:rowOff>152400</xdr:rowOff>
    </xdr:from>
    <xdr:to>
      <xdr:col>15</xdr:col>
      <xdr:colOff>0</xdr:colOff>
      <xdr:row>35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9363E9E-BFFB-8480-E522-94F1F4762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111673</xdr:colOff>
      <xdr:row>2</xdr:row>
      <xdr:rowOff>19712</xdr:rowOff>
    </xdr:from>
    <xdr:to>
      <xdr:col>16</xdr:col>
      <xdr:colOff>407276</xdr:colOff>
      <xdr:row>16</xdr:row>
      <xdr:rowOff>181309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9052909-60CC-8844-678D-7FF4695B3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13138</xdr:colOff>
      <xdr:row>7</xdr:row>
      <xdr:rowOff>85402</xdr:rowOff>
    </xdr:from>
    <xdr:to>
      <xdr:col>8</xdr:col>
      <xdr:colOff>308742</xdr:colOff>
      <xdr:row>22</xdr:row>
      <xdr:rowOff>69636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5120D6C-EBA8-CB1A-9A4C-064894A54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172064</xdr:colOff>
      <xdr:row>98</xdr:row>
      <xdr:rowOff>164690</xdr:rowOff>
    </xdr:from>
    <xdr:to>
      <xdr:col>26</xdr:col>
      <xdr:colOff>122903</xdr:colOff>
      <xdr:row>114</xdr:row>
      <xdr:rowOff>154858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5F72AAC-BC47-18AE-A251-F487AB61F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6024-1D9A-4A20-B736-2634F8B36536}">
  <dimension ref="A2:AC471"/>
  <sheetViews>
    <sheetView topLeftCell="A10" zoomScale="79" zoomScaleNormal="115" workbookViewId="0">
      <selection activeCell="C31" sqref="C31"/>
    </sheetView>
  </sheetViews>
  <sheetFormatPr defaultColWidth="8.90625" defaultRowHeight="18"/>
  <cols>
    <col min="1" max="1" width="8.90625" style="60"/>
    <col min="2" max="2" width="13.36328125" style="60" customWidth="1"/>
    <col min="3" max="3" width="15.81640625" style="60" bestFit="1" customWidth="1"/>
    <col min="4" max="13" width="8.90625" style="60"/>
    <col min="14" max="14" width="10.54296875" style="60" customWidth="1"/>
    <col min="15" max="15" width="10.81640625" style="60" customWidth="1"/>
    <col min="16" max="16" width="11.1796875" style="60" customWidth="1"/>
    <col min="17" max="17" width="12.54296875" style="60" customWidth="1"/>
    <col min="18" max="16384" width="8.90625" style="60"/>
  </cols>
  <sheetData>
    <row r="2" spans="2:29" s="68" customFormat="1">
      <c r="B2" s="69" t="s">
        <v>841</v>
      </c>
    </row>
    <row r="4" spans="2:29" s="68" customFormat="1">
      <c r="B4" s="69" t="s">
        <v>840</v>
      </c>
    </row>
    <row r="6" spans="2:29" s="68" customFormat="1">
      <c r="B6" s="109" t="s">
        <v>839</v>
      </c>
    </row>
    <row r="7" spans="2:29">
      <c r="B7" s="66"/>
    </row>
    <row r="8" spans="2:29" s="72" customFormat="1">
      <c r="B8" s="74" t="s">
        <v>838</v>
      </c>
    </row>
    <row r="10" spans="2:29">
      <c r="B10" s="60" t="s">
        <v>837</v>
      </c>
      <c r="C10" s="108"/>
      <c r="D10" s="90"/>
      <c r="L10" s="94" t="s">
        <v>836</v>
      </c>
      <c r="M10" s="94" t="s">
        <v>140</v>
      </c>
      <c r="N10" s="94">
        <v>2023</v>
      </c>
      <c r="O10" s="94">
        <v>2024</v>
      </c>
      <c r="P10" s="94" t="s">
        <v>20</v>
      </c>
      <c r="Q10" s="94" t="s">
        <v>21</v>
      </c>
      <c r="U10" s="60" t="s">
        <v>835</v>
      </c>
    </row>
    <row r="11" spans="2:29">
      <c r="B11" s="62" t="s">
        <v>834</v>
      </c>
      <c r="C11" s="89"/>
      <c r="D11" s="90"/>
      <c r="L11" s="94" t="s">
        <v>833</v>
      </c>
      <c r="M11" s="94" t="s">
        <v>797</v>
      </c>
      <c r="N11" s="93">
        <v>21296.2</v>
      </c>
      <c r="O11" s="93">
        <v>25538.6</v>
      </c>
      <c r="P11" s="93" t="s">
        <v>831</v>
      </c>
      <c r="Q11" s="93" t="s">
        <v>827</v>
      </c>
      <c r="S11" s="94" t="s">
        <v>833</v>
      </c>
      <c r="T11" s="60">
        <v>2023</v>
      </c>
      <c r="U11" s="60">
        <v>21296.2</v>
      </c>
      <c r="X11" s="94"/>
      <c r="Y11" s="94"/>
      <c r="Z11" s="94">
        <v>2023</v>
      </c>
      <c r="AA11" s="94">
        <v>2024</v>
      </c>
      <c r="AB11" s="94" t="s">
        <v>20</v>
      </c>
      <c r="AC11" s="94" t="s">
        <v>21</v>
      </c>
    </row>
    <row r="12" spans="2:29">
      <c r="L12" s="94"/>
      <c r="M12" s="94"/>
      <c r="N12" s="93"/>
      <c r="O12" s="93"/>
      <c r="P12" s="93"/>
      <c r="Q12" s="93"/>
      <c r="S12" s="94"/>
      <c r="T12" s="60">
        <v>2024</v>
      </c>
      <c r="U12" s="60">
        <v>25538.6</v>
      </c>
      <c r="X12" s="94" t="s">
        <v>833</v>
      </c>
      <c r="Y12" s="94" t="s">
        <v>797</v>
      </c>
      <c r="Z12" s="93">
        <v>21296.2</v>
      </c>
      <c r="AA12" s="93">
        <v>25538.6</v>
      </c>
      <c r="AB12" s="93" t="s">
        <v>831</v>
      </c>
      <c r="AC12" s="93" t="s">
        <v>827</v>
      </c>
    </row>
    <row r="13" spans="2:29">
      <c r="B13" s="66" t="s">
        <v>832</v>
      </c>
      <c r="L13" s="94"/>
      <c r="M13" s="94"/>
      <c r="N13" s="93"/>
      <c r="O13" s="93"/>
      <c r="P13" s="93"/>
      <c r="Q13" s="93"/>
      <c r="S13" s="94"/>
      <c r="T13" s="60" t="s">
        <v>784</v>
      </c>
      <c r="U13" s="60" t="s">
        <v>831</v>
      </c>
      <c r="X13" s="94"/>
      <c r="Y13" s="94" t="s">
        <v>794</v>
      </c>
      <c r="Z13" s="93">
        <v>282.3</v>
      </c>
      <c r="AA13" s="93">
        <v>1434.1</v>
      </c>
      <c r="AB13" s="93" t="s">
        <v>830</v>
      </c>
      <c r="AC13" s="93" t="s">
        <v>829</v>
      </c>
    </row>
    <row r="14" spans="2:29">
      <c r="B14" s="60" t="s">
        <v>828</v>
      </c>
      <c r="L14" s="94" t="s">
        <v>823</v>
      </c>
      <c r="M14" s="94" t="s">
        <v>797</v>
      </c>
      <c r="N14" s="93">
        <v>11963.9</v>
      </c>
      <c r="O14" s="93">
        <v>14486.5</v>
      </c>
      <c r="P14" s="93" t="s">
        <v>818</v>
      </c>
      <c r="Q14" s="93" t="s">
        <v>814</v>
      </c>
      <c r="T14" s="60" t="s">
        <v>781</v>
      </c>
      <c r="U14" s="60" t="s">
        <v>827</v>
      </c>
      <c r="X14" s="94"/>
      <c r="Y14" s="94" t="s">
        <v>790</v>
      </c>
      <c r="Z14" s="93">
        <v>144.9</v>
      </c>
      <c r="AA14" s="93">
        <v>1454.6</v>
      </c>
      <c r="AB14" s="93" t="s">
        <v>826</v>
      </c>
      <c r="AC14" s="93" t="s">
        <v>825</v>
      </c>
    </row>
    <row r="15" spans="2:29">
      <c r="B15" s="60" t="s">
        <v>824</v>
      </c>
      <c r="L15" s="94"/>
      <c r="M15" s="94"/>
      <c r="N15" s="93"/>
      <c r="O15" s="93"/>
      <c r="P15" s="93"/>
      <c r="Q15" s="93"/>
      <c r="S15" s="94" t="s">
        <v>823</v>
      </c>
      <c r="T15" s="60">
        <v>2023</v>
      </c>
      <c r="U15" s="60">
        <v>11963.9</v>
      </c>
      <c r="X15" s="94" t="s">
        <v>823</v>
      </c>
      <c r="Y15" s="94" t="s">
        <v>797</v>
      </c>
      <c r="Z15" s="93">
        <v>11963.9</v>
      </c>
      <c r="AA15" s="93">
        <v>14486.5</v>
      </c>
      <c r="AB15" s="93" t="s">
        <v>818</v>
      </c>
      <c r="AC15" s="93" t="s">
        <v>814</v>
      </c>
    </row>
    <row r="16" spans="2:29">
      <c r="B16" s="60" t="s">
        <v>822</v>
      </c>
      <c r="L16" s="94"/>
      <c r="M16" s="94"/>
      <c r="N16" s="93"/>
      <c r="O16" s="93"/>
      <c r="P16" s="93"/>
      <c r="Q16" s="93"/>
      <c r="S16" s="94"/>
      <c r="T16" s="60">
        <v>2024</v>
      </c>
      <c r="U16" s="60">
        <v>14486.5</v>
      </c>
      <c r="X16" s="94"/>
      <c r="Y16" s="94" t="s">
        <v>794</v>
      </c>
      <c r="Z16" s="93">
        <v>178.6</v>
      </c>
      <c r="AA16" s="93">
        <v>705.2</v>
      </c>
      <c r="AB16" s="93" t="s">
        <v>821</v>
      </c>
      <c r="AC16" s="93" t="s">
        <v>820</v>
      </c>
    </row>
    <row r="17" spans="2:29">
      <c r="B17" s="60" t="s">
        <v>819</v>
      </c>
      <c r="L17" s="94" t="s">
        <v>812</v>
      </c>
      <c r="M17" s="94" t="s">
        <v>797</v>
      </c>
      <c r="N17" s="93">
        <v>4039.1</v>
      </c>
      <c r="O17" s="93">
        <v>4630</v>
      </c>
      <c r="P17" s="93" t="s">
        <v>806</v>
      </c>
      <c r="Q17" s="93" t="s">
        <v>804</v>
      </c>
      <c r="S17" s="94"/>
      <c r="T17" s="60" t="s">
        <v>784</v>
      </c>
      <c r="U17" s="60" t="s">
        <v>818</v>
      </c>
      <c r="X17" s="94"/>
      <c r="Y17" s="94" t="s">
        <v>790</v>
      </c>
      <c r="Z17" s="93">
        <v>24.7</v>
      </c>
      <c r="AA17" s="93">
        <v>621.5</v>
      </c>
      <c r="AB17" s="93" t="s">
        <v>817</v>
      </c>
      <c r="AC17" s="93" t="s">
        <v>816</v>
      </c>
    </row>
    <row r="18" spans="2:29">
      <c r="B18" s="60" t="s">
        <v>815</v>
      </c>
      <c r="L18" s="94"/>
      <c r="M18" s="94"/>
      <c r="N18" s="93"/>
      <c r="O18" s="93"/>
      <c r="P18" s="93"/>
      <c r="Q18" s="93"/>
      <c r="T18" s="60" t="s">
        <v>781</v>
      </c>
      <c r="U18" s="60" t="s">
        <v>814</v>
      </c>
      <c r="X18" s="94" t="s">
        <v>812</v>
      </c>
      <c r="Y18" s="94" t="s">
        <v>797</v>
      </c>
      <c r="Z18" s="93">
        <v>4039.1</v>
      </c>
      <c r="AA18" s="93">
        <v>4630</v>
      </c>
      <c r="AB18" s="93" t="s">
        <v>806</v>
      </c>
      <c r="AC18" s="93" t="s">
        <v>804</v>
      </c>
    </row>
    <row r="19" spans="2:29">
      <c r="B19" s="60" t="s">
        <v>813</v>
      </c>
      <c r="L19" s="94"/>
      <c r="M19" s="94"/>
      <c r="N19" s="93"/>
      <c r="O19" s="93"/>
      <c r="P19" s="93"/>
      <c r="Q19" s="93"/>
      <c r="S19" s="94" t="s">
        <v>812</v>
      </c>
      <c r="T19" s="60">
        <v>2023</v>
      </c>
      <c r="U19" s="60">
        <v>4039.1</v>
      </c>
      <c r="X19" s="94"/>
      <c r="Y19" s="94" t="s">
        <v>794</v>
      </c>
      <c r="Z19" s="93">
        <v>-152.9</v>
      </c>
      <c r="AA19" s="93">
        <v>88.5</v>
      </c>
      <c r="AB19" s="93" t="s">
        <v>811</v>
      </c>
      <c r="AC19" s="93" t="s">
        <v>810</v>
      </c>
    </row>
    <row r="20" spans="2:29">
      <c r="L20" s="94" t="s">
        <v>801</v>
      </c>
      <c r="M20" s="94" t="s">
        <v>797</v>
      </c>
      <c r="N20" s="93">
        <v>8009.4</v>
      </c>
      <c r="O20" s="93">
        <v>9903.1</v>
      </c>
      <c r="P20" s="93" t="s">
        <v>795</v>
      </c>
      <c r="Q20" s="93" t="s">
        <v>791</v>
      </c>
      <c r="T20" s="60">
        <v>2024</v>
      </c>
      <c r="U20" s="60">
        <v>4630</v>
      </c>
      <c r="X20" s="94"/>
      <c r="Y20" s="94" t="s">
        <v>790</v>
      </c>
      <c r="Z20" s="93">
        <v>-139</v>
      </c>
      <c r="AA20" s="93">
        <v>113.2</v>
      </c>
      <c r="AB20" s="93" t="s">
        <v>809</v>
      </c>
      <c r="AC20" s="93" t="s">
        <v>808</v>
      </c>
    </row>
    <row r="21" spans="2:29">
      <c r="B21" s="62" t="s">
        <v>807</v>
      </c>
      <c r="L21" s="94"/>
      <c r="M21" s="94"/>
      <c r="N21" s="93"/>
      <c r="O21" s="93"/>
      <c r="P21" s="93"/>
      <c r="Q21" s="93"/>
      <c r="S21" s="94"/>
      <c r="T21" s="60" t="s">
        <v>784</v>
      </c>
      <c r="U21" s="60" t="s">
        <v>806</v>
      </c>
      <c r="X21" s="94" t="s">
        <v>801</v>
      </c>
      <c r="Y21" s="94" t="s">
        <v>797</v>
      </c>
      <c r="Z21" s="93">
        <v>8009.4</v>
      </c>
      <c r="AA21" s="93">
        <v>9903.1</v>
      </c>
      <c r="AB21" s="93" t="s">
        <v>795</v>
      </c>
      <c r="AC21" s="93" t="s">
        <v>791</v>
      </c>
    </row>
    <row r="22" spans="2:29">
      <c r="B22" s="60" t="s">
        <v>805</v>
      </c>
      <c r="L22" s="94"/>
      <c r="M22" s="94"/>
      <c r="N22" s="93"/>
      <c r="O22" s="93"/>
      <c r="P22" s="93"/>
      <c r="Q22" s="93"/>
      <c r="S22" s="94"/>
      <c r="T22" s="60" t="s">
        <v>781</v>
      </c>
      <c r="U22" s="60" t="s">
        <v>804</v>
      </c>
      <c r="X22" s="94"/>
      <c r="Y22" s="94" t="s">
        <v>794</v>
      </c>
      <c r="Z22" s="93">
        <v>233.3</v>
      </c>
      <c r="AA22" s="93">
        <v>502.7</v>
      </c>
      <c r="AB22" s="93" t="s">
        <v>803</v>
      </c>
      <c r="AC22" s="93" t="s">
        <v>802</v>
      </c>
    </row>
    <row r="23" spans="2:29">
      <c r="L23" s="94" t="s">
        <v>786</v>
      </c>
      <c r="M23" s="94" t="s">
        <v>797</v>
      </c>
      <c r="N23" s="93">
        <v>7408.3</v>
      </c>
      <c r="O23" s="93">
        <v>10776</v>
      </c>
      <c r="P23" s="93" t="s">
        <v>783</v>
      </c>
      <c r="Q23" s="93" t="s">
        <v>780</v>
      </c>
      <c r="S23" s="94" t="s">
        <v>801</v>
      </c>
      <c r="T23" s="60">
        <v>2023</v>
      </c>
      <c r="U23" s="60">
        <v>8009.4</v>
      </c>
      <c r="X23" s="94"/>
      <c r="Y23" s="94" t="s">
        <v>790</v>
      </c>
      <c r="Z23" s="93">
        <v>-155.6</v>
      </c>
      <c r="AA23" s="93">
        <v>53.9</v>
      </c>
      <c r="AB23" s="93" t="s">
        <v>800</v>
      </c>
      <c r="AC23" s="93" t="s">
        <v>799</v>
      </c>
    </row>
    <row r="24" spans="2:29">
      <c r="B24" s="60" t="s">
        <v>798</v>
      </c>
      <c r="L24" s="94"/>
      <c r="M24" s="94"/>
      <c r="N24" s="93"/>
      <c r="O24" s="93"/>
      <c r="P24" s="93"/>
      <c r="Q24" s="93"/>
      <c r="S24" s="94"/>
      <c r="T24" s="60">
        <v>2024</v>
      </c>
      <c r="U24" s="60">
        <v>9903.1</v>
      </c>
      <c r="X24" s="94" t="s">
        <v>786</v>
      </c>
      <c r="Y24" s="94" t="s">
        <v>797</v>
      </c>
      <c r="Z24" s="93">
        <v>7408.3</v>
      </c>
      <c r="AA24" s="93">
        <v>10776</v>
      </c>
      <c r="AB24" s="93" t="s">
        <v>783</v>
      </c>
      <c r="AC24" s="93" t="s">
        <v>780</v>
      </c>
    </row>
    <row r="25" spans="2:29">
      <c r="B25" s="60" t="s">
        <v>796</v>
      </c>
      <c r="M25" s="94"/>
      <c r="N25" s="93"/>
      <c r="O25" s="93"/>
      <c r="P25" s="93"/>
      <c r="Q25" s="93"/>
      <c r="S25" s="94"/>
      <c r="T25" s="60" t="s">
        <v>784</v>
      </c>
      <c r="U25" s="60" t="s">
        <v>795</v>
      </c>
      <c r="X25" s="94"/>
      <c r="Y25" s="94" t="s">
        <v>794</v>
      </c>
      <c r="Z25" s="93">
        <v>-196.5</v>
      </c>
      <c r="AA25" s="93">
        <v>237.9</v>
      </c>
      <c r="AB25" s="93" t="s">
        <v>793</v>
      </c>
      <c r="AC25" s="93" t="s">
        <v>792</v>
      </c>
    </row>
    <row r="26" spans="2:29">
      <c r="M26" s="94"/>
      <c r="N26" s="93"/>
      <c r="O26" s="93"/>
      <c r="P26" s="93"/>
      <c r="Q26" s="93"/>
      <c r="T26" s="60" t="s">
        <v>781</v>
      </c>
      <c r="U26" s="60" t="s">
        <v>791</v>
      </c>
      <c r="Y26" s="94" t="s">
        <v>790</v>
      </c>
      <c r="Z26" s="93">
        <v>160</v>
      </c>
      <c r="AA26" s="93">
        <v>528.20000000000005</v>
      </c>
      <c r="AB26" s="93" t="s">
        <v>789</v>
      </c>
      <c r="AC26" s="93" t="s">
        <v>788</v>
      </c>
    </row>
    <row r="27" spans="2:29">
      <c r="B27" s="60" t="s">
        <v>787</v>
      </c>
      <c r="M27" s="94"/>
      <c r="N27" s="93"/>
      <c r="O27" s="93"/>
      <c r="P27" s="93"/>
      <c r="Q27" s="93"/>
      <c r="S27" s="94" t="s">
        <v>786</v>
      </c>
      <c r="T27" s="60">
        <v>2023</v>
      </c>
      <c r="U27" s="60">
        <v>7408.3</v>
      </c>
    </row>
    <row r="28" spans="2:29">
      <c r="M28" s="94"/>
      <c r="N28" s="93"/>
      <c r="O28" s="93"/>
      <c r="P28" s="93"/>
      <c r="Q28" s="93"/>
      <c r="T28" s="60">
        <v>2024</v>
      </c>
      <c r="U28" s="60">
        <v>10776</v>
      </c>
    </row>
    <row r="29" spans="2:29">
      <c r="B29" s="60" t="s">
        <v>785</v>
      </c>
      <c r="M29" s="94"/>
      <c r="N29" s="93"/>
      <c r="O29" s="93"/>
      <c r="P29" s="93"/>
      <c r="Q29" s="93"/>
      <c r="T29" s="60" t="s">
        <v>784</v>
      </c>
      <c r="U29" s="60" t="s">
        <v>783</v>
      </c>
    </row>
    <row r="30" spans="2:29">
      <c r="B30" s="60" t="s">
        <v>782</v>
      </c>
      <c r="M30" s="94"/>
      <c r="N30" s="93"/>
      <c r="O30" s="93"/>
      <c r="P30" s="93"/>
      <c r="Q30" s="93"/>
      <c r="T30" s="60" t="s">
        <v>781</v>
      </c>
      <c r="U30" s="60" t="s">
        <v>780</v>
      </c>
    </row>
    <row r="31" spans="2:29">
      <c r="B31" s="60" t="s">
        <v>779</v>
      </c>
      <c r="M31" s="94"/>
      <c r="N31" s="93"/>
      <c r="O31" s="93"/>
      <c r="P31" s="93"/>
      <c r="Q31" s="93"/>
    </row>
    <row r="32" spans="2:29">
      <c r="M32" s="94"/>
      <c r="N32" s="93"/>
      <c r="O32" s="93"/>
      <c r="P32" s="93"/>
      <c r="Q32" s="93"/>
    </row>
    <row r="33" spans="2:21">
      <c r="B33" s="60" t="s">
        <v>778</v>
      </c>
      <c r="M33" s="94"/>
      <c r="N33" s="93"/>
      <c r="O33" s="93"/>
      <c r="P33" s="93"/>
      <c r="Q33" s="93"/>
    </row>
    <row r="34" spans="2:21">
      <c r="B34" s="60" t="s">
        <v>777</v>
      </c>
      <c r="C34" s="60">
        <v>442</v>
      </c>
      <c r="D34" s="95">
        <f>C34/SUM($C$34:$C$36)</f>
        <v>0.43762376237623762</v>
      </c>
      <c r="F34" s="66" t="s">
        <v>776</v>
      </c>
      <c r="M34" s="94"/>
      <c r="N34" s="93"/>
      <c r="O34" s="93"/>
      <c r="P34" s="93"/>
      <c r="Q34" s="93"/>
    </row>
    <row r="35" spans="2:21">
      <c r="B35" s="60" t="s">
        <v>47</v>
      </c>
      <c r="C35" s="60">
        <v>265</v>
      </c>
      <c r="D35" s="95">
        <f>C35/SUM($C$34:$C$36)</f>
        <v>0.26237623762376239</v>
      </c>
      <c r="F35" s="66" t="s">
        <v>775</v>
      </c>
      <c r="M35" s="94"/>
      <c r="N35" s="93"/>
      <c r="O35" s="93"/>
      <c r="P35" s="93"/>
      <c r="Q35" s="93"/>
    </row>
    <row r="36" spans="2:21">
      <c r="B36" s="60" t="s">
        <v>50</v>
      </c>
      <c r="C36" s="60">
        <v>303</v>
      </c>
      <c r="D36" s="95">
        <f>C36/SUM($C$34:$C$36)</f>
        <v>0.3</v>
      </c>
      <c r="M36" s="94"/>
      <c r="N36" s="93"/>
      <c r="O36" s="93"/>
      <c r="P36" s="93"/>
      <c r="Q36" s="93"/>
    </row>
    <row r="37" spans="2:21">
      <c r="D37" s="95"/>
      <c r="M37" s="94"/>
      <c r="N37" s="93"/>
      <c r="O37" s="93"/>
      <c r="P37" s="93"/>
      <c r="Q37" s="93"/>
    </row>
    <row r="38" spans="2:21">
      <c r="B38" s="66" t="s">
        <v>774</v>
      </c>
      <c r="D38" s="95"/>
      <c r="M38" s="94"/>
      <c r="N38" s="93"/>
      <c r="O38" s="93"/>
      <c r="P38" s="93"/>
      <c r="Q38" s="93"/>
    </row>
    <row r="39" spans="2:21">
      <c r="B39" s="66"/>
      <c r="D39" s="95"/>
      <c r="M39" s="94"/>
      <c r="N39" s="93"/>
      <c r="O39" s="93"/>
      <c r="P39" s="93"/>
      <c r="Q39" s="93"/>
    </row>
    <row r="40" spans="2:21">
      <c r="B40" s="66" t="s">
        <v>773</v>
      </c>
      <c r="D40" s="95"/>
      <c r="M40" s="94"/>
      <c r="N40" s="93"/>
      <c r="O40" s="93"/>
      <c r="P40" s="93"/>
      <c r="Q40" s="93"/>
    </row>
    <row r="41" spans="2:21">
      <c r="B41" s="60" t="s">
        <v>772</v>
      </c>
      <c r="D41" s="95"/>
      <c r="M41" s="94"/>
      <c r="N41" s="93"/>
      <c r="O41" s="93"/>
      <c r="P41" s="93"/>
      <c r="Q41" s="93"/>
    </row>
    <row r="42" spans="2:21">
      <c r="B42" s="60" t="s">
        <v>771</v>
      </c>
      <c r="D42" s="95"/>
      <c r="M42" s="94"/>
      <c r="N42" s="93"/>
      <c r="O42" s="93"/>
      <c r="P42" s="93"/>
      <c r="Q42" s="93"/>
    </row>
    <row r="43" spans="2:21">
      <c r="B43" s="60" t="s">
        <v>770</v>
      </c>
      <c r="D43" s="95"/>
      <c r="M43" s="94"/>
      <c r="N43" s="93"/>
      <c r="O43" s="93"/>
      <c r="P43" s="93"/>
      <c r="Q43" s="93"/>
    </row>
    <row r="44" spans="2:21">
      <c r="B44" s="66"/>
      <c r="D44" s="95"/>
      <c r="M44" s="94"/>
      <c r="N44" s="93"/>
      <c r="O44" s="93"/>
      <c r="P44" s="93"/>
      <c r="Q44" s="93"/>
    </row>
    <row r="45" spans="2:21" s="99" customFormat="1">
      <c r="B45" s="74" t="s">
        <v>769</v>
      </c>
      <c r="D45" s="102"/>
      <c r="M45" s="101"/>
      <c r="N45" s="100"/>
      <c r="O45" s="100"/>
      <c r="P45" s="100"/>
      <c r="Q45" s="100"/>
    </row>
    <row r="46" spans="2:21">
      <c r="B46" s="66"/>
      <c r="D46" s="95"/>
      <c r="M46" s="94"/>
      <c r="N46" s="93"/>
      <c r="O46" s="93"/>
      <c r="P46" s="93"/>
      <c r="Q46" s="93"/>
    </row>
    <row r="47" spans="2:21">
      <c r="B47" s="66" t="s">
        <v>768</v>
      </c>
      <c r="D47" s="95"/>
      <c r="M47" s="94"/>
      <c r="N47" s="93"/>
      <c r="O47" s="93"/>
      <c r="P47" s="93"/>
      <c r="Q47" s="93"/>
    </row>
    <row r="48" spans="2:21">
      <c r="B48" s="66" t="s">
        <v>767</v>
      </c>
      <c r="D48" s="95"/>
      <c r="M48" s="94"/>
      <c r="N48" s="93"/>
      <c r="O48" s="93"/>
      <c r="P48" s="107" t="s">
        <v>11</v>
      </c>
      <c r="Q48" s="107" t="s">
        <v>51</v>
      </c>
      <c r="R48" s="107" t="s">
        <v>157</v>
      </c>
      <c r="S48" s="107" t="s">
        <v>10</v>
      </c>
      <c r="T48" s="107" t="s">
        <v>9</v>
      </c>
      <c r="U48" s="107" t="s">
        <v>15</v>
      </c>
    </row>
    <row r="49" spans="2:21">
      <c r="B49" s="60" t="s">
        <v>766</v>
      </c>
      <c r="D49" s="95"/>
      <c r="M49" s="94"/>
      <c r="N49" s="93"/>
      <c r="O49" s="93"/>
      <c r="P49" s="105" t="s">
        <v>100</v>
      </c>
      <c r="Q49" s="104">
        <v>44</v>
      </c>
      <c r="R49" s="104">
        <v>45</v>
      </c>
      <c r="S49" s="104">
        <v>42</v>
      </c>
      <c r="T49" s="104">
        <v>32</v>
      </c>
      <c r="U49" s="106"/>
    </row>
    <row r="50" spans="2:21">
      <c r="B50" s="83" t="s">
        <v>765</v>
      </c>
      <c r="D50" s="95"/>
      <c r="M50" s="94"/>
      <c r="N50" s="93"/>
      <c r="O50" s="93"/>
      <c r="P50" s="105" t="s">
        <v>102</v>
      </c>
      <c r="Q50" s="104">
        <v>37</v>
      </c>
      <c r="R50" s="104">
        <v>53</v>
      </c>
      <c r="S50" s="104">
        <v>31</v>
      </c>
      <c r="T50" s="104">
        <v>18</v>
      </c>
      <c r="U50" s="106"/>
    </row>
    <row r="51" spans="2:21">
      <c r="B51" s="60" t="s">
        <v>764</v>
      </c>
      <c r="D51" s="95"/>
      <c r="M51" s="94"/>
      <c r="N51" s="93"/>
      <c r="O51" s="93"/>
      <c r="P51" s="105" t="s">
        <v>104</v>
      </c>
      <c r="Q51" s="104">
        <v>40</v>
      </c>
      <c r="R51" s="104">
        <v>51</v>
      </c>
      <c r="S51" s="104">
        <v>30</v>
      </c>
      <c r="T51" s="104">
        <v>31</v>
      </c>
      <c r="U51" s="106"/>
    </row>
    <row r="52" spans="2:21">
      <c r="B52" s="83" t="s">
        <v>763</v>
      </c>
      <c r="D52" s="95"/>
      <c r="M52" s="94"/>
      <c r="N52" s="93"/>
      <c r="O52" s="93"/>
      <c r="P52" s="105" t="s">
        <v>106</v>
      </c>
      <c r="Q52" s="104">
        <v>44</v>
      </c>
      <c r="R52" s="104">
        <v>55</v>
      </c>
      <c r="S52" s="104">
        <v>47</v>
      </c>
      <c r="T52" s="104">
        <v>28</v>
      </c>
      <c r="U52" s="106"/>
    </row>
    <row r="53" spans="2:21">
      <c r="B53" s="60" t="s">
        <v>762</v>
      </c>
      <c r="D53" s="95"/>
      <c r="M53" s="94"/>
      <c r="N53" s="93"/>
      <c r="O53" s="93"/>
      <c r="P53" s="105" t="s">
        <v>107</v>
      </c>
      <c r="Q53" s="105">
        <v>46</v>
      </c>
      <c r="R53" s="105">
        <v>46</v>
      </c>
      <c r="S53" s="105">
        <v>36</v>
      </c>
      <c r="T53" s="105">
        <v>30</v>
      </c>
      <c r="U53" s="106"/>
    </row>
    <row r="54" spans="2:21">
      <c r="B54" s="83" t="s">
        <v>761</v>
      </c>
      <c r="D54" s="95"/>
      <c r="M54" s="94"/>
      <c r="N54" s="93"/>
      <c r="O54" s="93"/>
      <c r="P54" s="106"/>
      <c r="Q54" s="106"/>
      <c r="R54" s="106"/>
      <c r="S54" s="106"/>
      <c r="T54" s="106"/>
      <c r="U54" s="106"/>
    </row>
    <row r="55" spans="2:21">
      <c r="B55" s="66" t="s">
        <v>760</v>
      </c>
      <c r="D55" s="95"/>
      <c r="M55" s="94"/>
      <c r="N55" s="93"/>
      <c r="O55" s="93"/>
      <c r="P55" s="107" t="s">
        <v>110</v>
      </c>
      <c r="Q55" s="107" t="s">
        <v>51</v>
      </c>
      <c r="R55" s="107" t="s">
        <v>158</v>
      </c>
      <c r="S55" s="107" t="s">
        <v>10</v>
      </c>
      <c r="T55" s="107" t="s">
        <v>9</v>
      </c>
      <c r="U55" s="107" t="s">
        <v>758</v>
      </c>
    </row>
    <row r="56" spans="2:21">
      <c r="B56" s="66"/>
      <c r="D56" s="95"/>
      <c r="M56" s="94"/>
      <c r="N56" s="93"/>
      <c r="O56" s="93"/>
      <c r="P56" s="105" t="s">
        <v>100</v>
      </c>
      <c r="Q56" s="104">
        <v>83112.759999999995</v>
      </c>
      <c r="R56" s="104">
        <v>28872.12</v>
      </c>
      <c r="S56" s="104">
        <v>66220</v>
      </c>
      <c r="T56" s="104">
        <v>44865.86</v>
      </c>
      <c r="U56" s="106"/>
    </row>
    <row r="57" spans="2:21">
      <c r="B57" s="66" t="s">
        <v>759</v>
      </c>
      <c r="D57" s="95"/>
      <c r="M57" s="94"/>
      <c r="N57" s="93"/>
      <c r="O57" s="93"/>
      <c r="P57" s="105" t="s">
        <v>102</v>
      </c>
      <c r="Q57" s="104">
        <v>90454.8</v>
      </c>
      <c r="R57" s="104">
        <v>37168.61</v>
      </c>
      <c r="S57" s="104">
        <v>59447</v>
      </c>
      <c r="T57" s="104">
        <v>48601.5</v>
      </c>
      <c r="U57" s="106"/>
    </row>
    <row r="58" spans="2:21">
      <c r="B58" s="66"/>
      <c r="D58" s="95"/>
      <c r="M58" s="94"/>
      <c r="N58" s="93"/>
      <c r="O58" s="93"/>
      <c r="P58" s="105" t="s">
        <v>104</v>
      </c>
      <c r="Q58" s="104">
        <v>119639.26</v>
      </c>
      <c r="R58" s="104">
        <v>40390.660000000003</v>
      </c>
      <c r="S58" s="104">
        <v>80094</v>
      </c>
      <c r="T58" s="104">
        <v>74083.12</v>
      </c>
      <c r="U58" s="106"/>
    </row>
    <row r="59" spans="2:21">
      <c r="B59" s="66"/>
      <c r="D59" s="95"/>
      <c r="M59" s="94"/>
      <c r="N59" s="93"/>
      <c r="O59" s="93"/>
      <c r="P59" s="105" t="s">
        <v>106</v>
      </c>
      <c r="Q59" s="104">
        <v>144864.54</v>
      </c>
      <c r="R59" s="104">
        <v>46300.49</v>
      </c>
      <c r="S59" s="104">
        <v>99031</v>
      </c>
      <c r="T59" s="104">
        <v>107660.05</v>
      </c>
      <c r="U59" s="106"/>
    </row>
    <row r="60" spans="2:21">
      <c r="B60" s="66"/>
      <c r="D60" s="95"/>
      <c r="M60" s="94"/>
      <c r="N60" s="93"/>
      <c r="O60" s="93"/>
      <c r="P60" s="104" t="s">
        <v>107</v>
      </c>
      <c r="Q60" s="104">
        <v>161053</v>
      </c>
      <c r="R60" s="104">
        <v>51394</v>
      </c>
      <c r="S60" s="104">
        <v>107093</v>
      </c>
      <c r="T60" s="104">
        <v>129334</v>
      </c>
      <c r="U60" s="106"/>
    </row>
    <row r="61" spans="2:21">
      <c r="B61" s="66"/>
      <c r="D61" s="95"/>
      <c r="M61" s="94"/>
      <c r="N61" s="93"/>
      <c r="O61" s="93"/>
      <c r="P61" s="106"/>
      <c r="Q61" s="106"/>
      <c r="R61" s="106"/>
      <c r="S61" s="106"/>
      <c r="T61" s="106"/>
      <c r="U61" s="106"/>
    </row>
    <row r="62" spans="2:21">
      <c r="B62" s="66"/>
      <c r="D62" s="95"/>
      <c r="M62" s="94"/>
      <c r="N62" s="93"/>
      <c r="O62" s="93"/>
      <c r="P62" s="107" t="s">
        <v>160</v>
      </c>
      <c r="Q62" s="107" t="s">
        <v>8</v>
      </c>
      <c r="R62" s="107" t="s">
        <v>7</v>
      </c>
      <c r="S62" s="107" t="s">
        <v>10</v>
      </c>
      <c r="T62" s="107" t="s">
        <v>9</v>
      </c>
      <c r="U62" s="107" t="s">
        <v>758</v>
      </c>
    </row>
    <row r="63" spans="2:21">
      <c r="B63" s="66"/>
      <c r="D63" s="95"/>
      <c r="M63" s="94"/>
      <c r="N63" s="93"/>
      <c r="O63" s="93"/>
      <c r="P63" s="105" t="s">
        <v>100</v>
      </c>
      <c r="Q63" s="104">
        <v>-8002.6277700000001</v>
      </c>
      <c r="R63" s="104">
        <v>-2173.2542400000002</v>
      </c>
      <c r="S63" s="104">
        <v>-13119.561740220001</v>
      </c>
      <c r="T63" s="104">
        <v>-17546.513755069998</v>
      </c>
      <c r="U63" s="106"/>
    </row>
    <row r="64" spans="2:21">
      <c r="B64" s="66"/>
      <c r="D64" s="95"/>
      <c r="M64" s="94"/>
      <c r="N64" s="93"/>
      <c r="O64" s="93"/>
      <c r="P64" s="105" t="s">
        <v>102</v>
      </c>
      <c r="Q64" s="104">
        <v>-2891.5115300000002</v>
      </c>
      <c r="R64" s="104">
        <v>-1090.66121</v>
      </c>
      <c r="S64" s="104">
        <v>-8544.20950816</v>
      </c>
      <c r="T64" s="104">
        <v>-16135.64533698</v>
      </c>
      <c r="U64" s="106"/>
    </row>
    <row r="65" spans="2:21">
      <c r="B65" s="66"/>
      <c r="D65" s="95"/>
      <c r="M65" s="94"/>
      <c r="N65" s="93"/>
      <c r="O65" s="93"/>
      <c r="P65" s="105" t="s">
        <v>104</v>
      </c>
      <c r="Q65" s="104">
        <v>1786.3996500000001</v>
      </c>
      <c r="R65" s="104">
        <v>-1529.16345</v>
      </c>
      <c r="S65" s="104">
        <v>2333.4476804199999</v>
      </c>
      <c r="T65" s="104">
        <v>-1964.9830036599999</v>
      </c>
      <c r="U65" s="106"/>
    </row>
    <row r="66" spans="2:21">
      <c r="B66" s="66"/>
      <c r="D66" s="95"/>
      <c r="M66" s="94"/>
      <c r="N66" s="93"/>
      <c r="O66" s="93"/>
      <c r="P66" s="105" t="s">
        <v>106</v>
      </c>
      <c r="Q66" s="104">
        <v>7052.2348300000003</v>
      </c>
      <c r="R66" s="104">
        <v>885.27895999999998</v>
      </c>
      <c r="S66" s="104">
        <v>5026.9868308799996</v>
      </c>
      <c r="T66" s="104">
        <v>2378.7637931700001</v>
      </c>
      <c r="U66" s="106"/>
    </row>
    <row r="67" spans="2:21">
      <c r="B67" s="66"/>
      <c r="D67" s="95"/>
      <c r="M67" s="94"/>
      <c r="N67" s="93"/>
      <c r="O67" s="93"/>
      <c r="P67" s="105" t="s">
        <v>159</v>
      </c>
      <c r="Q67" s="104">
        <v>9051.9015600000002</v>
      </c>
      <c r="R67" s="104">
        <v>1579.0331799999999</v>
      </c>
      <c r="S67" s="104">
        <v>3278.9321064599999</v>
      </c>
      <c r="T67" s="104">
        <v>-13119.561740220001</v>
      </c>
      <c r="U67" s="103"/>
    </row>
    <row r="69" spans="2:21" s="99" customFormat="1">
      <c r="B69" s="74" t="s">
        <v>757</v>
      </c>
      <c r="D69" s="102"/>
      <c r="M69" s="101"/>
      <c r="N69" s="100"/>
      <c r="O69" s="100"/>
    </row>
    <row r="70" spans="2:21">
      <c r="B70" s="66"/>
      <c r="D70" s="95"/>
      <c r="M70" s="94"/>
      <c r="N70" s="93"/>
      <c r="O70" s="93"/>
    </row>
    <row r="71" spans="2:21">
      <c r="B71" s="66" t="s">
        <v>756</v>
      </c>
      <c r="D71" s="95"/>
      <c r="M71" s="94"/>
      <c r="N71" s="93"/>
      <c r="O71" s="93"/>
    </row>
    <row r="72" spans="2:21">
      <c r="B72" s="66" t="s">
        <v>755</v>
      </c>
      <c r="D72" s="95"/>
      <c r="M72" s="94"/>
      <c r="N72" s="93"/>
      <c r="O72" s="93"/>
      <c r="P72" s="93"/>
      <c r="Q72" s="93"/>
    </row>
    <row r="73" spans="2:21">
      <c r="B73" s="66" t="s">
        <v>754</v>
      </c>
      <c r="D73" s="95"/>
      <c r="M73" s="94"/>
      <c r="N73" s="93"/>
      <c r="O73" s="93"/>
      <c r="P73" s="93"/>
      <c r="Q73" s="93"/>
    </row>
    <row r="74" spans="2:21">
      <c r="B74" s="66"/>
      <c r="D74" s="95"/>
      <c r="M74" s="94"/>
      <c r="N74" s="93"/>
      <c r="O74" s="93"/>
      <c r="P74" s="93"/>
      <c r="Q74" s="93"/>
    </row>
    <row r="75" spans="2:21">
      <c r="B75" s="66" t="s">
        <v>753</v>
      </c>
      <c r="D75" s="95"/>
      <c r="M75" s="94"/>
      <c r="N75" s="93"/>
      <c r="O75" s="93"/>
      <c r="P75" s="93"/>
      <c r="Q75" s="93"/>
    </row>
    <row r="76" spans="2:21">
      <c r="B76" s="66"/>
      <c r="D76" s="95"/>
      <c r="M76" s="94"/>
      <c r="N76" s="93"/>
      <c r="O76" s="93"/>
      <c r="P76" s="93"/>
      <c r="Q76" s="93"/>
    </row>
    <row r="77" spans="2:21">
      <c r="B77" s="66" t="s">
        <v>752</v>
      </c>
      <c r="D77" s="95"/>
      <c r="M77" s="94"/>
      <c r="N77" s="93"/>
      <c r="O77" s="93"/>
      <c r="P77" s="93">
        <v>21</v>
      </c>
      <c r="Q77" s="93">
        <v>22</v>
      </c>
      <c r="R77" s="60">
        <v>23</v>
      </c>
      <c r="S77" s="60">
        <v>24</v>
      </c>
      <c r="T77" s="60">
        <v>25</v>
      </c>
      <c r="U77" s="60">
        <v>26</v>
      </c>
    </row>
    <row r="78" spans="2:21">
      <c r="B78" s="66" t="s">
        <v>751</v>
      </c>
      <c r="D78" s="95"/>
      <c r="M78" s="94"/>
      <c r="N78" s="93"/>
      <c r="O78" s="93"/>
      <c r="P78" s="98">
        <v>0.03</v>
      </c>
      <c r="Q78" s="98">
        <v>0.08</v>
      </c>
      <c r="R78" s="61">
        <v>0.1</v>
      </c>
      <c r="S78" s="61">
        <v>0.14000000000000001</v>
      </c>
      <c r="T78" s="61">
        <f>S78*$Q$79*0.8</f>
        <v>0.18706704274031533</v>
      </c>
      <c r="U78" s="61">
        <f>T78*$Q$79*0.8</f>
        <v>0.24995770342576398</v>
      </c>
    </row>
    <row r="79" spans="2:21">
      <c r="B79" s="66" t="s">
        <v>750</v>
      </c>
      <c r="D79" s="95"/>
      <c r="M79" s="94"/>
      <c r="N79" s="93"/>
      <c r="O79" s="93"/>
      <c r="P79" s="93"/>
      <c r="Q79" s="97">
        <f>(S78/P78)^0.333</f>
        <v>1.6702414530385294</v>
      </c>
    </row>
    <row r="80" spans="2:21">
      <c r="B80" s="60" t="s">
        <v>749</v>
      </c>
      <c r="D80" s="95"/>
      <c r="M80" s="94"/>
      <c r="N80" s="93"/>
      <c r="O80" s="93"/>
      <c r="P80" s="93"/>
      <c r="Q80" s="93"/>
    </row>
    <row r="81" spans="2:17">
      <c r="D81" s="95"/>
      <c r="M81" s="94"/>
      <c r="N81" s="93"/>
      <c r="O81" s="93"/>
      <c r="P81" s="93"/>
      <c r="Q81" s="93"/>
    </row>
    <row r="82" spans="2:17">
      <c r="B82" s="60" t="s">
        <v>748</v>
      </c>
      <c r="D82" s="95"/>
      <c r="M82" s="94"/>
      <c r="N82" s="93"/>
      <c r="O82" s="93"/>
      <c r="P82" s="93"/>
      <c r="Q82" s="93"/>
    </row>
    <row r="83" spans="2:17">
      <c r="B83" s="60" t="s">
        <v>747</v>
      </c>
      <c r="D83" s="95"/>
      <c r="M83" s="94"/>
      <c r="N83" s="93"/>
      <c r="O83" s="93"/>
      <c r="P83" s="93"/>
      <c r="Q83" s="93"/>
    </row>
    <row r="84" spans="2:17">
      <c r="B84" s="66" t="s">
        <v>746</v>
      </c>
      <c r="D84" s="95"/>
      <c r="M84" s="94"/>
      <c r="N84" s="93"/>
      <c r="O84" s="93"/>
      <c r="P84" s="93"/>
      <c r="Q84" s="93"/>
    </row>
    <row r="85" spans="2:17">
      <c r="B85" s="66" t="s">
        <v>745</v>
      </c>
      <c r="D85" s="95"/>
      <c r="M85" s="94"/>
      <c r="N85" s="93"/>
      <c r="O85" s="93"/>
      <c r="P85" s="93"/>
      <c r="Q85" s="93"/>
    </row>
    <row r="86" spans="2:17">
      <c r="B86" s="66" t="s">
        <v>744</v>
      </c>
      <c r="D86" s="95"/>
      <c r="M86" s="94"/>
      <c r="N86" s="93"/>
      <c r="O86" s="93"/>
      <c r="P86" s="93"/>
      <c r="Q86" s="93"/>
    </row>
    <row r="87" spans="2:17">
      <c r="B87" s="62" t="s">
        <v>743</v>
      </c>
      <c r="D87" s="95"/>
      <c r="M87" s="94"/>
      <c r="N87" s="93"/>
      <c r="O87" s="93"/>
      <c r="P87" s="93"/>
      <c r="Q87" s="93"/>
    </row>
    <row r="88" spans="2:17">
      <c r="D88" s="95"/>
      <c r="M88" s="94"/>
      <c r="N88" s="93"/>
      <c r="O88" s="93"/>
      <c r="P88" s="93"/>
      <c r="Q88" s="93"/>
    </row>
    <row r="89" spans="2:17">
      <c r="B89" s="60" t="s">
        <v>742</v>
      </c>
      <c r="D89" s="95"/>
      <c r="M89" s="94"/>
      <c r="N89" s="93"/>
      <c r="O89" s="93"/>
      <c r="P89" s="93"/>
      <c r="Q89" s="93"/>
    </row>
    <row r="90" spans="2:17">
      <c r="B90" s="66" t="s">
        <v>741</v>
      </c>
      <c r="D90" s="95"/>
      <c r="M90" s="94"/>
      <c r="N90" s="93"/>
      <c r="O90" s="93"/>
      <c r="P90" s="93"/>
      <c r="Q90" s="93"/>
    </row>
    <row r="91" spans="2:17">
      <c r="B91" s="66" t="s">
        <v>740</v>
      </c>
      <c r="D91" s="95"/>
      <c r="M91" s="94"/>
      <c r="N91" s="93"/>
      <c r="O91" s="93"/>
      <c r="P91" s="93"/>
      <c r="Q91" s="93"/>
    </row>
    <row r="92" spans="2:17">
      <c r="B92" s="66" t="s">
        <v>739</v>
      </c>
      <c r="D92" s="95"/>
      <c r="M92" s="94"/>
      <c r="N92" s="93"/>
      <c r="O92" s="93"/>
      <c r="P92" s="93"/>
      <c r="Q92" s="93"/>
    </row>
    <row r="93" spans="2:17">
      <c r="B93" s="60" t="s">
        <v>738</v>
      </c>
      <c r="D93" s="95"/>
      <c r="M93" s="94"/>
      <c r="N93" s="93"/>
      <c r="O93" s="93"/>
      <c r="P93" s="93"/>
      <c r="Q93" s="93"/>
    </row>
    <row r="94" spans="2:17">
      <c r="B94" s="60" t="s">
        <v>737</v>
      </c>
      <c r="D94" s="95"/>
      <c r="M94" s="94"/>
      <c r="N94" s="93"/>
      <c r="O94" s="93"/>
      <c r="P94" s="93"/>
      <c r="Q94" s="93"/>
    </row>
    <row r="95" spans="2:17">
      <c r="D95" s="95"/>
      <c r="M95" s="94"/>
      <c r="N95" s="93"/>
      <c r="O95" s="93"/>
      <c r="P95" s="93"/>
      <c r="Q95" s="93"/>
    </row>
    <row r="96" spans="2:17">
      <c r="B96" s="66" t="s">
        <v>736</v>
      </c>
      <c r="D96" s="95"/>
      <c r="M96" s="94"/>
      <c r="N96" s="93"/>
      <c r="O96" s="93"/>
      <c r="P96" s="93"/>
      <c r="Q96" s="93"/>
    </row>
    <row r="97" spans="2:17">
      <c r="B97" s="66" t="s">
        <v>735</v>
      </c>
      <c r="D97" s="95"/>
      <c r="M97" s="94"/>
      <c r="N97" s="93"/>
      <c r="O97" s="93"/>
      <c r="P97" s="93"/>
      <c r="Q97" s="93"/>
    </row>
    <row r="98" spans="2:17">
      <c r="B98" s="66" t="s">
        <v>734</v>
      </c>
      <c r="D98" s="95"/>
      <c r="M98" s="94"/>
      <c r="N98" s="93"/>
      <c r="O98" s="93"/>
      <c r="P98" s="93"/>
      <c r="Q98" s="93"/>
    </row>
    <row r="99" spans="2:17">
      <c r="D99" s="95"/>
      <c r="M99" s="94"/>
      <c r="N99" s="93"/>
      <c r="O99" s="93"/>
      <c r="P99" s="93"/>
      <c r="Q99" s="93"/>
    </row>
    <row r="100" spans="2:17">
      <c r="B100" s="60" t="s">
        <v>733</v>
      </c>
      <c r="D100" s="95"/>
      <c r="M100" s="94"/>
      <c r="N100" s="93"/>
      <c r="O100" s="93"/>
      <c r="P100" s="93"/>
      <c r="Q100" s="93"/>
    </row>
    <row r="101" spans="2:17">
      <c r="B101" s="60" t="s">
        <v>732</v>
      </c>
      <c r="D101" s="95"/>
      <c r="M101" s="94"/>
      <c r="N101" s="93"/>
      <c r="O101" s="93"/>
      <c r="P101" s="93"/>
      <c r="Q101" s="93"/>
    </row>
    <row r="102" spans="2:17">
      <c r="B102" s="96" t="s">
        <v>731</v>
      </c>
      <c r="D102" s="95"/>
      <c r="M102" s="94"/>
      <c r="N102" s="93"/>
      <c r="O102" s="93"/>
      <c r="P102" s="93"/>
      <c r="Q102" s="93"/>
    </row>
    <row r="103" spans="2:17">
      <c r="B103" s="96" t="s">
        <v>730</v>
      </c>
      <c r="D103" s="95"/>
      <c r="M103" s="94"/>
      <c r="N103" s="93"/>
      <c r="O103" s="93"/>
      <c r="P103" s="93"/>
      <c r="Q103" s="93"/>
    </row>
    <row r="104" spans="2:17">
      <c r="B104" s="96" t="s">
        <v>729</v>
      </c>
      <c r="D104" s="95"/>
      <c r="M104" s="94"/>
      <c r="N104" s="93"/>
      <c r="O104" s="93"/>
      <c r="P104" s="93"/>
      <c r="Q104" s="93"/>
    </row>
    <row r="105" spans="2:17">
      <c r="B105" s="62"/>
      <c r="D105" s="95"/>
      <c r="M105" s="94"/>
      <c r="N105" s="93"/>
      <c r="O105" s="93"/>
      <c r="P105" s="93"/>
      <c r="Q105" s="93"/>
    </row>
    <row r="106" spans="2:17">
      <c r="B106" s="62" t="s">
        <v>728</v>
      </c>
      <c r="D106" s="95"/>
      <c r="M106" s="94"/>
      <c r="N106" s="93"/>
      <c r="O106" s="93"/>
      <c r="P106" s="93"/>
      <c r="Q106" s="93"/>
    </row>
    <row r="107" spans="2:17">
      <c r="B107" s="62" t="s">
        <v>727</v>
      </c>
      <c r="D107" s="95"/>
      <c r="M107" s="94"/>
      <c r="N107" s="93"/>
      <c r="O107" s="93"/>
      <c r="P107" s="93"/>
      <c r="Q107" s="93"/>
    </row>
    <row r="108" spans="2:17">
      <c r="B108" s="62" t="s">
        <v>726</v>
      </c>
      <c r="D108" s="95"/>
      <c r="M108" s="94"/>
      <c r="N108" s="93"/>
      <c r="O108" s="93"/>
      <c r="P108" s="93"/>
      <c r="Q108" s="93"/>
    </row>
    <row r="109" spans="2:17">
      <c r="B109" s="96"/>
      <c r="D109" s="95"/>
      <c r="M109" s="94"/>
      <c r="N109" s="93"/>
      <c r="O109" s="93"/>
      <c r="P109" s="93"/>
      <c r="Q109" s="93"/>
    </row>
    <row r="110" spans="2:17">
      <c r="B110" s="96" t="s">
        <v>725</v>
      </c>
      <c r="D110" s="95"/>
      <c r="M110" s="94"/>
      <c r="N110" s="93"/>
      <c r="O110" s="93"/>
      <c r="P110" s="93"/>
      <c r="Q110" s="93"/>
    </row>
    <row r="111" spans="2:17">
      <c r="B111" s="62" t="s">
        <v>724</v>
      </c>
      <c r="D111" s="95"/>
      <c r="M111" s="94"/>
      <c r="N111" s="93"/>
      <c r="O111" s="93"/>
      <c r="P111" s="93"/>
      <c r="Q111" s="93"/>
    </row>
    <row r="112" spans="2:17">
      <c r="B112" s="96"/>
      <c r="D112" s="95"/>
      <c r="M112" s="94"/>
      <c r="N112" s="93"/>
      <c r="O112" s="93"/>
      <c r="P112" s="93"/>
      <c r="Q112" s="93"/>
    </row>
    <row r="113" spans="2:17">
      <c r="B113" s="96" t="s">
        <v>723</v>
      </c>
      <c r="D113" s="95"/>
      <c r="M113" s="94"/>
      <c r="N113" s="93"/>
      <c r="O113" s="93"/>
      <c r="P113" s="93"/>
      <c r="Q113" s="93"/>
    </row>
    <row r="114" spans="2:17">
      <c r="B114" s="96" t="s">
        <v>722</v>
      </c>
      <c r="D114" s="95"/>
      <c r="M114" s="94"/>
      <c r="N114" s="93"/>
      <c r="O114" s="93"/>
      <c r="P114" s="93"/>
      <c r="Q114" s="93"/>
    </row>
    <row r="115" spans="2:17">
      <c r="B115" s="96" t="s">
        <v>721</v>
      </c>
      <c r="D115" s="95"/>
      <c r="M115" s="94"/>
      <c r="N115" s="93"/>
      <c r="O115" s="93"/>
      <c r="P115" s="93"/>
      <c r="Q115" s="93"/>
    </row>
    <row r="116" spans="2:17">
      <c r="D116" s="95"/>
      <c r="M116" s="94"/>
      <c r="N116" s="93"/>
      <c r="O116" s="93"/>
      <c r="P116" s="93"/>
      <c r="Q116" s="93"/>
    </row>
    <row r="117" spans="2:17">
      <c r="B117" s="66" t="s">
        <v>720</v>
      </c>
      <c r="D117" s="95"/>
      <c r="M117" s="94"/>
      <c r="N117" s="93"/>
      <c r="O117" s="93"/>
      <c r="P117" s="93"/>
      <c r="Q117" s="93"/>
    </row>
    <row r="118" spans="2:17">
      <c r="B118" s="66" t="s">
        <v>719</v>
      </c>
      <c r="D118" s="95"/>
      <c r="M118" s="94"/>
      <c r="N118" s="93"/>
      <c r="O118" s="93"/>
      <c r="P118" s="93"/>
      <c r="Q118" s="93"/>
    </row>
    <row r="119" spans="2:17">
      <c r="B119" s="66" t="s">
        <v>718</v>
      </c>
      <c r="D119" s="95"/>
      <c r="M119" s="94"/>
      <c r="N119" s="93"/>
      <c r="O119" s="93"/>
      <c r="P119" s="93"/>
      <c r="Q119" s="93"/>
    </row>
    <row r="120" spans="2:17">
      <c r="B120" s="66" t="s">
        <v>717</v>
      </c>
      <c r="D120" s="95"/>
      <c r="M120" s="94"/>
      <c r="N120" s="93"/>
      <c r="O120" s="93"/>
      <c r="P120" s="93"/>
      <c r="Q120" s="93"/>
    </row>
    <row r="121" spans="2:17">
      <c r="B121" s="66"/>
      <c r="D121" s="95"/>
      <c r="M121" s="94"/>
      <c r="N121" s="93"/>
      <c r="O121" s="93"/>
      <c r="P121" s="93"/>
      <c r="Q121" s="93"/>
    </row>
    <row r="122" spans="2:17">
      <c r="B122" s="66" t="s">
        <v>716</v>
      </c>
      <c r="D122" s="95"/>
      <c r="M122" s="94"/>
      <c r="N122" s="93"/>
      <c r="O122" s="93"/>
      <c r="P122" s="93"/>
      <c r="Q122" s="93"/>
    </row>
    <row r="123" spans="2:17">
      <c r="B123" s="66" t="s">
        <v>715</v>
      </c>
      <c r="M123" s="94"/>
      <c r="N123" s="93"/>
      <c r="O123" s="93"/>
      <c r="P123" s="93"/>
      <c r="Q123" s="93"/>
    </row>
    <row r="124" spans="2:17">
      <c r="B124" s="66" t="s">
        <v>714</v>
      </c>
      <c r="M124" s="94"/>
      <c r="N124" s="93"/>
      <c r="O124" s="93"/>
      <c r="P124" s="93"/>
      <c r="Q124" s="93"/>
    </row>
    <row r="125" spans="2:17">
      <c r="B125" s="66" t="s">
        <v>713</v>
      </c>
      <c r="M125" s="94"/>
      <c r="N125" s="93"/>
      <c r="O125" s="93"/>
      <c r="P125" s="93"/>
      <c r="Q125" s="93"/>
    </row>
    <row r="126" spans="2:17">
      <c r="B126" s="66" t="s">
        <v>712</v>
      </c>
      <c r="M126" s="94"/>
      <c r="N126" s="93"/>
      <c r="O126" s="93"/>
      <c r="P126" s="93"/>
      <c r="Q126" s="93"/>
    </row>
    <row r="127" spans="2:17">
      <c r="B127" s="66"/>
    </row>
    <row r="128" spans="2:17" s="68" customFormat="1">
      <c r="B128" s="69" t="s">
        <v>711</v>
      </c>
    </row>
    <row r="130" spans="1:17">
      <c r="B130" s="66" t="s">
        <v>710</v>
      </c>
      <c r="F130" s="66"/>
      <c r="I130" s="66"/>
      <c r="K130" s="84"/>
      <c r="L130" s="84"/>
      <c r="M130" s="84"/>
      <c r="N130" s="82" t="s">
        <v>709</v>
      </c>
      <c r="O130" s="84"/>
      <c r="P130" s="84"/>
      <c r="Q130" s="84"/>
    </row>
    <row r="131" spans="1:17">
      <c r="B131" s="82" t="s">
        <v>708</v>
      </c>
      <c r="C131" s="91">
        <v>446.05599999999998</v>
      </c>
      <c r="D131" s="84"/>
      <c r="G131" s="90"/>
      <c r="I131" s="89"/>
      <c r="K131" s="84"/>
      <c r="L131" s="84"/>
      <c r="M131" s="84"/>
      <c r="N131" s="84" t="s">
        <v>707</v>
      </c>
      <c r="O131" s="84"/>
      <c r="P131" s="84"/>
      <c r="Q131" s="84" t="s">
        <v>706</v>
      </c>
    </row>
    <row r="132" spans="1:17">
      <c r="B132" s="83" t="s">
        <v>705</v>
      </c>
      <c r="C132" s="92"/>
      <c r="G132" s="90"/>
      <c r="I132" s="89"/>
      <c r="K132" s="84"/>
      <c r="L132" s="84"/>
      <c r="M132" s="84"/>
      <c r="N132" s="84"/>
      <c r="O132" s="84"/>
      <c r="P132" s="84"/>
      <c r="Q132" s="84" t="s">
        <v>704</v>
      </c>
    </row>
    <row r="133" spans="1:17">
      <c r="B133" s="83" t="s">
        <v>703</v>
      </c>
      <c r="C133" s="92"/>
      <c r="G133" s="90"/>
      <c r="I133" s="89"/>
      <c r="K133" s="84"/>
      <c r="L133" s="84"/>
      <c r="M133" s="84"/>
      <c r="N133" s="84"/>
      <c r="O133" s="84"/>
      <c r="P133" s="84"/>
      <c r="Q133" s="84" t="s">
        <v>702</v>
      </c>
    </row>
    <row r="134" spans="1:17">
      <c r="B134" s="83" t="s">
        <v>701</v>
      </c>
      <c r="C134" s="92"/>
      <c r="G134" s="90"/>
      <c r="I134" s="89"/>
      <c r="K134" s="84"/>
      <c r="L134" s="84"/>
      <c r="M134" s="84"/>
      <c r="N134" s="84"/>
      <c r="O134" s="84"/>
      <c r="P134" s="84"/>
      <c r="Q134" s="84"/>
    </row>
    <row r="135" spans="1:17">
      <c r="B135" s="83" t="s">
        <v>700</v>
      </c>
      <c r="C135" s="92"/>
      <c r="I135" s="89"/>
      <c r="K135" s="84"/>
      <c r="L135" s="84"/>
      <c r="M135" s="84"/>
      <c r="N135" s="84" t="s">
        <v>699</v>
      </c>
      <c r="O135" s="84"/>
      <c r="P135" s="84"/>
      <c r="Q135" s="84" t="s">
        <v>698</v>
      </c>
    </row>
    <row r="136" spans="1:17">
      <c r="B136" s="82" t="s">
        <v>591</v>
      </c>
      <c r="C136" s="91">
        <v>374.26900000000001</v>
      </c>
      <c r="D136" s="84"/>
      <c r="E136" s="84"/>
      <c r="F136" s="89"/>
      <c r="G136" s="90"/>
      <c r="I136" s="89"/>
      <c r="K136" s="84"/>
      <c r="L136" s="84"/>
      <c r="M136" s="84"/>
      <c r="N136" s="84"/>
      <c r="O136" s="84"/>
      <c r="P136" s="84"/>
      <c r="Q136" s="84" t="s">
        <v>697</v>
      </c>
    </row>
    <row r="137" spans="1:17">
      <c r="B137" s="82" t="s">
        <v>621</v>
      </c>
      <c r="C137" s="88">
        <v>91.218999999999994</v>
      </c>
      <c r="K137" s="84"/>
      <c r="L137" s="84"/>
      <c r="M137" s="84"/>
      <c r="O137" s="84"/>
      <c r="P137" s="84"/>
      <c r="Q137" s="84" t="s">
        <v>696</v>
      </c>
    </row>
    <row r="138" spans="1:17">
      <c r="B138" s="82" t="s">
        <v>611</v>
      </c>
      <c r="C138" s="88">
        <v>41.774999999999999</v>
      </c>
      <c r="K138" s="84"/>
      <c r="L138" s="84"/>
      <c r="M138" s="84"/>
      <c r="N138" s="84"/>
      <c r="O138" s="84"/>
      <c r="P138" s="84"/>
      <c r="Q138" s="84"/>
    </row>
    <row r="139" spans="1:17">
      <c r="B139" s="87" t="s">
        <v>695</v>
      </c>
      <c r="C139" s="86">
        <f>SUM(C131,C136,C137,C138)</f>
        <v>953.31900000000007</v>
      </c>
      <c r="K139" s="84"/>
      <c r="L139" s="84"/>
      <c r="M139" s="84"/>
      <c r="N139" s="84" t="s">
        <v>694</v>
      </c>
      <c r="O139" s="84"/>
      <c r="P139" s="84"/>
      <c r="Q139" s="84" t="s">
        <v>693</v>
      </c>
    </row>
    <row r="140" spans="1:17">
      <c r="K140" s="84"/>
      <c r="L140" s="84"/>
      <c r="M140" s="84"/>
      <c r="P140" s="84"/>
      <c r="Q140" s="84" t="s">
        <v>692</v>
      </c>
    </row>
    <row r="141" spans="1:17">
      <c r="A141" s="72"/>
      <c r="B141" s="81" t="s">
        <v>691</v>
      </c>
      <c r="C141" s="72"/>
      <c r="K141" s="84"/>
      <c r="L141" s="84"/>
      <c r="M141" s="84"/>
      <c r="N141" s="84"/>
      <c r="P141" s="84"/>
      <c r="Q141" s="84" t="s">
        <v>690</v>
      </c>
    </row>
    <row r="142" spans="1:17">
      <c r="B142" s="82"/>
      <c r="K142" s="84"/>
      <c r="L142" s="84"/>
      <c r="M142" s="84"/>
      <c r="N142" s="84"/>
      <c r="P142" s="84"/>
      <c r="Q142" s="84"/>
    </row>
    <row r="143" spans="1:17">
      <c r="B143" s="66" t="s">
        <v>689</v>
      </c>
      <c r="J143" s="84"/>
      <c r="K143" s="84"/>
      <c r="L143" s="84"/>
      <c r="M143" s="84"/>
      <c r="O143" s="84"/>
      <c r="P143" s="84"/>
    </row>
    <row r="144" spans="1:17">
      <c r="B144" s="60" t="s">
        <v>688</v>
      </c>
      <c r="J144" s="84"/>
      <c r="K144" s="84"/>
      <c r="L144" s="84"/>
      <c r="M144" s="84"/>
      <c r="O144" s="84"/>
      <c r="P144" s="84"/>
    </row>
    <row r="145" spans="2:16">
      <c r="B145" s="60" t="s">
        <v>687</v>
      </c>
      <c r="J145" s="84"/>
      <c r="K145" s="84"/>
      <c r="L145" s="84"/>
      <c r="M145" s="84"/>
      <c r="O145" s="84"/>
      <c r="P145" s="84"/>
    </row>
    <row r="146" spans="2:16">
      <c r="B146" s="66" t="s">
        <v>686</v>
      </c>
      <c r="J146" s="84"/>
      <c r="K146" s="84"/>
      <c r="L146" s="84"/>
      <c r="M146" s="84"/>
      <c r="O146" s="84"/>
      <c r="P146" s="84"/>
    </row>
    <row r="147" spans="2:16">
      <c r="B147" s="60" t="s">
        <v>685</v>
      </c>
      <c r="J147" s="84"/>
      <c r="K147" s="84"/>
      <c r="L147" s="84"/>
      <c r="M147" s="84"/>
      <c r="O147" s="84"/>
      <c r="P147" s="84"/>
    </row>
    <row r="148" spans="2:16">
      <c r="B148" s="60" t="s">
        <v>684</v>
      </c>
      <c r="J148" s="84"/>
      <c r="K148" s="84"/>
      <c r="L148" s="84"/>
      <c r="M148" s="84"/>
      <c r="O148" s="84"/>
      <c r="P148" s="84"/>
    </row>
    <row r="149" spans="2:16">
      <c r="B149" s="60" t="s">
        <v>683</v>
      </c>
      <c r="J149" s="84"/>
      <c r="K149" s="84"/>
      <c r="L149" s="84"/>
      <c r="M149" s="84"/>
      <c r="O149" s="84"/>
      <c r="P149" s="84"/>
    </row>
    <row r="150" spans="2:16">
      <c r="B150" s="66"/>
      <c r="J150" s="84"/>
      <c r="K150" s="84"/>
      <c r="L150" s="84"/>
      <c r="M150" s="84"/>
      <c r="O150" s="84"/>
      <c r="P150" s="84"/>
    </row>
    <row r="151" spans="2:16">
      <c r="B151" s="66" t="s">
        <v>610</v>
      </c>
      <c r="J151" s="84"/>
      <c r="K151" s="84"/>
      <c r="L151" s="84"/>
      <c r="M151" s="84"/>
      <c r="O151" s="84"/>
      <c r="P151" s="84"/>
    </row>
    <row r="152" spans="2:16">
      <c r="B152" s="66" t="s">
        <v>682</v>
      </c>
      <c r="J152" s="84"/>
      <c r="K152" s="84"/>
      <c r="L152" s="84"/>
      <c r="O152" s="84"/>
      <c r="P152" s="84"/>
    </row>
    <row r="153" spans="2:16">
      <c r="B153" s="83" t="s">
        <v>681</v>
      </c>
      <c r="C153" s="65"/>
      <c r="J153" s="84"/>
      <c r="K153" s="84"/>
      <c r="L153" s="84"/>
      <c r="M153" s="84"/>
      <c r="O153" s="85"/>
      <c r="P153" s="84"/>
    </row>
    <row r="154" spans="2:16">
      <c r="B154" s="83" t="s">
        <v>680</v>
      </c>
      <c r="J154" s="84"/>
      <c r="K154" s="84"/>
      <c r="L154" s="84"/>
      <c r="O154" s="84"/>
      <c r="P154" s="84"/>
    </row>
    <row r="155" spans="2:16">
      <c r="B155" s="83" t="s">
        <v>679</v>
      </c>
      <c r="J155" s="84"/>
      <c r="K155" s="84"/>
      <c r="L155" s="84"/>
      <c r="O155" s="84"/>
      <c r="P155" s="84"/>
    </row>
    <row r="156" spans="2:16">
      <c r="B156" s="66" t="s">
        <v>678</v>
      </c>
      <c r="J156" s="84"/>
      <c r="K156" s="84"/>
      <c r="L156" s="84"/>
      <c r="M156" s="84"/>
      <c r="O156" s="84"/>
      <c r="P156" s="84"/>
    </row>
    <row r="157" spans="2:16">
      <c r="B157" s="83" t="s">
        <v>677</v>
      </c>
    </row>
    <row r="158" spans="2:16">
      <c r="B158" s="83" t="s">
        <v>676</v>
      </c>
      <c r="C158" s="65"/>
    </row>
    <row r="159" spans="2:16">
      <c r="B159" s="83" t="s">
        <v>675</v>
      </c>
      <c r="C159" s="65"/>
    </row>
    <row r="160" spans="2:16">
      <c r="B160" s="83" t="s">
        <v>674</v>
      </c>
      <c r="C160" s="65"/>
    </row>
    <row r="161" spans="2:4">
      <c r="B161" s="83" t="s">
        <v>673</v>
      </c>
      <c r="C161" s="65"/>
    </row>
    <row r="162" spans="2:4">
      <c r="B162" s="83"/>
      <c r="C162" s="65"/>
    </row>
    <row r="163" spans="2:4">
      <c r="B163" s="60" t="s">
        <v>672</v>
      </c>
    </row>
    <row r="164" spans="2:4">
      <c r="B164" s="60" t="s">
        <v>671</v>
      </c>
    </row>
    <row r="165" spans="2:4">
      <c r="B165" s="66" t="s">
        <v>670</v>
      </c>
      <c r="D165" s="60" t="s">
        <v>669</v>
      </c>
    </row>
    <row r="166" spans="2:4">
      <c r="D166" s="60" t="s">
        <v>668</v>
      </c>
    </row>
    <row r="167" spans="2:4">
      <c r="D167" s="60" t="s">
        <v>667</v>
      </c>
    </row>
    <row r="168" spans="2:4">
      <c r="B168" s="66"/>
      <c r="D168" s="60" t="s">
        <v>666</v>
      </c>
    </row>
    <row r="169" spans="2:4">
      <c r="B169" s="60" t="s">
        <v>665</v>
      </c>
      <c r="D169" s="60" t="s">
        <v>664</v>
      </c>
    </row>
    <row r="170" spans="2:4">
      <c r="B170" s="78"/>
      <c r="D170" s="60" t="s">
        <v>663</v>
      </c>
    </row>
    <row r="171" spans="2:4">
      <c r="D171" s="60" t="s">
        <v>662</v>
      </c>
    </row>
    <row r="173" spans="2:4">
      <c r="B173" s="60" t="s">
        <v>661</v>
      </c>
      <c r="C173" s="60" t="s">
        <v>660</v>
      </c>
    </row>
    <row r="174" spans="2:4">
      <c r="B174" s="60" t="s">
        <v>659</v>
      </c>
      <c r="C174" s="60" t="s">
        <v>658</v>
      </c>
    </row>
    <row r="175" spans="2:4">
      <c r="B175" s="60" t="s">
        <v>657</v>
      </c>
      <c r="C175" s="60" t="s">
        <v>656</v>
      </c>
    </row>
    <row r="176" spans="2:4">
      <c r="B176" s="60" t="s">
        <v>655</v>
      </c>
      <c r="C176" s="60" t="s">
        <v>654</v>
      </c>
    </row>
    <row r="178" spans="2:2">
      <c r="B178" s="82" t="s">
        <v>653</v>
      </c>
    </row>
    <row r="179" spans="2:2">
      <c r="B179" s="82"/>
    </row>
    <row r="180" spans="2:2">
      <c r="B180" s="66" t="s">
        <v>595</v>
      </c>
    </row>
    <row r="181" spans="2:2">
      <c r="B181" s="60" t="s">
        <v>652</v>
      </c>
    </row>
    <row r="182" spans="2:2">
      <c r="B182" s="60" t="s">
        <v>651</v>
      </c>
    </row>
    <row r="183" spans="2:2">
      <c r="B183" s="60" t="s">
        <v>650</v>
      </c>
    </row>
    <row r="184" spans="2:2">
      <c r="B184" s="66" t="s">
        <v>649</v>
      </c>
    </row>
    <row r="185" spans="2:2">
      <c r="B185" s="83" t="s">
        <v>648</v>
      </c>
    </row>
    <row r="186" spans="2:2">
      <c r="B186" s="83" t="s">
        <v>647</v>
      </c>
    </row>
    <row r="187" spans="2:2">
      <c r="B187" s="83" t="s">
        <v>646</v>
      </c>
    </row>
    <row r="188" spans="2:2">
      <c r="B188" s="83" t="s">
        <v>645</v>
      </c>
    </row>
    <row r="189" spans="2:2">
      <c r="B189" s="83" t="s">
        <v>644</v>
      </c>
    </row>
    <row r="190" spans="2:2">
      <c r="B190" s="83" t="s">
        <v>643</v>
      </c>
    </row>
    <row r="192" spans="2:2">
      <c r="B192" s="66" t="s">
        <v>642</v>
      </c>
    </row>
    <row r="193" spans="1:3">
      <c r="B193" s="60" t="s">
        <v>641</v>
      </c>
    </row>
    <row r="194" spans="1:3">
      <c r="B194" s="60" t="s">
        <v>640</v>
      </c>
    </row>
    <row r="196" spans="1:3">
      <c r="A196" s="72"/>
      <c r="B196" s="81" t="s">
        <v>639</v>
      </c>
      <c r="C196" s="72"/>
    </row>
    <row r="197" spans="1:3">
      <c r="B197" s="82"/>
    </row>
    <row r="198" spans="1:3">
      <c r="B198" s="66" t="s">
        <v>610</v>
      </c>
    </row>
    <row r="199" spans="1:3">
      <c r="B199" s="60" t="s">
        <v>638</v>
      </c>
    </row>
    <row r="200" spans="1:3">
      <c r="B200" s="60" t="s">
        <v>637</v>
      </c>
    </row>
    <row r="202" spans="1:3">
      <c r="A202" s="60" t="s">
        <v>636</v>
      </c>
      <c r="B202" s="66" t="s">
        <v>635</v>
      </c>
    </row>
    <row r="203" spans="1:3">
      <c r="B203" s="66" t="s">
        <v>634</v>
      </c>
    </row>
    <row r="204" spans="1:3">
      <c r="B204" s="66" t="s">
        <v>633</v>
      </c>
    </row>
    <row r="205" spans="1:3">
      <c r="A205" s="66"/>
      <c r="B205" s="66" t="s">
        <v>632</v>
      </c>
    </row>
    <row r="206" spans="1:3">
      <c r="A206" s="66"/>
      <c r="B206" s="60" t="s">
        <v>631</v>
      </c>
    </row>
    <row r="208" spans="1:3">
      <c r="B208" s="60" t="s">
        <v>630</v>
      </c>
    </row>
    <row r="209" spans="1:2">
      <c r="B209" s="60" t="s">
        <v>629</v>
      </c>
    </row>
    <row r="210" spans="1:2">
      <c r="B210" s="60" t="s">
        <v>628</v>
      </c>
    </row>
    <row r="211" spans="1:2">
      <c r="B211" s="60" t="s">
        <v>627</v>
      </c>
    </row>
    <row r="212" spans="1:2">
      <c r="B212" s="60" t="s">
        <v>626</v>
      </c>
    </row>
    <row r="213" spans="1:2">
      <c r="B213" s="60" t="s">
        <v>625</v>
      </c>
    </row>
    <row r="214" spans="1:2">
      <c r="B214" s="60" t="s">
        <v>624</v>
      </c>
    </row>
    <row r="215" spans="1:2">
      <c r="B215" s="60" t="s">
        <v>623</v>
      </c>
    </row>
    <row r="216" spans="1:2">
      <c r="B216" s="60" t="s">
        <v>622</v>
      </c>
    </row>
    <row r="218" spans="1:2">
      <c r="A218" s="60" t="s">
        <v>621</v>
      </c>
      <c r="B218" s="60" t="s">
        <v>620</v>
      </c>
    </row>
    <row r="219" spans="1:2">
      <c r="B219" s="60" t="s">
        <v>619</v>
      </c>
    </row>
    <row r="221" spans="1:2">
      <c r="B221" s="60" t="s">
        <v>618</v>
      </c>
    </row>
    <row r="223" spans="1:2">
      <c r="A223" s="60" t="s">
        <v>617</v>
      </c>
      <c r="B223" s="60" t="s">
        <v>616</v>
      </c>
    </row>
    <row r="224" spans="1:2">
      <c r="B224" s="60" t="s">
        <v>615</v>
      </c>
    </row>
    <row r="225" spans="1:3">
      <c r="B225" s="60" t="s">
        <v>614</v>
      </c>
    </row>
    <row r="227" spans="1:3">
      <c r="B227" s="66" t="s">
        <v>595</v>
      </c>
    </row>
    <row r="228" spans="1:3">
      <c r="B228" s="60" t="s">
        <v>613</v>
      </c>
    </row>
    <row r="229" spans="1:3">
      <c r="B229" s="60" t="s">
        <v>612</v>
      </c>
    </row>
    <row r="231" spans="1:3">
      <c r="A231" s="72"/>
      <c r="B231" s="81" t="s">
        <v>611</v>
      </c>
      <c r="C231" s="72"/>
    </row>
    <row r="232" spans="1:3">
      <c r="B232" s="82"/>
    </row>
    <row r="233" spans="1:3">
      <c r="B233" s="66" t="s">
        <v>610</v>
      </c>
    </row>
    <row r="234" spans="1:3">
      <c r="B234" s="60" t="s">
        <v>609</v>
      </c>
    </row>
    <row r="235" spans="1:3">
      <c r="B235" s="60" t="s">
        <v>608</v>
      </c>
    </row>
    <row r="237" spans="1:3">
      <c r="B237" s="60" t="s">
        <v>607</v>
      </c>
    </row>
    <row r="238" spans="1:3">
      <c r="B238" s="60" t="s">
        <v>606</v>
      </c>
    </row>
    <row r="239" spans="1:3">
      <c r="B239" s="60" t="s">
        <v>605</v>
      </c>
    </row>
    <row r="240" spans="1:3">
      <c r="B240" s="60" t="s">
        <v>604</v>
      </c>
    </row>
    <row r="241" spans="2:2">
      <c r="B241" s="60" t="s">
        <v>603</v>
      </c>
    </row>
    <row r="242" spans="2:2">
      <c r="B242" s="60" t="s">
        <v>602</v>
      </c>
    </row>
    <row r="244" spans="2:2">
      <c r="B244" s="60" t="s">
        <v>601</v>
      </c>
    </row>
    <row r="245" spans="2:2">
      <c r="B245" s="60" t="s">
        <v>600</v>
      </c>
    </row>
    <row r="246" spans="2:2">
      <c r="B246" s="60" t="s">
        <v>599</v>
      </c>
    </row>
    <row r="247" spans="2:2">
      <c r="B247" s="66" t="s">
        <v>598</v>
      </c>
    </row>
    <row r="249" spans="2:2">
      <c r="B249" s="60" t="s">
        <v>597</v>
      </c>
    </row>
    <row r="250" spans="2:2">
      <c r="B250" s="60" t="s">
        <v>596</v>
      </c>
    </row>
    <row r="252" spans="2:2">
      <c r="B252" s="66" t="s">
        <v>595</v>
      </c>
    </row>
    <row r="253" spans="2:2">
      <c r="B253" s="60" t="s">
        <v>594</v>
      </c>
    </row>
    <row r="254" spans="2:2">
      <c r="B254" s="60" t="s">
        <v>593</v>
      </c>
    </row>
    <row r="255" spans="2:2">
      <c r="B255" s="60" t="s">
        <v>592</v>
      </c>
    </row>
    <row r="257" spans="1:12">
      <c r="A257" s="72"/>
      <c r="B257" s="81" t="s">
        <v>591</v>
      </c>
      <c r="C257" s="72"/>
    </row>
    <row r="259" spans="1:12">
      <c r="B259" s="60" t="s">
        <v>590</v>
      </c>
    </row>
    <row r="260" spans="1:12">
      <c r="B260" s="60" t="s">
        <v>589</v>
      </c>
    </row>
    <row r="262" spans="1:12">
      <c r="A262" s="72"/>
      <c r="B262" s="81" t="s">
        <v>588</v>
      </c>
      <c r="C262" s="72"/>
    </row>
    <row r="264" spans="1:12">
      <c r="B264" s="60" t="s">
        <v>587</v>
      </c>
    </row>
    <row r="266" spans="1:12" s="68" customFormat="1">
      <c r="B266" s="69" t="s">
        <v>586</v>
      </c>
    </row>
    <row r="267" spans="1:12">
      <c r="B267" s="66"/>
    </row>
    <row r="268" spans="1:12">
      <c r="B268" s="78" t="s">
        <v>585</v>
      </c>
      <c r="K268" s="70"/>
      <c r="L268" s="75"/>
    </row>
    <row r="269" spans="1:12" s="72" customFormat="1">
      <c r="B269" s="74" t="s">
        <v>584</v>
      </c>
      <c r="K269" s="80"/>
      <c r="L269" s="79"/>
    </row>
    <row r="270" spans="1:12" s="65" customFormat="1">
      <c r="B270" s="78"/>
      <c r="K270" s="77"/>
      <c r="L270" s="76"/>
    </row>
    <row r="271" spans="1:12">
      <c r="B271" s="66" t="s">
        <v>583</v>
      </c>
      <c r="J271" s="70"/>
      <c r="K271" s="75"/>
    </row>
    <row r="272" spans="1:12">
      <c r="B272" s="60" t="s">
        <v>582</v>
      </c>
      <c r="J272" s="70"/>
      <c r="K272" s="75"/>
    </row>
    <row r="273" spans="2:11">
      <c r="B273" s="60" t="s">
        <v>581</v>
      </c>
      <c r="J273" s="70"/>
      <c r="K273" s="75"/>
    </row>
    <row r="274" spans="2:11">
      <c r="B274" s="62" t="s">
        <v>580</v>
      </c>
      <c r="J274" s="70"/>
      <c r="K274" s="75"/>
    </row>
    <row r="275" spans="2:11">
      <c r="B275" s="62"/>
      <c r="J275" s="70"/>
      <c r="K275" s="75"/>
    </row>
    <row r="276" spans="2:11">
      <c r="B276" s="67" t="s">
        <v>579</v>
      </c>
      <c r="J276" s="70"/>
      <c r="K276" s="75"/>
    </row>
    <row r="277" spans="2:11">
      <c r="B277" s="67" t="s">
        <v>578</v>
      </c>
      <c r="J277" s="70"/>
      <c r="K277" s="75"/>
    </row>
    <row r="278" spans="2:11">
      <c r="B278" s="67" t="s">
        <v>577</v>
      </c>
      <c r="J278" s="70"/>
      <c r="K278" s="75"/>
    </row>
    <row r="279" spans="2:11">
      <c r="B279" s="67" t="s">
        <v>576</v>
      </c>
      <c r="J279" s="70"/>
      <c r="K279" s="75"/>
    </row>
    <row r="280" spans="2:11">
      <c r="B280" s="67"/>
      <c r="J280" s="70"/>
      <c r="K280" s="75"/>
    </row>
    <row r="281" spans="2:11">
      <c r="B281" s="60" t="s">
        <v>575</v>
      </c>
      <c r="J281" s="70"/>
      <c r="K281" s="75"/>
    </row>
    <row r="282" spans="2:11">
      <c r="B282" s="60" t="s">
        <v>574</v>
      </c>
      <c r="J282" s="70"/>
      <c r="K282" s="75"/>
    </row>
    <row r="283" spans="2:11">
      <c r="B283" s="67"/>
      <c r="J283" s="70"/>
      <c r="K283" s="75"/>
    </row>
    <row r="284" spans="2:11">
      <c r="B284" s="60" t="s">
        <v>573</v>
      </c>
      <c r="J284" s="70"/>
      <c r="K284" s="75"/>
    </row>
    <row r="285" spans="2:11">
      <c r="B285" s="60" t="s">
        <v>572</v>
      </c>
      <c r="J285" s="70"/>
      <c r="K285" s="75"/>
    </row>
    <row r="286" spans="2:11">
      <c r="B286" s="60" t="s">
        <v>571</v>
      </c>
      <c r="J286" s="70"/>
      <c r="K286" s="75"/>
    </row>
    <row r="287" spans="2:11">
      <c r="B287" s="62" t="s">
        <v>570</v>
      </c>
      <c r="J287" s="70"/>
      <c r="K287" s="75"/>
    </row>
    <row r="288" spans="2:11">
      <c r="B288" s="67"/>
      <c r="J288" s="70"/>
      <c r="K288" s="75"/>
    </row>
    <row r="289" spans="2:11">
      <c r="B289" s="67" t="s">
        <v>569</v>
      </c>
      <c r="J289" s="70"/>
      <c r="K289" s="75"/>
    </row>
    <row r="290" spans="2:11">
      <c r="B290" s="60" t="s">
        <v>568</v>
      </c>
      <c r="J290" s="70"/>
      <c r="K290" s="75"/>
    </row>
    <row r="291" spans="2:11">
      <c r="B291" s="60" t="s">
        <v>567</v>
      </c>
      <c r="J291" s="70"/>
      <c r="K291" s="75"/>
    </row>
    <row r="292" spans="2:11">
      <c r="B292" s="60" t="s">
        <v>566</v>
      </c>
      <c r="J292" s="70"/>
      <c r="K292" s="75"/>
    </row>
    <row r="293" spans="2:11">
      <c r="B293" s="67"/>
      <c r="J293" s="70"/>
      <c r="K293" s="75"/>
    </row>
    <row r="294" spans="2:11">
      <c r="B294" s="66" t="s">
        <v>565</v>
      </c>
      <c r="J294" s="70"/>
      <c r="K294" s="75"/>
    </row>
    <row r="295" spans="2:11">
      <c r="B295" s="66" t="s">
        <v>564</v>
      </c>
      <c r="J295" s="70"/>
      <c r="K295" s="75"/>
    </row>
    <row r="296" spans="2:11">
      <c r="B296" s="60" t="s">
        <v>563</v>
      </c>
      <c r="J296" s="70"/>
      <c r="K296" s="75"/>
    </row>
    <row r="297" spans="2:11">
      <c r="B297" s="60" t="s">
        <v>562</v>
      </c>
      <c r="J297" s="70"/>
      <c r="K297" s="75"/>
    </row>
    <row r="298" spans="2:11">
      <c r="B298" s="60" t="s">
        <v>561</v>
      </c>
      <c r="J298" s="70"/>
      <c r="K298" s="75"/>
    </row>
    <row r="299" spans="2:11">
      <c r="B299" s="60" t="s">
        <v>560</v>
      </c>
      <c r="J299" s="70"/>
      <c r="K299" s="75"/>
    </row>
    <row r="300" spans="2:11">
      <c r="B300" s="60" t="s">
        <v>559</v>
      </c>
      <c r="J300" s="70"/>
      <c r="K300" s="75"/>
    </row>
    <row r="301" spans="2:11">
      <c r="B301" s="60" t="s">
        <v>558</v>
      </c>
      <c r="J301" s="70"/>
      <c r="K301" s="75"/>
    </row>
    <row r="302" spans="2:11">
      <c r="B302" s="60" t="s">
        <v>557</v>
      </c>
      <c r="J302" s="70"/>
      <c r="K302" s="75"/>
    </row>
    <row r="303" spans="2:11">
      <c r="J303" s="70"/>
      <c r="K303" s="75"/>
    </row>
    <row r="304" spans="2:11">
      <c r="B304" s="60" t="s">
        <v>556</v>
      </c>
      <c r="J304" s="70"/>
    </row>
    <row r="305" spans="2:11">
      <c r="B305" s="60" t="s">
        <v>555</v>
      </c>
      <c r="J305" s="70"/>
    </row>
    <row r="306" spans="2:11">
      <c r="J306" s="70"/>
    </row>
    <row r="307" spans="2:11">
      <c r="B307" s="60" t="s">
        <v>554</v>
      </c>
      <c r="J307" s="70"/>
    </row>
    <row r="308" spans="2:11">
      <c r="B308" s="60" t="s">
        <v>553</v>
      </c>
      <c r="J308" s="70"/>
    </row>
    <row r="309" spans="2:11">
      <c r="J309" s="70"/>
    </row>
    <row r="310" spans="2:11">
      <c r="B310" s="66" t="s">
        <v>552</v>
      </c>
      <c r="J310" s="70"/>
    </row>
    <row r="311" spans="2:11">
      <c r="B311" s="60" t="s">
        <v>551</v>
      </c>
      <c r="J311" s="70"/>
    </row>
    <row r="312" spans="2:11">
      <c r="B312" s="60" t="s">
        <v>550</v>
      </c>
      <c r="J312" s="70"/>
    </row>
    <row r="313" spans="2:11">
      <c r="B313" s="60" t="s">
        <v>549</v>
      </c>
      <c r="J313" s="70"/>
    </row>
    <row r="314" spans="2:11">
      <c r="J314" s="70"/>
    </row>
    <row r="315" spans="2:11">
      <c r="B315" s="60" t="s">
        <v>548</v>
      </c>
      <c r="J315" s="70"/>
    </row>
    <row r="316" spans="2:11">
      <c r="B316" s="60" t="s">
        <v>547</v>
      </c>
      <c r="J316" s="70"/>
    </row>
    <row r="317" spans="2:11">
      <c r="K317" s="70"/>
    </row>
    <row r="318" spans="2:11">
      <c r="K318" s="70"/>
    </row>
    <row r="319" spans="2:11">
      <c r="K319" s="70"/>
    </row>
    <row r="320" spans="2:11" s="72" customFormat="1">
      <c r="B320" s="74" t="s">
        <v>546</v>
      </c>
      <c r="K320" s="73"/>
    </row>
    <row r="321" spans="2:11" s="65" customFormat="1">
      <c r="B321" s="60"/>
      <c r="K321" s="71"/>
    </row>
    <row r="322" spans="2:11" s="65" customFormat="1">
      <c r="K322" s="60" t="s">
        <v>545</v>
      </c>
    </row>
    <row r="323" spans="2:11" s="65" customFormat="1">
      <c r="K323" s="60" t="s">
        <v>544</v>
      </c>
    </row>
    <row r="325" spans="2:11">
      <c r="B325" s="60" t="s">
        <v>543</v>
      </c>
      <c r="K325" s="60" t="s">
        <v>542</v>
      </c>
    </row>
    <row r="326" spans="2:11">
      <c r="K326" s="60" t="s">
        <v>541</v>
      </c>
    </row>
    <row r="327" spans="2:11">
      <c r="B327" s="66" t="s">
        <v>532</v>
      </c>
    </row>
    <row r="328" spans="2:11">
      <c r="K328" s="60" t="s">
        <v>540</v>
      </c>
    </row>
    <row r="329" spans="2:11">
      <c r="B329" s="66" t="s">
        <v>516</v>
      </c>
      <c r="K329" s="60" t="s">
        <v>539</v>
      </c>
    </row>
    <row r="331" spans="2:11">
      <c r="B331" s="60" t="s">
        <v>538</v>
      </c>
      <c r="K331" s="60" t="s">
        <v>537</v>
      </c>
    </row>
    <row r="332" spans="2:11">
      <c r="K332" s="60" t="s">
        <v>536</v>
      </c>
    </row>
    <row r="333" spans="2:11">
      <c r="K333" s="60" t="s">
        <v>535</v>
      </c>
    </row>
    <row r="334" spans="2:11">
      <c r="K334" s="60" t="s">
        <v>534</v>
      </c>
    </row>
    <row r="336" spans="2:11">
      <c r="K336" s="60" t="s">
        <v>533</v>
      </c>
    </row>
    <row r="337" spans="2:11">
      <c r="K337" s="70"/>
    </row>
    <row r="338" spans="2:11">
      <c r="B338" s="66" t="s">
        <v>532</v>
      </c>
      <c r="K338" s="70"/>
    </row>
    <row r="339" spans="2:11">
      <c r="K339" s="70"/>
    </row>
    <row r="340" spans="2:11">
      <c r="B340" s="60" t="s">
        <v>531</v>
      </c>
      <c r="K340" s="70"/>
    </row>
    <row r="341" spans="2:11">
      <c r="B341" s="60" t="s">
        <v>530</v>
      </c>
      <c r="K341" s="70"/>
    </row>
    <row r="342" spans="2:11">
      <c r="B342" s="62" t="s">
        <v>529</v>
      </c>
      <c r="K342" s="70"/>
    </row>
    <row r="343" spans="2:11">
      <c r="K343" s="70"/>
    </row>
    <row r="344" spans="2:11">
      <c r="B344" s="60" t="s">
        <v>528</v>
      </c>
      <c r="K344" s="70"/>
    </row>
    <row r="345" spans="2:11">
      <c r="B345" s="60" t="s">
        <v>527</v>
      </c>
      <c r="K345" s="70"/>
    </row>
    <row r="346" spans="2:11">
      <c r="B346" s="60" t="s">
        <v>526</v>
      </c>
      <c r="K346" s="70"/>
    </row>
    <row r="347" spans="2:11">
      <c r="B347" s="60" t="s">
        <v>525</v>
      </c>
      <c r="K347" s="70"/>
    </row>
    <row r="348" spans="2:11">
      <c r="K348" s="70"/>
    </row>
    <row r="349" spans="2:11">
      <c r="B349" s="60" t="s">
        <v>524</v>
      </c>
      <c r="K349" s="70"/>
    </row>
    <row r="350" spans="2:11">
      <c r="B350" s="60" t="s">
        <v>523</v>
      </c>
      <c r="K350" s="70"/>
    </row>
    <row r="351" spans="2:11">
      <c r="B351" s="60" t="s">
        <v>522</v>
      </c>
      <c r="K351" s="70"/>
    </row>
    <row r="352" spans="2:11">
      <c r="B352" s="60" t="s">
        <v>521</v>
      </c>
      <c r="K352" s="70"/>
    </row>
    <row r="353" spans="2:13">
      <c r="K353" s="70"/>
    </row>
    <row r="354" spans="2:13">
      <c r="B354" s="60" t="s">
        <v>520</v>
      </c>
      <c r="K354" s="70"/>
    </row>
    <row r="355" spans="2:13">
      <c r="B355" s="60" t="s">
        <v>519</v>
      </c>
      <c r="K355" s="70"/>
    </row>
    <row r="356" spans="2:13">
      <c r="B356" s="60" t="s">
        <v>518</v>
      </c>
      <c r="K356" s="70"/>
    </row>
    <row r="357" spans="2:13">
      <c r="B357" s="60" t="s">
        <v>517</v>
      </c>
      <c r="K357" s="70"/>
    </row>
    <row r="358" spans="2:13">
      <c r="K358" s="70"/>
    </row>
    <row r="359" spans="2:13">
      <c r="B359" s="66" t="s">
        <v>516</v>
      </c>
      <c r="K359" s="70"/>
    </row>
    <row r="360" spans="2:13">
      <c r="K360" s="70"/>
    </row>
    <row r="361" spans="2:13">
      <c r="B361" s="60" t="s">
        <v>515</v>
      </c>
      <c r="K361" s="70"/>
    </row>
    <row r="362" spans="2:13">
      <c r="K362" s="70"/>
      <c r="M362" s="60" t="s">
        <v>514</v>
      </c>
    </row>
    <row r="363" spans="2:13">
      <c r="B363" s="60" t="s">
        <v>513</v>
      </c>
      <c r="K363" s="70"/>
      <c r="M363" s="60" t="s">
        <v>512</v>
      </c>
    </row>
    <row r="364" spans="2:13">
      <c r="K364" s="70"/>
      <c r="M364" s="60" t="s">
        <v>511</v>
      </c>
    </row>
    <row r="365" spans="2:13">
      <c r="K365" s="70"/>
    </row>
    <row r="366" spans="2:13">
      <c r="K366" s="70"/>
      <c r="M366" s="60" t="s">
        <v>510</v>
      </c>
    </row>
    <row r="367" spans="2:13">
      <c r="K367" s="70"/>
      <c r="M367" s="60" t="s">
        <v>509</v>
      </c>
    </row>
    <row r="368" spans="2:13">
      <c r="K368" s="70"/>
      <c r="M368" s="60" t="s">
        <v>508</v>
      </c>
    </row>
    <row r="369" spans="2:13">
      <c r="K369" s="70"/>
    </row>
    <row r="370" spans="2:13">
      <c r="K370" s="70"/>
      <c r="M370" s="60" t="s">
        <v>507</v>
      </c>
    </row>
    <row r="371" spans="2:13">
      <c r="K371" s="70"/>
      <c r="M371" s="60" t="s">
        <v>506</v>
      </c>
    </row>
    <row r="372" spans="2:13">
      <c r="K372" s="70"/>
      <c r="M372" s="60" t="s">
        <v>505</v>
      </c>
    </row>
    <row r="373" spans="2:13">
      <c r="K373" s="70"/>
      <c r="M373" s="60" t="s">
        <v>504</v>
      </c>
    </row>
    <row r="374" spans="2:13">
      <c r="K374" s="70"/>
    </row>
    <row r="375" spans="2:13" s="68" customFormat="1">
      <c r="B375" s="69" t="s">
        <v>503</v>
      </c>
    </row>
    <row r="376" spans="2:13">
      <c r="C376" s="67"/>
    </row>
    <row r="377" spans="2:13">
      <c r="B377" s="62" t="s">
        <v>502</v>
      </c>
      <c r="C377" s="67"/>
    </row>
    <row r="378" spans="2:13">
      <c r="B378" s="62" t="s">
        <v>501</v>
      </c>
      <c r="C378" s="67"/>
    </row>
    <row r="379" spans="2:13">
      <c r="B379" s="60" t="s">
        <v>500</v>
      </c>
      <c r="C379" s="67"/>
    </row>
    <row r="380" spans="2:13">
      <c r="B380" s="60" t="s">
        <v>499</v>
      </c>
      <c r="C380" s="67"/>
    </row>
    <row r="381" spans="2:13">
      <c r="C381" s="67"/>
    </row>
    <row r="382" spans="2:13">
      <c r="B382" s="60" t="s">
        <v>498</v>
      </c>
      <c r="C382" s="67"/>
    </row>
    <row r="383" spans="2:13">
      <c r="B383" s="60" t="s">
        <v>497</v>
      </c>
      <c r="C383" s="67"/>
    </row>
    <row r="384" spans="2:13">
      <c r="B384" s="60" t="s">
        <v>496</v>
      </c>
      <c r="C384" s="67"/>
    </row>
    <row r="385" spans="2:3">
      <c r="C385" s="67"/>
    </row>
    <row r="386" spans="2:3">
      <c r="B386" s="60" t="s">
        <v>495</v>
      </c>
      <c r="C386" s="67"/>
    </row>
    <row r="387" spans="2:3">
      <c r="B387" s="60" t="s">
        <v>494</v>
      </c>
    </row>
    <row r="388" spans="2:3">
      <c r="B388" s="60" t="s">
        <v>493</v>
      </c>
      <c r="C388" s="67"/>
    </row>
    <row r="389" spans="2:3">
      <c r="B389" s="60" t="s">
        <v>492</v>
      </c>
      <c r="C389" s="67"/>
    </row>
    <row r="390" spans="2:3">
      <c r="B390" s="60" t="s">
        <v>491</v>
      </c>
      <c r="C390" s="67"/>
    </row>
    <row r="391" spans="2:3">
      <c r="B391" s="60" t="s">
        <v>490</v>
      </c>
      <c r="C391" s="67"/>
    </row>
    <row r="392" spans="2:3">
      <c r="C392" s="67"/>
    </row>
    <row r="393" spans="2:3">
      <c r="B393" s="60" t="s">
        <v>489</v>
      </c>
      <c r="C393" s="67"/>
    </row>
    <row r="394" spans="2:3">
      <c r="B394" s="60" t="s">
        <v>488</v>
      </c>
      <c r="C394" s="67"/>
    </row>
    <row r="395" spans="2:3">
      <c r="C395" s="67"/>
    </row>
    <row r="396" spans="2:3">
      <c r="B396" s="60" t="s">
        <v>487</v>
      </c>
      <c r="C396" s="67"/>
    </row>
    <row r="397" spans="2:3">
      <c r="B397" s="60" t="s">
        <v>486</v>
      </c>
      <c r="C397" s="67"/>
    </row>
    <row r="398" spans="2:3">
      <c r="B398" s="60" t="s">
        <v>485</v>
      </c>
      <c r="C398" s="67"/>
    </row>
    <row r="399" spans="2:3">
      <c r="B399" s="60" t="s">
        <v>484</v>
      </c>
      <c r="C399" s="67"/>
    </row>
    <row r="400" spans="2:3">
      <c r="C400" s="67"/>
    </row>
    <row r="401" spans="2:9">
      <c r="B401" s="60" t="s">
        <v>483</v>
      </c>
      <c r="C401" s="67"/>
    </row>
    <row r="402" spans="2:9">
      <c r="B402" s="60" t="s">
        <v>482</v>
      </c>
      <c r="C402" s="67"/>
    </row>
    <row r="403" spans="2:9">
      <c r="B403" s="60" t="s">
        <v>481</v>
      </c>
      <c r="C403" s="67"/>
    </row>
    <row r="404" spans="2:9">
      <c r="C404" s="67"/>
    </row>
    <row r="405" spans="2:9">
      <c r="B405" s="62" t="s">
        <v>480</v>
      </c>
      <c r="C405" s="67"/>
    </row>
    <row r="406" spans="2:9">
      <c r="C406" s="67"/>
    </row>
    <row r="407" spans="2:9">
      <c r="B407" s="60" t="s">
        <v>479</v>
      </c>
      <c r="C407" s="67"/>
    </row>
    <row r="408" spans="2:9">
      <c r="B408" s="60" t="s">
        <v>478</v>
      </c>
      <c r="C408" s="67"/>
    </row>
    <row r="409" spans="2:9">
      <c r="B409" s="62" t="s">
        <v>477</v>
      </c>
      <c r="C409" s="67"/>
    </row>
    <row r="410" spans="2:9">
      <c r="B410" s="60" t="s">
        <v>476</v>
      </c>
      <c r="C410" s="67"/>
    </row>
    <row r="411" spans="2:9">
      <c r="C411" s="67"/>
    </row>
    <row r="412" spans="2:9" s="68" customFormat="1">
      <c r="B412" s="69" t="s">
        <v>475</v>
      </c>
    </row>
    <row r="413" spans="2:9">
      <c r="B413" s="66"/>
      <c r="C413" s="67"/>
      <c r="I413" s="61"/>
    </row>
    <row r="414" spans="2:9">
      <c r="B414" s="60" t="s">
        <v>474</v>
      </c>
      <c r="C414" s="67"/>
    </row>
    <row r="415" spans="2:9">
      <c r="B415" s="60" t="s">
        <v>473</v>
      </c>
      <c r="C415" s="67"/>
    </row>
    <row r="416" spans="2:9">
      <c r="B416" s="60" t="s">
        <v>472</v>
      </c>
      <c r="D416" s="67"/>
    </row>
    <row r="417" spans="2:5">
      <c r="B417" s="60" t="s">
        <v>471</v>
      </c>
      <c r="D417" s="67"/>
    </row>
    <row r="418" spans="2:5">
      <c r="D418" s="67"/>
    </row>
    <row r="419" spans="2:5">
      <c r="B419" s="60" t="s">
        <v>470</v>
      </c>
      <c r="C419" s="65"/>
    </row>
    <row r="420" spans="2:5">
      <c r="B420" s="60" t="s">
        <v>469</v>
      </c>
      <c r="D420" s="67"/>
    </row>
    <row r="421" spans="2:5">
      <c r="B421" s="60" t="s">
        <v>468</v>
      </c>
      <c r="D421" s="67"/>
    </row>
    <row r="422" spans="2:5">
      <c r="B422" s="60" t="s">
        <v>467</v>
      </c>
      <c r="D422" s="67"/>
    </row>
    <row r="423" spans="2:5">
      <c r="B423" s="60" t="s">
        <v>466</v>
      </c>
      <c r="C423" s="65"/>
    </row>
    <row r="424" spans="2:5">
      <c r="C424" s="65"/>
    </row>
    <row r="425" spans="2:5">
      <c r="B425" s="60" t="s">
        <v>465</v>
      </c>
      <c r="C425" s="65" t="s">
        <v>464</v>
      </c>
      <c r="D425" s="60" t="s">
        <v>463</v>
      </c>
    </row>
    <row r="426" spans="2:5">
      <c r="B426" s="66" t="s">
        <v>462</v>
      </c>
      <c r="C426" s="65">
        <v>253.73</v>
      </c>
      <c r="D426" s="60">
        <f>AVERAGE(C426:C430)</f>
        <v>83.47999999999999</v>
      </c>
      <c r="E426" s="60" t="s">
        <v>461</v>
      </c>
    </row>
    <row r="427" spans="2:5">
      <c r="B427" s="66" t="s">
        <v>460</v>
      </c>
      <c r="C427" s="65">
        <v>38.08</v>
      </c>
    </row>
    <row r="428" spans="2:5">
      <c r="B428" s="66" t="s">
        <v>459</v>
      </c>
      <c r="C428" s="65">
        <v>30.97</v>
      </c>
    </row>
    <row r="429" spans="2:5">
      <c r="B429" s="66" t="s">
        <v>458</v>
      </c>
      <c r="C429" s="65">
        <v>26.24</v>
      </c>
    </row>
    <row r="430" spans="2:5">
      <c r="B430" s="66" t="s">
        <v>457</v>
      </c>
      <c r="C430" s="65">
        <v>68.38</v>
      </c>
    </row>
    <row r="432" spans="2:5">
      <c r="B432" s="60" t="s">
        <v>456</v>
      </c>
    </row>
    <row r="433" spans="2:14">
      <c r="B433" s="60" t="s">
        <v>455</v>
      </c>
    </row>
    <row r="435" spans="2:14">
      <c r="B435" s="60" t="s">
        <v>454</v>
      </c>
      <c r="D435" s="65"/>
      <c r="N435" s="60" t="s">
        <v>453</v>
      </c>
    </row>
    <row r="437" spans="2:14">
      <c r="B437" s="60" t="s">
        <v>452</v>
      </c>
    </row>
    <row r="440" spans="2:14">
      <c r="C440" s="64"/>
    </row>
    <row r="441" spans="2:14">
      <c r="C441" s="64"/>
    </row>
    <row r="442" spans="2:14">
      <c r="C442" s="64"/>
    </row>
    <row r="443" spans="2:14">
      <c r="C443" s="64"/>
    </row>
    <row r="444" spans="2:14">
      <c r="C444" s="64"/>
    </row>
    <row r="445" spans="2:14">
      <c r="C445" s="64"/>
    </row>
    <row r="446" spans="2:14">
      <c r="C446" s="63"/>
    </row>
    <row r="447" spans="2:14">
      <c r="C447" s="63"/>
    </row>
    <row r="456" spans="2:2">
      <c r="B456" s="60" t="s">
        <v>451</v>
      </c>
    </row>
    <row r="464" spans="2:2">
      <c r="B464" s="62"/>
    </row>
    <row r="469" spans="3:3">
      <c r="C469" s="61"/>
    </row>
    <row r="470" spans="3:3">
      <c r="C470" s="61"/>
    </row>
    <row r="471" spans="3:3">
      <c r="C471" s="6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zoomScale="43" workbookViewId="0">
      <selection activeCell="C11" sqref="C11"/>
    </sheetView>
  </sheetViews>
  <sheetFormatPr defaultColWidth="20.6328125" defaultRowHeight="14.5"/>
  <cols>
    <col min="1" max="1" width="15.6328125" customWidth="1"/>
    <col min="2" max="2" width="20.6328125" customWidth="1"/>
  </cols>
  <sheetData>
    <row r="1" spans="1:5">
      <c r="A1" s="1" t="s">
        <v>0</v>
      </c>
    </row>
    <row r="2" spans="1:5">
      <c r="A2" s="110" t="s">
        <v>1</v>
      </c>
      <c r="B2" s="110"/>
      <c r="C2" s="110"/>
    </row>
    <row r="4" spans="1:5" ht="17">
      <c r="A4" s="2"/>
      <c r="B4" s="3" t="s">
        <v>6</v>
      </c>
      <c r="C4" s="3" t="s">
        <v>13</v>
      </c>
      <c r="D4" s="5" t="s">
        <v>15</v>
      </c>
      <c r="E4" s="5" t="s">
        <v>16</v>
      </c>
    </row>
    <row r="6" spans="1:5" ht="17">
      <c r="A6" s="12" t="s">
        <v>2</v>
      </c>
      <c r="B6" s="13" t="s">
        <v>19</v>
      </c>
      <c r="C6" s="13" t="s">
        <v>96</v>
      </c>
      <c r="D6" s="14" t="s">
        <v>18</v>
      </c>
      <c r="E6" s="14" t="s">
        <v>14</v>
      </c>
    </row>
    <row r="7" spans="1:5">
      <c r="A7" s="15">
        <v>36526</v>
      </c>
      <c r="B7" s="16">
        <v>168.787463</v>
      </c>
      <c r="C7" s="17">
        <v>114.91401999999999</v>
      </c>
      <c r="D7" s="18">
        <v>145</v>
      </c>
      <c r="E7" s="19">
        <v>6431.27394</v>
      </c>
    </row>
    <row r="8" spans="1:5">
      <c r="A8" s="15">
        <v>36892</v>
      </c>
      <c r="B8" s="16">
        <v>153.16223249999999</v>
      </c>
      <c r="C8" s="17">
        <v>108.95672</v>
      </c>
      <c r="D8" s="18">
        <v>151</v>
      </c>
      <c r="E8" s="19">
        <v>6561.6539199999997</v>
      </c>
    </row>
    <row r="9" spans="1:5">
      <c r="A9" s="15">
        <v>37257</v>
      </c>
      <c r="B9" s="16">
        <v>106.7921655</v>
      </c>
      <c r="C9" s="17">
        <v>106.12412999999999</v>
      </c>
      <c r="D9" s="18">
        <v>139</v>
      </c>
      <c r="E9" s="19">
        <v>6718.6981599999999</v>
      </c>
    </row>
    <row r="10" spans="1:5">
      <c r="A10" s="15">
        <v>37622</v>
      </c>
      <c r="B10" s="16">
        <v>191.24600079999999</v>
      </c>
      <c r="C10" s="17">
        <v>119.12631</v>
      </c>
      <c r="D10" s="18">
        <v>165</v>
      </c>
      <c r="E10" s="19">
        <v>7052.7449999999999</v>
      </c>
    </row>
    <row r="11" spans="1:5">
      <c r="A11" s="15">
        <v>37987</v>
      </c>
      <c r="B11" s="16">
        <v>309.803179</v>
      </c>
      <c r="C11" s="17">
        <v>150.00727000000001</v>
      </c>
      <c r="D11" s="18">
        <v>184</v>
      </c>
      <c r="E11" s="19">
        <v>7544.8532400000004</v>
      </c>
    </row>
    <row r="12" spans="1:5">
      <c r="A12" s="15">
        <v>38353</v>
      </c>
      <c r="B12" s="16">
        <v>275.68732540000002</v>
      </c>
      <c r="C12" s="17">
        <v>162.09744000000001</v>
      </c>
      <c r="D12" s="18">
        <v>204</v>
      </c>
      <c r="E12" s="19">
        <v>7925.6236699999999</v>
      </c>
    </row>
    <row r="13" spans="1:5">
      <c r="A13" s="15">
        <v>38718</v>
      </c>
      <c r="B13" s="16">
        <v>246.21800729999998</v>
      </c>
      <c r="C13" s="17">
        <v>168.66593</v>
      </c>
      <c r="D13" s="18">
        <v>225</v>
      </c>
      <c r="E13" s="19">
        <v>8234.0155400000003</v>
      </c>
    </row>
    <row r="14" spans="1:5">
      <c r="A14" s="15">
        <v>39083</v>
      </c>
      <c r="B14" s="16">
        <v>330.61260710000005</v>
      </c>
      <c r="C14" s="17">
        <v>184.82735</v>
      </c>
      <c r="D14" s="18">
        <v>239</v>
      </c>
      <c r="E14" s="19">
        <v>8635.1244700000007</v>
      </c>
    </row>
    <row r="15" spans="1:5">
      <c r="A15" s="15">
        <v>39448</v>
      </c>
      <c r="B15" s="16">
        <v>326.59719079999996</v>
      </c>
      <c r="C15" s="17">
        <v>177.96691999999999</v>
      </c>
      <c r="D15" s="18">
        <v>263</v>
      </c>
      <c r="E15" s="19">
        <v>8859.3137399999996</v>
      </c>
    </row>
    <row r="16" spans="1:5">
      <c r="A16" s="15">
        <v>39814</v>
      </c>
      <c r="B16" s="16">
        <v>113.3070075</v>
      </c>
      <c r="C16" s="17">
        <v>137.83852999999999</v>
      </c>
      <c r="D16" s="18">
        <v>276</v>
      </c>
      <c r="E16" s="19">
        <v>8510.9742100000003</v>
      </c>
    </row>
    <row r="17" spans="1:6">
      <c r="A17" s="15">
        <v>40179</v>
      </c>
      <c r="B17" s="16">
        <v>154.91307640000002</v>
      </c>
      <c r="C17" s="17">
        <v>141.58330000000001</v>
      </c>
      <c r="D17" s="18">
        <v>245</v>
      </c>
      <c r="E17" s="19">
        <v>9239.4687900000008</v>
      </c>
    </row>
    <row r="18" spans="1:6">
      <c r="A18" s="15">
        <v>40544</v>
      </c>
      <c r="B18" s="16">
        <v>123.1451556</v>
      </c>
      <c r="C18" s="17">
        <v>139.10616999999999</v>
      </c>
      <c r="D18" s="18">
        <v>303</v>
      </c>
      <c r="E18" s="19">
        <v>9680.1314600000005</v>
      </c>
    </row>
    <row r="19" spans="1:6">
      <c r="A19" s="15">
        <v>40909</v>
      </c>
      <c r="B19" s="16">
        <v>95.766520799999995</v>
      </c>
      <c r="C19" s="17">
        <v>126.36763000000001</v>
      </c>
      <c r="D19" s="18">
        <v>269</v>
      </c>
      <c r="E19" s="19">
        <v>10039.99163</v>
      </c>
    </row>
    <row r="20" spans="1:6">
      <c r="A20" s="15">
        <v>41275</v>
      </c>
      <c r="B20" s="16">
        <v>102.626811</v>
      </c>
      <c r="C20" s="17">
        <v>133.31220999999999</v>
      </c>
      <c r="D20" s="18">
        <v>207</v>
      </c>
      <c r="E20" s="19">
        <v>10397.339970000001</v>
      </c>
    </row>
    <row r="21" spans="1:6">
      <c r="A21" s="15">
        <v>41640</v>
      </c>
      <c r="B21" s="16">
        <v>117.42892019999999</v>
      </c>
      <c r="C21" s="17">
        <v>137.797</v>
      </c>
      <c r="D21" s="18">
        <v>204</v>
      </c>
      <c r="E21" s="19">
        <v>10727.52821</v>
      </c>
    </row>
    <row r="22" spans="1:6">
      <c r="A22" s="15">
        <v>42005</v>
      </c>
      <c r="B22" s="16">
        <v>144.09593649999999</v>
      </c>
      <c r="C22" s="17">
        <v>130.97636</v>
      </c>
      <c r="D22" s="18">
        <v>197</v>
      </c>
      <c r="E22" s="19">
        <v>10942.451139999999</v>
      </c>
    </row>
    <row r="23" spans="1:6">
      <c r="A23" s="15">
        <v>42370</v>
      </c>
      <c r="B23" s="16">
        <v>94.406562399999999</v>
      </c>
      <c r="C23" s="17">
        <v>122.62181</v>
      </c>
      <c r="D23" s="18">
        <v>185</v>
      </c>
      <c r="E23" s="19">
        <v>11253.089739999999</v>
      </c>
    </row>
    <row r="24" spans="1:6">
      <c r="A24" s="15">
        <v>42736</v>
      </c>
      <c r="B24" s="16">
        <v>107.67303009999999</v>
      </c>
      <c r="C24" s="17">
        <v>124.87815000000001</v>
      </c>
      <c r="D24" s="18">
        <v>168</v>
      </c>
      <c r="E24" s="19">
        <v>11715.947169999999</v>
      </c>
    </row>
    <row r="25" spans="1:6">
      <c r="A25" s="15">
        <v>43101</v>
      </c>
      <c r="B25" s="16">
        <v>121.43732560000001</v>
      </c>
      <c r="C25" s="17">
        <v>130.00888</v>
      </c>
      <c r="D25" s="18">
        <v>129</v>
      </c>
      <c r="E25" s="19">
        <v>12052.14157</v>
      </c>
    </row>
    <row r="26" spans="1:6">
      <c r="A26" s="15">
        <v>43466</v>
      </c>
      <c r="B26" s="16">
        <v>150.82293060000001</v>
      </c>
      <c r="C26" s="17">
        <v>129.76752999999999</v>
      </c>
      <c r="D26" s="18">
        <v>164</v>
      </c>
      <c r="E26" s="19">
        <v>12120.14265</v>
      </c>
    </row>
    <row r="27" spans="1:6">
      <c r="A27" s="15">
        <v>43831</v>
      </c>
      <c r="B27" s="16">
        <v>148.3888695</v>
      </c>
      <c r="C27" s="17">
        <v>125.60312</v>
      </c>
      <c r="D27" s="18">
        <v>152</v>
      </c>
      <c r="E27" s="19">
        <v>11731.170179999999</v>
      </c>
    </row>
    <row r="28" spans="1:6">
      <c r="A28" s="15">
        <v>44197</v>
      </c>
      <c r="B28" s="16">
        <v>287.00437720000002</v>
      </c>
      <c r="C28" s="17">
        <v>153.62952999999999</v>
      </c>
      <c r="D28" s="18">
        <v>163</v>
      </c>
      <c r="E28" s="19">
        <v>12122.87156</v>
      </c>
    </row>
    <row r="29" spans="1:6">
      <c r="A29" s="15">
        <v>44562</v>
      </c>
      <c r="B29" s="16">
        <v>372.53002220000002</v>
      </c>
      <c r="C29" s="17">
        <v>161.84343000000001</v>
      </c>
      <c r="D29" s="18">
        <v>139</v>
      </c>
      <c r="E29" s="19">
        <v>12095.268959999999</v>
      </c>
    </row>
    <row r="30" spans="1:6">
      <c r="A30" s="15">
        <v>44927</v>
      </c>
      <c r="B30" s="16">
        <v>236.29491870000001</v>
      </c>
      <c r="C30" s="17">
        <v>178.35900000000001</v>
      </c>
      <c r="D30" s="18">
        <v>152</v>
      </c>
      <c r="E30" s="19">
        <v>12418.980089999999</v>
      </c>
    </row>
    <row r="31" spans="1:6" ht="17">
      <c r="A31" s="15">
        <v>45292</v>
      </c>
      <c r="B31" s="16">
        <v>249.63931590000001</v>
      </c>
      <c r="C31" s="20">
        <v>189.15609000000001</v>
      </c>
      <c r="D31" s="18">
        <v>174</v>
      </c>
      <c r="E31" s="19">
        <v>12718.41042</v>
      </c>
      <c r="F31" s="5" t="s">
        <v>17</v>
      </c>
    </row>
    <row r="32" spans="1:6">
      <c r="E32" s="10"/>
    </row>
    <row r="33" spans="1:5">
      <c r="A33" s="1" t="s">
        <v>3</v>
      </c>
      <c r="E33" s="11"/>
    </row>
    <row r="34" spans="1:5" ht="188.5">
      <c r="A34" s="4" t="s">
        <v>4</v>
      </c>
    </row>
    <row r="38" spans="1:5">
      <c r="A38" t="s">
        <v>5</v>
      </c>
    </row>
  </sheetData>
  <mergeCells count="1">
    <mergeCell ref="A2:C2"/>
  </mergeCells>
  <phoneticPr fontId="3" type="noConversion"/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607B-4082-466B-8C22-332A58BA6249}">
  <dimension ref="A1:D40"/>
  <sheetViews>
    <sheetView zoomScale="32" workbookViewId="0">
      <selection activeCell="J22" sqref="J22"/>
    </sheetView>
  </sheetViews>
  <sheetFormatPr defaultColWidth="20.6328125" defaultRowHeight="14.5"/>
  <cols>
    <col min="1" max="1" width="15.6328125" customWidth="1"/>
    <col min="4" max="4" width="20.6328125" style="44"/>
  </cols>
  <sheetData>
    <row r="1" spans="1:4">
      <c r="A1" s="1" t="s">
        <v>0</v>
      </c>
    </row>
    <row r="2" spans="1:4">
      <c r="A2" s="110" t="s">
        <v>111</v>
      </c>
      <c r="B2" s="110"/>
      <c r="C2" s="110"/>
    </row>
    <row r="4" spans="1:4">
      <c r="A4" s="2"/>
      <c r="B4" s="3">
        <v>903786</v>
      </c>
      <c r="C4" s="3">
        <v>903787</v>
      </c>
    </row>
    <row r="5" spans="1:4" ht="58">
      <c r="B5" s="32" t="s">
        <v>112</v>
      </c>
      <c r="C5" s="32" t="s">
        <v>114</v>
      </c>
    </row>
    <row r="6" spans="1:4" ht="17">
      <c r="A6" s="33" t="s">
        <v>2</v>
      </c>
      <c r="B6" s="8" t="s">
        <v>115</v>
      </c>
      <c r="C6" s="34" t="s">
        <v>155</v>
      </c>
    </row>
    <row r="7" spans="1:4">
      <c r="A7" s="36" t="s">
        <v>119</v>
      </c>
      <c r="B7" s="10">
        <v>878.34369000000004</v>
      </c>
      <c r="C7" s="43">
        <v>2.479E-2</v>
      </c>
      <c r="D7" s="44">
        <f>C7/100</f>
        <v>2.4790000000000001E-4</v>
      </c>
    </row>
    <row r="8" spans="1:4">
      <c r="A8" s="36" t="s">
        <v>120</v>
      </c>
      <c r="B8" s="10">
        <v>896.67084999999997</v>
      </c>
      <c r="C8" s="43">
        <v>2.5169999999999998E-2</v>
      </c>
      <c r="D8" s="44">
        <f t="shared" ref="D8:D33" si="0">C8/100</f>
        <v>2.5169999999999999E-4</v>
      </c>
    </row>
    <row r="9" spans="1:4">
      <c r="A9" s="36" t="s">
        <v>121</v>
      </c>
      <c r="B9" s="10">
        <v>916.95379000000003</v>
      </c>
      <c r="C9" s="43">
        <v>2.528E-2</v>
      </c>
      <c r="D9" s="44">
        <f t="shared" si="0"/>
        <v>2.5280000000000002E-4</v>
      </c>
    </row>
    <row r="10" spans="1:4">
      <c r="A10" s="36" t="s">
        <v>122</v>
      </c>
      <c r="B10" s="10">
        <v>939.96492000000001</v>
      </c>
      <c r="C10" s="43">
        <v>2.4849999999999997E-2</v>
      </c>
      <c r="D10" s="44">
        <f t="shared" si="0"/>
        <v>2.4849999999999997E-4</v>
      </c>
    </row>
    <row r="11" spans="1:4">
      <c r="A11" s="36" t="s">
        <v>123</v>
      </c>
      <c r="B11" s="10">
        <v>968.50376000000006</v>
      </c>
      <c r="C11" s="43">
        <v>2.4780000000000003E-2</v>
      </c>
      <c r="D11" s="44">
        <f t="shared" si="0"/>
        <v>2.4780000000000006E-4</v>
      </c>
    </row>
    <row r="12" spans="1:4">
      <c r="A12" s="36" t="s">
        <v>124</v>
      </c>
      <c r="B12" s="10">
        <v>1015.03973</v>
      </c>
      <c r="C12" s="43">
        <v>2.5230000000000002E-2</v>
      </c>
      <c r="D12" s="44">
        <f t="shared" si="0"/>
        <v>2.5230000000000001E-4</v>
      </c>
    </row>
    <row r="13" spans="1:4">
      <c r="A13" s="36" t="s">
        <v>125</v>
      </c>
      <c r="B13" s="10">
        <v>1076.8767800000001</v>
      </c>
      <c r="C13" s="43">
        <v>2.5990000000000003E-2</v>
      </c>
      <c r="D13" s="44">
        <f t="shared" si="0"/>
        <v>2.5990000000000003E-4</v>
      </c>
    </row>
    <row r="14" spans="1:4">
      <c r="A14" s="36" t="s">
        <v>126</v>
      </c>
      <c r="B14" s="10">
        <v>1148.6831400000001</v>
      </c>
      <c r="C14" s="43">
        <v>2.7009999999999999E-2</v>
      </c>
      <c r="D14" s="44">
        <f t="shared" si="0"/>
        <v>2.7010000000000001E-4</v>
      </c>
    </row>
    <row r="15" spans="1:4">
      <c r="A15" s="36" t="s">
        <v>127</v>
      </c>
      <c r="B15" s="10">
        <v>1227.3753400000001</v>
      </c>
      <c r="C15" s="43">
        <v>2.844E-2</v>
      </c>
      <c r="D15" s="44">
        <f t="shared" si="0"/>
        <v>2.8439999999999997E-4</v>
      </c>
    </row>
    <row r="16" spans="1:4">
      <c r="A16" s="36" t="s">
        <v>128</v>
      </c>
      <c r="B16" s="10">
        <v>1178.84782</v>
      </c>
      <c r="C16" s="43">
        <v>2.7699999999999999E-2</v>
      </c>
      <c r="D16" s="44">
        <f t="shared" si="0"/>
        <v>2.7700000000000001E-4</v>
      </c>
    </row>
    <row r="17" spans="1:4">
      <c r="A17" s="36" t="s">
        <v>129</v>
      </c>
      <c r="B17" s="10">
        <v>1139.9522400000001</v>
      </c>
      <c r="C17" s="43">
        <v>2.5530000000000001E-2</v>
      </c>
      <c r="D17" s="44">
        <f t="shared" si="0"/>
        <v>2.5530000000000003E-4</v>
      </c>
    </row>
    <row r="18" spans="1:4">
      <c r="A18" s="36" t="s">
        <v>130</v>
      </c>
      <c r="B18" s="10">
        <v>1138.1516899999999</v>
      </c>
      <c r="C18" s="43">
        <v>2.4700000000000003E-2</v>
      </c>
      <c r="D18" s="44">
        <f t="shared" si="0"/>
        <v>2.4700000000000004E-4</v>
      </c>
    </row>
    <row r="19" spans="1:4">
      <c r="A19" s="36" t="s">
        <v>131</v>
      </c>
      <c r="B19" s="10">
        <v>1026.0953199999999</v>
      </c>
      <c r="C19" s="43">
        <v>2.197E-2</v>
      </c>
      <c r="D19" s="44">
        <f t="shared" si="0"/>
        <v>2.197E-4</v>
      </c>
    </row>
    <row r="20" spans="1:4">
      <c r="A20" s="36" t="s">
        <v>132</v>
      </c>
      <c r="B20" s="10">
        <v>993.04129</v>
      </c>
      <c r="C20" s="43">
        <v>2.1110000000000004E-2</v>
      </c>
      <c r="D20" s="44">
        <f t="shared" si="0"/>
        <v>2.1110000000000004E-4</v>
      </c>
    </row>
    <row r="21" spans="1:4">
      <c r="A21" s="36" t="s">
        <v>133</v>
      </c>
      <c r="B21" s="10">
        <v>985.64067</v>
      </c>
      <c r="C21" s="43">
        <v>2.078E-2</v>
      </c>
      <c r="D21" s="44">
        <f t="shared" si="0"/>
        <v>2.0780000000000001E-4</v>
      </c>
    </row>
    <row r="22" spans="1:4">
      <c r="A22" s="36" t="s">
        <v>134</v>
      </c>
      <c r="B22" s="10">
        <v>994.15171999999995</v>
      </c>
      <c r="C22" s="43">
        <v>2.0920000000000001E-2</v>
      </c>
      <c r="D22" s="44">
        <f t="shared" si="0"/>
        <v>2.0920000000000002E-4</v>
      </c>
    </row>
    <row r="23" spans="1:4">
      <c r="A23" s="36" t="s">
        <v>135</v>
      </c>
      <c r="B23" s="10">
        <v>1006.67287</v>
      </c>
      <c r="C23" s="43">
        <v>2.1150000000000002E-2</v>
      </c>
      <c r="D23" s="44">
        <f t="shared" si="0"/>
        <v>2.1150000000000002E-4</v>
      </c>
    </row>
    <row r="24" spans="1:4">
      <c r="A24" s="36" t="s">
        <v>136</v>
      </c>
      <c r="B24" s="10">
        <v>1015.15864</v>
      </c>
      <c r="C24" s="43">
        <v>2.0990000000000002E-2</v>
      </c>
      <c r="D24" s="44">
        <f t="shared" si="0"/>
        <v>2.0990000000000001E-4</v>
      </c>
    </row>
    <row r="25" spans="1:4">
      <c r="A25" s="36" t="s">
        <v>137</v>
      </c>
      <c r="B25" s="10">
        <v>1017.40089</v>
      </c>
      <c r="C25" s="43">
        <v>2.0649999999999998E-2</v>
      </c>
      <c r="D25" s="44">
        <f t="shared" si="0"/>
        <v>2.0649999999999998E-4</v>
      </c>
    </row>
    <row r="26" spans="1:4">
      <c r="A26" s="36" t="s">
        <v>138</v>
      </c>
      <c r="B26" s="10">
        <v>1010.61321</v>
      </c>
      <c r="C26" s="43">
        <v>2.035E-2</v>
      </c>
      <c r="D26" s="44">
        <f t="shared" si="0"/>
        <v>2.0350000000000001E-4</v>
      </c>
    </row>
    <row r="27" spans="1:4">
      <c r="A27" s="36" t="s">
        <v>139</v>
      </c>
      <c r="B27" s="10">
        <v>941.16679999999997</v>
      </c>
      <c r="C27" s="43">
        <v>1.9790000000000002E-2</v>
      </c>
      <c r="D27" s="44">
        <f t="shared" si="0"/>
        <v>1.9790000000000001E-4</v>
      </c>
    </row>
    <row r="28" spans="1:4">
      <c r="A28" s="36" t="s">
        <v>99</v>
      </c>
      <c r="B28" s="10">
        <v>980.47762999999998</v>
      </c>
      <c r="C28" s="43">
        <v>1.9769999999999999E-2</v>
      </c>
      <c r="D28" s="44">
        <f t="shared" si="0"/>
        <v>1.9769999999999998E-4</v>
      </c>
    </row>
    <row r="29" spans="1:4">
      <c r="A29" s="36" t="s">
        <v>101</v>
      </c>
      <c r="B29" s="10">
        <v>1002.09717</v>
      </c>
      <c r="C29" s="43">
        <v>2.0019999999999996E-2</v>
      </c>
      <c r="D29" s="44">
        <f t="shared" si="0"/>
        <v>2.0019999999999996E-4</v>
      </c>
    </row>
    <row r="30" spans="1:4">
      <c r="A30" s="36" t="s">
        <v>103</v>
      </c>
      <c r="B30" s="10">
        <v>1013.37754</v>
      </c>
      <c r="C30" s="43">
        <v>1.9740000000000001E-2</v>
      </c>
      <c r="D30" s="44">
        <f t="shared" si="0"/>
        <v>1.974E-4</v>
      </c>
    </row>
    <row r="31" spans="1:4">
      <c r="A31" s="36" t="s">
        <v>105</v>
      </c>
      <c r="B31" s="10">
        <v>1057.55322</v>
      </c>
      <c r="C31" s="43">
        <v>2.0470000000000002E-2</v>
      </c>
      <c r="D31" s="44">
        <f t="shared" si="0"/>
        <v>2.0470000000000002E-4</v>
      </c>
    </row>
    <row r="32" spans="1:4">
      <c r="A32" s="36" t="s">
        <v>107</v>
      </c>
      <c r="B32" s="10">
        <v>1066.64906</v>
      </c>
      <c r="C32" s="43">
        <v>2.036E-2</v>
      </c>
      <c r="D32" s="44">
        <f t="shared" si="0"/>
        <v>2.0359999999999999E-4</v>
      </c>
    </row>
    <row r="33" spans="1:4">
      <c r="A33" s="36" t="s">
        <v>108</v>
      </c>
      <c r="B33" s="11">
        <v>1051.7222999999999</v>
      </c>
      <c r="C33" s="45">
        <v>1.9859999999999999E-2</v>
      </c>
      <c r="D33" s="44">
        <f t="shared" si="0"/>
        <v>1.986E-4</v>
      </c>
    </row>
    <row r="35" spans="1:4">
      <c r="A35" s="1" t="s">
        <v>3</v>
      </c>
    </row>
    <row r="36" spans="1:4">
      <c r="A36" t="s">
        <v>113</v>
      </c>
    </row>
    <row r="40" spans="1:4">
      <c r="A40" t="s">
        <v>5</v>
      </c>
    </row>
  </sheetData>
  <mergeCells count="1">
    <mergeCell ref="A2:C2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BA0A8-FBB2-4381-A4B0-45F3987E8295}">
  <dimension ref="A1:Z53"/>
  <sheetViews>
    <sheetView zoomScale="86" zoomScaleNormal="100" workbookViewId="0"/>
  </sheetViews>
  <sheetFormatPr defaultColWidth="8.90625" defaultRowHeight="14.5"/>
  <cols>
    <col min="1" max="9" width="8.90625" style="22"/>
    <col min="10" max="15" width="8.90625" style="23"/>
    <col min="16" max="16" width="9.54296875" style="22" bestFit="1" customWidth="1"/>
    <col min="17" max="23" width="8.90625" style="22"/>
    <col min="24" max="24" width="7" style="22" bestFit="1" customWidth="1"/>
    <col min="25" max="25" width="10.36328125" style="22" bestFit="1" customWidth="1"/>
    <col min="26" max="26" width="14.08984375" style="22" bestFit="1" customWidth="1"/>
    <col min="27" max="16384" width="8.90625" style="22"/>
  </cols>
  <sheetData>
    <row r="1" spans="1:16">
      <c r="J1" s="22"/>
      <c r="K1" s="22"/>
      <c r="L1" s="22"/>
      <c r="M1" s="22"/>
      <c r="N1" s="22"/>
      <c r="O1" s="22"/>
    </row>
    <row r="2" spans="1:16">
      <c r="B2" s="21"/>
      <c r="C2" s="21"/>
      <c r="D2" s="21"/>
      <c r="E2" s="21"/>
      <c r="F2" s="21"/>
      <c r="G2" s="21"/>
      <c r="H2" s="21"/>
    </row>
    <row r="3" spans="1:16">
      <c r="A3" s="23"/>
      <c r="B3" s="23"/>
      <c r="C3" s="24">
        <v>2021</v>
      </c>
      <c r="D3" s="24">
        <v>2022</v>
      </c>
      <c r="E3" s="24">
        <v>2023</v>
      </c>
      <c r="F3" s="24">
        <v>2024</v>
      </c>
      <c r="G3" s="24" t="s">
        <v>20</v>
      </c>
      <c r="H3" s="24" t="s">
        <v>21</v>
      </c>
      <c r="L3" s="23" t="s">
        <v>22</v>
      </c>
      <c r="M3" s="23" t="s">
        <v>27</v>
      </c>
      <c r="N3" s="23" t="s">
        <v>29</v>
      </c>
      <c r="O3" s="23" t="s">
        <v>34</v>
      </c>
    </row>
    <row r="4" spans="1:16" ht="17.399999999999999" customHeight="1">
      <c r="A4" s="24" t="s">
        <v>36</v>
      </c>
      <c r="B4" s="24" t="s">
        <v>22</v>
      </c>
      <c r="C4" s="24">
        <v>13</v>
      </c>
      <c r="D4" s="24">
        <v>6</v>
      </c>
      <c r="E4" s="24">
        <v>15</v>
      </c>
      <c r="F4" s="24">
        <v>22</v>
      </c>
      <c r="G4" s="24" t="s">
        <v>37</v>
      </c>
      <c r="H4" s="24" t="s">
        <v>33</v>
      </c>
      <c r="J4" s="23" t="s">
        <v>8</v>
      </c>
      <c r="K4" s="29" t="s">
        <v>100</v>
      </c>
      <c r="L4" s="28">
        <v>13</v>
      </c>
      <c r="M4" s="28">
        <v>7</v>
      </c>
      <c r="N4" s="28">
        <v>22</v>
      </c>
      <c r="O4" s="28">
        <v>2</v>
      </c>
      <c r="P4" s="30">
        <f>SUM(L4:O4)</f>
        <v>44</v>
      </c>
    </row>
    <row r="5" spans="1:16">
      <c r="A5" s="23"/>
      <c r="B5" s="24" t="s">
        <v>27</v>
      </c>
      <c r="C5" s="24">
        <v>7</v>
      </c>
      <c r="D5" s="24">
        <v>19</v>
      </c>
      <c r="E5" s="24">
        <v>3</v>
      </c>
      <c r="F5" s="24">
        <v>3</v>
      </c>
      <c r="G5" s="24" t="s">
        <v>39</v>
      </c>
      <c r="H5" s="24" t="s">
        <v>35</v>
      </c>
      <c r="K5" s="29" t="s">
        <v>102</v>
      </c>
      <c r="L5" s="28">
        <v>6</v>
      </c>
      <c r="M5" s="28">
        <v>19</v>
      </c>
      <c r="N5" s="28">
        <v>12</v>
      </c>
      <c r="O5" s="28">
        <v>0</v>
      </c>
      <c r="P5" s="30">
        <f t="shared" ref="P5:P33" si="0">SUM(L5:O5)</f>
        <v>37</v>
      </c>
    </row>
    <row r="6" spans="1:16">
      <c r="A6" s="23"/>
      <c r="B6" s="24" t="s">
        <v>29</v>
      </c>
      <c r="C6" s="24">
        <v>22</v>
      </c>
      <c r="D6" s="24">
        <v>12</v>
      </c>
      <c r="E6" s="24">
        <v>21</v>
      </c>
      <c r="F6" s="24">
        <v>18</v>
      </c>
      <c r="G6" s="24" t="s">
        <v>41</v>
      </c>
      <c r="H6" s="24" t="s">
        <v>42</v>
      </c>
      <c r="K6" s="29" t="s">
        <v>104</v>
      </c>
      <c r="L6" s="28">
        <v>15</v>
      </c>
      <c r="M6" s="28">
        <v>3</v>
      </c>
      <c r="N6" s="28">
        <v>21</v>
      </c>
      <c r="O6" s="28">
        <v>1</v>
      </c>
      <c r="P6" s="30">
        <f t="shared" si="0"/>
        <v>40</v>
      </c>
    </row>
    <row r="7" spans="1:16">
      <c r="A7" s="23"/>
      <c r="B7" s="24" t="s">
        <v>34</v>
      </c>
      <c r="C7" s="24">
        <v>2</v>
      </c>
      <c r="D7" s="24">
        <v>0</v>
      </c>
      <c r="E7" s="24">
        <v>1</v>
      </c>
      <c r="F7" s="24">
        <v>1</v>
      </c>
      <c r="G7" s="24" t="s">
        <v>35</v>
      </c>
      <c r="H7" s="24" t="s">
        <v>24</v>
      </c>
      <c r="K7" s="29" t="s">
        <v>106</v>
      </c>
      <c r="L7" s="28">
        <v>22</v>
      </c>
      <c r="M7" s="28">
        <v>3</v>
      </c>
      <c r="N7" s="28">
        <v>18</v>
      </c>
      <c r="O7" s="28">
        <v>1</v>
      </c>
      <c r="P7" s="30">
        <f t="shared" si="0"/>
        <v>44</v>
      </c>
    </row>
    <row r="8" spans="1:16" ht="17">
      <c r="A8" s="24" t="s">
        <v>7</v>
      </c>
      <c r="B8" s="24" t="s">
        <v>22</v>
      </c>
      <c r="C8" s="24">
        <v>4</v>
      </c>
      <c r="D8" s="24">
        <v>11</v>
      </c>
      <c r="E8" s="24">
        <v>24</v>
      </c>
      <c r="F8" s="24">
        <v>42</v>
      </c>
      <c r="G8" s="24">
        <v>6</v>
      </c>
      <c r="H8" s="24">
        <v>3</v>
      </c>
      <c r="K8" s="29" t="s">
        <v>107</v>
      </c>
      <c r="L8" s="28">
        <v>20</v>
      </c>
      <c r="M8" s="28">
        <v>2</v>
      </c>
      <c r="N8" s="28">
        <v>23</v>
      </c>
      <c r="O8" s="28">
        <v>1</v>
      </c>
      <c r="P8" s="30">
        <f t="shared" si="0"/>
        <v>46</v>
      </c>
    </row>
    <row r="9" spans="1:16">
      <c r="A9" s="23"/>
      <c r="B9" s="24" t="s">
        <v>27</v>
      </c>
      <c r="C9" s="24">
        <v>32</v>
      </c>
      <c r="D9" s="24">
        <v>24</v>
      </c>
      <c r="E9" s="24">
        <v>3</v>
      </c>
      <c r="F9" s="24">
        <v>1</v>
      </c>
      <c r="G9" s="24">
        <v>30</v>
      </c>
      <c r="H9" s="24">
        <v>26</v>
      </c>
      <c r="K9" s="29" t="s">
        <v>108</v>
      </c>
      <c r="L9" s="28">
        <v>5</v>
      </c>
      <c r="M9" s="28">
        <v>1</v>
      </c>
      <c r="N9" s="28">
        <v>31</v>
      </c>
      <c r="O9" s="28">
        <v>0</v>
      </c>
      <c r="P9" s="30">
        <f t="shared" si="0"/>
        <v>37</v>
      </c>
    </row>
    <row r="10" spans="1:16" ht="17">
      <c r="A10" s="23"/>
      <c r="B10" s="24" t="s">
        <v>29</v>
      </c>
      <c r="C10" s="24">
        <v>7</v>
      </c>
      <c r="D10" s="24">
        <v>16</v>
      </c>
      <c r="E10" s="24">
        <v>20</v>
      </c>
      <c r="F10" s="24">
        <v>9</v>
      </c>
      <c r="G10" s="24">
        <v>8</v>
      </c>
      <c r="H10" s="24">
        <v>17</v>
      </c>
      <c r="J10" s="23" t="s">
        <v>7</v>
      </c>
      <c r="K10" s="29" t="s">
        <v>100</v>
      </c>
      <c r="L10" s="28">
        <v>4</v>
      </c>
      <c r="M10" s="28">
        <v>32</v>
      </c>
      <c r="N10" s="28">
        <v>7</v>
      </c>
      <c r="O10" s="28">
        <v>2</v>
      </c>
      <c r="P10" s="30">
        <f t="shared" si="0"/>
        <v>45</v>
      </c>
    </row>
    <row r="11" spans="1:16">
      <c r="A11" s="23"/>
      <c r="B11" s="24" t="s">
        <v>97</v>
      </c>
      <c r="C11" s="24">
        <v>2</v>
      </c>
      <c r="D11" s="24">
        <v>1</v>
      </c>
      <c r="E11" s="24">
        <v>4</v>
      </c>
      <c r="F11" s="24">
        <v>3</v>
      </c>
      <c r="G11" s="24">
        <v>2</v>
      </c>
      <c r="H11" s="24">
        <v>2</v>
      </c>
      <c r="K11" s="29" t="s">
        <v>102</v>
      </c>
      <c r="L11" s="28">
        <v>11</v>
      </c>
      <c r="M11" s="28">
        <v>24</v>
      </c>
      <c r="N11" s="28">
        <v>16</v>
      </c>
      <c r="O11" s="28">
        <v>1</v>
      </c>
      <c r="P11" s="30">
        <f t="shared" si="0"/>
        <v>52</v>
      </c>
    </row>
    <row r="12" spans="1:16" ht="17">
      <c r="A12" s="24" t="s">
        <v>98</v>
      </c>
      <c r="B12" s="24" t="s">
        <v>22</v>
      </c>
      <c r="C12" s="24">
        <v>2</v>
      </c>
      <c r="D12" s="24">
        <v>5</v>
      </c>
      <c r="E12" s="24">
        <v>6</v>
      </c>
      <c r="F12" s="24">
        <v>17</v>
      </c>
      <c r="G12" s="24">
        <v>16</v>
      </c>
      <c r="H12" s="24">
        <v>13</v>
      </c>
      <c r="K12" s="29" t="s">
        <v>104</v>
      </c>
      <c r="L12" s="28">
        <v>24</v>
      </c>
      <c r="M12" s="28">
        <v>3</v>
      </c>
      <c r="N12" s="28">
        <v>20</v>
      </c>
      <c r="O12" s="28">
        <v>4</v>
      </c>
      <c r="P12" s="30">
        <f t="shared" si="0"/>
        <v>51</v>
      </c>
    </row>
    <row r="13" spans="1:16">
      <c r="A13" s="23"/>
      <c r="B13" s="24" t="s">
        <v>27</v>
      </c>
      <c r="C13" s="24">
        <v>13</v>
      </c>
      <c r="D13" s="24">
        <v>10</v>
      </c>
      <c r="E13" s="24">
        <v>7</v>
      </c>
      <c r="F13" s="24">
        <v>1</v>
      </c>
      <c r="G13" s="24">
        <v>2</v>
      </c>
      <c r="H13" s="24">
        <v>9</v>
      </c>
      <c r="K13" s="29" t="s">
        <v>106</v>
      </c>
      <c r="L13" s="28">
        <v>42</v>
      </c>
      <c r="M13" s="28">
        <v>1</v>
      </c>
      <c r="N13" s="28">
        <v>9</v>
      </c>
      <c r="O13" s="28">
        <v>3</v>
      </c>
      <c r="P13" s="30">
        <f t="shared" si="0"/>
        <v>55</v>
      </c>
    </row>
    <row r="14" spans="1:16">
      <c r="A14" s="23"/>
      <c r="B14" s="24" t="s">
        <v>29</v>
      </c>
      <c r="C14" s="24">
        <v>11</v>
      </c>
      <c r="D14" s="24">
        <v>12</v>
      </c>
      <c r="E14" s="24">
        <v>18</v>
      </c>
      <c r="F14" s="24">
        <v>12</v>
      </c>
      <c r="G14" s="24">
        <v>10</v>
      </c>
      <c r="H14" s="24">
        <v>13</v>
      </c>
      <c r="K14" s="29" t="s">
        <v>107</v>
      </c>
      <c r="L14" s="28">
        <v>6</v>
      </c>
      <c r="M14" s="28">
        <v>30</v>
      </c>
      <c r="N14" s="28">
        <v>8</v>
      </c>
      <c r="O14" s="28">
        <v>2</v>
      </c>
      <c r="P14" s="30">
        <f t="shared" si="0"/>
        <v>46</v>
      </c>
    </row>
    <row r="15" spans="1:16">
      <c r="A15" s="23"/>
      <c r="B15" s="24" t="s">
        <v>97</v>
      </c>
      <c r="C15" s="24">
        <v>4</v>
      </c>
      <c r="D15" s="24">
        <v>3</v>
      </c>
      <c r="E15" s="24">
        <v>2</v>
      </c>
      <c r="F15" s="24">
        <v>1</v>
      </c>
      <c r="G15" s="24">
        <v>3</v>
      </c>
      <c r="H15" s="24">
        <v>1</v>
      </c>
      <c r="K15" s="29" t="s">
        <v>108</v>
      </c>
      <c r="L15" s="28">
        <v>3</v>
      </c>
      <c r="M15" s="28">
        <v>26</v>
      </c>
      <c r="N15" s="28">
        <v>17</v>
      </c>
      <c r="O15" s="28">
        <v>2</v>
      </c>
      <c r="P15" s="30">
        <f t="shared" si="0"/>
        <v>48</v>
      </c>
    </row>
    <row r="16" spans="1:16" ht="17">
      <c r="A16" s="25" t="s">
        <v>47</v>
      </c>
      <c r="B16" s="24" t="s">
        <v>22</v>
      </c>
      <c r="C16" s="24" t="s">
        <v>44</v>
      </c>
      <c r="D16" s="24" t="s">
        <v>25</v>
      </c>
      <c r="E16" s="24" t="s">
        <v>48</v>
      </c>
      <c r="F16" s="24" t="s">
        <v>32</v>
      </c>
      <c r="G16" s="24" t="s">
        <v>46</v>
      </c>
      <c r="H16" s="24" t="s">
        <v>40</v>
      </c>
      <c r="J16" s="23" t="s">
        <v>98</v>
      </c>
      <c r="K16" s="29" t="s">
        <v>100</v>
      </c>
      <c r="L16" s="28">
        <v>2</v>
      </c>
      <c r="M16" s="28">
        <v>13</v>
      </c>
      <c r="N16" s="28">
        <v>11</v>
      </c>
      <c r="O16" s="28">
        <v>4</v>
      </c>
      <c r="P16" s="30">
        <f t="shared" si="0"/>
        <v>30</v>
      </c>
    </row>
    <row r="17" spans="1:16">
      <c r="A17" s="23"/>
      <c r="B17" s="24" t="s">
        <v>27</v>
      </c>
      <c r="C17" s="24" t="s">
        <v>45</v>
      </c>
      <c r="D17" s="24" t="s">
        <v>37</v>
      </c>
      <c r="E17" s="24" t="s">
        <v>28</v>
      </c>
      <c r="F17" s="24" t="s">
        <v>24</v>
      </c>
      <c r="G17" s="24" t="s">
        <v>43</v>
      </c>
      <c r="H17" s="24" t="s">
        <v>39</v>
      </c>
      <c r="K17" s="29" t="s">
        <v>102</v>
      </c>
      <c r="L17" s="28">
        <v>5</v>
      </c>
      <c r="M17" s="28">
        <v>10</v>
      </c>
      <c r="N17" s="28">
        <v>12</v>
      </c>
      <c r="O17" s="28">
        <v>3</v>
      </c>
      <c r="P17" s="30">
        <f t="shared" si="0"/>
        <v>30</v>
      </c>
    </row>
    <row r="18" spans="1:16">
      <c r="A18" s="23"/>
      <c r="B18" s="24" t="s">
        <v>29</v>
      </c>
      <c r="C18" s="24" t="s">
        <v>45</v>
      </c>
      <c r="D18" s="24" t="s">
        <v>44</v>
      </c>
      <c r="E18" s="24" t="s">
        <v>26</v>
      </c>
      <c r="F18" s="24" t="s">
        <v>38</v>
      </c>
      <c r="G18" s="24" t="s">
        <v>49</v>
      </c>
      <c r="H18" s="24" t="s">
        <v>37</v>
      </c>
      <c r="K18" s="29" t="s">
        <v>104</v>
      </c>
      <c r="L18" s="28">
        <v>6</v>
      </c>
      <c r="M18" s="28">
        <v>7</v>
      </c>
      <c r="N18" s="28">
        <v>18</v>
      </c>
      <c r="O18" s="28">
        <v>2</v>
      </c>
      <c r="P18" s="30">
        <f t="shared" si="0"/>
        <v>33</v>
      </c>
    </row>
    <row r="19" spans="1:16">
      <c r="A19" s="23"/>
      <c r="B19" s="24" t="s">
        <v>34</v>
      </c>
      <c r="C19" s="24" t="s">
        <v>39</v>
      </c>
      <c r="D19" s="24" t="s">
        <v>35</v>
      </c>
      <c r="E19" s="24" t="s">
        <v>24</v>
      </c>
      <c r="F19" s="24" t="s">
        <v>25</v>
      </c>
      <c r="G19" s="24" t="s">
        <v>24</v>
      </c>
      <c r="H19" s="24" t="s">
        <v>24</v>
      </c>
      <c r="K19" s="29" t="s">
        <v>106</v>
      </c>
      <c r="L19" s="28">
        <v>17</v>
      </c>
      <c r="M19" s="28">
        <v>1</v>
      </c>
      <c r="N19" s="28">
        <v>12</v>
      </c>
      <c r="O19" s="28">
        <v>1</v>
      </c>
      <c r="P19" s="30">
        <f t="shared" si="0"/>
        <v>31</v>
      </c>
    </row>
    <row r="20" spans="1:16" ht="17">
      <c r="A20" s="25" t="s">
        <v>50</v>
      </c>
      <c r="B20" s="24" t="s">
        <v>22</v>
      </c>
      <c r="C20" s="24">
        <v>5</v>
      </c>
      <c r="D20" s="24">
        <v>5</v>
      </c>
      <c r="E20" s="24">
        <v>8</v>
      </c>
      <c r="F20" s="24">
        <v>12</v>
      </c>
      <c r="G20" s="24" t="s">
        <v>23</v>
      </c>
      <c r="H20" s="24" t="s">
        <v>24</v>
      </c>
      <c r="K20" s="29" t="s">
        <v>107</v>
      </c>
      <c r="L20" s="28">
        <v>16</v>
      </c>
      <c r="M20" s="28">
        <v>2</v>
      </c>
      <c r="N20" s="28">
        <v>10</v>
      </c>
      <c r="O20" s="28">
        <v>3</v>
      </c>
      <c r="P20" s="30">
        <f t="shared" si="0"/>
        <v>31</v>
      </c>
    </row>
    <row r="21" spans="1:16">
      <c r="A21" s="23"/>
      <c r="B21" s="24" t="s">
        <v>27</v>
      </c>
      <c r="C21" s="24">
        <v>9</v>
      </c>
      <c r="D21" s="24">
        <v>6</v>
      </c>
      <c r="E21" s="24">
        <v>11</v>
      </c>
      <c r="F21" s="24">
        <v>1</v>
      </c>
      <c r="G21" s="24" t="s">
        <v>24</v>
      </c>
      <c r="H21" s="24" t="s">
        <v>28</v>
      </c>
      <c r="K21" s="29" t="s">
        <v>108</v>
      </c>
      <c r="L21" s="28">
        <v>13</v>
      </c>
      <c r="M21" s="28">
        <v>9</v>
      </c>
      <c r="N21" s="28">
        <v>13</v>
      </c>
      <c r="O21" s="28">
        <v>1</v>
      </c>
      <c r="P21" s="30">
        <f t="shared" si="0"/>
        <v>36</v>
      </c>
    </row>
    <row r="22" spans="1:16" ht="17">
      <c r="A22" s="23"/>
      <c r="B22" s="24" t="s">
        <v>29</v>
      </c>
      <c r="C22" s="24">
        <v>18</v>
      </c>
      <c r="D22" s="24">
        <v>6</v>
      </c>
      <c r="E22" s="24">
        <v>7</v>
      </c>
      <c r="F22" s="24">
        <v>15</v>
      </c>
      <c r="G22" s="24" t="s">
        <v>30</v>
      </c>
      <c r="H22" s="24" t="s">
        <v>31</v>
      </c>
      <c r="J22" s="27" t="s">
        <v>10</v>
      </c>
      <c r="K22" s="29" t="s">
        <v>100</v>
      </c>
      <c r="L22" s="28">
        <v>6</v>
      </c>
      <c r="M22" s="28">
        <v>17</v>
      </c>
      <c r="N22" s="28">
        <v>17</v>
      </c>
      <c r="O22" s="28">
        <v>2</v>
      </c>
      <c r="P22" s="30">
        <f t="shared" si="0"/>
        <v>42</v>
      </c>
    </row>
    <row r="23" spans="1:16">
      <c r="A23" s="23"/>
      <c r="B23" s="24" t="s">
        <v>34</v>
      </c>
      <c r="C23" s="24">
        <v>0</v>
      </c>
      <c r="D23" s="24">
        <v>1</v>
      </c>
      <c r="E23" s="24">
        <v>5</v>
      </c>
      <c r="F23" s="24">
        <v>0</v>
      </c>
      <c r="G23" s="24" t="s">
        <v>35</v>
      </c>
      <c r="H23" s="24" t="s">
        <v>35</v>
      </c>
      <c r="K23" s="29" t="s">
        <v>102</v>
      </c>
      <c r="L23" s="28">
        <v>4</v>
      </c>
      <c r="M23" s="28">
        <v>20</v>
      </c>
      <c r="N23" s="28">
        <v>6</v>
      </c>
      <c r="O23" s="28">
        <v>1</v>
      </c>
      <c r="P23" s="30">
        <f t="shared" si="0"/>
        <v>31</v>
      </c>
    </row>
    <row r="24" spans="1:16">
      <c r="A24" s="23"/>
      <c r="B24" s="24"/>
      <c r="C24" s="24"/>
      <c r="D24" s="24"/>
      <c r="E24" s="24"/>
      <c r="F24" s="24"/>
      <c r="G24" s="24"/>
      <c r="H24" s="24"/>
      <c r="K24" s="29" t="s">
        <v>104</v>
      </c>
      <c r="L24" s="28">
        <v>15</v>
      </c>
      <c r="M24" s="28">
        <v>7</v>
      </c>
      <c r="N24" s="28">
        <v>8</v>
      </c>
      <c r="O24" s="28">
        <v>0</v>
      </c>
      <c r="P24" s="30">
        <f t="shared" si="0"/>
        <v>30</v>
      </c>
    </row>
    <row r="25" spans="1:16">
      <c r="K25" s="29" t="s">
        <v>106</v>
      </c>
      <c r="L25" s="28">
        <v>24</v>
      </c>
      <c r="M25" s="28">
        <v>0</v>
      </c>
      <c r="N25" s="28">
        <v>19</v>
      </c>
      <c r="O25" s="28">
        <v>4</v>
      </c>
      <c r="P25" s="30">
        <f t="shared" si="0"/>
        <v>47</v>
      </c>
    </row>
    <row r="26" spans="1:16">
      <c r="K26" s="29" t="s">
        <v>107</v>
      </c>
      <c r="L26" s="28">
        <v>11</v>
      </c>
      <c r="M26" s="28">
        <v>3</v>
      </c>
      <c r="N26" s="28">
        <v>22</v>
      </c>
      <c r="O26" s="28">
        <v>0</v>
      </c>
      <c r="P26" s="30">
        <f t="shared" si="0"/>
        <v>36</v>
      </c>
    </row>
    <row r="27" spans="1:16">
      <c r="K27" s="29" t="s">
        <v>108</v>
      </c>
      <c r="L27" s="28">
        <v>9</v>
      </c>
      <c r="M27" s="28">
        <v>2</v>
      </c>
      <c r="N27" s="28">
        <v>20</v>
      </c>
      <c r="O27" s="28">
        <v>0</v>
      </c>
      <c r="P27" s="30">
        <f t="shared" si="0"/>
        <v>31</v>
      </c>
    </row>
    <row r="28" spans="1:16" ht="17">
      <c r="J28" s="27" t="s">
        <v>9</v>
      </c>
      <c r="K28" s="29" t="s">
        <v>100</v>
      </c>
      <c r="L28" s="28">
        <v>18</v>
      </c>
      <c r="M28" s="28">
        <v>0</v>
      </c>
      <c r="N28" s="28">
        <v>0</v>
      </c>
      <c r="O28" s="28">
        <v>0</v>
      </c>
      <c r="P28" s="30">
        <f t="shared" si="0"/>
        <v>18</v>
      </c>
    </row>
    <row r="29" spans="1:16">
      <c r="K29" s="29" t="s">
        <v>102</v>
      </c>
      <c r="L29" s="28">
        <v>6</v>
      </c>
      <c r="M29" s="28">
        <v>1</v>
      </c>
      <c r="N29" s="28">
        <v>0</v>
      </c>
      <c r="O29" s="28">
        <v>0</v>
      </c>
      <c r="P29" s="30">
        <f t="shared" si="0"/>
        <v>7</v>
      </c>
    </row>
    <row r="30" spans="1:16">
      <c r="K30" s="29" t="s">
        <v>104</v>
      </c>
      <c r="L30" s="28">
        <v>7</v>
      </c>
      <c r="M30" s="28">
        <v>5</v>
      </c>
      <c r="N30" s="28">
        <v>0</v>
      </c>
      <c r="O30" s="28">
        <v>0</v>
      </c>
      <c r="P30" s="30">
        <f t="shared" si="0"/>
        <v>12</v>
      </c>
    </row>
    <row r="31" spans="1:16">
      <c r="K31" s="29" t="s">
        <v>106</v>
      </c>
      <c r="L31" s="28">
        <v>15</v>
      </c>
      <c r="M31" s="28">
        <v>0</v>
      </c>
      <c r="N31" s="28">
        <v>0</v>
      </c>
      <c r="O31" s="28">
        <v>0</v>
      </c>
      <c r="P31" s="30">
        <f t="shared" si="0"/>
        <v>15</v>
      </c>
    </row>
    <row r="32" spans="1:16">
      <c r="K32" s="29" t="s">
        <v>107</v>
      </c>
      <c r="L32" s="28">
        <v>29</v>
      </c>
      <c r="M32" s="28">
        <v>1</v>
      </c>
      <c r="N32" s="28">
        <v>0</v>
      </c>
      <c r="O32" s="28">
        <v>0</v>
      </c>
      <c r="P32" s="30">
        <f t="shared" si="0"/>
        <v>30</v>
      </c>
    </row>
    <row r="33" spans="11:26">
      <c r="K33" s="29" t="s">
        <v>108</v>
      </c>
      <c r="L33" s="28">
        <v>27</v>
      </c>
      <c r="M33" s="28">
        <v>1</v>
      </c>
      <c r="N33" s="28">
        <v>0</v>
      </c>
      <c r="O33" s="28">
        <v>0</v>
      </c>
      <c r="P33" s="30">
        <f t="shared" si="0"/>
        <v>28</v>
      </c>
    </row>
    <row r="35" spans="11:26" ht="17">
      <c r="O35" s="27" t="s">
        <v>109</v>
      </c>
      <c r="P35" s="26" t="s">
        <v>110</v>
      </c>
    </row>
    <row r="36" spans="11:26" ht="17">
      <c r="M36" s="23" t="s">
        <v>8</v>
      </c>
      <c r="N36" s="29" t="s">
        <v>100</v>
      </c>
      <c r="O36" s="31">
        <v>44</v>
      </c>
      <c r="P36" s="31">
        <v>83112.759999999995</v>
      </c>
      <c r="Q36" s="29" t="s">
        <v>107</v>
      </c>
      <c r="R36" s="30">
        <v>46</v>
      </c>
      <c r="S36" s="22">
        <v>0</v>
      </c>
    </row>
    <row r="37" spans="11:26">
      <c r="N37" s="29" t="s">
        <v>102</v>
      </c>
      <c r="O37" s="31">
        <v>37</v>
      </c>
      <c r="P37" s="31">
        <v>90454.8</v>
      </c>
      <c r="Q37" s="29" t="s">
        <v>108</v>
      </c>
      <c r="R37" s="30">
        <v>37</v>
      </c>
      <c r="S37" s="22">
        <v>0</v>
      </c>
    </row>
    <row r="38" spans="11:26">
      <c r="N38" s="29" t="s">
        <v>104</v>
      </c>
      <c r="O38" s="31">
        <v>40</v>
      </c>
      <c r="P38" s="31">
        <v>119639.26</v>
      </c>
      <c r="X38" s="38" t="s">
        <v>140</v>
      </c>
      <c r="Y38" s="38" t="s">
        <v>145</v>
      </c>
      <c r="Z38" s="38" t="s">
        <v>146</v>
      </c>
    </row>
    <row r="39" spans="11:26">
      <c r="N39" s="29" t="s">
        <v>106</v>
      </c>
      <c r="O39" s="31">
        <v>44</v>
      </c>
      <c r="P39" s="31">
        <v>144864.54</v>
      </c>
      <c r="X39" s="39" t="s">
        <v>141</v>
      </c>
      <c r="Y39" s="37" t="s">
        <v>147</v>
      </c>
      <c r="Z39" s="37" t="s">
        <v>154</v>
      </c>
    </row>
    <row r="40" spans="11:26" ht="17">
      <c r="M40" s="23" t="s">
        <v>7</v>
      </c>
      <c r="N40" s="29" t="s">
        <v>100</v>
      </c>
      <c r="O40" s="31">
        <v>45</v>
      </c>
      <c r="P40" s="31">
        <v>28872.12</v>
      </c>
      <c r="Q40" s="29" t="s">
        <v>107</v>
      </c>
      <c r="R40" s="30">
        <v>46</v>
      </c>
      <c r="X40" s="39" t="s">
        <v>142</v>
      </c>
      <c r="Y40" s="37" t="s">
        <v>144</v>
      </c>
      <c r="Z40" s="37" t="s">
        <v>148</v>
      </c>
    </row>
    <row r="41" spans="11:26">
      <c r="N41" s="29" t="s">
        <v>102</v>
      </c>
      <c r="O41" s="31">
        <v>52</v>
      </c>
      <c r="P41" s="31">
        <v>37168.61</v>
      </c>
      <c r="Q41" s="29" t="s">
        <v>108</v>
      </c>
      <c r="R41" s="30">
        <v>48</v>
      </c>
      <c r="X41" s="39" t="s">
        <v>143</v>
      </c>
      <c r="Y41" s="37" t="s">
        <v>150</v>
      </c>
      <c r="Z41" s="37" t="s">
        <v>149</v>
      </c>
    </row>
    <row r="42" spans="11:26">
      <c r="N42" s="29" t="s">
        <v>104</v>
      </c>
      <c r="O42" s="31">
        <v>51</v>
      </c>
      <c r="P42" s="31">
        <v>40390.660000000003</v>
      </c>
      <c r="X42" s="39" t="s">
        <v>152</v>
      </c>
      <c r="Y42" s="37" t="s">
        <v>151</v>
      </c>
      <c r="Z42" s="37" t="s">
        <v>153</v>
      </c>
    </row>
    <row r="43" spans="11:26">
      <c r="N43" s="29" t="s">
        <v>106</v>
      </c>
      <c r="O43" s="31">
        <v>55</v>
      </c>
      <c r="P43" s="31">
        <v>46300.49</v>
      </c>
    </row>
    <row r="44" spans="11:26" ht="17">
      <c r="M44" s="27" t="s">
        <v>10</v>
      </c>
      <c r="N44" s="29" t="s">
        <v>100</v>
      </c>
      <c r="O44" s="31">
        <v>42</v>
      </c>
      <c r="P44" s="31">
        <v>66220</v>
      </c>
      <c r="Q44" s="29" t="s">
        <v>107</v>
      </c>
      <c r="R44" s="30">
        <v>36</v>
      </c>
    </row>
    <row r="45" spans="11:26">
      <c r="N45" s="29" t="s">
        <v>102</v>
      </c>
      <c r="O45" s="31">
        <v>31</v>
      </c>
      <c r="P45" s="31">
        <v>59447</v>
      </c>
      <c r="Q45" s="29" t="s">
        <v>108</v>
      </c>
      <c r="R45" s="30">
        <v>31</v>
      </c>
    </row>
    <row r="46" spans="11:26">
      <c r="N46" s="29" t="s">
        <v>104</v>
      </c>
      <c r="O46" s="31">
        <v>30</v>
      </c>
      <c r="P46" s="31">
        <v>80094</v>
      </c>
    </row>
    <row r="47" spans="11:26">
      <c r="N47" s="29" t="s">
        <v>106</v>
      </c>
      <c r="O47" s="31">
        <v>47</v>
      </c>
      <c r="P47" s="31">
        <v>99031</v>
      </c>
    </row>
    <row r="48" spans="11:26" ht="17">
      <c r="M48" s="27" t="s">
        <v>9</v>
      </c>
      <c r="N48" s="29" t="s">
        <v>100</v>
      </c>
      <c r="O48" s="31">
        <v>18</v>
      </c>
      <c r="P48" s="31">
        <v>70301.75</v>
      </c>
      <c r="Q48" s="29" t="s">
        <v>107</v>
      </c>
      <c r="R48" s="30">
        <v>30</v>
      </c>
      <c r="S48" s="22">
        <v>0</v>
      </c>
    </row>
    <row r="49" spans="14:18">
      <c r="N49" s="29" t="s">
        <v>102</v>
      </c>
      <c r="O49" s="31">
        <v>7</v>
      </c>
      <c r="P49" s="31">
        <v>44865.86</v>
      </c>
      <c r="Q49" s="29" t="s">
        <v>108</v>
      </c>
      <c r="R49" s="30">
        <v>28</v>
      </c>
    </row>
    <row r="50" spans="14:18">
      <c r="N50" s="29" t="s">
        <v>104</v>
      </c>
      <c r="O50" s="31">
        <v>12</v>
      </c>
      <c r="P50" s="31">
        <v>48601.5</v>
      </c>
    </row>
    <row r="51" spans="14:18">
      <c r="N51" s="29" t="s">
        <v>106</v>
      </c>
      <c r="O51" s="31">
        <v>15</v>
      </c>
      <c r="P51" s="31">
        <v>74083.12</v>
      </c>
    </row>
    <row r="52" spans="14:18">
      <c r="N52" s="22"/>
      <c r="O52" s="22"/>
    </row>
    <row r="53" spans="14:18">
      <c r="N53" s="22"/>
      <c r="O53" s="22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6371-C827-4614-8648-C301DDC40C13}">
  <dimension ref="A1:X42"/>
  <sheetViews>
    <sheetView tabSelected="1" zoomScale="96" workbookViewId="0">
      <selection activeCell="I22" sqref="I22:M25"/>
    </sheetView>
  </sheetViews>
  <sheetFormatPr defaultRowHeight="14.5"/>
  <cols>
    <col min="1" max="1" width="10.6328125" customWidth="1"/>
    <col min="2" max="2" width="18.81640625" customWidth="1"/>
    <col min="4" max="4" width="18.81640625" customWidth="1"/>
    <col min="5" max="5" width="12" bestFit="1" customWidth="1"/>
    <col min="9" max="9" width="12.453125" bestFit="1" customWidth="1"/>
    <col min="10" max="10" width="11.6328125" bestFit="1" customWidth="1"/>
  </cols>
  <sheetData>
    <row r="1" spans="1:13" ht="15.15" customHeight="1">
      <c r="A1" s="1" t="s">
        <v>12</v>
      </c>
    </row>
    <row r="2" spans="1:13" ht="15" customHeight="1"/>
    <row r="3" spans="1:13" ht="15.15" customHeight="1">
      <c r="A3" s="9" t="s">
        <v>11</v>
      </c>
      <c r="B3" s="8" t="s">
        <v>10</v>
      </c>
      <c r="C3" s="8" t="s">
        <v>9</v>
      </c>
      <c r="D3" s="3" t="s">
        <v>8</v>
      </c>
      <c r="E3" s="3" t="s">
        <v>7</v>
      </c>
      <c r="H3" s="40" t="s">
        <v>11</v>
      </c>
      <c r="I3" s="40" t="s">
        <v>51</v>
      </c>
      <c r="J3" s="40" t="s">
        <v>157</v>
      </c>
      <c r="K3" s="40" t="s">
        <v>10</v>
      </c>
      <c r="L3" s="40" t="s">
        <v>9</v>
      </c>
      <c r="M3" s="40" t="s">
        <v>15</v>
      </c>
    </row>
    <row r="4" spans="1:13" ht="15.15" customHeight="1">
      <c r="A4" s="7">
        <v>36526</v>
      </c>
      <c r="B4" s="6">
        <v>33</v>
      </c>
      <c r="C4" s="6">
        <v>43</v>
      </c>
      <c r="D4" s="6">
        <v>66</v>
      </c>
      <c r="E4" s="6">
        <v>3</v>
      </c>
      <c r="F4">
        <f t="shared" ref="F4:F28" si="0">SUM(B4:E4)</f>
        <v>145</v>
      </c>
      <c r="H4" s="41" t="s">
        <v>100</v>
      </c>
      <c r="I4" s="42">
        <v>44</v>
      </c>
      <c r="J4" s="42">
        <v>45</v>
      </c>
      <c r="K4" s="42">
        <v>42</v>
      </c>
      <c r="L4" s="42">
        <v>32</v>
      </c>
    </row>
    <row r="5" spans="1:13" ht="15.15" customHeight="1">
      <c r="A5" s="7">
        <v>36892</v>
      </c>
      <c r="B5" s="6">
        <v>34</v>
      </c>
      <c r="C5" s="6">
        <v>42</v>
      </c>
      <c r="D5" s="6">
        <v>56</v>
      </c>
      <c r="E5" s="6">
        <v>19</v>
      </c>
      <c r="F5">
        <f t="shared" si="0"/>
        <v>151</v>
      </c>
      <c r="H5" s="41" t="s">
        <v>102</v>
      </c>
      <c r="I5" s="42">
        <v>37</v>
      </c>
      <c r="J5" s="42">
        <v>53</v>
      </c>
      <c r="K5" s="42">
        <v>31</v>
      </c>
      <c r="L5" s="42">
        <v>18</v>
      </c>
    </row>
    <row r="6" spans="1:13" ht="15.15" customHeight="1">
      <c r="A6" s="7">
        <v>37257</v>
      </c>
      <c r="B6" s="6">
        <v>33</v>
      </c>
      <c r="C6" s="6">
        <v>33</v>
      </c>
      <c r="D6" s="6">
        <v>49</v>
      </c>
      <c r="E6" s="6">
        <v>24</v>
      </c>
      <c r="F6">
        <f t="shared" si="0"/>
        <v>139</v>
      </c>
      <c r="H6" s="41" t="s">
        <v>104</v>
      </c>
      <c r="I6" s="42">
        <v>40</v>
      </c>
      <c r="J6" s="42">
        <v>51</v>
      </c>
      <c r="K6" s="42">
        <v>30</v>
      </c>
      <c r="L6" s="42">
        <v>31</v>
      </c>
    </row>
    <row r="7" spans="1:13" ht="15.15" customHeight="1">
      <c r="A7" s="7">
        <v>37622</v>
      </c>
      <c r="B7" s="6">
        <v>41</v>
      </c>
      <c r="C7" s="6">
        <v>34</v>
      </c>
      <c r="D7" s="6">
        <v>52</v>
      </c>
      <c r="E7" s="6">
        <v>38</v>
      </c>
      <c r="F7">
        <f t="shared" si="0"/>
        <v>165</v>
      </c>
      <c r="H7" s="41" t="s">
        <v>106</v>
      </c>
      <c r="I7" s="42">
        <v>44</v>
      </c>
      <c r="J7" s="42">
        <v>55</v>
      </c>
      <c r="K7" s="42">
        <v>47</v>
      </c>
      <c r="L7" s="42">
        <v>28</v>
      </c>
    </row>
    <row r="8" spans="1:13" ht="15.15" customHeight="1">
      <c r="A8" s="7">
        <v>37987</v>
      </c>
      <c r="B8" s="6">
        <v>48</v>
      </c>
      <c r="C8" s="6">
        <v>38</v>
      </c>
      <c r="D8" s="6">
        <v>64</v>
      </c>
      <c r="E8" s="6">
        <v>34</v>
      </c>
      <c r="F8">
        <f t="shared" si="0"/>
        <v>184</v>
      </c>
      <c r="H8" s="41" t="s">
        <v>107</v>
      </c>
      <c r="I8" s="41">
        <v>46</v>
      </c>
      <c r="J8" s="41">
        <v>46</v>
      </c>
      <c r="K8" s="41">
        <v>36</v>
      </c>
      <c r="L8" s="41">
        <v>30</v>
      </c>
    </row>
    <row r="9" spans="1:13" ht="15.15" customHeight="1">
      <c r="A9" s="7">
        <v>38353</v>
      </c>
      <c r="B9" s="6">
        <v>44</v>
      </c>
      <c r="C9" s="6">
        <v>42</v>
      </c>
      <c r="D9" s="6">
        <v>72</v>
      </c>
      <c r="E9" s="6">
        <v>46</v>
      </c>
      <c r="F9">
        <f t="shared" si="0"/>
        <v>204</v>
      </c>
    </row>
    <row r="10" spans="1:13" ht="15.15" customHeight="1">
      <c r="A10" s="7">
        <v>38718</v>
      </c>
      <c r="B10" s="6">
        <v>48</v>
      </c>
      <c r="C10" s="6">
        <v>44</v>
      </c>
      <c r="D10" s="6">
        <v>72</v>
      </c>
      <c r="E10" s="6">
        <v>61</v>
      </c>
      <c r="F10">
        <f t="shared" si="0"/>
        <v>225</v>
      </c>
      <c r="H10" s="40" t="s">
        <v>110</v>
      </c>
      <c r="I10" s="40" t="s">
        <v>51</v>
      </c>
      <c r="J10" s="40" t="s">
        <v>158</v>
      </c>
      <c r="K10" s="40" t="s">
        <v>10</v>
      </c>
      <c r="L10" s="40" t="s">
        <v>9</v>
      </c>
      <c r="M10" s="40" t="s">
        <v>161</v>
      </c>
    </row>
    <row r="11" spans="1:13" ht="15.15" customHeight="1">
      <c r="A11" s="7">
        <v>39083</v>
      </c>
      <c r="B11" s="6">
        <v>46</v>
      </c>
      <c r="C11" s="6">
        <v>46</v>
      </c>
      <c r="D11" s="6">
        <v>79</v>
      </c>
      <c r="E11" s="6">
        <v>68</v>
      </c>
      <c r="F11">
        <f t="shared" si="0"/>
        <v>239</v>
      </c>
      <c r="H11" s="41" t="s">
        <v>100</v>
      </c>
      <c r="I11" s="42">
        <v>8311.2759999999998</v>
      </c>
      <c r="J11" s="42">
        <v>2887.212</v>
      </c>
      <c r="K11" s="42">
        <v>6622</v>
      </c>
      <c r="L11" s="42">
        <v>4486.5860000000002</v>
      </c>
    </row>
    <row r="12" spans="1:13" ht="15.15" customHeight="1">
      <c r="A12" s="7">
        <v>39448</v>
      </c>
      <c r="B12" s="6">
        <v>53</v>
      </c>
      <c r="C12" s="6">
        <v>47</v>
      </c>
      <c r="D12" s="6">
        <v>94</v>
      </c>
      <c r="E12" s="6">
        <v>69</v>
      </c>
      <c r="F12">
        <f t="shared" si="0"/>
        <v>263</v>
      </c>
      <c r="H12" s="41" t="s">
        <v>102</v>
      </c>
      <c r="I12" s="42">
        <v>9045.48</v>
      </c>
      <c r="J12" s="42">
        <v>3716.8609999999999</v>
      </c>
      <c r="K12" s="42">
        <v>5944.7</v>
      </c>
      <c r="L12" s="42">
        <v>4860.1499999999996</v>
      </c>
    </row>
    <row r="13" spans="1:13" ht="15.15" customHeight="1">
      <c r="A13" s="7">
        <v>39814</v>
      </c>
      <c r="B13" s="6">
        <v>52</v>
      </c>
      <c r="C13" s="6">
        <v>60</v>
      </c>
      <c r="D13" s="6">
        <v>102</v>
      </c>
      <c r="E13" s="6">
        <v>62</v>
      </c>
      <c r="F13">
        <f t="shared" si="0"/>
        <v>276</v>
      </c>
      <c r="H13" s="41" t="s">
        <v>104</v>
      </c>
      <c r="I13" s="42">
        <v>11963.925999999999</v>
      </c>
      <c r="J13" s="42">
        <v>4039.0660000000003</v>
      </c>
      <c r="K13" s="42">
        <v>8009.4</v>
      </c>
      <c r="L13" s="42">
        <v>7408.3119999999999</v>
      </c>
    </row>
    <row r="14" spans="1:13" ht="15.15" customHeight="1">
      <c r="A14" s="7">
        <v>40179</v>
      </c>
      <c r="B14" s="6">
        <v>50</v>
      </c>
      <c r="C14" s="6">
        <v>68</v>
      </c>
      <c r="D14" s="6">
        <v>67</v>
      </c>
      <c r="E14" s="6">
        <v>60</v>
      </c>
      <c r="F14">
        <f t="shared" si="0"/>
        <v>245</v>
      </c>
      <c r="H14" s="41" t="s">
        <v>106</v>
      </c>
      <c r="I14" s="42">
        <v>14486.454000000002</v>
      </c>
      <c r="J14" s="42">
        <v>4630.049</v>
      </c>
      <c r="K14" s="42">
        <v>9903.1</v>
      </c>
      <c r="L14" s="42">
        <v>10766.005000000001</v>
      </c>
    </row>
    <row r="15" spans="1:13" ht="15.15" customHeight="1">
      <c r="A15" s="7">
        <v>40544</v>
      </c>
      <c r="B15" s="6">
        <v>74</v>
      </c>
      <c r="C15" s="6">
        <v>68</v>
      </c>
      <c r="D15" s="6">
        <v>83</v>
      </c>
      <c r="E15" s="6">
        <v>78</v>
      </c>
      <c r="F15">
        <f t="shared" si="0"/>
        <v>303</v>
      </c>
      <c r="H15" s="42" t="s">
        <v>107</v>
      </c>
      <c r="I15" s="42">
        <v>16105.3</v>
      </c>
      <c r="J15" s="42">
        <v>5139.3999999999996</v>
      </c>
      <c r="K15" s="42">
        <v>10709.3</v>
      </c>
      <c r="L15" s="42">
        <v>12933.4</v>
      </c>
    </row>
    <row r="16" spans="1:13" ht="15.15" customHeight="1">
      <c r="A16" s="7">
        <v>40909</v>
      </c>
      <c r="B16" s="6">
        <v>62</v>
      </c>
      <c r="C16" s="6">
        <v>68</v>
      </c>
      <c r="D16" s="6">
        <v>65</v>
      </c>
      <c r="E16" s="6">
        <v>74</v>
      </c>
      <c r="F16">
        <f t="shared" si="0"/>
        <v>269</v>
      </c>
    </row>
    <row r="17" spans="1:24" ht="15.15" customHeight="1">
      <c r="A17" s="7">
        <v>41275</v>
      </c>
      <c r="B17" s="6">
        <v>51</v>
      </c>
      <c r="C17" s="6">
        <v>49</v>
      </c>
      <c r="D17" s="6">
        <v>46</v>
      </c>
      <c r="E17" s="6">
        <v>61</v>
      </c>
      <c r="F17">
        <f t="shared" si="0"/>
        <v>207</v>
      </c>
      <c r="H17" s="40" t="s">
        <v>160</v>
      </c>
      <c r="I17" s="40" t="s">
        <v>51</v>
      </c>
      <c r="J17" s="40" t="s">
        <v>158</v>
      </c>
      <c r="K17" s="40" t="s">
        <v>10</v>
      </c>
      <c r="L17" s="40" t="s">
        <v>9</v>
      </c>
      <c r="M17" s="40" t="s">
        <v>161</v>
      </c>
    </row>
    <row r="18" spans="1:24" ht="15.15" customHeight="1">
      <c r="A18" s="7">
        <v>41640</v>
      </c>
      <c r="B18" s="6">
        <v>33</v>
      </c>
      <c r="C18" s="6">
        <v>47</v>
      </c>
      <c r="D18" s="6">
        <v>46</v>
      </c>
      <c r="E18" s="6">
        <v>78</v>
      </c>
      <c r="F18">
        <f t="shared" si="0"/>
        <v>204</v>
      </c>
      <c r="H18" s="41" t="s">
        <v>100</v>
      </c>
      <c r="I18" s="42">
        <v>-800.26277700000003</v>
      </c>
      <c r="J18" s="42">
        <v>-217.32542400000003</v>
      </c>
      <c r="K18" s="42">
        <v>-1311.9561740220001</v>
      </c>
      <c r="L18" s="42">
        <v>-1754.6513755069998</v>
      </c>
      <c r="U18">
        <f>I18/10</f>
        <v>-80.026277700000009</v>
      </c>
      <c r="V18">
        <f t="shared" ref="V18:X18" si="1">J18/10</f>
        <v>-21.732542400000003</v>
      </c>
      <c r="W18">
        <f t="shared" si="1"/>
        <v>-131.19561740220001</v>
      </c>
      <c r="X18">
        <f t="shared" si="1"/>
        <v>-175.46513755069998</v>
      </c>
    </row>
    <row r="19" spans="1:24" ht="15.15" customHeight="1">
      <c r="A19" s="7">
        <v>42005</v>
      </c>
      <c r="B19" s="6">
        <v>31</v>
      </c>
      <c r="C19" s="6">
        <v>35</v>
      </c>
      <c r="D19" s="6">
        <v>50</v>
      </c>
      <c r="E19" s="6">
        <v>81</v>
      </c>
      <c r="F19">
        <f t="shared" si="0"/>
        <v>197</v>
      </c>
      <c r="H19" s="41" t="s">
        <v>102</v>
      </c>
      <c r="I19" s="42">
        <v>-289.15115300000002</v>
      </c>
      <c r="J19" s="42">
        <v>-109.066121</v>
      </c>
      <c r="K19" s="42">
        <v>-854.42095081599996</v>
      </c>
      <c r="L19" s="42">
        <v>-1613.5645336980001</v>
      </c>
      <c r="U19">
        <f t="shared" ref="U19:U22" si="2">I19/10</f>
        <v>-28.915115300000004</v>
      </c>
      <c r="V19">
        <f t="shared" ref="V19:V22" si="3">J19/10</f>
        <v>-10.9066121</v>
      </c>
      <c r="W19">
        <f t="shared" ref="W19:W22" si="4">K19/10</f>
        <v>-85.442095081600002</v>
      </c>
      <c r="X19">
        <f t="shared" ref="X19:X22" si="5">L19/10</f>
        <v>-161.35645336980002</v>
      </c>
    </row>
    <row r="20" spans="1:24" ht="15.15" customHeight="1">
      <c r="A20" s="7">
        <v>42370</v>
      </c>
      <c r="B20" s="6">
        <v>24</v>
      </c>
      <c r="C20" s="6">
        <v>50</v>
      </c>
      <c r="D20" s="6">
        <v>45</v>
      </c>
      <c r="E20" s="6">
        <v>66</v>
      </c>
      <c r="F20">
        <f t="shared" si="0"/>
        <v>185</v>
      </c>
      <c r="H20" s="41" t="s">
        <v>104</v>
      </c>
      <c r="I20" s="42">
        <v>178.63996500000002</v>
      </c>
      <c r="J20" s="42">
        <v>-152.91634500000001</v>
      </c>
      <c r="K20" s="42">
        <v>233.344768042</v>
      </c>
      <c r="L20" s="42">
        <v>-196.498300366</v>
      </c>
      <c r="U20">
        <f t="shared" si="2"/>
        <v>17.863996500000002</v>
      </c>
      <c r="V20">
        <f t="shared" si="3"/>
        <v>-15.291634500000001</v>
      </c>
      <c r="W20">
        <f t="shared" si="4"/>
        <v>23.334476804200001</v>
      </c>
      <c r="X20">
        <f t="shared" si="5"/>
        <v>-19.649830036600001</v>
      </c>
    </row>
    <row r="21" spans="1:24" ht="15.15" customHeight="1">
      <c r="A21" s="7">
        <v>42736</v>
      </c>
      <c r="B21" s="6">
        <v>37</v>
      </c>
      <c r="C21" s="6">
        <v>46</v>
      </c>
      <c r="D21" s="6">
        <v>40</v>
      </c>
      <c r="E21" s="6">
        <v>45</v>
      </c>
      <c r="F21">
        <f t="shared" si="0"/>
        <v>168</v>
      </c>
      <c r="H21" s="41" t="s">
        <v>106</v>
      </c>
      <c r="I21" s="42">
        <v>705.22348299999999</v>
      </c>
      <c r="J21" s="42">
        <v>88.527895999999998</v>
      </c>
      <c r="K21" s="42">
        <v>502.69868308799994</v>
      </c>
      <c r="L21" s="42">
        <v>237.87637931700002</v>
      </c>
      <c r="U21">
        <f t="shared" si="2"/>
        <v>70.522348300000004</v>
      </c>
      <c r="V21">
        <f t="shared" si="3"/>
        <v>8.8527895999999995</v>
      </c>
      <c r="W21">
        <f t="shared" si="4"/>
        <v>50.269868308799992</v>
      </c>
      <c r="X21">
        <f t="shared" si="5"/>
        <v>23.787637931700001</v>
      </c>
    </row>
    <row r="22" spans="1:24" ht="15.15" customHeight="1">
      <c r="A22" s="7">
        <v>43101</v>
      </c>
      <c r="B22" s="6">
        <v>20</v>
      </c>
      <c r="C22" s="6">
        <v>33</v>
      </c>
      <c r="D22" s="6">
        <v>35</v>
      </c>
      <c r="E22" s="6">
        <v>41</v>
      </c>
      <c r="F22">
        <f t="shared" si="0"/>
        <v>129</v>
      </c>
      <c r="H22" s="42" t="s">
        <v>107</v>
      </c>
      <c r="I22" s="111">
        <v>905.190156</v>
      </c>
      <c r="J22" s="111">
        <v>157.90331799999998</v>
      </c>
      <c r="K22" s="111">
        <v>327.893210646</v>
      </c>
      <c r="L22" s="111">
        <v>630.31181849300003</v>
      </c>
      <c r="M22" s="112"/>
      <c r="U22">
        <f t="shared" si="2"/>
        <v>90.519015600000003</v>
      </c>
      <c r="V22">
        <f t="shared" si="3"/>
        <v>15.790331799999999</v>
      </c>
      <c r="W22">
        <f t="shared" si="4"/>
        <v>32.789321064600003</v>
      </c>
      <c r="X22">
        <f t="shared" si="5"/>
        <v>63.031181849300005</v>
      </c>
    </row>
    <row r="23" spans="1:24" ht="15.15" customHeight="1">
      <c r="A23" s="7">
        <v>43466</v>
      </c>
      <c r="B23" s="6">
        <v>24</v>
      </c>
      <c r="C23" s="6">
        <v>45</v>
      </c>
      <c r="D23" s="6">
        <v>41</v>
      </c>
      <c r="E23" s="6">
        <v>54</v>
      </c>
      <c r="F23">
        <f t="shared" si="0"/>
        <v>164</v>
      </c>
      <c r="H23" s="41"/>
      <c r="I23" s="113"/>
      <c r="J23" s="112"/>
      <c r="K23" s="114"/>
      <c r="L23" s="114"/>
      <c r="M23" s="114"/>
    </row>
    <row r="24" spans="1:24" ht="15.15" customHeight="1">
      <c r="A24" s="7">
        <v>43831</v>
      </c>
      <c r="B24" s="6">
        <v>38</v>
      </c>
      <c r="C24" s="6">
        <v>27</v>
      </c>
      <c r="D24" s="6">
        <v>34</v>
      </c>
      <c r="E24" s="6">
        <v>53</v>
      </c>
      <c r="F24">
        <f t="shared" si="0"/>
        <v>152</v>
      </c>
      <c r="H24" s="41"/>
      <c r="I24" s="113"/>
      <c r="J24" s="115"/>
      <c r="K24" s="114"/>
      <c r="L24" s="114"/>
      <c r="M24" s="114"/>
    </row>
    <row r="25" spans="1:24" ht="15.15" customHeight="1">
      <c r="A25" s="7">
        <v>44197</v>
      </c>
      <c r="B25" s="6">
        <v>42</v>
      </c>
      <c r="C25" s="6">
        <v>32</v>
      </c>
      <c r="D25" s="6">
        <v>44</v>
      </c>
      <c r="E25" s="6">
        <v>45</v>
      </c>
      <c r="F25">
        <f t="shared" si="0"/>
        <v>163</v>
      </c>
      <c r="H25" s="41"/>
      <c r="I25" s="113"/>
      <c r="J25" s="115"/>
      <c r="K25" s="114"/>
      <c r="L25" s="114"/>
      <c r="M25" s="114"/>
    </row>
    <row r="26" spans="1:24" ht="15.15" customHeight="1">
      <c r="A26" s="7">
        <v>44562</v>
      </c>
      <c r="B26" s="6">
        <v>31</v>
      </c>
      <c r="C26" s="6">
        <v>18</v>
      </c>
      <c r="D26" s="6">
        <v>37</v>
      </c>
      <c r="E26" s="6">
        <v>53</v>
      </c>
      <c r="F26">
        <f t="shared" si="0"/>
        <v>139</v>
      </c>
      <c r="H26" s="40" t="s">
        <v>156</v>
      </c>
      <c r="I26" s="40" t="s">
        <v>51</v>
      </c>
      <c r="J26" s="40" t="s">
        <v>158</v>
      </c>
      <c r="K26" s="40" t="s">
        <v>10</v>
      </c>
      <c r="L26" s="40" t="s">
        <v>9</v>
      </c>
      <c r="M26" s="40" t="s">
        <v>161</v>
      </c>
    </row>
    <row r="27" spans="1:24" ht="15.15" customHeight="1">
      <c r="A27" s="7">
        <v>44927</v>
      </c>
      <c r="B27" s="6">
        <v>30</v>
      </c>
      <c r="C27" s="6">
        <v>31</v>
      </c>
      <c r="D27" s="6">
        <v>40</v>
      </c>
      <c r="E27" s="6">
        <v>51</v>
      </c>
      <c r="F27">
        <f t="shared" si="0"/>
        <v>152</v>
      </c>
      <c r="H27" s="41" t="s">
        <v>100</v>
      </c>
      <c r="I27" s="42">
        <v>21844.007000000001</v>
      </c>
      <c r="J27" s="42">
        <v>6580.3779999999997</v>
      </c>
      <c r="K27" s="42">
        <v>19748.599999999999</v>
      </c>
      <c r="L27" s="42">
        <v>18996.695</v>
      </c>
    </row>
    <row r="28" spans="1:24" ht="15.15" customHeight="1">
      <c r="A28" s="7">
        <v>45292</v>
      </c>
      <c r="B28" s="6">
        <v>47</v>
      </c>
      <c r="C28" s="6">
        <v>28</v>
      </c>
      <c r="D28" s="6">
        <v>44</v>
      </c>
      <c r="E28" s="6">
        <v>55</v>
      </c>
      <c r="F28">
        <f t="shared" si="0"/>
        <v>174</v>
      </c>
      <c r="H28" s="41" t="s">
        <v>102</v>
      </c>
      <c r="I28" s="42">
        <v>33178.183000000005</v>
      </c>
      <c r="J28" s="42">
        <v>8085.7080000000005</v>
      </c>
      <c r="K28" s="42">
        <v>28559.9</v>
      </c>
      <c r="L28" s="42">
        <v>27840.901000000002</v>
      </c>
    </row>
    <row r="29" spans="1:24" ht="15.15" customHeight="1">
      <c r="A29" t="s">
        <v>5</v>
      </c>
      <c r="H29" s="41" t="s">
        <v>104</v>
      </c>
      <c r="I29" s="42">
        <v>41460.512000000002</v>
      </c>
      <c r="J29" s="42">
        <v>8140.5369999999994</v>
      </c>
      <c r="K29" s="42">
        <v>28412.3</v>
      </c>
      <c r="L29" s="42">
        <v>25657.897000000001</v>
      </c>
    </row>
    <row r="30" spans="1:24" ht="15">
      <c r="H30" s="41" t="s">
        <v>106</v>
      </c>
      <c r="I30" s="42">
        <v>46931.767999999996</v>
      </c>
      <c r="J30" s="42">
        <v>12796.280999999999</v>
      </c>
      <c r="K30" s="42">
        <v>31535</v>
      </c>
      <c r="L30" s="42">
        <v>30431.9</v>
      </c>
    </row>
    <row r="31" spans="1:24" ht="15">
      <c r="H31" s="41" t="s">
        <v>159</v>
      </c>
      <c r="I31" s="42">
        <v>46344.246999999996</v>
      </c>
      <c r="J31" s="42">
        <v>12089.691000000001</v>
      </c>
      <c r="K31" s="42">
        <v>25743.9</v>
      </c>
      <c r="L31" s="42">
        <v>27489.133000000002</v>
      </c>
    </row>
    <row r="32" spans="1:24" ht="17">
      <c r="I32" s="5"/>
      <c r="J32" s="5"/>
      <c r="K32" s="5"/>
      <c r="L32" s="5"/>
    </row>
    <row r="33" spans="4:12" ht="17">
      <c r="I33" s="5"/>
      <c r="J33" s="5"/>
      <c r="K33" s="5"/>
      <c r="L33" s="5"/>
    </row>
    <row r="34" spans="4:12" ht="17">
      <c r="I34" s="5"/>
      <c r="J34" s="5"/>
      <c r="K34" s="5"/>
      <c r="L34" s="5"/>
    </row>
    <row r="35" spans="4:12" ht="17">
      <c r="I35" s="5"/>
      <c r="J35" s="5"/>
      <c r="K35" s="5"/>
      <c r="L35" s="5"/>
    </row>
    <row r="36" spans="4:12" ht="17">
      <c r="I36" s="5"/>
      <c r="J36" s="5"/>
      <c r="K36" s="5"/>
      <c r="L36" s="5"/>
    </row>
    <row r="42" spans="4:12">
      <c r="D42">
        <v>147</v>
      </c>
      <c r="E42">
        <v>112</v>
      </c>
      <c r="F42">
        <v>124</v>
      </c>
      <c r="G42">
        <v>107</v>
      </c>
    </row>
  </sheetData>
  <phoneticPr fontId="3" type="noConversion"/>
  <pageMargins left="0.75" right="0.75" top="0.75" bottom="0.5" header="0.5" footer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B502-5DCB-48A8-9DDA-01E6E0E2990C}">
  <dimension ref="A3:AE185"/>
  <sheetViews>
    <sheetView zoomScale="72" workbookViewId="0">
      <selection activeCell="AA19" sqref="AA19"/>
    </sheetView>
  </sheetViews>
  <sheetFormatPr defaultRowHeight="14.5"/>
  <sheetData>
    <row r="3" spans="2:26">
      <c r="Z3">
        <v>1</v>
      </c>
    </row>
    <row r="4" spans="2:26">
      <c r="Z4">
        <v>2019</v>
      </c>
    </row>
    <row r="5" spans="2:26">
      <c r="C5" t="s">
        <v>116</v>
      </c>
      <c r="D5" t="s">
        <v>117</v>
      </c>
      <c r="Z5">
        <v>2020.09</v>
      </c>
    </row>
    <row r="6" spans="2:26" ht="17">
      <c r="B6" s="5" t="s">
        <v>118</v>
      </c>
      <c r="C6" s="35">
        <v>-0.04</v>
      </c>
      <c r="D6" s="35">
        <v>-0.17</v>
      </c>
    </row>
    <row r="17" spans="2:4">
      <c r="C17" t="s">
        <v>170</v>
      </c>
      <c r="D17" t="s">
        <v>169</v>
      </c>
    </row>
    <row r="18" spans="2:4">
      <c r="B18">
        <v>2030</v>
      </c>
      <c r="C18">
        <v>11</v>
      </c>
      <c r="D18">
        <v>21</v>
      </c>
    </row>
    <row r="19" spans="2:4">
      <c r="B19">
        <v>2031</v>
      </c>
      <c r="C19">
        <v>10</v>
      </c>
      <c r="D19">
        <v>20</v>
      </c>
    </row>
    <row r="20" spans="2:4">
      <c r="B20">
        <v>2032</v>
      </c>
      <c r="C20">
        <f>C19-1</f>
        <v>9</v>
      </c>
      <c r="D20">
        <f>D19-1</f>
        <v>19</v>
      </c>
    </row>
    <row r="21" spans="2:4">
      <c r="B21">
        <v>2033</v>
      </c>
      <c r="C21">
        <f t="shared" ref="C21:D38" si="0">C20-1</f>
        <v>8</v>
      </c>
      <c r="D21">
        <f t="shared" si="0"/>
        <v>18</v>
      </c>
    </row>
    <row r="22" spans="2:4">
      <c r="B22">
        <v>2034</v>
      </c>
      <c r="C22">
        <f t="shared" si="0"/>
        <v>7</v>
      </c>
      <c r="D22">
        <f t="shared" si="0"/>
        <v>17</v>
      </c>
    </row>
    <row r="23" spans="2:4">
      <c r="B23">
        <v>2035</v>
      </c>
      <c r="C23">
        <f t="shared" si="0"/>
        <v>6</v>
      </c>
      <c r="D23">
        <f t="shared" si="0"/>
        <v>16</v>
      </c>
    </row>
    <row r="24" spans="2:4">
      <c r="B24">
        <v>2036</v>
      </c>
      <c r="C24">
        <f t="shared" si="0"/>
        <v>5</v>
      </c>
      <c r="D24">
        <f t="shared" si="0"/>
        <v>15</v>
      </c>
    </row>
    <row r="25" spans="2:4">
      <c r="B25">
        <v>2037</v>
      </c>
      <c r="C25">
        <f t="shared" si="0"/>
        <v>4</v>
      </c>
      <c r="D25">
        <f t="shared" si="0"/>
        <v>14</v>
      </c>
    </row>
    <row r="26" spans="2:4">
      <c r="B26">
        <v>2038</v>
      </c>
      <c r="C26">
        <f t="shared" si="0"/>
        <v>3</v>
      </c>
      <c r="D26">
        <f t="shared" si="0"/>
        <v>13</v>
      </c>
    </row>
    <row r="27" spans="2:4">
      <c r="B27">
        <v>2039</v>
      </c>
      <c r="C27">
        <f t="shared" si="0"/>
        <v>2</v>
      </c>
      <c r="D27">
        <f t="shared" si="0"/>
        <v>12</v>
      </c>
    </row>
    <row r="28" spans="2:4">
      <c r="B28">
        <v>2040</v>
      </c>
      <c r="C28">
        <f t="shared" si="0"/>
        <v>1</v>
      </c>
      <c r="D28">
        <f t="shared" si="0"/>
        <v>11</v>
      </c>
    </row>
    <row r="29" spans="2:4">
      <c r="B29">
        <v>2041</v>
      </c>
      <c r="C29">
        <f t="shared" si="0"/>
        <v>0</v>
      </c>
      <c r="D29">
        <f t="shared" si="0"/>
        <v>10</v>
      </c>
    </row>
    <row r="30" spans="2:4">
      <c r="B30">
        <v>2042</v>
      </c>
      <c r="D30">
        <f t="shared" si="0"/>
        <v>9</v>
      </c>
    </row>
    <row r="31" spans="2:4">
      <c r="B31">
        <v>2043</v>
      </c>
      <c r="D31">
        <f t="shared" si="0"/>
        <v>8</v>
      </c>
    </row>
    <row r="32" spans="2:4">
      <c r="B32">
        <v>2044</v>
      </c>
      <c r="D32">
        <f t="shared" si="0"/>
        <v>7</v>
      </c>
    </row>
    <row r="33" spans="2:4">
      <c r="B33">
        <v>2045</v>
      </c>
      <c r="D33">
        <f t="shared" si="0"/>
        <v>6</v>
      </c>
    </row>
    <row r="34" spans="2:4">
      <c r="B34">
        <v>2046</v>
      </c>
      <c r="D34">
        <f t="shared" si="0"/>
        <v>5</v>
      </c>
    </row>
    <row r="35" spans="2:4">
      <c r="B35">
        <v>2047</v>
      </c>
      <c r="D35">
        <f t="shared" si="0"/>
        <v>4</v>
      </c>
    </row>
    <row r="36" spans="2:4">
      <c r="B36">
        <v>2048</v>
      </c>
      <c r="D36">
        <f t="shared" si="0"/>
        <v>3</v>
      </c>
    </row>
    <row r="37" spans="2:4">
      <c r="B37">
        <v>2049</v>
      </c>
      <c r="D37">
        <f t="shared" si="0"/>
        <v>2</v>
      </c>
    </row>
    <row r="38" spans="2:4">
      <c r="B38">
        <v>2050</v>
      </c>
      <c r="D38">
        <f t="shared" si="0"/>
        <v>1</v>
      </c>
    </row>
    <row r="39" spans="2:4">
      <c r="B39">
        <v>2051</v>
      </c>
      <c r="D39">
        <v>0</v>
      </c>
    </row>
    <row r="103" spans="1:31">
      <c r="A103" t="s">
        <v>53</v>
      </c>
      <c r="B103">
        <v>100</v>
      </c>
      <c r="C103">
        <v>94</v>
      </c>
      <c r="E103">
        <v>10548.84</v>
      </c>
      <c r="F103">
        <v>12371.35</v>
      </c>
      <c r="G103">
        <v>14815.96</v>
      </c>
      <c r="I103">
        <v>22.04</v>
      </c>
      <c r="J103">
        <v>16.579999999999998</v>
      </c>
      <c r="K103">
        <v>17.41</v>
      </c>
      <c r="M103">
        <v>-1.19</v>
      </c>
      <c r="N103">
        <v>-2.48</v>
      </c>
      <c r="O103">
        <v>-0.96</v>
      </c>
      <c r="Q103">
        <v>-10.5022831050228</v>
      </c>
      <c r="R103">
        <v>-10.5022831050228</v>
      </c>
      <c r="T103">
        <v>11.05</v>
      </c>
      <c r="U103">
        <v>12.56</v>
      </c>
      <c r="V103">
        <v>10.77</v>
      </c>
      <c r="W103">
        <v>11.09</v>
      </c>
      <c r="Y103">
        <v>12.801674837426701</v>
      </c>
      <c r="Z103">
        <v>18.104314260898001</v>
      </c>
      <c r="AB103">
        <v>6.16</v>
      </c>
      <c r="AC103">
        <v>2.35</v>
      </c>
      <c r="AD103">
        <v>0.49</v>
      </c>
      <c r="AE103">
        <v>1</v>
      </c>
    </row>
    <row r="104" spans="1:31">
      <c r="A104" t="s">
        <v>54</v>
      </c>
      <c r="B104">
        <v>200</v>
      </c>
      <c r="C104">
        <v>180</v>
      </c>
      <c r="E104">
        <v>8783.92</v>
      </c>
      <c r="F104">
        <v>11274.25</v>
      </c>
      <c r="G104">
        <v>13519.03</v>
      </c>
      <c r="I104">
        <v>24.8</v>
      </c>
      <c r="J104">
        <v>17.350000000000001</v>
      </c>
      <c r="K104">
        <v>18.55</v>
      </c>
      <c r="M104">
        <v>-1.37</v>
      </c>
      <c r="N104">
        <v>-2.34</v>
      </c>
      <c r="O104">
        <v>-1.01</v>
      </c>
      <c r="Q104">
        <v>-12.886859462201899</v>
      </c>
      <c r="R104">
        <v>-12.886859462201899</v>
      </c>
      <c r="T104">
        <v>11.12</v>
      </c>
      <c r="U104">
        <v>12.52</v>
      </c>
      <c r="V104">
        <v>10.67</v>
      </c>
      <c r="W104">
        <v>10.97</v>
      </c>
      <c r="Y104">
        <v>14.3197108455107</v>
      </c>
      <c r="Z104">
        <v>19.7407140605665</v>
      </c>
      <c r="AB104">
        <v>6.4</v>
      </c>
      <c r="AC104">
        <v>2.73</v>
      </c>
      <c r="AD104">
        <v>0.55000000000000004</v>
      </c>
      <c r="AE104">
        <v>1</v>
      </c>
    </row>
    <row r="105" spans="1:31">
      <c r="A105" t="s">
        <v>55</v>
      </c>
      <c r="B105">
        <v>495</v>
      </c>
      <c r="C105">
        <v>396</v>
      </c>
      <c r="E105">
        <v>8141.62</v>
      </c>
      <c r="F105">
        <v>10936.51</v>
      </c>
      <c r="G105">
        <v>13207.98</v>
      </c>
      <c r="I105">
        <v>24.32</v>
      </c>
      <c r="J105">
        <v>18.809999999999999</v>
      </c>
      <c r="K105">
        <v>19.48</v>
      </c>
      <c r="M105">
        <v>-2.2000000000000002</v>
      </c>
      <c r="N105">
        <v>-2.71</v>
      </c>
      <c r="O105">
        <v>-1.32</v>
      </c>
      <c r="Q105">
        <v>-14.539521392313199</v>
      </c>
      <c r="R105">
        <v>-14.539521392313199</v>
      </c>
      <c r="T105">
        <v>12</v>
      </c>
      <c r="U105">
        <v>13.14</v>
      </c>
      <c r="V105">
        <v>11.05</v>
      </c>
      <c r="W105">
        <v>11.37</v>
      </c>
      <c r="Y105">
        <v>13.7544792625801</v>
      </c>
      <c r="Z105">
        <v>18.457747524162301</v>
      </c>
      <c r="AB105">
        <v>6.45</v>
      </c>
      <c r="AC105">
        <v>2.75</v>
      </c>
      <c r="AD105">
        <v>0.48</v>
      </c>
      <c r="AE105" t="s">
        <v>56</v>
      </c>
    </row>
    <row r="106" spans="1:31">
      <c r="A106" t="s">
        <v>57</v>
      </c>
      <c r="B106">
        <v>263</v>
      </c>
      <c r="C106">
        <v>212</v>
      </c>
      <c r="E106">
        <v>7685.22</v>
      </c>
      <c r="F106">
        <v>11432.23</v>
      </c>
      <c r="G106">
        <v>13107.71</v>
      </c>
      <c r="I106">
        <v>22.19</v>
      </c>
      <c r="J106">
        <v>13.51</v>
      </c>
      <c r="K106">
        <v>15.07</v>
      </c>
      <c r="M106">
        <v>-1.24</v>
      </c>
      <c r="N106">
        <v>-2.17</v>
      </c>
      <c r="O106">
        <v>-1.07</v>
      </c>
      <c r="Q106">
        <v>-18.142944410506999</v>
      </c>
      <c r="R106">
        <v>-18.142944410506999</v>
      </c>
      <c r="T106">
        <v>8.69</v>
      </c>
      <c r="U106">
        <v>9.5399999999999991</v>
      </c>
      <c r="V106">
        <v>8.4</v>
      </c>
      <c r="W106">
        <v>8.64</v>
      </c>
      <c r="Y106">
        <v>12.244767643757999</v>
      </c>
      <c r="Z106">
        <v>18.330656920833501</v>
      </c>
      <c r="AB106">
        <v>4.5199999999999996</v>
      </c>
      <c r="AC106">
        <v>1.77</v>
      </c>
      <c r="AD106">
        <v>0.31</v>
      </c>
      <c r="AE106" t="s">
        <v>58</v>
      </c>
    </row>
    <row r="107" spans="1:31">
      <c r="A107" t="s">
        <v>59</v>
      </c>
      <c r="B107">
        <v>338</v>
      </c>
      <c r="C107">
        <v>277</v>
      </c>
      <c r="E107">
        <v>12826.69</v>
      </c>
      <c r="F107">
        <v>16843.64</v>
      </c>
      <c r="G107">
        <v>21908.94</v>
      </c>
      <c r="I107">
        <v>18.21</v>
      </c>
      <c r="J107">
        <v>24.79</v>
      </c>
      <c r="K107">
        <v>22.8</v>
      </c>
      <c r="M107">
        <v>-1</v>
      </c>
      <c r="N107">
        <v>-4.71</v>
      </c>
      <c r="O107">
        <v>-0.97</v>
      </c>
      <c r="Q107">
        <v>-14.3982002249718</v>
      </c>
      <c r="R107">
        <v>-14.3982002249718</v>
      </c>
      <c r="T107">
        <v>16.52</v>
      </c>
      <c r="U107">
        <v>16.420000000000002</v>
      </c>
      <c r="V107">
        <v>13.14</v>
      </c>
      <c r="W107">
        <v>13.64</v>
      </c>
      <c r="Y107">
        <v>8.7638420198959306</v>
      </c>
      <c r="Z107">
        <v>12.263369279006399</v>
      </c>
      <c r="AB107">
        <v>10.34</v>
      </c>
      <c r="AC107">
        <v>2.97</v>
      </c>
      <c r="AD107">
        <v>1.05</v>
      </c>
      <c r="AE107" t="s">
        <v>60</v>
      </c>
    </row>
    <row r="108" spans="1:31">
      <c r="A108" t="s">
        <v>61</v>
      </c>
      <c r="B108">
        <v>141</v>
      </c>
      <c r="C108">
        <v>106</v>
      </c>
      <c r="E108">
        <v>5583.28</v>
      </c>
      <c r="F108">
        <v>6839.28</v>
      </c>
      <c r="G108">
        <v>7700.69</v>
      </c>
      <c r="I108">
        <v>37.75</v>
      </c>
      <c r="J108">
        <v>8.5299999999999994</v>
      </c>
      <c r="K108">
        <v>13.81</v>
      </c>
      <c r="M108">
        <v>-3.44</v>
      </c>
      <c r="N108">
        <v>0.92</v>
      </c>
      <c r="O108">
        <v>-1.69</v>
      </c>
      <c r="Q108">
        <v>-11.816192560175001</v>
      </c>
      <c r="R108">
        <v>-11.816192560175001</v>
      </c>
      <c r="T108">
        <v>6.82</v>
      </c>
      <c r="U108">
        <v>7.57</v>
      </c>
      <c r="V108">
        <v>6.97</v>
      </c>
      <c r="W108">
        <v>7.3</v>
      </c>
      <c r="Y108">
        <v>24.570568831806799</v>
      </c>
      <c r="Z108">
        <v>25.288591940414101</v>
      </c>
      <c r="AB108">
        <v>0.44</v>
      </c>
      <c r="AC108">
        <v>2.13</v>
      </c>
      <c r="AD108">
        <v>-0.49</v>
      </c>
      <c r="AE108" t="s">
        <v>62</v>
      </c>
    </row>
    <row r="109" spans="1:31">
      <c r="A109" t="s">
        <v>63</v>
      </c>
      <c r="B109">
        <v>163</v>
      </c>
      <c r="C109">
        <v>137</v>
      </c>
      <c r="E109">
        <v>9372.6299999999992</v>
      </c>
      <c r="F109">
        <v>8656.51</v>
      </c>
      <c r="G109">
        <v>13610.3</v>
      </c>
      <c r="I109">
        <v>36.619999999999997</v>
      </c>
      <c r="J109">
        <v>49.65</v>
      </c>
      <c r="K109">
        <v>47.94</v>
      </c>
      <c r="M109">
        <v>-10.86</v>
      </c>
      <c r="N109">
        <v>-6.29</v>
      </c>
      <c r="O109">
        <v>-2.38</v>
      </c>
      <c r="Q109">
        <v>-13.7123745819397</v>
      </c>
      <c r="R109">
        <v>-13.7123745819397</v>
      </c>
      <c r="T109">
        <v>40.99</v>
      </c>
      <c r="U109">
        <v>31.31</v>
      </c>
      <c r="V109">
        <v>20.94</v>
      </c>
      <c r="W109">
        <v>23.26</v>
      </c>
      <c r="Y109">
        <v>22.242566577061599</v>
      </c>
      <c r="Z109">
        <v>21.695286679956801</v>
      </c>
      <c r="AB109">
        <v>15.37</v>
      </c>
      <c r="AC109">
        <v>7.09</v>
      </c>
      <c r="AD109">
        <v>1.43</v>
      </c>
      <c r="AE109" t="s">
        <v>64</v>
      </c>
    </row>
    <row r="110" spans="1:31">
      <c r="A110" t="s">
        <v>65</v>
      </c>
      <c r="B110">
        <v>99</v>
      </c>
      <c r="C110">
        <v>91</v>
      </c>
      <c r="E110">
        <v>10563.7</v>
      </c>
      <c r="F110">
        <v>12629.56</v>
      </c>
      <c r="G110">
        <v>15101.76</v>
      </c>
      <c r="I110">
        <v>20.81</v>
      </c>
      <c r="J110">
        <v>16.190000000000001</v>
      </c>
      <c r="K110">
        <v>16.87</v>
      </c>
      <c r="M110">
        <v>-0.57999999999999996</v>
      </c>
      <c r="N110">
        <v>-2.19</v>
      </c>
      <c r="O110">
        <v>-0.77</v>
      </c>
      <c r="Q110">
        <v>-7.78301886792452</v>
      </c>
      <c r="R110">
        <v>-7.78301886792452</v>
      </c>
      <c r="T110">
        <v>11.48</v>
      </c>
      <c r="U110">
        <v>12.77</v>
      </c>
      <c r="V110">
        <v>10.99</v>
      </c>
      <c r="W110">
        <v>11.29</v>
      </c>
      <c r="Y110">
        <v>12.5399459680305</v>
      </c>
      <c r="Z110">
        <v>17.556115710762601</v>
      </c>
      <c r="AB110">
        <v>6.7</v>
      </c>
      <c r="AC110">
        <v>2.4700000000000002</v>
      </c>
      <c r="AD110">
        <v>0.56999999999999995</v>
      </c>
      <c r="AE110" t="s">
        <v>66</v>
      </c>
    </row>
    <row r="111" spans="1:31">
      <c r="A111" t="s">
        <v>67</v>
      </c>
      <c r="B111">
        <v>101</v>
      </c>
      <c r="C111">
        <v>89</v>
      </c>
      <c r="E111">
        <v>3745.15</v>
      </c>
      <c r="F111">
        <v>5836.54</v>
      </c>
      <c r="G111">
        <v>7164.13</v>
      </c>
      <c r="I111">
        <v>91.32</v>
      </c>
      <c r="J111">
        <v>31.06</v>
      </c>
      <c r="K111">
        <v>40.53</v>
      </c>
      <c r="M111">
        <v>-9.1199999999999992</v>
      </c>
      <c r="N111">
        <v>-4.1500000000000004</v>
      </c>
      <c r="O111">
        <v>-3.97</v>
      </c>
      <c r="Q111">
        <v>-14.7914032869785</v>
      </c>
      <c r="R111">
        <v>-14.7914032869785</v>
      </c>
      <c r="T111">
        <v>15.41</v>
      </c>
      <c r="U111">
        <v>15.64</v>
      </c>
      <c r="V111">
        <v>11.93</v>
      </c>
      <c r="W111">
        <v>12.16</v>
      </c>
      <c r="Y111">
        <v>28.4581275892909</v>
      </c>
      <c r="Z111">
        <v>28.728718151422498</v>
      </c>
      <c r="AB111">
        <v>6.07</v>
      </c>
      <c r="AC111">
        <v>5.33</v>
      </c>
      <c r="AD111">
        <v>0.19</v>
      </c>
      <c r="AE111" t="s">
        <v>68</v>
      </c>
    </row>
    <row r="112" spans="1:31">
      <c r="A112" t="s">
        <v>69</v>
      </c>
      <c r="B112">
        <v>295</v>
      </c>
      <c r="C112">
        <v>216</v>
      </c>
      <c r="E112">
        <v>3688.3</v>
      </c>
      <c r="F112">
        <v>6694.6</v>
      </c>
      <c r="G112">
        <v>8535.36</v>
      </c>
      <c r="I112">
        <v>10.9</v>
      </c>
      <c r="J112">
        <v>38.479999999999997</v>
      </c>
      <c r="K112">
        <v>31.88</v>
      </c>
      <c r="M112">
        <v>-15.82</v>
      </c>
      <c r="N112">
        <v>-8.2200000000000006</v>
      </c>
      <c r="O112">
        <v>-5.37</v>
      </c>
      <c r="Q112">
        <v>-26.6187050359712</v>
      </c>
      <c r="R112">
        <v>-26.6187050359712</v>
      </c>
      <c r="T112">
        <v>13.99</v>
      </c>
      <c r="U112">
        <v>14.87</v>
      </c>
      <c r="V112">
        <v>10.52</v>
      </c>
      <c r="W112">
        <v>11.28</v>
      </c>
      <c r="Y112">
        <v>4.3992172795984796</v>
      </c>
      <c r="Z112">
        <v>5.4690407905522704</v>
      </c>
      <c r="AB112">
        <v>0.39</v>
      </c>
      <c r="AC112">
        <v>2.2000000000000002</v>
      </c>
      <c r="AD112">
        <v>-0.96</v>
      </c>
      <c r="AE112" t="s">
        <v>70</v>
      </c>
    </row>
    <row r="113" spans="1:31">
      <c r="A113" t="s">
        <v>71</v>
      </c>
      <c r="B113">
        <v>200</v>
      </c>
      <c r="C113">
        <v>180</v>
      </c>
      <c r="E113">
        <v>9056.9</v>
      </c>
      <c r="F113">
        <v>11397.38</v>
      </c>
      <c r="G113">
        <v>13662.48</v>
      </c>
      <c r="I113">
        <v>25.31</v>
      </c>
      <c r="J113">
        <v>17.57</v>
      </c>
      <c r="K113">
        <v>18.8</v>
      </c>
      <c r="M113">
        <v>-1.32</v>
      </c>
      <c r="N113">
        <v>-2.36</v>
      </c>
      <c r="O113">
        <v>-1.06</v>
      </c>
      <c r="Q113">
        <v>-10.4701890450799</v>
      </c>
      <c r="R113">
        <v>-10.4701890450799</v>
      </c>
      <c r="T113">
        <v>11.84</v>
      </c>
      <c r="U113">
        <v>13.03</v>
      </c>
      <c r="V113">
        <v>11.09</v>
      </c>
      <c r="W113">
        <v>11.38</v>
      </c>
      <c r="Y113">
        <v>13.9711056400681</v>
      </c>
      <c r="Z113">
        <v>18.906443572100201</v>
      </c>
      <c r="AB113">
        <v>6.79</v>
      </c>
      <c r="AC113">
        <v>2.79</v>
      </c>
      <c r="AD113">
        <v>0.56999999999999995</v>
      </c>
      <c r="AE113" t="s">
        <v>72</v>
      </c>
    </row>
    <row r="114" spans="1:31">
      <c r="A114" t="s">
        <v>73</v>
      </c>
      <c r="B114">
        <v>396</v>
      </c>
      <c r="C114">
        <v>305</v>
      </c>
      <c r="E114">
        <v>3717.76</v>
      </c>
      <c r="F114">
        <v>6157.97</v>
      </c>
      <c r="G114">
        <v>7642.88</v>
      </c>
      <c r="I114">
        <v>48.14</v>
      </c>
      <c r="J114">
        <v>34.06</v>
      </c>
      <c r="K114">
        <v>37.049999999999997</v>
      </c>
      <c r="M114">
        <v>-11.78</v>
      </c>
      <c r="N114">
        <v>-5.77</v>
      </c>
      <c r="O114">
        <v>-4.53</v>
      </c>
      <c r="Q114">
        <v>-20.323014804845201</v>
      </c>
      <c r="R114">
        <v>-20.323014804845201</v>
      </c>
      <c r="T114">
        <v>14.73</v>
      </c>
      <c r="U114">
        <v>15.33</v>
      </c>
      <c r="V114">
        <v>11.34</v>
      </c>
      <c r="W114">
        <v>11.81</v>
      </c>
      <c r="Y114">
        <v>18.2037262279614</v>
      </c>
      <c r="Z114">
        <v>18.6891346373557</v>
      </c>
      <c r="AB114">
        <v>3.97</v>
      </c>
      <c r="AC114">
        <v>4.1900000000000004</v>
      </c>
      <c r="AD114">
        <v>-0.23</v>
      </c>
      <c r="AE114" t="s">
        <v>74</v>
      </c>
    </row>
    <row r="115" spans="1:31">
      <c r="A115" t="s">
        <v>75</v>
      </c>
      <c r="B115">
        <v>14</v>
      </c>
      <c r="C115">
        <v>14</v>
      </c>
      <c r="E115">
        <v>-6783.99</v>
      </c>
      <c r="F115">
        <v>4316.6000000000004</v>
      </c>
      <c r="G115">
        <v>7431.31</v>
      </c>
      <c r="J115">
        <v>100.93</v>
      </c>
      <c r="K115">
        <v>350.87</v>
      </c>
      <c r="M115">
        <v>-60.38</v>
      </c>
      <c r="N115">
        <v>-16.989999999999998</v>
      </c>
      <c r="O115">
        <v>-10.99</v>
      </c>
      <c r="Q115">
        <v>-33.3333333333333</v>
      </c>
      <c r="R115">
        <v>-33.3333333333333</v>
      </c>
      <c r="T115" t="s">
        <v>52</v>
      </c>
      <c r="U115">
        <v>30.18</v>
      </c>
      <c r="V115">
        <v>15.02</v>
      </c>
      <c r="W115">
        <v>17.47</v>
      </c>
      <c r="Y115">
        <v>131.86002872631201</v>
      </c>
      <c r="Z115">
        <v>57.094025340763601</v>
      </c>
      <c r="AB115">
        <v>-36.450000000000003</v>
      </c>
      <c r="AC115">
        <v>-5.31</v>
      </c>
      <c r="AD115">
        <v>-5.71</v>
      </c>
      <c r="AE115" t="s">
        <v>76</v>
      </c>
    </row>
    <row r="116" spans="1:31">
      <c r="A116" t="s">
        <v>77</v>
      </c>
      <c r="B116">
        <v>51</v>
      </c>
      <c r="C116">
        <v>37</v>
      </c>
      <c r="E116">
        <v>594.89</v>
      </c>
      <c r="F116">
        <v>4129.72</v>
      </c>
      <c r="G116">
        <v>7778.39</v>
      </c>
      <c r="I116">
        <v>348.4</v>
      </c>
      <c r="J116">
        <v>106.98</v>
      </c>
      <c r="K116">
        <v>140.07</v>
      </c>
      <c r="M116">
        <v>-32.03</v>
      </c>
      <c r="N116">
        <v>-25.96</v>
      </c>
      <c r="O116">
        <v>-8.7799999999999994</v>
      </c>
      <c r="Q116">
        <v>-33.3333333333333</v>
      </c>
      <c r="R116">
        <v>-33.3333333333333</v>
      </c>
      <c r="T116">
        <v>191.94</v>
      </c>
      <c r="U116">
        <v>31.52</v>
      </c>
      <c r="V116">
        <v>15.24</v>
      </c>
      <c r="W116">
        <v>17.87</v>
      </c>
      <c r="Y116">
        <v>51.324302858305103</v>
      </c>
      <c r="Z116">
        <v>60.452731260531003</v>
      </c>
      <c r="AB116">
        <v>8.5</v>
      </c>
      <c r="AC116">
        <v>-3.06</v>
      </c>
      <c r="AD116">
        <v>2.23</v>
      </c>
      <c r="AE116" t="s">
        <v>78</v>
      </c>
    </row>
    <row r="117" spans="1:31">
      <c r="A117" t="s">
        <v>79</v>
      </c>
      <c r="B117">
        <v>79</v>
      </c>
      <c r="C117">
        <v>78</v>
      </c>
      <c r="E117">
        <v>4839.26</v>
      </c>
      <c r="F117">
        <v>6157.29</v>
      </c>
      <c r="G117">
        <v>7084.14</v>
      </c>
      <c r="I117">
        <v>24.17</v>
      </c>
      <c r="J117">
        <v>21.01</v>
      </c>
      <c r="K117">
        <v>22.17</v>
      </c>
      <c r="M117">
        <v>4.5</v>
      </c>
      <c r="N117">
        <v>2.25</v>
      </c>
      <c r="O117">
        <v>-1.41</v>
      </c>
      <c r="Q117">
        <v>-1.53061224489795</v>
      </c>
      <c r="R117">
        <v>-1.53061224489795</v>
      </c>
      <c r="T117">
        <v>11.67</v>
      </c>
      <c r="U117">
        <v>16.77</v>
      </c>
      <c r="V117">
        <v>13.86</v>
      </c>
      <c r="W117">
        <v>14.56</v>
      </c>
      <c r="Y117">
        <v>38.302727336214403</v>
      </c>
      <c r="Z117">
        <v>42.337940960083301</v>
      </c>
      <c r="AB117">
        <v>15.95</v>
      </c>
      <c r="AC117">
        <v>8.6999999999999993</v>
      </c>
      <c r="AD117">
        <v>0.77</v>
      </c>
      <c r="AE117" t="s">
        <v>80</v>
      </c>
    </row>
    <row r="118" spans="1:31">
      <c r="A118" t="s">
        <v>81</v>
      </c>
      <c r="B118">
        <v>75</v>
      </c>
      <c r="C118">
        <v>64</v>
      </c>
      <c r="E118">
        <v>17911.52</v>
      </c>
      <c r="F118">
        <v>19134.21</v>
      </c>
      <c r="G118">
        <v>20129.97</v>
      </c>
      <c r="I118">
        <v>7.65</v>
      </c>
      <c r="J118">
        <v>6.9</v>
      </c>
      <c r="K118">
        <v>7.41</v>
      </c>
      <c r="M118">
        <v>-11.8</v>
      </c>
      <c r="N118">
        <v>-5.4</v>
      </c>
      <c r="O118">
        <v>-0.8</v>
      </c>
      <c r="Q118">
        <v>-16.733067729083601</v>
      </c>
      <c r="R118">
        <v>-16.733067729083601</v>
      </c>
      <c r="T118">
        <v>6.49</v>
      </c>
      <c r="U118">
        <v>7.24</v>
      </c>
      <c r="V118">
        <v>6.73</v>
      </c>
      <c r="W118">
        <v>6.84</v>
      </c>
      <c r="Y118">
        <v>8.2066623079813503</v>
      </c>
      <c r="Z118">
        <v>11.0776163911942</v>
      </c>
      <c r="AB118">
        <v>-8.6999999999999993</v>
      </c>
      <c r="AC118">
        <v>-4.1100000000000003</v>
      </c>
      <c r="AD118">
        <v>0.22</v>
      </c>
      <c r="AE118" t="s">
        <v>82</v>
      </c>
    </row>
    <row r="119" spans="1:31">
      <c r="A119" t="s">
        <v>83</v>
      </c>
      <c r="B119">
        <v>35</v>
      </c>
      <c r="C119">
        <v>29</v>
      </c>
      <c r="E119">
        <v>14263.24</v>
      </c>
      <c r="F119">
        <v>15114.25</v>
      </c>
      <c r="G119">
        <v>17116.740000000002</v>
      </c>
      <c r="I119">
        <v>5.26</v>
      </c>
      <c r="J119">
        <v>23.01</v>
      </c>
      <c r="K119">
        <v>19.03</v>
      </c>
      <c r="M119">
        <v>-7.85</v>
      </c>
      <c r="N119">
        <v>-6.81</v>
      </c>
      <c r="O119">
        <v>-4.59</v>
      </c>
      <c r="Q119">
        <v>-48.917748917748902</v>
      </c>
      <c r="R119">
        <v>-48.917748917748902</v>
      </c>
      <c r="T119">
        <v>12.5</v>
      </c>
      <c r="U119">
        <v>16.84</v>
      </c>
      <c r="V119">
        <v>13.39</v>
      </c>
      <c r="W119">
        <v>14.68</v>
      </c>
      <c r="Y119">
        <v>7.6585341647782696</v>
      </c>
      <c r="Z119">
        <v>9.2861779852129498</v>
      </c>
      <c r="AB119">
        <v>5.64</v>
      </c>
      <c r="AC119">
        <v>1.03</v>
      </c>
      <c r="AD119">
        <v>-0.93</v>
      </c>
      <c r="AE119" t="s">
        <v>84</v>
      </c>
    </row>
    <row r="120" spans="1:31">
      <c r="A120" t="s">
        <v>85</v>
      </c>
      <c r="B120">
        <v>60</v>
      </c>
      <c r="C120">
        <v>41</v>
      </c>
      <c r="E120">
        <v>7060.39</v>
      </c>
      <c r="F120">
        <v>16443.54</v>
      </c>
      <c r="G120">
        <v>24612.95</v>
      </c>
      <c r="I120">
        <v>47.22</v>
      </c>
      <c r="J120">
        <v>40.67</v>
      </c>
      <c r="K120">
        <v>42.44</v>
      </c>
      <c r="M120">
        <v>-5.93</v>
      </c>
      <c r="N120">
        <v>-3.19</v>
      </c>
      <c r="O120">
        <v>-3.26</v>
      </c>
      <c r="Q120">
        <v>-1.48514851485148</v>
      </c>
      <c r="R120">
        <v>-1.48514851485148</v>
      </c>
      <c r="T120">
        <v>75.63</v>
      </c>
      <c r="U120">
        <v>47.2</v>
      </c>
      <c r="V120">
        <v>33.43</v>
      </c>
      <c r="W120">
        <v>37.74</v>
      </c>
      <c r="Y120">
        <v>6.6587243379466896</v>
      </c>
      <c r="Z120">
        <v>6.3195414458993397</v>
      </c>
      <c r="AB120">
        <v>14.79</v>
      </c>
      <c r="AC120">
        <v>7.66</v>
      </c>
      <c r="AD120">
        <v>1.45</v>
      </c>
      <c r="AE120" t="s">
        <v>86</v>
      </c>
    </row>
    <row r="121" spans="1:31">
      <c r="A121" t="s">
        <v>87</v>
      </c>
      <c r="B121">
        <v>34</v>
      </c>
      <c r="C121">
        <v>19</v>
      </c>
      <c r="E121">
        <v>5110.42</v>
      </c>
      <c r="F121">
        <v>5986.37</v>
      </c>
      <c r="G121">
        <v>8034.61</v>
      </c>
      <c r="I121">
        <v>13.79</v>
      </c>
      <c r="J121">
        <v>2.58</v>
      </c>
      <c r="K121">
        <v>4.6900000000000004</v>
      </c>
      <c r="M121">
        <v>5.92</v>
      </c>
      <c r="N121">
        <v>4.78</v>
      </c>
      <c r="O121">
        <v>0.3</v>
      </c>
      <c r="Q121">
        <v>35.042735042735004</v>
      </c>
      <c r="R121">
        <v>35.042735042735004</v>
      </c>
      <c r="T121">
        <v>5.74</v>
      </c>
      <c r="U121">
        <v>7.19</v>
      </c>
      <c r="V121">
        <v>7.01</v>
      </c>
      <c r="W121">
        <v>7.16</v>
      </c>
      <c r="Y121">
        <v>4.1786591874541603</v>
      </c>
      <c r="Z121">
        <v>7.6779793917742696</v>
      </c>
      <c r="AB121">
        <v>5.17</v>
      </c>
      <c r="AC121">
        <v>4.34</v>
      </c>
      <c r="AD121">
        <v>0.01</v>
      </c>
      <c r="AE121" t="s">
        <v>88</v>
      </c>
    </row>
    <row r="122" spans="1:31">
      <c r="A122" t="s">
        <v>89</v>
      </c>
      <c r="B122">
        <v>139</v>
      </c>
      <c r="C122">
        <v>107</v>
      </c>
      <c r="E122">
        <v>27836.05</v>
      </c>
      <c r="F122">
        <v>35333.050000000003</v>
      </c>
      <c r="G122">
        <v>41589.32</v>
      </c>
      <c r="I122">
        <v>16.940000000000001</v>
      </c>
      <c r="J122">
        <v>22.55</v>
      </c>
      <c r="K122">
        <v>21.12</v>
      </c>
      <c r="M122">
        <v>4.32</v>
      </c>
      <c r="N122">
        <v>-4.8099999999999996</v>
      </c>
      <c r="O122">
        <v>-1.1599999999999999</v>
      </c>
      <c r="Q122">
        <v>-28.571428571428498</v>
      </c>
      <c r="R122">
        <v>-28.571428571428498</v>
      </c>
      <c r="T122">
        <v>13.35</v>
      </c>
      <c r="U122">
        <v>14.45</v>
      </c>
      <c r="V122">
        <v>11.79</v>
      </c>
      <c r="W122">
        <v>12.29</v>
      </c>
      <c r="Y122">
        <v>3.0787322351169699</v>
      </c>
      <c r="Z122">
        <v>5.2243104244792704</v>
      </c>
      <c r="AB122">
        <v>13.13</v>
      </c>
      <c r="AC122">
        <v>2.5499999999999998</v>
      </c>
      <c r="AD122">
        <v>0.86</v>
      </c>
      <c r="AE122" t="s">
        <v>90</v>
      </c>
    </row>
    <row r="123" spans="1:31">
      <c r="A123" t="s">
        <v>91</v>
      </c>
      <c r="B123">
        <v>3</v>
      </c>
      <c r="C123">
        <v>3</v>
      </c>
      <c r="E123">
        <v>3013.73</v>
      </c>
      <c r="F123">
        <v>4498.3</v>
      </c>
      <c r="G123">
        <v>4920</v>
      </c>
      <c r="I123">
        <v>49.26</v>
      </c>
      <c r="J123">
        <v>11.65</v>
      </c>
      <c r="K123">
        <v>19.05</v>
      </c>
      <c r="M123">
        <v>-13.52</v>
      </c>
      <c r="N123">
        <v>-11.06</v>
      </c>
      <c r="O123">
        <v>1.5</v>
      </c>
      <c r="Q123">
        <v>8.6956521739130395</v>
      </c>
      <c r="R123">
        <v>8.6956521739130395</v>
      </c>
      <c r="T123">
        <v>13.09</v>
      </c>
      <c r="U123">
        <v>10.14</v>
      </c>
      <c r="V123">
        <v>9.08</v>
      </c>
      <c r="W123">
        <v>9.31</v>
      </c>
      <c r="Y123">
        <v>8.6601605050796895</v>
      </c>
      <c r="Z123">
        <v>7.6448150061661302</v>
      </c>
      <c r="AB123">
        <v>-5</v>
      </c>
      <c r="AC123">
        <v>-1.44</v>
      </c>
      <c r="AD123">
        <v>2.62</v>
      </c>
      <c r="AE123" t="s">
        <v>92</v>
      </c>
    </row>
    <row r="124" spans="1:31">
      <c r="A124" t="s">
        <v>93</v>
      </c>
      <c r="B124">
        <v>5</v>
      </c>
      <c r="C124">
        <v>4</v>
      </c>
      <c r="E124">
        <v>6814.36</v>
      </c>
      <c r="F124">
        <v>12454.96</v>
      </c>
      <c r="G124">
        <v>14045.7</v>
      </c>
      <c r="I124">
        <v>85.46</v>
      </c>
      <c r="J124">
        <v>17.03</v>
      </c>
      <c r="K124">
        <v>27.45</v>
      </c>
      <c r="M124">
        <v>10.18</v>
      </c>
      <c r="N124">
        <v>3.77</v>
      </c>
      <c r="O124">
        <v>-1.06</v>
      </c>
      <c r="Q124">
        <v>0</v>
      </c>
      <c r="R124">
        <v>0</v>
      </c>
      <c r="T124">
        <v>3.69</v>
      </c>
      <c r="U124">
        <v>3.27</v>
      </c>
      <c r="V124">
        <v>2.8</v>
      </c>
      <c r="W124">
        <v>2.9</v>
      </c>
      <c r="Y124">
        <v>9.81681193677057</v>
      </c>
      <c r="Z124">
        <v>18.272153787574702</v>
      </c>
      <c r="AB124">
        <v>22.21</v>
      </c>
      <c r="AC124">
        <v>9.9700000000000006</v>
      </c>
      <c r="AD124">
        <v>2.17</v>
      </c>
      <c r="AE124" t="s">
        <v>94</v>
      </c>
    </row>
    <row r="126" spans="1:31">
      <c r="A126" t="s">
        <v>95</v>
      </c>
    </row>
    <row r="164" spans="1:23">
      <c r="A164" t="s">
        <v>54</v>
      </c>
      <c r="B164">
        <v>200</v>
      </c>
      <c r="C164">
        <v>154</v>
      </c>
      <c r="E164">
        <v>2599.16</v>
      </c>
      <c r="F164">
        <v>3377.52</v>
      </c>
      <c r="G164">
        <v>3246.05</v>
      </c>
      <c r="I164">
        <v>16.05</v>
      </c>
      <c r="J164">
        <v>73.02</v>
      </c>
      <c r="K164">
        <v>7.05</v>
      </c>
      <c r="M164">
        <v>-0.47</v>
      </c>
      <c r="N164">
        <v>-0.41</v>
      </c>
      <c r="O164">
        <v>0.21</v>
      </c>
      <c r="T164">
        <v>-1.4</v>
      </c>
      <c r="U164">
        <v>-2.88</v>
      </c>
      <c r="V164">
        <v>-0.2</v>
      </c>
      <c r="W164">
        <v>1</v>
      </c>
    </row>
    <row r="165" spans="1:23">
      <c r="A165" t="s">
        <v>53</v>
      </c>
      <c r="B165">
        <v>100</v>
      </c>
      <c r="C165">
        <v>83</v>
      </c>
      <c r="E165">
        <v>2976.34</v>
      </c>
      <c r="F165">
        <v>3677.17</v>
      </c>
      <c r="G165">
        <v>3509.17</v>
      </c>
      <c r="I165">
        <v>11.24</v>
      </c>
      <c r="J165">
        <v>54.66</v>
      </c>
      <c r="K165">
        <v>5.87</v>
      </c>
      <c r="M165">
        <v>-1.08</v>
      </c>
      <c r="N165">
        <v>-0.44</v>
      </c>
      <c r="O165">
        <v>0.24</v>
      </c>
      <c r="T165">
        <v>-2.0499999999999998</v>
      </c>
      <c r="U165">
        <v>-3.22</v>
      </c>
      <c r="V165">
        <v>-0.19</v>
      </c>
      <c r="W165">
        <v>1</v>
      </c>
    </row>
    <row r="166" spans="1:23">
      <c r="A166" t="s">
        <v>55</v>
      </c>
      <c r="B166">
        <v>494</v>
      </c>
      <c r="C166">
        <v>324</v>
      </c>
      <c r="E166">
        <v>2349.77</v>
      </c>
      <c r="F166">
        <v>3231.71</v>
      </c>
      <c r="G166">
        <v>3135.76</v>
      </c>
      <c r="I166">
        <v>17.600000000000001</v>
      </c>
      <c r="J166">
        <v>76.89</v>
      </c>
      <c r="K166">
        <v>7.77</v>
      </c>
      <c r="M166">
        <v>-0.43</v>
      </c>
      <c r="N166">
        <v>-0.33</v>
      </c>
      <c r="O166">
        <v>0.15</v>
      </c>
      <c r="T166">
        <v>-1.54</v>
      </c>
      <c r="U166">
        <v>-2.7</v>
      </c>
      <c r="V166">
        <v>-0.16</v>
      </c>
      <c r="W166" t="s">
        <v>56</v>
      </c>
    </row>
    <row r="167" spans="1:23">
      <c r="A167" t="s">
        <v>57</v>
      </c>
      <c r="B167">
        <v>271</v>
      </c>
      <c r="C167">
        <v>176</v>
      </c>
      <c r="E167">
        <v>2495.85</v>
      </c>
      <c r="F167">
        <v>3353.6</v>
      </c>
      <c r="G167">
        <v>3151.06</v>
      </c>
      <c r="I167">
        <v>9.01</v>
      </c>
      <c r="J167">
        <v>83.78</v>
      </c>
      <c r="K167">
        <v>1.76</v>
      </c>
      <c r="M167">
        <v>-4.58</v>
      </c>
      <c r="N167">
        <v>-0.13</v>
      </c>
      <c r="O167">
        <v>0.24</v>
      </c>
      <c r="T167">
        <v>-5.54</v>
      </c>
      <c r="U167">
        <v>-1.88</v>
      </c>
      <c r="V167">
        <v>-0.31</v>
      </c>
      <c r="W167" t="s">
        <v>58</v>
      </c>
    </row>
    <row r="168" spans="1:23">
      <c r="A168" t="s">
        <v>59</v>
      </c>
      <c r="B168">
        <v>354</v>
      </c>
      <c r="C168">
        <v>230</v>
      </c>
      <c r="E168">
        <v>3322.93</v>
      </c>
      <c r="F168">
        <v>4879.57</v>
      </c>
      <c r="G168">
        <v>5041.47</v>
      </c>
      <c r="I168">
        <v>21.41</v>
      </c>
      <c r="J168">
        <v>36.97</v>
      </c>
      <c r="K168">
        <v>12.52</v>
      </c>
      <c r="M168">
        <v>0.24</v>
      </c>
      <c r="N168">
        <v>0.14000000000000001</v>
      </c>
      <c r="O168">
        <v>-0.13</v>
      </c>
      <c r="T168">
        <v>-0.15</v>
      </c>
      <c r="U168">
        <v>-1.99</v>
      </c>
      <c r="V168">
        <v>7.0000000000000007E-2</v>
      </c>
      <c r="W168" t="s">
        <v>60</v>
      </c>
    </row>
    <row r="169" spans="1:23">
      <c r="A169" t="s">
        <v>61</v>
      </c>
      <c r="B169">
        <v>125</v>
      </c>
      <c r="C169">
        <v>85</v>
      </c>
      <c r="E169">
        <v>1744.43</v>
      </c>
      <c r="F169">
        <v>1710.94</v>
      </c>
      <c r="G169">
        <v>1382.89</v>
      </c>
      <c r="I169">
        <v>8.3000000000000007</v>
      </c>
      <c r="K169">
        <v>-3.7</v>
      </c>
      <c r="M169">
        <v>-2.2400000000000002</v>
      </c>
      <c r="N169">
        <v>-1.43</v>
      </c>
      <c r="O169">
        <v>0.87</v>
      </c>
      <c r="T169">
        <v>-6.43</v>
      </c>
      <c r="U169">
        <v>-4.76</v>
      </c>
      <c r="V169">
        <v>-1.06</v>
      </c>
      <c r="W169" t="s">
        <v>62</v>
      </c>
    </row>
    <row r="170" spans="1:23">
      <c r="A170" t="s">
        <v>63</v>
      </c>
      <c r="B170">
        <v>159</v>
      </c>
      <c r="C170">
        <v>114</v>
      </c>
      <c r="E170">
        <v>1576.24</v>
      </c>
      <c r="F170">
        <v>2755.22</v>
      </c>
      <c r="G170">
        <v>3089.26</v>
      </c>
      <c r="I170">
        <v>86.51</v>
      </c>
      <c r="J170">
        <v>56.51</v>
      </c>
      <c r="K170">
        <v>81.84</v>
      </c>
      <c r="M170">
        <v>29.74</v>
      </c>
      <c r="N170">
        <v>-0.97</v>
      </c>
      <c r="O170">
        <v>-0.36</v>
      </c>
      <c r="T170">
        <v>20.58</v>
      </c>
      <c r="U170">
        <v>-6.25</v>
      </c>
      <c r="V170">
        <v>0.52</v>
      </c>
      <c r="W170" t="s">
        <v>64</v>
      </c>
    </row>
    <row r="171" spans="1:23">
      <c r="A171" t="s">
        <v>65</v>
      </c>
      <c r="B171">
        <v>99</v>
      </c>
      <c r="C171">
        <v>79</v>
      </c>
      <c r="E171">
        <v>3056.76</v>
      </c>
      <c r="F171">
        <v>3773.75</v>
      </c>
      <c r="G171">
        <v>3599.73</v>
      </c>
      <c r="I171">
        <v>10.08</v>
      </c>
      <c r="J171">
        <v>43.42</v>
      </c>
      <c r="K171">
        <v>4.87</v>
      </c>
      <c r="M171">
        <v>-1.08</v>
      </c>
      <c r="N171">
        <v>-0.43</v>
      </c>
      <c r="O171">
        <v>0.18</v>
      </c>
      <c r="T171">
        <v>-1.52</v>
      </c>
      <c r="U171">
        <v>-3.01</v>
      </c>
      <c r="V171">
        <v>-0.12</v>
      </c>
      <c r="W171" t="s">
        <v>66</v>
      </c>
    </row>
    <row r="172" spans="1:23">
      <c r="A172" t="s">
        <v>67</v>
      </c>
      <c r="B172">
        <v>100</v>
      </c>
      <c r="C172">
        <v>80</v>
      </c>
      <c r="E172">
        <v>1134.43</v>
      </c>
      <c r="F172">
        <v>1817.51</v>
      </c>
      <c r="G172">
        <v>1968.49</v>
      </c>
      <c r="I172">
        <v>130.84</v>
      </c>
      <c r="K172">
        <v>33.54</v>
      </c>
      <c r="M172">
        <v>3.26</v>
      </c>
      <c r="N172">
        <v>-1.19</v>
      </c>
      <c r="O172">
        <v>0.44</v>
      </c>
      <c r="T172">
        <v>-5.0199999999999996</v>
      </c>
      <c r="U172">
        <v>-4.13</v>
      </c>
      <c r="V172">
        <v>-1.02</v>
      </c>
      <c r="W172" t="s">
        <v>68</v>
      </c>
    </row>
    <row r="173" spans="1:23">
      <c r="A173" t="s">
        <v>69</v>
      </c>
      <c r="B173">
        <v>295</v>
      </c>
      <c r="C173">
        <v>165</v>
      </c>
      <c r="E173">
        <v>939.94</v>
      </c>
      <c r="F173">
        <v>1731.13</v>
      </c>
      <c r="G173">
        <v>1755.27</v>
      </c>
      <c r="I173">
        <v>36.479999999999997</v>
      </c>
      <c r="J173">
        <v>388.34</v>
      </c>
      <c r="K173">
        <v>61.37</v>
      </c>
      <c r="M173">
        <v>3.46</v>
      </c>
      <c r="N173">
        <v>2.36</v>
      </c>
      <c r="O173">
        <v>-0.86</v>
      </c>
      <c r="T173">
        <v>4.21</v>
      </c>
      <c r="U173">
        <v>3.82</v>
      </c>
      <c r="V173">
        <v>0.81</v>
      </c>
      <c r="W173" t="s">
        <v>70</v>
      </c>
    </row>
    <row r="174" spans="1:23">
      <c r="A174" t="s">
        <v>71</v>
      </c>
      <c r="B174">
        <v>199</v>
      </c>
      <c r="C174">
        <v>159</v>
      </c>
      <c r="E174">
        <v>2616.61</v>
      </c>
      <c r="F174">
        <v>3415.07</v>
      </c>
      <c r="G174">
        <v>3301.05</v>
      </c>
      <c r="I174">
        <v>16.5</v>
      </c>
      <c r="J174">
        <v>69.989999999999995</v>
      </c>
      <c r="K174">
        <v>6.78</v>
      </c>
      <c r="M174">
        <v>-0.65</v>
      </c>
      <c r="N174">
        <v>-0.5</v>
      </c>
      <c r="O174">
        <v>0.21</v>
      </c>
      <c r="T174">
        <v>-1.88</v>
      </c>
      <c r="U174">
        <v>-3.11</v>
      </c>
      <c r="V174">
        <v>-0.22</v>
      </c>
      <c r="W174" t="s">
        <v>72</v>
      </c>
    </row>
    <row r="175" spans="1:23">
      <c r="A175" t="s">
        <v>73</v>
      </c>
      <c r="B175">
        <v>395</v>
      </c>
      <c r="C175">
        <v>245</v>
      </c>
      <c r="E175">
        <v>1046.42</v>
      </c>
      <c r="F175">
        <v>1782.97</v>
      </c>
      <c r="G175">
        <v>1884.19</v>
      </c>
      <c r="I175">
        <v>82.54</v>
      </c>
      <c r="K175">
        <v>39.68</v>
      </c>
      <c r="M175">
        <v>3.34</v>
      </c>
      <c r="N175">
        <v>0.14000000000000001</v>
      </c>
      <c r="O175">
        <v>-0.06</v>
      </c>
      <c r="T175">
        <v>-1.94</v>
      </c>
      <c r="U175">
        <v>-1.37</v>
      </c>
      <c r="V175">
        <v>-0.37</v>
      </c>
      <c r="W175" t="s">
        <v>74</v>
      </c>
    </row>
    <row r="176" spans="1:23">
      <c r="A176" t="s">
        <v>75</v>
      </c>
      <c r="B176">
        <v>15</v>
      </c>
      <c r="C176">
        <v>12</v>
      </c>
      <c r="E176">
        <v>-276.45999999999998</v>
      </c>
      <c r="F176">
        <v>769.39</v>
      </c>
      <c r="G176">
        <v>1076.71</v>
      </c>
      <c r="K176">
        <v>833.71</v>
      </c>
      <c r="M176">
        <v>-47.78</v>
      </c>
      <c r="N176">
        <v>-1.57</v>
      </c>
      <c r="O176">
        <v>-0.39</v>
      </c>
      <c r="T176">
        <v>-33.950000000000003</v>
      </c>
      <c r="U176">
        <v>-0.36</v>
      </c>
      <c r="V176">
        <v>-0.23</v>
      </c>
      <c r="W176" t="s">
        <v>76</v>
      </c>
    </row>
    <row r="177" spans="1:23">
      <c r="A177" t="s">
        <v>77</v>
      </c>
      <c r="B177">
        <v>51</v>
      </c>
      <c r="C177">
        <v>29</v>
      </c>
      <c r="E177">
        <v>-23.63</v>
      </c>
      <c r="F177">
        <v>1376.24</v>
      </c>
      <c r="G177">
        <v>1318.37</v>
      </c>
      <c r="I177">
        <v>23.28</v>
      </c>
      <c r="K177">
        <v>320.5</v>
      </c>
      <c r="M177">
        <v>-18.39</v>
      </c>
      <c r="N177">
        <v>0.55000000000000004</v>
      </c>
      <c r="O177">
        <v>-0.14000000000000001</v>
      </c>
      <c r="T177">
        <v>-1.46</v>
      </c>
      <c r="U177">
        <v>2.4500000000000002</v>
      </c>
      <c r="V177">
        <v>0.4</v>
      </c>
      <c r="W177" t="s">
        <v>78</v>
      </c>
    </row>
    <row r="178" spans="1:23">
      <c r="A178" t="s">
        <v>79</v>
      </c>
      <c r="B178">
        <v>86</v>
      </c>
      <c r="C178">
        <v>68</v>
      </c>
      <c r="E178">
        <v>1445.46</v>
      </c>
      <c r="F178">
        <v>1642.69</v>
      </c>
      <c r="G178">
        <v>1686.29</v>
      </c>
      <c r="I178">
        <v>19.29</v>
      </c>
      <c r="J178">
        <v>36.93</v>
      </c>
      <c r="K178">
        <v>24.86</v>
      </c>
      <c r="M178">
        <v>31.15</v>
      </c>
      <c r="N178">
        <v>-1.75</v>
      </c>
      <c r="O178">
        <v>0.19</v>
      </c>
      <c r="T178">
        <v>21.81</v>
      </c>
      <c r="U178">
        <v>-6.49</v>
      </c>
      <c r="V178">
        <v>-0.26</v>
      </c>
      <c r="W178" t="s">
        <v>80</v>
      </c>
    </row>
    <row r="179" spans="1:23">
      <c r="A179" t="s">
        <v>81</v>
      </c>
      <c r="B179">
        <v>73</v>
      </c>
      <c r="C179">
        <v>56</v>
      </c>
      <c r="E179">
        <v>4511.57</v>
      </c>
      <c r="F179">
        <v>4491.3500000000004</v>
      </c>
      <c r="G179">
        <v>4223.6099999999997</v>
      </c>
      <c r="I179">
        <v>7.94</v>
      </c>
      <c r="J179">
        <v>114.77</v>
      </c>
      <c r="K179">
        <v>-15.21</v>
      </c>
      <c r="M179">
        <v>-7.52</v>
      </c>
      <c r="N179">
        <v>-0.34</v>
      </c>
      <c r="O179">
        <v>-0.13</v>
      </c>
      <c r="T179">
        <v>-5.33</v>
      </c>
      <c r="U179">
        <v>0.18</v>
      </c>
      <c r="V179">
        <v>0.12</v>
      </c>
      <c r="W179" t="s">
        <v>82</v>
      </c>
    </row>
    <row r="180" spans="1:23">
      <c r="A180" t="s">
        <v>83</v>
      </c>
      <c r="B180">
        <v>34</v>
      </c>
      <c r="C180">
        <v>22</v>
      </c>
      <c r="E180">
        <v>3280.4</v>
      </c>
      <c r="F180">
        <v>4582.28</v>
      </c>
      <c r="G180">
        <v>3448.07</v>
      </c>
      <c r="I180">
        <v>31.95</v>
      </c>
      <c r="J180">
        <v>127.44</v>
      </c>
      <c r="K180">
        <v>18.3</v>
      </c>
      <c r="M180">
        <v>-1</v>
      </c>
      <c r="N180">
        <v>3.21</v>
      </c>
      <c r="O180">
        <v>0</v>
      </c>
      <c r="T180">
        <v>-2.62</v>
      </c>
      <c r="U180">
        <v>-5.27</v>
      </c>
      <c r="V180">
        <v>-1.31</v>
      </c>
      <c r="W180" t="s">
        <v>84</v>
      </c>
    </row>
    <row r="181" spans="1:23">
      <c r="A181" t="s">
        <v>85</v>
      </c>
      <c r="B181">
        <v>59</v>
      </c>
      <c r="C181">
        <v>30</v>
      </c>
      <c r="E181">
        <v>3123.95</v>
      </c>
      <c r="F181">
        <v>4994.3999999999996</v>
      </c>
      <c r="G181">
        <v>5644.21</v>
      </c>
      <c r="I181">
        <v>37.020000000000003</v>
      </c>
      <c r="J181">
        <v>76.17</v>
      </c>
      <c r="K181">
        <v>30.15</v>
      </c>
      <c r="M181">
        <v>0.56999999999999995</v>
      </c>
      <c r="N181">
        <v>2.11</v>
      </c>
      <c r="O181">
        <v>0</v>
      </c>
      <c r="T181">
        <v>-0.32</v>
      </c>
      <c r="U181">
        <v>1.36</v>
      </c>
      <c r="V181">
        <v>0</v>
      </c>
      <c r="W181" t="s">
        <v>86</v>
      </c>
    </row>
    <row r="182" spans="1:23">
      <c r="A182" t="s">
        <v>87</v>
      </c>
      <c r="B182">
        <v>37</v>
      </c>
      <c r="C182">
        <v>8</v>
      </c>
      <c r="E182">
        <v>1821.01</v>
      </c>
      <c r="F182">
        <v>877.3</v>
      </c>
      <c r="G182">
        <v>728.5</v>
      </c>
      <c r="I182">
        <v>21.44</v>
      </c>
      <c r="J182">
        <v>23.64</v>
      </c>
      <c r="K182">
        <v>16.350000000000001</v>
      </c>
      <c r="M182">
        <v>9.3000000000000007</v>
      </c>
      <c r="N182">
        <v>0.3</v>
      </c>
      <c r="O182">
        <v>0</v>
      </c>
      <c r="T182">
        <v>6.14</v>
      </c>
      <c r="U182">
        <v>-2.2200000000000002</v>
      </c>
      <c r="V182">
        <v>0</v>
      </c>
      <c r="W182" t="s">
        <v>88</v>
      </c>
    </row>
    <row r="183" spans="1:23">
      <c r="A183" t="s">
        <v>89</v>
      </c>
      <c r="B183">
        <v>131</v>
      </c>
      <c r="C183">
        <v>93</v>
      </c>
      <c r="E183">
        <v>6698.73</v>
      </c>
      <c r="F183">
        <v>9700.1200000000008</v>
      </c>
      <c r="G183">
        <v>10080.83</v>
      </c>
      <c r="I183">
        <v>8.2899999999999991</v>
      </c>
      <c r="J183">
        <v>26.54</v>
      </c>
      <c r="K183">
        <v>11.13</v>
      </c>
      <c r="M183">
        <v>-5.88</v>
      </c>
      <c r="N183">
        <v>0.21</v>
      </c>
      <c r="O183">
        <v>-0.11</v>
      </c>
      <c r="T183">
        <v>-6.71</v>
      </c>
      <c r="U183">
        <v>-1.39</v>
      </c>
      <c r="V183">
        <v>0.05</v>
      </c>
      <c r="W183" t="s">
        <v>90</v>
      </c>
    </row>
    <row r="184" spans="1:23">
      <c r="A184" t="s">
        <v>91</v>
      </c>
      <c r="B184">
        <v>3</v>
      </c>
      <c r="C184">
        <v>3</v>
      </c>
      <c r="E184">
        <v>1438.94</v>
      </c>
      <c r="F184">
        <v>770.34</v>
      </c>
      <c r="G184">
        <v>764.22</v>
      </c>
      <c r="I184">
        <v>-30.11</v>
      </c>
      <c r="M184">
        <v>-34.99</v>
      </c>
      <c r="N184">
        <v>-8.9</v>
      </c>
      <c r="O184">
        <v>0</v>
      </c>
      <c r="T184">
        <v>4.57</v>
      </c>
      <c r="U184">
        <v>5.0599999999999996</v>
      </c>
      <c r="V184">
        <v>-0.82</v>
      </c>
      <c r="W184" t="s">
        <v>92</v>
      </c>
    </row>
    <row r="185" spans="1:23">
      <c r="A185" t="s">
        <v>93</v>
      </c>
      <c r="B185">
        <v>5</v>
      </c>
      <c r="C185">
        <v>3</v>
      </c>
      <c r="E185">
        <v>1692.67</v>
      </c>
      <c r="F185">
        <v>4625.33</v>
      </c>
      <c r="G185">
        <v>2514.42</v>
      </c>
      <c r="I185">
        <v>67.03</v>
      </c>
      <c r="J185">
        <v>33.76</v>
      </c>
      <c r="K185">
        <v>-4</v>
      </c>
      <c r="M185">
        <v>12.12</v>
      </c>
      <c r="N185">
        <v>0.63</v>
      </c>
      <c r="O185">
        <v>2.41</v>
      </c>
      <c r="T185">
        <v>-6.1</v>
      </c>
      <c r="U185">
        <v>-9.69</v>
      </c>
      <c r="V185">
        <v>-2.89</v>
      </c>
      <c r="W185" t="s">
        <v>94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93EC-C4A5-4FE2-93C1-4054561F8D91}">
  <dimension ref="B1:H7"/>
  <sheetViews>
    <sheetView zoomScale="65" workbookViewId="0">
      <selection activeCell="C3" sqref="C3:G3"/>
    </sheetView>
  </sheetViews>
  <sheetFormatPr defaultRowHeight="14.5"/>
  <sheetData>
    <row r="1" spans="2:8" ht="15" thickBot="1"/>
    <row r="2" spans="2:8" ht="15" thickBot="1">
      <c r="B2" s="46" t="s">
        <v>162</v>
      </c>
      <c r="C2" s="47" t="s">
        <v>163</v>
      </c>
      <c r="D2" s="47" t="s">
        <v>164</v>
      </c>
      <c r="E2" s="47" t="s">
        <v>165</v>
      </c>
      <c r="F2" s="47" t="s">
        <v>166</v>
      </c>
      <c r="G2" s="48" t="s">
        <v>167</v>
      </c>
    </row>
    <row r="3" spans="2:8" ht="15" thickBot="1">
      <c r="B3" s="46" t="s">
        <v>168</v>
      </c>
      <c r="C3" s="47">
        <v>0.17540029112081515</v>
      </c>
      <c r="D3" s="47">
        <v>0.2205240174672489</v>
      </c>
      <c r="E3" s="47">
        <v>0.2889374090247453</v>
      </c>
      <c r="F3" s="47">
        <v>0.22416302765647744</v>
      </c>
      <c r="G3" s="48">
        <v>9.0975254730713245E-2</v>
      </c>
      <c r="H3">
        <f>SUM(C3:G3)</f>
        <v>1</v>
      </c>
    </row>
    <row r="4" spans="2:8">
      <c r="C4" s="49">
        <f>C3/$H$3</f>
        <v>0.17540029112081515</v>
      </c>
      <c r="D4" s="49">
        <f t="shared" ref="D4:G4" si="0">D3/$H$3</f>
        <v>0.2205240174672489</v>
      </c>
      <c r="E4" s="49">
        <f t="shared" si="0"/>
        <v>0.2889374090247453</v>
      </c>
      <c r="F4" s="49">
        <f t="shared" si="0"/>
        <v>0.22416302765647744</v>
      </c>
      <c r="G4" s="49">
        <f t="shared" si="0"/>
        <v>9.0975254730713245E-2</v>
      </c>
    </row>
    <row r="5" spans="2:8" ht="15" thickBot="1"/>
    <row r="6" spans="2:8" ht="15" thickBot="1">
      <c r="C6" s="47" t="s">
        <v>163</v>
      </c>
      <c r="D6" s="47" t="s">
        <v>164</v>
      </c>
      <c r="E6" s="47" t="s">
        <v>165</v>
      </c>
      <c r="F6" s="47" t="s">
        <v>166</v>
      </c>
      <c r="G6" s="48" t="s">
        <v>167</v>
      </c>
    </row>
    <row r="7" spans="2:8">
      <c r="C7">
        <v>0.17540029112081515</v>
      </c>
      <c r="D7">
        <v>0.2205240174672489</v>
      </c>
      <c r="E7">
        <v>0.2889374090247453</v>
      </c>
      <c r="F7">
        <v>0.22416302765647744</v>
      </c>
      <c r="G7">
        <v>9.0975254730713245E-2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058C-8A30-4F7A-9B27-13ED1611F0EF}">
  <dimension ref="A1:I213"/>
  <sheetViews>
    <sheetView topLeftCell="E3" workbookViewId="0">
      <selection activeCell="J8" sqref="J8"/>
    </sheetView>
  </sheetViews>
  <sheetFormatPr defaultColWidth="8.90625" defaultRowHeight="14.5"/>
  <cols>
    <col min="1" max="1" width="49.1796875" style="22" customWidth="1"/>
    <col min="2" max="2" width="38.453125" style="22" customWidth="1"/>
    <col min="3" max="3" width="28.81640625" style="22" customWidth="1"/>
    <col min="4" max="4" width="19.1796875" style="22" customWidth="1"/>
    <col min="5" max="5" width="26.453125" style="22" customWidth="1"/>
    <col min="6" max="6" width="6" style="22" customWidth="1"/>
    <col min="7" max="16384" width="8.90625" style="22"/>
  </cols>
  <sheetData>
    <row r="1" spans="1:9">
      <c r="A1" s="1" t="s">
        <v>171</v>
      </c>
    </row>
    <row r="2" spans="1:9">
      <c r="A2" s="1" t="s">
        <v>172</v>
      </c>
    </row>
    <row r="5" spans="1:9">
      <c r="A5" s="50" t="s">
        <v>173</v>
      </c>
      <c r="B5" s="50" t="s">
        <v>174</v>
      </c>
      <c r="C5" s="50" t="s">
        <v>175</v>
      </c>
      <c r="D5" s="50" t="s">
        <v>176</v>
      </c>
      <c r="E5" s="50" t="s">
        <v>177</v>
      </c>
      <c r="F5" s="50" t="s">
        <v>178</v>
      </c>
    </row>
    <row r="6" spans="1:9">
      <c r="A6" s="6" t="s">
        <v>179</v>
      </c>
      <c r="B6" s="6" t="s">
        <v>180</v>
      </c>
      <c r="C6" s="6" t="s">
        <v>181</v>
      </c>
      <c r="D6" s="6" t="s">
        <v>182</v>
      </c>
      <c r="E6" s="6" t="s">
        <v>183</v>
      </c>
      <c r="F6" s="51">
        <v>2002</v>
      </c>
      <c r="H6" s="22">
        <v>2002</v>
      </c>
      <c r="I6" s="22">
        <f>COUNTIF(F6:F211,H6)</f>
        <v>2</v>
      </c>
    </row>
    <row r="7" spans="1:9">
      <c r="A7" s="6" t="s">
        <v>179</v>
      </c>
      <c r="B7" s="6" t="s">
        <v>180</v>
      </c>
      <c r="C7" s="6" t="s">
        <v>181</v>
      </c>
      <c r="D7" s="6" t="s">
        <v>182</v>
      </c>
      <c r="E7" s="6" t="s">
        <v>184</v>
      </c>
      <c r="F7" s="51">
        <v>2002</v>
      </c>
      <c r="H7" s="22">
        <v>2003</v>
      </c>
      <c r="I7" s="54">
        <f t="shared" ref="I7:I29" si="0">COUNTIF(F7:F212,H7)</f>
        <v>1</v>
      </c>
    </row>
    <row r="8" spans="1:9">
      <c r="A8" s="6" t="s">
        <v>179</v>
      </c>
      <c r="B8" s="6" t="s">
        <v>180</v>
      </c>
      <c r="C8" s="6" t="s">
        <v>181</v>
      </c>
      <c r="D8" s="6" t="s">
        <v>182</v>
      </c>
      <c r="E8" s="6" t="s">
        <v>185</v>
      </c>
      <c r="F8" s="51">
        <v>2003</v>
      </c>
      <c r="H8" s="22">
        <v>2004</v>
      </c>
      <c r="I8" s="54">
        <f t="shared" si="0"/>
        <v>2</v>
      </c>
    </row>
    <row r="9" spans="1:9">
      <c r="A9" s="6" t="s">
        <v>179</v>
      </c>
      <c r="B9" s="6" t="s">
        <v>180</v>
      </c>
      <c r="C9" s="6" t="s">
        <v>181</v>
      </c>
      <c r="D9" s="6" t="s">
        <v>182</v>
      </c>
      <c r="E9" s="6" t="s">
        <v>186</v>
      </c>
      <c r="F9" s="51">
        <v>2004</v>
      </c>
      <c r="H9" s="22">
        <v>2005</v>
      </c>
      <c r="I9" s="22">
        <f t="shared" si="0"/>
        <v>2</v>
      </c>
    </row>
    <row r="10" spans="1:9">
      <c r="A10" s="6" t="s">
        <v>179</v>
      </c>
      <c r="B10" s="6" t="s">
        <v>180</v>
      </c>
      <c r="C10" s="6" t="s">
        <v>187</v>
      </c>
      <c r="D10" s="6" t="s">
        <v>188</v>
      </c>
      <c r="E10" s="6" t="s">
        <v>189</v>
      </c>
      <c r="F10" s="51">
        <v>2004</v>
      </c>
      <c r="H10" s="22">
        <v>2006</v>
      </c>
      <c r="I10" s="22">
        <f t="shared" si="0"/>
        <v>2</v>
      </c>
    </row>
    <row r="11" spans="1:9">
      <c r="A11" s="6" t="s">
        <v>179</v>
      </c>
      <c r="B11" s="6" t="s">
        <v>180</v>
      </c>
      <c r="C11" s="6" t="s">
        <v>190</v>
      </c>
      <c r="D11" s="6" t="s">
        <v>191</v>
      </c>
      <c r="E11" s="6" t="s">
        <v>192</v>
      </c>
      <c r="F11" s="51">
        <v>2005</v>
      </c>
      <c r="H11" s="22">
        <v>2007</v>
      </c>
      <c r="I11" s="22">
        <f t="shared" si="0"/>
        <v>1</v>
      </c>
    </row>
    <row r="12" spans="1:9">
      <c r="A12" s="6" t="s">
        <v>179</v>
      </c>
      <c r="B12" s="6" t="s">
        <v>180</v>
      </c>
      <c r="C12" s="6" t="s">
        <v>181</v>
      </c>
      <c r="D12" s="6" t="s">
        <v>182</v>
      </c>
      <c r="E12" s="6" t="s">
        <v>193</v>
      </c>
      <c r="F12" s="51">
        <v>2005</v>
      </c>
      <c r="H12" s="22">
        <v>2008</v>
      </c>
      <c r="I12" s="22">
        <f t="shared" si="0"/>
        <v>5</v>
      </c>
    </row>
    <row r="13" spans="1:9">
      <c r="A13" s="6" t="s">
        <v>179</v>
      </c>
      <c r="B13" s="6" t="s">
        <v>180</v>
      </c>
      <c r="C13" s="6" t="s">
        <v>190</v>
      </c>
      <c r="D13" s="6" t="s">
        <v>182</v>
      </c>
      <c r="E13" s="6" t="s">
        <v>194</v>
      </c>
      <c r="F13" s="51">
        <v>2006</v>
      </c>
      <c r="H13" s="22">
        <v>2009</v>
      </c>
      <c r="I13" s="54">
        <f t="shared" si="0"/>
        <v>21</v>
      </c>
    </row>
    <row r="14" spans="1:9">
      <c r="A14" s="6" t="s">
        <v>179</v>
      </c>
      <c r="B14" s="6" t="s">
        <v>180</v>
      </c>
      <c r="C14" s="6" t="s">
        <v>190</v>
      </c>
      <c r="D14" s="6" t="s">
        <v>191</v>
      </c>
      <c r="E14" s="6" t="s">
        <v>195</v>
      </c>
      <c r="F14" s="51">
        <v>2006</v>
      </c>
      <c r="H14" s="22">
        <v>2010</v>
      </c>
      <c r="I14" s="54">
        <f t="shared" si="0"/>
        <v>20</v>
      </c>
    </row>
    <row r="15" spans="1:9">
      <c r="A15" s="6" t="s">
        <v>179</v>
      </c>
      <c r="B15" s="6" t="s">
        <v>180</v>
      </c>
      <c r="C15" s="6" t="s">
        <v>187</v>
      </c>
      <c r="D15" s="6" t="s">
        <v>188</v>
      </c>
      <c r="E15" s="6" t="s">
        <v>196</v>
      </c>
      <c r="F15" s="51">
        <v>2007</v>
      </c>
      <c r="H15" s="22">
        <v>2011</v>
      </c>
      <c r="I15" s="22">
        <f t="shared" si="0"/>
        <v>20</v>
      </c>
    </row>
    <row r="16" spans="1:9">
      <c r="A16" s="6" t="s">
        <v>179</v>
      </c>
      <c r="B16" s="6" t="s">
        <v>180</v>
      </c>
      <c r="C16" s="6" t="s">
        <v>190</v>
      </c>
      <c r="D16" s="6" t="s">
        <v>197</v>
      </c>
      <c r="E16" s="6" t="s">
        <v>198</v>
      </c>
      <c r="F16" s="51">
        <v>2008</v>
      </c>
      <c r="H16" s="22">
        <v>2012</v>
      </c>
      <c r="I16" s="22">
        <f t="shared" si="0"/>
        <v>8</v>
      </c>
    </row>
    <row r="17" spans="1:9">
      <c r="A17" s="6" t="s">
        <v>179</v>
      </c>
      <c r="B17" s="6" t="s">
        <v>180</v>
      </c>
      <c r="C17" s="6" t="s">
        <v>190</v>
      </c>
      <c r="D17" s="6" t="s">
        <v>199</v>
      </c>
      <c r="E17" s="6" t="s">
        <v>200</v>
      </c>
      <c r="F17" s="51">
        <v>2008</v>
      </c>
      <c r="H17" s="22">
        <v>2013</v>
      </c>
      <c r="I17" s="22">
        <f t="shared" si="0"/>
        <v>17</v>
      </c>
    </row>
    <row r="18" spans="1:9">
      <c r="A18" s="6" t="s">
        <v>179</v>
      </c>
      <c r="B18" s="6" t="s">
        <v>180</v>
      </c>
      <c r="C18" s="6" t="s">
        <v>190</v>
      </c>
      <c r="D18" s="6" t="s">
        <v>199</v>
      </c>
      <c r="E18" s="6" t="s">
        <v>201</v>
      </c>
      <c r="F18" s="51">
        <v>2008</v>
      </c>
      <c r="H18" s="22">
        <v>2014</v>
      </c>
      <c r="I18" s="22">
        <f t="shared" si="0"/>
        <v>24</v>
      </c>
    </row>
    <row r="19" spans="1:9">
      <c r="A19" s="6" t="s">
        <v>179</v>
      </c>
      <c r="B19" s="6" t="s">
        <v>180</v>
      </c>
      <c r="C19" s="6" t="s">
        <v>190</v>
      </c>
      <c r="D19" s="6" t="s">
        <v>191</v>
      </c>
      <c r="E19" s="6" t="s">
        <v>202</v>
      </c>
      <c r="F19" s="51">
        <v>2008</v>
      </c>
      <c r="H19" s="22">
        <v>2015</v>
      </c>
      <c r="I19" s="54">
        <f t="shared" si="0"/>
        <v>15</v>
      </c>
    </row>
    <row r="20" spans="1:9">
      <c r="A20" s="6" t="s">
        <v>179</v>
      </c>
      <c r="B20" s="6" t="s">
        <v>180</v>
      </c>
      <c r="C20" s="6" t="s">
        <v>187</v>
      </c>
      <c r="D20" s="6" t="s">
        <v>197</v>
      </c>
      <c r="E20" s="6" t="s">
        <v>203</v>
      </c>
      <c r="F20" s="51">
        <v>2008</v>
      </c>
      <c r="H20" s="22">
        <v>2016</v>
      </c>
      <c r="I20" s="54">
        <f t="shared" si="0"/>
        <v>7</v>
      </c>
    </row>
    <row r="21" spans="1:9">
      <c r="A21" s="6" t="s">
        <v>179</v>
      </c>
      <c r="B21" s="6" t="s">
        <v>180</v>
      </c>
      <c r="C21" s="6" t="s">
        <v>204</v>
      </c>
      <c r="D21" s="6" t="s">
        <v>205</v>
      </c>
      <c r="E21" s="6" t="s">
        <v>206</v>
      </c>
      <c r="F21" s="51">
        <v>2009</v>
      </c>
      <c r="H21" s="22">
        <v>2017</v>
      </c>
      <c r="I21" s="22">
        <f t="shared" si="0"/>
        <v>5</v>
      </c>
    </row>
    <row r="22" spans="1:9">
      <c r="A22" s="6" t="s">
        <v>179</v>
      </c>
      <c r="B22" s="6" t="s">
        <v>180</v>
      </c>
      <c r="C22" s="6" t="s">
        <v>204</v>
      </c>
      <c r="D22" s="6" t="s">
        <v>205</v>
      </c>
      <c r="E22" s="6" t="s">
        <v>207</v>
      </c>
      <c r="F22" s="51">
        <v>2009</v>
      </c>
      <c r="H22" s="22">
        <v>2018</v>
      </c>
      <c r="I22" s="22">
        <f t="shared" si="0"/>
        <v>10</v>
      </c>
    </row>
    <row r="23" spans="1:9">
      <c r="A23" s="6" t="s">
        <v>179</v>
      </c>
      <c r="B23" s="6" t="s">
        <v>180</v>
      </c>
      <c r="C23" s="6" t="s">
        <v>190</v>
      </c>
      <c r="D23" s="6" t="s">
        <v>182</v>
      </c>
      <c r="E23" s="6" t="s">
        <v>208</v>
      </c>
      <c r="F23" s="51">
        <v>2009</v>
      </c>
      <c r="H23" s="22">
        <v>2019</v>
      </c>
      <c r="I23" s="22">
        <f t="shared" si="0"/>
        <v>7</v>
      </c>
    </row>
    <row r="24" spans="1:9">
      <c r="A24" s="6" t="s">
        <v>179</v>
      </c>
      <c r="B24" s="6" t="s">
        <v>180</v>
      </c>
      <c r="C24" s="6" t="s">
        <v>190</v>
      </c>
      <c r="D24" s="6" t="s">
        <v>199</v>
      </c>
      <c r="E24" s="6" t="s">
        <v>209</v>
      </c>
      <c r="F24" s="51">
        <v>2009</v>
      </c>
      <c r="H24" s="22">
        <v>2020</v>
      </c>
      <c r="I24" s="22">
        <f t="shared" si="0"/>
        <v>8</v>
      </c>
    </row>
    <row r="25" spans="1:9">
      <c r="A25" s="6" t="s">
        <v>179</v>
      </c>
      <c r="B25" s="6" t="s">
        <v>180</v>
      </c>
      <c r="C25" s="6" t="s">
        <v>190</v>
      </c>
      <c r="D25" s="6" t="s">
        <v>199</v>
      </c>
      <c r="E25" s="6" t="s">
        <v>210</v>
      </c>
      <c r="F25" s="51">
        <v>2009</v>
      </c>
      <c r="H25" s="22">
        <v>2021</v>
      </c>
      <c r="I25" s="54">
        <f t="shared" si="0"/>
        <v>6</v>
      </c>
    </row>
    <row r="26" spans="1:9">
      <c r="A26" s="6" t="s">
        <v>179</v>
      </c>
      <c r="B26" s="6" t="s">
        <v>180</v>
      </c>
      <c r="C26" s="6" t="s">
        <v>190</v>
      </c>
      <c r="D26" s="6" t="s">
        <v>199</v>
      </c>
      <c r="E26" s="6" t="s">
        <v>211</v>
      </c>
      <c r="F26" s="51">
        <v>2009</v>
      </c>
      <c r="H26" s="22">
        <v>2022</v>
      </c>
      <c r="I26" s="54">
        <f t="shared" si="0"/>
        <v>6</v>
      </c>
    </row>
    <row r="27" spans="1:9">
      <c r="A27" s="6" t="s">
        <v>179</v>
      </c>
      <c r="B27" s="6" t="s">
        <v>180</v>
      </c>
      <c r="C27" s="6" t="s">
        <v>190</v>
      </c>
      <c r="D27" s="6" t="s">
        <v>199</v>
      </c>
      <c r="E27" s="6" t="s">
        <v>212</v>
      </c>
      <c r="F27" s="51">
        <v>2009</v>
      </c>
      <c r="H27" s="22">
        <v>2023</v>
      </c>
      <c r="I27" s="22">
        <f t="shared" si="0"/>
        <v>10</v>
      </c>
    </row>
    <row r="28" spans="1:9">
      <c r="A28" s="6" t="s">
        <v>179</v>
      </c>
      <c r="B28" s="6" t="s">
        <v>180</v>
      </c>
      <c r="C28" s="6" t="s">
        <v>190</v>
      </c>
      <c r="D28" s="6" t="s">
        <v>199</v>
      </c>
      <c r="E28" s="6" t="s">
        <v>213</v>
      </c>
      <c r="F28" s="51">
        <v>2009</v>
      </c>
      <c r="H28" s="22">
        <v>2024</v>
      </c>
      <c r="I28" s="22">
        <f t="shared" si="0"/>
        <v>6</v>
      </c>
    </row>
    <row r="29" spans="1:9">
      <c r="A29" s="6" t="s">
        <v>179</v>
      </c>
      <c r="B29" s="6" t="s">
        <v>180</v>
      </c>
      <c r="C29" s="6" t="s">
        <v>190</v>
      </c>
      <c r="D29" s="6" t="s">
        <v>199</v>
      </c>
      <c r="E29" s="6" t="s">
        <v>214</v>
      </c>
      <c r="F29" s="51">
        <v>2009</v>
      </c>
      <c r="H29" s="22">
        <v>2025</v>
      </c>
      <c r="I29" s="22">
        <f t="shared" si="0"/>
        <v>1</v>
      </c>
    </row>
    <row r="30" spans="1:9">
      <c r="A30" s="6" t="s">
        <v>179</v>
      </c>
      <c r="B30" s="6" t="s">
        <v>180</v>
      </c>
      <c r="C30" s="6" t="s">
        <v>190</v>
      </c>
      <c r="D30" s="6" t="s">
        <v>199</v>
      </c>
      <c r="E30" s="6" t="s">
        <v>215</v>
      </c>
      <c r="F30" s="51">
        <v>2009</v>
      </c>
      <c r="H30" s="22">
        <v>2026</v>
      </c>
    </row>
    <row r="31" spans="1:9">
      <c r="A31" s="6" t="s">
        <v>179</v>
      </c>
      <c r="B31" s="6" t="s">
        <v>180</v>
      </c>
      <c r="C31" s="6" t="s">
        <v>190</v>
      </c>
      <c r="D31" s="6" t="s">
        <v>199</v>
      </c>
      <c r="E31" s="6" t="s">
        <v>216</v>
      </c>
      <c r="F31" s="51">
        <v>2009</v>
      </c>
    </row>
    <row r="32" spans="1:9">
      <c r="A32" s="6" t="s">
        <v>179</v>
      </c>
      <c r="B32" s="6" t="s">
        <v>180</v>
      </c>
      <c r="C32" s="6" t="s">
        <v>190</v>
      </c>
      <c r="D32" s="6" t="s">
        <v>199</v>
      </c>
      <c r="E32" s="6" t="s">
        <v>217</v>
      </c>
      <c r="F32" s="51">
        <v>2009</v>
      </c>
    </row>
    <row r="33" spans="1:6">
      <c r="A33" s="6" t="s">
        <v>179</v>
      </c>
      <c r="B33" s="6" t="s">
        <v>180</v>
      </c>
      <c r="C33" s="6" t="s">
        <v>190</v>
      </c>
      <c r="D33" s="6" t="s">
        <v>199</v>
      </c>
      <c r="E33" s="6" t="s">
        <v>218</v>
      </c>
      <c r="F33" s="51">
        <v>2009</v>
      </c>
    </row>
    <row r="34" spans="1:6">
      <c r="A34" s="6" t="s">
        <v>179</v>
      </c>
      <c r="B34" s="6" t="s">
        <v>180</v>
      </c>
      <c r="C34" s="6" t="s">
        <v>190</v>
      </c>
      <c r="D34" s="6" t="s">
        <v>199</v>
      </c>
      <c r="E34" s="6" t="s">
        <v>219</v>
      </c>
      <c r="F34" s="51">
        <v>2009</v>
      </c>
    </row>
    <row r="35" spans="1:6">
      <c r="A35" s="6" t="s">
        <v>179</v>
      </c>
      <c r="B35" s="6" t="s">
        <v>180</v>
      </c>
      <c r="C35" s="6" t="s">
        <v>190</v>
      </c>
      <c r="D35" s="6" t="s">
        <v>182</v>
      </c>
      <c r="E35" s="6" t="s">
        <v>220</v>
      </c>
      <c r="F35" s="51">
        <v>2009</v>
      </c>
    </row>
    <row r="36" spans="1:6">
      <c r="A36" s="6" t="s">
        <v>179</v>
      </c>
      <c r="B36" s="6" t="s">
        <v>180</v>
      </c>
      <c r="C36" s="6" t="s">
        <v>190</v>
      </c>
      <c r="D36" s="6" t="s">
        <v>191</v>
      </c>
      <c r="E36" s="6" t="s">
        <v>221</v>
      </c>
      <c r="F36" s="51">
        <v>2009</v>
      </c>
    </row>
    <row r="37" spans="1:6">
      <c r="A37" s="6" t="s">
        <v>179</v>
      </c>
      <c r="B37" s="6" t="s">
        <v>180</v>
      </c>
      <c r="C37" s="6" t="s">
        <v>190</v>
      </c>
      <c r="D37" s="6" t="s">
        <v>197</v>
      </c>
      <c r="E37" s="6" t="s">
        <v>222</v>
      </c>
      <c r="F37" s="51">
        <v>2009</v>
      </c>
    </row>
    <row r="38" spans="1:6">
      <c r="A38" s="6" t="s">
        <v>179</v>
      </c>
      <c r="B38" s="6" t="s">
        <v>180</v>
      </c>
      <c r="C38" s="6" t="s">
        <v>187</v>
      </c>
      <c r="D38" s="6" t="s">
        <v>182</v>
      </c>
      <c r="E38" s="6" t="s">
        <v>223</v>
      </c>
      <c r="F38" s="51">
        <v>2009</v>
      </c>
    </row>
    <row r="39" spans="1:6">
      <c r="A39" s="6" t="s">
        <v>179</v>
      </c>
      <c r="B39" s="6" t="s">
        <v>180</v>
      </c>
      <c r="C39" s="6" t="s">
        <v>187</v>
      </c>
      <c r="D39" s="6" t="s">
        <v>191</v>
      </c>
      <c r="E39" s="6" t="s">
        <v>224</v>
      </c>
      <c r="F39" s="51">
        <v>2009</v>
      </c>
    </row>
    <row r="40" spans="1:6">
      <c r="A40" s="6" t="s">
        <v>179</v>
      </c>
      <c r="B40" s="6" t="s">
        <v>180</v>
      </c>
      <c r="C40" s="6" t="s">
        <v>187</v>
      </c>
      <c r="D40" s="6" t="s">
        <v>188</v>
      </c>
      <c r="E40" s="6" t="s">
        <v>225</v>
      </c>
      <c r="F40" s="51">
        <v>2009</v>
      </c>
    </row>
    <row r="41" spans="1:6">
      <c r="A41" s="6" t="s">
        <v>179</v>
      </c>
      <c r="B41" s="6" t="s">
        <v>180</v>
      </c>
      <c r="C41" s="6" t="s">
        <v>181</v>
      </c>
      <c r="D41" s="6" t="s">
        <v>182</v>
      </c>
      <c r="E41" s="6" t="s">
        <v>226</v>
      </c>
      <c r="F41" s="51">
        <v>2009</v>
      </c>
    </row>
    <row r="42" spans="1:6">
      <c r="A42" s="6" t="s">
        <v>179</v>
      </c>
      <c r="B42" s="6" t="s">
        <v>180</v>
      </c>
      <c r="C42" s="6" t="s">
        <v>227</v>
      </c>
      <c r="D42" s="6" t="s">
        <v>197</v>
      </c>
      <c r="E42" s="6" t="s">
        <v>228</v>
      </c>
      <c r="F42" s="51">
        <v>2010</v>
      </c>
    </row>
    <row r="43" spans="1:6">
      <c r="A43" s="6" t="s">
        <v>179</v>
      </c>
      <c r="B43" s="6" t="s">
        <v>180</v>
      </c>
      <c r="C43" s="6" t="s">
        <v>204</v>
      </c>
      <c r="D43" s="6" t="s">
        <v>205</v>
      </c>
      <c r="E43" s="6" t="s">
        <v>229</v>
      </c>
      <c r="F43" s="51">
        <v>2010</v>
      </c>
    </row>
    <row r="44" spans="1:6">
      <c r="A44" s="6" t="s">
        <v>179</v>
      </c>
      <c r="B44" s="6" t="s">
        <v>180</v>
      </c>
      <c r="C44" s="6" t="s">
        <v>204</v>
      </c>
      <c r="D44" s="6" t="s">
        <v>205</v>
      </c>
      <c r="E44" s="6" t="s">
        <v>230</v>
      </c>
      <c r="F44" s="51">
        <v>2010</v>
      </c>
    </row>
    <row r="45" spans="1:6">
      <c r="A45" s="6" t="s">
        <v>179</v>
      </c>
      <c r="B45" s="6" t="s">
        <v>180</v>
      </c>
      <c r="C45" s="6" t="s">
        <v>204</v>
      </c>
      <c r="D45" s="6" t="s">
        <v>205</v>
      </c>
      <c r="E45" s="6" t="s">
        <v>231</v>
      </c>
      <c r="F45" s="51">
        <v>2010</v>
      </c>
    </row>
    <row r="46" spans="1:6">
      <c r="A46" s="6" t="s">
        <v>179</v>
      </c>
      <c r="B46" s="6" t="s">
        <v>180</v>
      </c>
      <c r="C46" s="6" t="s">
        <v>190</v>
      </c>
      <c r="D46" s="6" t="s">
        <v>182</v>
      </c>
      <c r="E46" s="6" t="s">
        <v>232</v>
      </c>
      <c r="F46" s="51">
        <v>2010</v>
      </c>
    </row>
    <row r="47" spans="1:6">
      <c r="A47" s="6" t="s">
        <v>179</v>
      </c>
      <c r="B47" s="6" t="s">
        <v>180</v>
      </c>
      <c r="C47" s="6" t="s">
        <v>190</v>
      </c>
      <c r="D47" s="6" t="s">
        <v>182</v>
      </c>
      <c r="E47" s="6" t="s">
        <v>233</v>
      </c>
      <c r="F47" s="51">
        <v>2010</v>
      </c>
    </row>
    <row r="48" spans="1:6">
      <c r="A48" s="6" t="s">
        <v>179</v>
      </c>
      <c r="B48" s="6" t="s">
        <v>180</v>
      </c>
      <c r="C48" s="6" t="s">
        <v>190</v>
      </c>
      <c r="D48" s="6" t="s">
        <v>199</v>
      </c>
      <c r="E48" s="6" t="s">
        <v>234</v>
      </c>
      <c r="F48" s="51">
        <v>2010</v>
      </c>
    </row>
    <row r="49" spans="1:6">
      <c r="A49" s="6" t="s">
        <v>179</v>
      </c>
      <c r="B49" s="6" t="s">
        <v>180</v>
      </c>
      <c r="C49" s="6" t="s">
        <v>190</v>
      </c>
      <c r="D49" s="6" t="s">
        <v>199</v>
      </c>
      <c r="E49" s="6" t="s">
        <v>235</v>
      </c>
      <c r="F49" s="51">
        <v>2010</v>
      </c>
    </row>
    <row r="50" spans="1:6">
      <c r="A50" s="6" t="s">
        <v>179</v>
      </c>
      <c r="B50" s="6" t="s">
        <v>180</v>
      </c>
      <c r="C50" s="6" t="s">
        <v>190</v>
      </c>
      <c r="D50" s="6" t="s">
        <v>199</v>
      </c>
      <c r="E50" s="6" t="s">
        <v>236</v>
      </c>
      <c r="F50" s="51">
        <v>2010</v>
      </c>
    </row>
    <row r="51" spans="1:6">
      <c r="A51" s="6" t="s">
        <v>179</v>
      </c>
      <c r="B51" s="6" t="s">
        <v>180</v>
      </c>
      <c r="C51" s="6" t="s">
        <v>190</v>
      </c>
      <c r="D51" s="6" t="s">
        <v>199</v>
      </c>
      <c r="E51" s="6" t="s">
        <v>237</v>
      </c>
      <c r="F51" s="51">
        <v>2010</v>
      </c>
    </row>
    <row r="52" spans="1:6">
      <c r="A52" s="6" t="s">
        <v>179</v>
      </c>
      <c r="B52" s="6" t="s">
        <v>180</v>
      </c>
      <c r="C52" s="6" t="s">
        <v>190</v>
      </c>
      <c r="D52" s="6" t="s">
        <v>199</v>
      </c>
      <c r="E52" s="6" t="s">
        <v>238</v>
      </c>
      <c r="F52" s="51">
        <v>2010</v>
      </c>
    </row>
    <row r="53" spans="1:6">
      <c r="A53" s="6" t="s">
        <v>179</v>
      </c>
      <c r="B53" s="6" t="s">
        <v>180</v>
      </c>
      <c r="C53" s="6" t="s">
        <v>190</v>
      </c>
      <c r="D53" s="6" t="s">
        <v>199</v>
      </c>
      <c r="E53" s="6" t="s">
        <v>239</v>
      </c>
      <c r="F53" s="51">
        <v>2010</v>
      </c>
    </row>
    <row r="54" spans="1:6">
      <c r="A54" s="6" t="s">
        <v>179</v>
      </c>
      <c r="B54" s="6" t="s">
        <v>180</v>
      </c>
      <c r="C54" s="6" t="s">
        <v>190</v>
      </c>
      <c r="D54" s="6" t="s">
        <v>199</v>
      </c>
      <c r="E54" s="6" t="s">
        <v>240</v>
      </c>
      <c r="F54" s="51">
        <v>2010</v>
      </c>
    </row>
    <row r="55" spans="1:6">
      <c r="A55" s="6" t="s">
        <v>179</v>
      </c>
      <c r="B55" s="6" t="s">
        <v>180</v>
      </c>
      <c r="C55" s="6" t="s">
        <v>190</v>
      </c>
      <c r="D55" s="6" t="s">
        <v>199</v>
      </c>
      <c r="E55" s="6" t="s">
        <v>241</v>
      </c>
      <c r="F55" s="51">
        <v>2010</v>
      </c>
    </row>
    <row r="56" spans="1:6">
      <c r="A56" s="6" t="s">
        <v>179</v>
      </c>
      <c r="B56" s="6" t="s">
        <v>180</v>
      </c>
      <c r="C56" s="6" t="s">
        <v>190</v>
      </c>
      <c r="D56" s="6" t="s">
        <v>199</v>
      </c>
      <c r="E56" s="6" t="s">
        <v>242</v>
      </c>
      <c r="F56" s="51">
        <v>2010</v>
      </c>
    </row>
    <row r="57" spans="1:6">
      <c r="A57" s="6" t="s">
        <v>179</v>
      </c>
      <c r="B57" s="6" t="s">
        <v>180</v>
      </c>
      <c r="C57" s="6" t="s">
        <v>190</v>
      </c>
      <c r="D57" s="6" t="s">
        <v>199</v>
      </c>
      <c r="E57" s="6" t="s">
        <v>243</v>
      </c>
      <c r="F57" s="51">
        <v>2010</v>
      </c>
    </row>
    <row r="58" spans="1:6">
      <c r="A58" s="6" t="s">
        <v>179</v>
      </c>
      <c r="B58" s="6" t="s">
        <v>180</v>
      </c>
      <c r="C58" s="6" t="s">
        <v>190</v>
      </c>
      <c r="D58" s="6" t="s">
        <v>199</v>
      </c>
      <c r="E58" s="6" t="s">
        <v>244</v>
      </c>
      <c r="F58" s="51">
        <v>2010</v>
      </c>
    </row>
    <row r="59" spans="1:6">
      <c r="A59" s="6" t="s">
        <v>179</v>
      </c>
      <c r="B59" s="6" t="s">
        <v>180</v>
      </c>
      <c r="C59" s="6" t="s">
        <v>190</v>
      </c>
      <c r="D59" s="6" t="s">
        <v>182</v>
      </c>
      <c r="E59" s="6" t="s">
        <v>245</v>
      </c>
      <c r="F59" s="51">
        <v>2010</v>
      </c>
    </row>
    <row r="60" spans="1:6">
      <c r="A60" s="6" t="s">
        <v>179</v>
      </c>
      <c r="B60" s="6" t="s">
        <v>180</v>
      </c>
      <c r="C60" s="6" t="s">
        <v>190</v>
      </c>
      <c r="D60" s="6" t="s">
        <v>191</v>
      </c>
      <c r="E60" s="6" t="s">
        <v>246</v>
      </c>
      <c r="F60" s="51">
        <v>2010</v>
      </c>
    </row>
    <row r="61" spans="1:6">
      <c r="A61" s="6" t="s">
        <v>179</v>
      </c>
      <c r="B61" s="6" t="s">
        <v>180</v>
      </c>
      <c r="C61" s="6" t="s">
        <v>190</v>
      </c>
      <c r="D61" s="6" t="s">
        <v>197</v>
      </c>
      <c r="E61" s="6" t="s">
        <v>247</v>
      </c>
      <c r="F61" s="51">
        <v>2010</v>
      </c>
    </row>
    <row r="62" spans="1:6">
      <c r="A62" s="6" t="s">
        <v>179</v>
      </c>
      <c r="B62" s="6" t="s">
        <v>180</v>
      </c>
      <c r="C62" s="6" t="s">
        <v>204</v>
      </c>
      <c r="D62" s="6" t="s">
        <v>205</v>
      </c>
      <c r="E62" s="6" t="s">
        <v>248</v>
      </c>
      <c r="F62" s="51">
        <v>2011</v>
      </c>
    </row>
    <row r="63" spans="1:6">
      <c r="A63" s="6" t="s">
        <v>179</v>
      </c>
      <c r="B63" s="6" t="s">
        <v>180</v>
      </c>
      <c r="C63" s="6" t="s">
        <v>204</v>
      </c>
      <c r="D63" s="6" t="s">
        <v>205</v>
      </c>
      <c r="E63" s="6" t="s">
        <v>249</v>
      </c>
      <c r="F63" s="51">
        <v>2011</v>
      </c>
    </row>
    <row r="64" spans="1:6">
      <c r="A64" s="6" t="s">
        <v>179</v>
      </c>
      <c r="B64" s="6" t="s">
        <v>180</v>
      </c>
      <c r="C64" s="6" t="s">
        <v>204</v>
      </c>
      <c r="D64" s="6" t="s">
        <v>205</v>
      </c>
      <c r="E64" s="6" t="s">
        <v>250</v>
      </c>
      <c r="F64" s="51">
        <v>2011</v>
      </c>
    </row>
    <row r="65" spans="1:6">
      <c r="A65" s="6" t="s">
        <v>179</v>
      </c>
      <c r="B65" s="6" t="s">
        <v>180</v>
      </c>
      <c r="C65" s="6" t="s">
        <v>204</v>
      </c>
      <c r="D65" s="6" t="s">
        <v>205</v>
      </c>
      <c r="E65" s="6" t="s">
        <v>251</v>
      </c>
      <c r="F65" s="51">
        <v>2011</v>
      </c>
    </row>
    <row r="66" spans="1:6">
      <c r="A66" s="6" t="s">
        <v>179</v>
      </c>
      <c r="B66" s="6" t="s">
        <v>180</v>
      </c>
      <c r="C66" s="6" t="s">
        <v>204</v>
      </c>
      <c r="D66" s="6" t="s">
        <v>205</v>
      </c>
      <c r="E66" s="6" t="s">
        <v>252</v>
      </c>
      <c r="F66" s="51">
        <v>2011</v>
      </c>
    </row>
    <row r="67" spans="1:6">
      <c r="A67" s="6" t="s">
        <v>179</v>
      </c>
      <c r="B67" s="6" t="s">
        <v>180</v>
      </c>
      <c r="C67" s="6" t="s">
        <v>190</v>
      </c>
      <c r="D67" s="6" t="s">
        <v>253</v>
      </c>
      <c r="E67" s="6" t="s">
        <v>254</v>
      </c>
      <c r="F67" s="51">
        <v>2011</v>
      </c>
    </row>
    <row r="68" spans="1:6">
      <c r="A68" s="6" t="s">
        <v>179</v>
      </c>
      <c r="B68" s="6" t="s">
        <v>180</v>
      </c>
      <c r="C68" s="6" t="s">
        <v>204</v>
      </c>
      <c r="D68" s="6" t="s">
        <v>205</v>
      </c>
      <c r="E68" s="6" t="s">
        <v>255</v>
      </c>
      <c r="F68" s="51">
        <v>2011</v>
      </c>
    </row>
    <row r="69" spans="1:6">
      <c r="A69" s="6" t="s">
        <v>179</v>
      </c>
      <c r="B69" s="6" t="s">
        <v>180</v>
      </c>
      <c r="C69" s="6" t="s">
        <v>187</v>
      </c>
      <c r="D69" s="6" t="s">
        <v>205</v>
      </c>
      <c r="E69" s="6" t="s">
        <v>256</v>
      </c>
      <c r="F69" s="51">
        <v>2011</v>
      </c>
    </row>
    <row r="70" spans="1:6">
      <c r="A70" s="6" t="s">
        <v>179</v>
      </c>
      <c r="B70" s="6" t="s">
        <v>180</v>
      </c>
      <c r="C70" s="6" t="s">
        <v>204</v>
      </c>
      <c r="D70" s="6" t="s">
        <v>257</v>
      </c>
      <c r="E70" s="6" t="s">
        <v>258</v>
      </c>
      <c r="F70" s="51">
        <v>2011</v>
      </c>
    </row>
    <row r="71" spans="1:6">
      <c r="A71" s="6" t="s">
        <v>179</v>
      </c>
      <c r="B71" s="6" t="s">
        <v>180</v>
      </c>
      <c r="C71" s="6" t="s">
        <v>187</v>
      </c>
      <c r="D71" s="6" t="s">
        <v>182</v>
      </c>
      <c r="E71" s="6" t="s">
        <v>259</v>
      </c>
      <c r="F71" s="51">
        <v>2011</v>
      </c>
    </row>
    <row r="72" spans="1:6">
      <c r="A72" s="6" t="s">
        <v>179</v>
      </c>
      <c r="B72" s="6" t="s">
        <v>180</v>
      </c>
      <c r="C72" s="6" t="s">
        <v>190</v>
      </c>
      <c r="D72" s="6" t="s">
        <v>182</v>
      </c>
      <c r="E72" s="6" t="s">
        <v>260</v>
      </c>
      <c r="F72" s="51">
        <v>2011</v>
      </c>
    </row>
    <row r="73" spans="1:6">
      <c r="A73" s="6" t="s">
        <v>179</v>
      </c>
      <c r="B73" s="6" t="s">
        <v>180</v>
      </c>
      <c r="C73" s="6" t="s">
        <v>190</v>
      </c>
      <c r="D73" s="6" t="s">
        <v>182</v>
      </c>
      <c r="E73" s="6" t="s">
        <v>261</v>
      </c>
      <c r="F73" s="51">
        <v>2011</v>
      </c>
    </row>
    <row r="74" spans="1:6">
      <c r="A74" s="6" t="s">
        <v>179</v>
      </c>
      <c r="B74" s="6" t="s">
        <v>180</v>
      </c>
      <c r="C74" s="6" t="s">
        <v>190</v>
      </c>
      <c r="D74" s="6" t="s">
        <v>199</v>
      </c>
      <c r="E74" s="6" t="s">
        <v>262</v>
      </c>
      <c r="F74" s="51">
        <v>2011</v>
      </c>
    </row>
    <row r="75" spans="1:6">
      <c r="A75" s="6" t="s">
        <v>179</v>
      </c>
      <c r="B75" s="6" t="s">
        <v>180</v>
      </c>
      <c r="C75" s="6" t="s">
        <v>190</v>
      </c>
      <c r="D75" s="6" t="s">
        <v>199</v>
      </c>
      <c r="E75" s="6" t="s">
        <v>263</v>
      </c>
      <c r="F75" s="51">
        <v>2011</v>
      </c>
    </row>
    <row r="76" spans="1:6">
      <c r="A76" s="6" t="s">
        <v>179</v>
      </c>
      <c r="B76" s="6" t="s">
        <v>180</v>
      </c>
      <c r="C76" s="6" t="s">
        <v>190</v>
      </c>
      <c r="D76" s="6" t="s">
        <v>199</v>
      </c>
      <c r="E76" s="6" t="s">
        <v>264</v>
      </c>
      <c r="F76" s="51">
        <v>2011</v>
      </c>
    </row>
    <row r="77" spans="1:6">
      <c r="A77" s="6" t="s">
        <v>179</v>
      </c>
      <c r="B77" s="6" t="s">
        <v>180</v>
      </c>
      <c r="C77" s="6" t="s">
        <v>190</v>
      </c>
      <c r="D77" s="6" t="s">
        <v>182</v>
      </c>
      <c r="E77" s="6" t="s">
        <v>265</v>
      </c>
      <c r="F77" s="51">
        <v>2011</v>
      </c>
    </row>
    <row r="78" spans="1:6">
      <c r="A78" s="6" t="s">
        <v>179</v>
      </c>
      <c r="B78" s="6" t="s">
        <v>180</v>
      </c>
      <c r="C78" s="6" t="s">
        <v>190</v>
      </c>
      <c r="D78" s="6" t="s">
        <v>191</v>
      </c>
      <c r="E78" s="6" t="s">
        <v>266</v>
      </c>
      <c r="F78" s="51">
        <v>2011</v>
      </c>
    </row>
    <row r="79" spans="1:6">
      <c r="A79" s="6" t="s">
        <v>179</v>
      </c>
      <c r="B79" s="6" t="s">
        <v>180</v>
      </c>
      <c r="C79" s="6" t="s">
        <v>190</v>
      </c>
      <c r="D79" s="6" t="s">
        <v>267</v>
      </c>
      <c r="E79" s="6" t="s">
        <v>268</v>
      </c>
      <c r="F79" s="51">
        <v>2011</v>
      </c>
    </row>
    <row r="80" spans="1:6">
      <c r="A80" s="6" t="s">
        <v>179</v>
      </c>
      <c r="B80" s="6" t="s">
        <v>180</v>
      </c>
      <c r="C80" s="6" t="s">
        <v>190</v>
      </c>
      <c r="D80" s="6" t="s">
        <v>267</v>
      </c>
      <c r="E80" s="6" t="s">
        <v>269</v>
      </c>
      <c r="F80" s="51">
        <v>2011</v>
      </c>
    </row>
    <row r="81" spans="1:6">
      <c r="A81" s="6" t="s">
        <v>179</v>
      </c>
      <c r="B81" s="6" t="s">
        <v>180</v>
      </c>
      <c r="C81" s="6" t="s">
        <v>190</v>
      </c>
      <c r="D81" s="6" t="s">
        <v>197</v>
      </c>
      <c r="E81" s="6" t="s">
        <v>270</v>
      </c>
      <c r="F81" s="51">
        <v>2011</v>
      </c>
    </row>
    <row r="82" spans="1:6">
      <c r="A82" s="6" t="s">
        <v>179</v>
      </c>
      <c r="B82" s="6" t="s">
        <v>180</v>
      </c>
      <c r="C82" s="6" t="s">
        <v>187</v>
      </c>
      <c r="D82" s="6" t="s">
        <v>182</v>
      </c>
      <c r="E82" s="6" t="s">
        <v>271</v>
      </c>
      <c r="F82" s="51">
        <v>2012</v>
      </c>
    </row>
    <row r="83" spans="1:6">
      <c r="A83" s="6" t="s">
        <v>179</v>
      </c>
      <c r="B83" s="6" t="s">
        <v>180</v>
      </c>
      <c r="C83" s="6" t="s">
        <v>190</v>
      </c>
      <c r="D83" s="6" t="s">
        <v>182</v>
      </c>
      <c r="E83" s="6" t="s">
        <v>272</v>
      </c>
      <c r="F83" s="51">
        <v>2012</v>
      </c>
    </row>
    <row r="84" spans="1:6">
      <c r="A84" s="6" t="s">
        <v>179</v>
      </c>
      <c r="B84" s="6" t="s">
        <v>180</v>
      </c>
      <c r="C84" s="6" t="s">
        <v>190</v>
      </c>
      <c r="D84" s="6" t="s">
        <v>199</v>
      </c>
      <c r="E84" s="6" t="s">
        <v>273</v>
      </c>
      <c r="F84" s="51">
        <v>2012</v>
      </c>
    </row>
    <row r="85" spans="1:6">
      <c r="A85" s="6" t="s">
        <v>179</v>
      </c>
      <c r="B85" s="6" t="s">
        <v>180</v>
      </c>
      <c r="C85" s="6" t="s">
        <v>190</v>
      </c>
      <c r="D85" s="6" t="s">
        <v>199</v>
      </c>
      <c r="E85" s="6" t="s">
        <v>274</v>
      </c>
      <c r="F85" s="51">
        <v>2012</v>
      </c>
    </row>
    <row r="86" spans="1:6">
      <c r="A86" s="6" t="s">
        <v>179</v>
      </c>
      <c r="B86" s="6" t="s">
        <v>180</v>
      </c>
      <c r="C86" s="6" t="s">
        <v>190</v>
      </c>
      <c r="D86" s="6" t="s">
        <v>182</v>
      </c>
      <c r="E86" s="6" t="s">
        <v>275</v>
      </c>
      <c r="F86" s="51">
        <v>2012</v>
      </c>
    </row>
    <row r="87" spans="1:6">
      <c r="A87" s="6" t="s">
        <v>179</v>
      </c>
      <c r="B87" s="6" t="s">
        <v>180</v>
      </c>
      <c r="C87" s="6" t="s">
        <v>190</v>
      </c>
      <c r="D87" s="6" t="s">
        <v>182</v>
      </c>
      <c r="E87" s="6" t="s">
        <v>276</v>
      </c>
      <c r="F87" s="51">
        <v>2012</v>
      </c>
    </row>
    <row r="88" spans="1:6">
      <c r="A88" s="6" t="s">
        <v>179</v>
      </c>
      <c r="B88" s="6" t="s">
        <v>180</v>
      </c>
      <c r="C88" s="6" t="s">
        <v>190</v>
      </c>
      <c r="D88" s="6" t="s">
        <v>197</v>
      </c>
      <c r="E88" s="6" t="s">
        <v>277</v>
      </c>
      <c r="F88" s="51">
        <v>2012</v>
      </c>
    </row>
    <row r="89" spans="1:6">
      <c r="A89" s="6" t="s">
        <v>179</v>
      </c>
      <c r="B89" s="6" t="s">
        <v>180</v>
      </c>
      <c r="C89" s="6" t="s">
        <v>190</v>
      </c>
      <c r="D89" s="6" t="s">
        <v>278</v>
      </c>
      <c r="E89" s="6" t="s">
        <v>279</v>
      </c>
      <c r="F89" s="51">
        <v>2012</v>
      </c>
    </row>
    <row r="90" spans="1:6">
      <c r="A90" s="6" t="s">
        <v>179</v>
      </c>
      <c r="B90" s="6" t="s">
        <v>180</v>
      </c>
      <c r="C90" s="6" t="s">
        <v>204</v>
      </c>
      <c r="D90" s="6" t="s">
        <v>197</v>
      </c>
      <c r="E90" s="6" t="s">
        <v>280</v>
      </c>
      <c r="F90" s="51">
        <v>2013</v>
      </c>
    </row>
    <row r="91" spans="1:6">
      <c r="A91" s="6" t="s">
        <v>179</v>
      </c>
      <c r="B91" s="6" t="s">
        <v>180</v>
      </c>
      <c r="C91" s="6" t="s">
        <v>204</v>
      </c>
      <c r="D91" s="6" t="s">
        <v>197</v>
      </c>
      <c r="E91" s="6" t="s">
        <v>281</v>
      </c>
      <c r="F91" s="51">
        <v>2013</v>
      </c>
    </row>
    <row r="92" spans="1:6">
      <c r="A92" s="6" t="s">
        <v>179</v>
      </c>
      <c r="B92" s="6" t="s">
        <v>180</v>
      </c>
      <c r="C92" s="6" t="s">
        <v>204</v>
      </c>
      <c r="D92" s="6" t="s">
        <v>197</v>
      </c>
      <c r="E92" s="6" t="s">
        <v>282</v>
      </c>
      <c r="F92" s="51">
        <v>2013</v>
      </c>
    </row>
    <row r="93" spans="1:6">
      <c r="A93" s="6" t="s">
        <v>179</v>
      </c>
      <c r="B93" s="6" t="s">
        <v>180</v>
      </c>
      <c r="C93" s="6" t="s">
        <v>204</v>
      </c>
      <c r="D93" s="6" t="s">
        <v>197</v>
      </c>
      <c r="E93" s="6" t="s">
        <v>283</v>
      </c>
      <c r="F93" s="51">
        <v>2013</v>
      </c>
    </row>
    <row r="94" spans="1:6">
      <c r="A94" s="6" t="s">
        <v>179</v>
      </c>
      <c r="B94" s="6" t="s">
        <v>180</v>
      </c>
      <c r="C94" s="6" t="s">
        <v>204</v>
      </c>
      <c r="D94" s="6" t="s">
        <v>197</v>
      </c>
      <c r="E94" s="6" t="s">
        <v>284</v>
      </c>
      <c r="F94" s="51">
        <v>2013</v>
      </c>
    </row>
    <row r="95" spans="1:6">
      <c r="A95" s="6" t="s">
        <v>179</v>
      </c>
      <c r="B95" s="6" t="s">
        <v>180</v>
      </c>
      <c r="C95" s="6" t="s">
        <v>187</v>
      </c>
      <c r="D95" s="6" t="s">
        <v>182</v>
      </c>
      <c r="E95" s="6" t="s">
        <v>285</v>
      </c>
      <c r="F95" s="51">
        <v>2013</v>
      </c>
    </row>
    <row r="96" spans="1:6">
      <c r="A96" s="6" t="s">
        <v>179</v>
      </c>
      <c r="B96" s="6" t="s">
        <v>180</v>
      </c>
      <c r="C96" s="6" t="s">
        <v>187</v>
      </c>
      <c r="D96" s="6" t="s">
        <v>182</v>
      </c>
      <c r="E96" s="6" t="s">
        <v>286</v>
      </c>
      <c r="F96" s="51">
        <v>2013</v>
      </c>
    </row>
    <row r="97" spans="1:6">
      <c r="A97" s="6" t="s">
        <v>179</v>
      </c>
      <c r="B97" s="6" t="s">
        <v>180</v>
      </c>
      <c r="C97" s="6" t="s">
        <v>187</v>
      </c>
      <c r="D97" s="6" t="s">
        <v>182</v>
      </c>
      <c r="E97" s="6" t="s">
        <v>287</v>
      </c>
      <c r="F97" s="51">
        <v>2013</v>
      </c>
    </row>
    <row r="98" spans="1:6">
      <c r="A98" s="6" t="s">
        <v>179</v>
      </c>
      <c r="B98" s="6" t="s">
        <v>180</v>
      </c>
      <c r="C98" s="6" t="s">
        <v>190</v>
      </c>
      <c r="D98" s="6" t="s">
        <v>197</v>
      </c>
      <c r="E98" s="6" t="s">
        <v>288</v>
      </c>
      <c r="F98" s="51">
        <v>2013</v>
      </c>
    </row>
    <row r="99" spans="1:6">
      <c r="A99" s="6" t="s">
        <v>179</v>
      </c>
      <c r="B99" s="6" t="s">
        <v>180</v>
      </c>
      <c r="C99" s="6" t="s">
        <v>204</v>
      </c>
      <c r="D99" s="6" t="s">
        <v>199</v>
      </c>
      <c r="E99" s="6" t="s">
        <v>289</v>
      </c>
      <c r="F99" s="51">
        <v>2013</v>
      </c>
    </row>
    <row r="100" spans="1:6">
      <c r="A100" s="6" t="s">
        <v>179</v>
      </c>
      <c r="B100" s="6" t="s">
        <v>180</v>
      </c>
      <c r="C100" s="6" t="s">
        <v>190</v>
      </c>
      <c r="D100" s="6" t="s">
        <v>191</v>
      </c>
      <c r="E100" s="6" t="s">
        <v>290</v>
      </c>
      <c r="F100" s="51">
        <v>2013</v>
      </c>
    </row>
    <row r="101" spans="1:6">
      <c r="A101" s="6" t="s">
        <v>179</v>
      </c>
      <c r="B101" s="6" t="s">
        <v>180</v>
      </c>
      <c r="C101" s="6" t="s">
        <v>204</v>
      </c>
      <c r="D101" s="6" t="s">
        <v>191</v>
      </c>
      <c r="E101" s="6" t="s">
        <v>291</v>
      </c>
      <c r="F101" s="51">
        <v>2013</v>
      </c>
    </row>
    <row r="102" spans="1:6">
      <c r="A102" s="6" t="s">
        <v>179</v>
      </c>
      <c r="B102" s="6" t="s">
        <v>180</v>
      </c>
      <c r="C102" s="6" t="s">
        <v>187</v>
      </c>
      <c r="D102" s="6" t="s">
        <v>257</v>
      </c>
      <c r="E102" s="6" t="s">
        <v>292</v>
      </c>
      <c r="F102" s="51">
        <v>2013</v>
      </c>
    </row>
    <row r="103" spans="1:6">
      <c r="A103" s="6" t="s">
        <v>179</v>
      </c>
      <c r="B103" s="6" t="s">
        <v>180</v>
      </c>
      <c r="C103" s="6" t="s">
        <v>187</v>
      </c>
      <c r="D103" s="6" t="s">
        <v>188</v>
      </c>
      <c r="E103" s="6" t="s">
        <v>293</v>
      </c>
      <c r="F103" s="51">
        <v>2013</v>
      </c>
    </row>
    <row r="104" spans="1:6">
      <c r="A104" s="6" t="s">
        <v>179</v>
      </c>
      <c r="B104" s="6" t="s">
        <v>180</v>
      </c>
      <c r="C104" s="6" t="s">
        <v>187</v>
      </c>
      <c r="D104" s="6" t="s">
        <v>188</v>
      </c>
      <c r="E104" s="6" t="s">
        <v>294</v>
      </c>
      <c r="F104" s="51">
        <v>2013</v>
      </c>
    </row>
    <row r="105" spans="1:6">
      <c r="A105" s="6" t="s">
        <v>179</v>
      </c>
      <c r="B105" s="6" t="s">
        <v>180</v>
      </c>
      <c r="C105" s="6" t="s">
        <v>190</v>
      </c>
      <c r="D105" s="6" t="s">
        <v>188</v>
      </c>
      <c r="E105" s="6" t="s">
        <v>295</v>
      </c>
      <c r="F105" s="51">
        <v>2013</v>
      </c>
    </row>
    <row r="106" spans="1:6">
      <c r="A106" s="6" t="s">
        <v>179</v>
      </c>
      <c r="B106" s="6" t="s">
        <v>180</v>
      </c>
      <c r="C106" s="6" t="s">
        <v>190</v>
      </c>
      <c r="D106" s="6" t="s">
        <v>188</v>
      </c>
      <c r="E106" s="6" t="s">
        <v>296</v>
      </c>
      <c r="F106" s="51">
        <v>2013</v>
      </c>
    </row>
    <row r="107" spans="1:6">
      <c r="A107" s="6" t="s">
        <v>179</v>
      </c>
      <c r="B107" s="6" t="s">
        <v>180</v>
      </c>
      <c r="C107" s="6" t="s">
        <v>204</v>
      </c>
      <c r="D107" s="6" t="s">
        <v>197</v>
      </c>
      <c r="E107" s="6" t="s">
        <v>297</v>
      </c>
      <c r="F107" s="51">
        <v>2014</v>
      </c>
    </row>
    <row r="108" spans="1:6">
      <c r="A108" s="6" t="s">
        <v>179</v>
      </c>
      <c r="B108" s="6" t="s">
        <v>180</v>
      </c>
      <c r="C108" s="6" t="s">
        <v>204</v>
      </c>
      <c r="D108" s="6" t="s">
        <v>197</v>
      </c>
      <c r="E108" s="6" t="s">
        <v>298</v>
      </c>
      <c r="F108" s="51">
        <v>2014</v>
      </c>
    </row>
    <row r="109" spans="1:6">
      <c r="A109" s="6" t="s">
        <v>179</v>
      </c>
      <c r="B109" s="6" t="s">
        <v>180</v>
      </c>
      <c r="C109" s="6" t="s">
        <v>204</v>
      </c>
      <c r="D109" s="6" t="s">
        <v>197</v>
      </c>
      <c r="E109" s="6" t="s">
        <v>299</v>
      </c>
      <c r="F109" s="51">
        <v>2014</v>
      </c>
    </row>
    <row r="110" spans="1:6">
      <c r="A110" s="6" t="s">
        <v>179</v>
      </c>
      <c r="B110" s="6" t="s">
        <v>180</v>
      </c>
      <c r="C110" s="6" t="s">
        <v>204</v>
      </c>
      <c r="D110" s="6" t="s">
        <v>197</v>
      </c>
      <c r="E110" s="6" t="s">
        <v>300</v>
      </c>
      <c r="F110" s="51">
        <v>2014</v>
      </c>
    </row>
    <row r="111" spans="1:6">
      <c r="A111" s="6" t="s">
        <v>179</v>
      </c>
      <c r="B111" s="6" t="s">
        <v>180</v>
      </c>
      <c r="C111" s="6" t="s">
        <v>204</v>
      </c>
      <c r="D111" s="6" t="s">
        <v>197</v>
      </c>
      <c r="E111" s="6" t="s">
        <v>301</v>
      </c>
      <c r="F111" s="51">
        <v>2014</v>
      </c>
    </row>
    <row r="112" spans="1:6">
      <c r="A112" s="6" t="s">
        <v>179</v>
      </c>
      <c r="B112" s="6" t="s">
        <v>180</v>
      </c>
      <c r="C112" s="6" t="s">
        <v>204</v>
      </c>
      <c r="D112" s="6" t="s">
        <v>197</v>
      </c>
      <c r="E112" s="6" t="s">
        <v>302</v>
      </c>
      <c r="F112" s="51">
        <v>2014</v>
      </c>
    </row>
    <row r="113" spans="1:6">
      <c r="A113" s="6" t="s">
        <v>179</v>
      </c>
      <c r="B113" s="6" t="s">
        <v>180</v>
      </c>
      <c r="C113" s="6" t="s">
        <v>204</v>
      </c>
      <c r="D113" s="6" t="s">
        <v>197</v>
      </c>
      <c r="E113" s="6" t="s">
        <v>303</v>
      </c>
      <c r="F113" s="51">
        <v>2014</v>
      </c>
    </row>
    <row r="114" spans="1:6">
      <c r="A114" s="6" t="s">
        <v>179</v>
      </c>
      <c r="B114" s="6" t="s">
        <v>180</v>
      </c>
      <c r="C114" s="6" t="s">
        <v>204</v>
      </c>
      <c r="D114" s="6" t="s">
        <v>197</v>
      </c>
      <c r="E114" s="6" t="s">
        <v>304</v>
      </c>
      <c r="F114" s="51">
        <v>2014</v>
      </c>
    </row>
    <row r="115" spans="1:6">
      <c r="A115" s="6" t="s">
        <v>179</v>
      </c>
      <c r="B115" s="6" t="s">
        <v>180</v>
      </c>
      <c r="C115" s="6" t="s">
        <v>204</v>
      </c>
      <c r="D115" s="6" t="s">
        <v>197</v>
      </c>
      <c r="E115" s="6" t="s">
        <v>305</v>
      </c>
      <c r="F115" s="51">
        <v>2014</v>
      </c>
    </row>
    <row r="116" spans="1:6">
      <c r="A116" s="6" t="s">
        <v>179</v>
      </c>
      <c r="B116" s="6" t="s">
        <v>180</v>
      </c>
      <c r="C116" s="6" t="s">
        <v>204</v>
      </c>
      <c r="D116" s="6" t="s">
        <v>197</v>
      </c>
      <c r="E116" s="6" t="s">
        <v>306</v>
      </c>
      <c r="F116" s="51">
        <v>2014</v>
      </c>
    </row>
    <row r="117" spans="1:6">
      <c r="A117" s="6" t="s">
        <v>179</v>
      </c>
      <c r="B117" s="6" t="s">
        <v>180</v>
      </c>
      <c r="C117" s="6" t="s">
        <v>204</v>
      </c>
      <c r="D117" s="6" t="s">
        <v>197</v>
      </c>
      <c r="E117" s="6" t="s">
        <v>307</v>
      </c>
      <c r="F117" s="51">
        <v>2014</v>
      </c>
    </row>
    <row r="118" spans="1:6">
      <c r="A118" s="6" t="s">
        <v>179</v>
      </c>
      <c r="B118" s="6" t="s">
        <v>180</v>
      </c>
      <c r="C118" s="6" t="s">
        <v>204</v>
      </c>
      <c r="D118" s="6" t="s">
        <v>197</v>
      </c>
      <c r="E118" s="6" t="s">
        <v>308</v>
      </c>
      <c r="F118" s="51">
        <v>2014</v>
      </c>
    </row>
    <row r="119" spans="1:6">
      <c r="A119" s="6" t="s">
        <v>179</v>
      </c>
      <c r="B119" s="6" t="s">
        <v>180</v>
      </c>
      <c r="C119" s="6" t="s">
        <v>204</v>
      </c>
      <c r="D119" s="6" t="s">
        <v>197</v>
      </c>
      <c r="E119" s="6" t="s">
        <v>309</v>
      </c>
      <c r="F119" s="51">
        <v>2014</v>
      </c>
    </row>
    <row r="120" spans="1:6">
      <c r="A120" s="6" t="s">
        <v>179</v>
      </c>
      <c r="B120" s="6" t="s">
        <v>180</v>
      </c>
      <c r="C120" s="6" t="s">
        <v>204</v>
      </c>
      <c r="D120" s="6" t="s">
        <v>197</v>
      </c>
      <c r="E120" s="6" t="s">
        <v>310</v>
      </c>
      <c r="F120" s="51">
        <v>2014</v>
      </c>
    </row>
    <row r="121" spans="1:6">
      <c r="A121" s="6" t="s">
        <v>179</v>
      </c>
      <c r="B121" s="6" t="s">
        <v>180</v>
      </c>
      <c r="C121" s="6" t="s">
        <v>204</v>
      </c>
      <c r="D121" s="6" t="s">
        <v>197</v>
      </c>
      <c r="E121" s="6" t="s">
        <v>311</v>
      </c>
      <c r="F121" s="51">
        <v>2014</v>
      </c>
    </row>
    <row r="122" spans="1:6">
      <c r="A122" s="6" t="s">
        <v>179</v>
      </c>
      <c r="B122" s="6" t="s">
        <v>180</v>
      </c>
      <c r="C122" s="6" t="s">
        <v>204</v>
      </c>
      <c r="D122" s="6" t="s">
        <v>197</v>
      </c>
      <c r="E122" s="6" t="s">
        <v>312</v>
      </c>
      <c r="F122" s="51">
        <v>2014</v>
      </c>
    </row>
    <row r="123" spans="1:6">
      <c r="A123" s="6" t="s">
        <v>313</v>
      </c>
      <c r="B123" s="6" t="s">
        <v>314</v>
      </c>
      <c r="C123" s="6" t="s">
        <v>315</v>
      </c>
      <c r="D123" s="6" t="s">
        <v>197</v>
      </c>
      <c r="E123" s="6" t="s">
        <v>316</v>
      </c>
      <c r="F123" s="51">
        <v>2014</v>
      </c>
    </row>
    <row r="124" spans="1:6">
      <c r="A124" s="6" t="s">
        <v>179</v>
      </c>
      <c r="B124" s="6" t="s">
        <v>180</v>
      </c>
      <c r="C124" s="6" t="s">
        <v>204</v>
      </c>
      <c r="D124" s="6" t="s">
        <v>197</v>
      </c>
      <c r="E124" s="6" t="s">
        <v>317</v>
      </c>
      <c r="F124" s="51">
        <v>2014</v>
      </c>
    </row>
    <row r="125" spans="1:6">
      <c r="A125" s="6" t="s">
        <v>179</v>
      </c>
      <c r="B125" s="6" t="s">
        <v>180</v>
      </c>
      <c r="C125" s="6" t="s">
        <v>204</v>
      </c>
      <c r="D125" s="6" t="s">
        <v>197</v>
      </c>
      <c r="E125" s="6" t="s">
        <v>318</v>
      </c>
      <c r="F125" s="51">
        <v>2014</v>
      </c>
    </row>
    <row r="126" spans="1:6">
      <c r="A126" s="6" t="s">
        <v>179</v>
      </c>
      <c r="B126" s="6" t="s">
        <v>180</v>
      </c>
      <c r="C126" s="6" t="s">
        <v>187</v>
      </c>
      <c r="D126" s="6" t="s">
        <v>197</v>
      </c>
      <c r="E126" s="6" t="s">
        <v>319</v>
      </c>
      <c r="F126" s="51">
        <v>2014</v>
      </c>
    </row>
    <row r="127" spans="1:6">
      <c r="A127" s="6" t="s">
        <v>179</v>
      </c>
      <c r="B127" s="6" t="s">
        <v>180</v>
      </c>
      <c r="C127" s="6" t="s">
        <v>190</v>
      </c>
      <c r="D127" s="6" t="s">
        <v>197</v>
      </c>
      <c r="E127" s="6" t="s">
        <v>320</v>
      </c>
      <c r="F127" s="51">
        <v>2014</v>
      </c>
    </row>
    <row r="128" spans="1:6">
      <c r="A128" s="6" t="s">
        <v>179</v>
      </c>
      <c r="B128" s="6" t="s">
        <v>180</v>
      </c>
      <c r="C128" s="6" t="s">
        <v>187</v>
      </c>
      <c r="D128" s="6" t="s">
        <v>257</v>
      </c>
      <c r="E128" s="6" t="s">
        <v>321</v>
      </c>
      <c r="F128" s="51">
        <v>2014</v>
      </c>
    </row>
    <row r="129" spans="1:6">
      <c r="A129" s="6" t="s">
        <v>179</v>
      </c>
      <c r="B129" s="6" t="s">
        <v>180</v>
      </c>
      <c r="C129" s="6" t="s">
        <v>187</v>
      </c>
      <c r="D129" s="6" t="s">
        <v>188</v>
      </c>
      <c r="E129" s="6" t="s">
        <v>322</v>
      </c>
      <c r="F129" s="51">
        <v>2014</v>
      </c>
    </row>
    <row r="130" spans="1:6">
      <c r="A130" s="6" t="s">
        <v>179</v>
      </c>
      <c r="B130" s="6" t="s">
        <v>180</v>
      </c>
      <c r="C130" s="6" t="s">
        <v>187</v>
      </c>
      <c r="D130" s="6" t="s">
        <v>188</v>
      </c>
      <c r="E130" s="6" t="s">
        <v>323</v>
      </c>
      <c r="F130" s="51">
        <v>2014</v>
      </c>
    </row>
    <row r="131" spans="1:6">
      <c r="A131" s="6" t="s">
        <v>179</v>
      </c>
      <c r="B131" s="6" t="s">
        <v>180</v>
      </c>
      <c r="C131" s="6" t="s">
        <v>204</v>
      </c>
      <c r="D131" s="6" t="s">
        <v>197</v>
      </c>
      <c r="E131" s="6" t="s">
        <v>324</v>
      </c>
      <c r="F131" s="51">
        <v>2015</v>
      </c>
    </row>
    <row r="132" spans="1:6">
      <c r="A132" s="6" t="s">
        <v>179</v>
      </c>
      <c r="B132" s="6" t="s">
        <v>180</v>
      </c>
      <c r="C132" s="6" t="s">
        <v>204</v>
      </c>
      <c r="D132" s="6" t="s">
        <v>197</v>
      </c>
      <c r="E132" s="6" t="s">
        <v>325</v>
      </c>
      <c r="F132" s="51">
        <v>2015</v>
      </c>
    </row>
    <row r="133" spans="1:6">
      <c r="A133" s="6" t="s">
        <v>179</v>
      </c>
      <c r="B133" s="6" t="s">
        <v>180</v>
      </c>
      <c r="C133" s="6" t="s">
        <v>204</v>
      </c>
      <c r="D133" s="6" t="s">
        <v>197</v>
      </c>
      <c r="E133" s="6" t="s">
        <v>326</v>
      </c>
      <c r="F133" s="51">
        <v>2015</v>
      </c>
    </row>
    <row r="134" spans="1:6">
      <c r="A134" s="6" t="s">
        <v>179</v>
      </c>
      <c r="B134" s="6" t="s">
        <v>180</v>
      </c>
      <c r="C134" s="6" t="s">
        <v>204</v>
      </c>
      <c r="D134" s="6" t="s">
        <v>197</v>
      </c>
      <c r="E134" s="6" t="s">
        <v>327</v>
      </c>
      <c r="F134" s="51">
        <v>2015</v>
      </c>
    </row>
    <row r="135" spans="1:6">
      <c r="A135" s="6" t="s">
        <v>179</v>
      </c>
      <c r="B135" s="6" t="s">
        <v>180</v>
      </c>
      <c r="C135" s="6" t="s">
        <v>204</v>
      </c>
      <c r="D135" s="6" t="s">
        <v>197</v>
      </c>
      <c r="E135" s="6" t="s">
        <v>328</v>
      </c>
      <c r="F135" s="51">
        <v>2015</v>
      </c>
    </row>
    <row r="136" spans="1:6">
      <c r="A136" s="6" t="s">
        <v>179</v>
      </c>
      <c r="B136" s="6" t="s">
        <v>180</v>
      </c>
      <c r="C136" s="6" t="s">
        <v>204</v>
      </c>
      <c r="D136" s="6" t="s">
        <v>197</v>
      </c>
      <c r="E136" s="6" t="s">
        <v>329</v>
      </c>
      <c r="F136" s="51">
        <v>2015</v>
      </c>
    </row>
    <row r="137" spans="1:6">
      <c r="A137" s="6" t="s">
        <v>179</v>
      </c>
      <c r="B137" s="6" t="s">
        <v>180</v>
      </c>
      <c r="C137" s="6" t="s">
        <v>190</v>
      </c>
      <c r="D137" s="6" t="s">
        <v>197</v>
      </c>
      <c r="E137" s="6" t="s">
        <v>330</v>
      </c>
      <c r="F137" s="51">
        <v>2015</v>
      </c>
    </row>
    <row r="138" spans="1:6">
      <c r="A138" s="6" t="s">
        <v>179</v>
      </c>
      <c r="B138" s="6" t="s">
        <v>180</v>
      </c>
      <c r="C138" s="6" t="s">
        <v>190</v>
      </c>
      <c r="D138" s="6" t="s">
        <v>257</v>
      </c>
      <c r="E138" s="6" t="s">
        <v>331</v>
      </c>
      <c r="F138" s="51">
        <v>2015</v>
      </c>
    </row>
    <row r="139" spans="1:6">
      <c r="A139" s="6" t="s">
        <v>179</v>
      </c>
      <c r="B139" s="6" t="s">
        <v>180</v>
      </c>
      <c r="C139" s="6" t="s">
        <v>187</v>
      </c>
      <c r="D139" s="6" t="s">
        <v>197</v>
      </c>
      <c r="E139" s="6" t="s">
        <v>332</v>
      </c>
      <c r="F139" s="51">
        <v>2015</v>
      </c>
    </row>
    <row r="140" spans="1:6">
      <c r="A140" s="6" t="s">
        <v>179</v>
      </c>
      <c r="B140" s="6" t="s">
        <v>180</v>
      </c>
      <c r="C140" s="6" t="s">
        <v>187</v>
      </c>
      <c r="D140" s="6" t="s">
        <v>197</v>
      </c>
      <c r="E140" s="6" t="s">
        <v>333</v>
      </c>
      <c r="F140" s="51">
        <v>2015</v>
      </c>
    </row>
    <row r="141" spans="1:6">
      <c r="A141" s="6" t="s">
        <v>179</v>
      </c>
      <c r="B141" s="6" t="s">
        <v>180</v>
      </c>
      <c r="C141" s="6" t="s">
        <v>204</v>
      </c>
      <c r="D141" s="6" t="s">
        <v>188</v>
      </c>
      <c r="E141" s="6" t="s">
        <v>334</v>
      </c>
      <c r="F141" s="51">
        <v>2015</v>
      </c>
    </row>
    <row r="142" spans="1:6">
      <c r="A142" s="6" t="s">
        <v>179</v>
      </c>
      <c r="B142" s="6" t="s">
        <v>180</v>
      </c>
      <c r="C142" s="6" t="s">
        <v>190</v>
      </c>
      <c r="D142" s="6" t="s">
        <v>191</v>
      </c>
      <c r="E142" s="6" t="s">
        <v>335</v>
      </c>
      <c r="F142" s="51">
        <v>2015</v>
      </c>
    </row>
    <row r="143" spans="1:6">
      <c r="A143" s="6" t="s">
        <v>179</v>
      </c>
      <c r="B143" s="6" t="s">
        <v>180</v>
      </c>
      <c r="C143" s="6" t="s">
        <v>187</v>
      </c>
      <c r="D143" s="6" t="s">
        <v>257</v>
      </c>
      <c r="E143" s="6" t="s">
        <v>336</v>
      </c>
      <c r="F143" s="51">
        <v>2015</v>
      </c>
    </row>
    <row r="144" spans="1:6">
      <c r="A144" s="6" t="s">
        <v>179</v>
      </c>
      <c r="B144" s="6" t="s">
        <v>180</v>
      </c>
      <c r="C144" s="6" t="s">
        <v>337</v>
      </c>
      <c r="D144" s="6" t="s">
        <v>197</v>
      </c>
      <c r="E144" s="6" t="s">
        <v>338</v>
      </c>
      <c r="F144" s="51">
        <v>2015</v>
      </c>
    </row>
    <row r="145" spans="1:6">
      <c r="A145" s="6" t="s">
        <v>179</v>
      </c>
      <c r="B145" s="6" t="s">
        <v>180</v>
      </c>
      <c r="C145" s="6" t="s">
        <v>187</v>
      </c>
      <c r="D145" s="6" t="s">
        <v>278</v>
      </c>
      <c r="E145" s="6" t="s">
        <v>339</v>
      </c>
      <c r="F145" s="51">
        <v>2015</v>
      </c>
    </row>
    <row r="146" spans="1:6">
      <c r="A146" s="6" t="s">
        <v>179</v>
      </c>
      <c r="B146" s="6" t="s">
        <v>180</v>
      </c>
      <c r="C146" s="6" t="s">
        <v>204</v>
      </c>
      <c r="D146" s="6" t="s">
        <v>197</v>
      </c>
      <c r="E146" s="6" t="s">
        <v>340</v>
      </c>
      <c r="F146" s="51">
        <v>2016</v>
      </c>
    </row>
    <row r="147" spans="1:6">
      <c r="A147" s="6" t="s">
        <v>179</v>
      </c>
      <c r="B147" s="6" t="s">
        <v>180</v>
      </c>
      <c r="C147" s="6" t="s">
        <v>187</v>
      </c>
      <c r="D147" s="6" t="s">
        <v>182</v>
      </c>
      <c r="E147" s="6" t="s">
        <v>341</v>
      </c>
      <c r="F147" s="51">
        <v>2016</v>
      </c>
    </row>
    <row r="148" spans="1:6">
      <c r="A148" s="6" t="s">
        <v>179</v>
      </c>
      <c r="B148" s="6" t="s">
        <v>180</v>
      </c>
      <c r="C148" s="6" t="s">
        <v>204</v>
      </c>
      <c r="D148" s="6" t="s">
        <v>257</v>
      </c>
      <c r="E148" s="6" t="s">
        <v>342</v>
      </c>
      <c r="F148" s="51">
        <v>2016</v>
      </c>
    </row>
    <row r="149" spans="1:6">
      <c r="A149" s="6" t="s">
        <v>179</v>
      </c>
      <c r="B149" s="6" t="s">
        <v>180</v>
      </c>
      <c r="C149" s="6" t="s">
        <v>187</v>
      </c>
      <c r="D149" s="6" t="s">
        <v>197</v>
      </c>
      <c r="E149" s="6" t="s">
        <v>343</v>
      </c>
      <c r="F149" s="51">
        <v>2016</v>
      </c>
    </row>
    <row r="150" spans="1:6">
      <c r="A150" s="6" t="s">
        <v>179</v>
      </c>
      <c r="B150" s="6" t="s">
        <v>180</v>
      </c>
      <c r="C150" s="6" t="s">
        <v>204</v>
      </c>
      <c r="D150" s="6" t="s">
        <v>191</v>
      </c>
      <c r="E150" s="6" t="s">
        <v>344</v>
      </c>
      <c r="F150" s="51">
        <v>2016</v>
      </c>
    </row>
    <row r="151" spans="1:6">
      <c r="A151" s="6" t="s">
        <v>179</v>
      </c>
      <c r="B151" s="6" t="s">
        <v>180</v>
      </c>
      <c r="C151" s="6" t="s">
        <v>190</v>
      </c>
      <c r="D151" s="6" t="s">
        <v>199</v>
      </c>
      <c r="E151" s="6" t="s">
        <v>345</v>
      </c>
      <c r="F151" s="51">
        <v>2016</v>
      </c>
    </row>
    <row r="152" spans="1:6">
      <c r="A152" s="6" t="s">
        <v>179</v>
      </c>
      <c r="B152" s="6" t="s">
        <v>180</v>
      </c>
      <c r="C152" s="6" t="s">
        <v>187</v>
      </c>
      <c r="D152" s="6" t="s">
        <v>257</v>
      </c>
      <c r="E152" s="6" t="s">
        <v>346</v>
      </c>
      <c r="F152" s="51">
        <v>2016</v>
      </c>
    </row>
    <row r="153" spans="1:6">
      <c r="A153" s="6" t="s">
        <v>179</v>
      </c>
      <c r="B153" s="6" t="s">
        <v>180</v>
      </c>
      <c r="C153" s="6" t="s">
        <v>204</v>
      </c>
      <c r="D153" s="6" t="s">
        <v>197</v>
      </c>
      <c r="E153" s="6" t="s">
        <v>347</v>
      </c>
      <c r="F153" s="51">
        <v>2017</v>
      </c>
    </row>
    <row r="154" spans="1:6">
      <c r="A154" s="6" t="s">
        <v>179</v>
      </c>
      <c r="B154" s="6" t="s">
        <v>180</v>
      </c>
      <c r="C154" s="6" t="s">
        <v>204</v>
      </c>
      <c r="D154" s="6" t="s">
        <v>197</v>
      </c>
      <c r="E154" s="6" t="s">
        <v>348</v>
      </c>
      <c r="F154" s="51">
        <v>2017</v>
      </c>
    </row>
    <row r="155" spans="1:6">
      <c r="A155" s="6" t="s">
        <v>179</v>
      </c>
      <c r="B155" s="6" t="s">
        <v>180</v>
      </c>
      <c r="C155" s="6" t="s">
        <v>204</v>
      </c>
      <c r="D155" s="6" t="s">
        <v>197</v>
      </c>
      <c r="E155" s="6" t="s">
        <v>349</v>
      </c>
      <c r="F155" s="51">
        <v>2017</v>
      </c>
    </row>
    <row r="156" spans="1:6">
      <c r="A156" s="6" t="s">
        <v>179</v>
      </c>
      <c r="B156" s="6" t="s">
        <v>180</v>
      </c>
      <c r="C156" s="6" t="s">
        <v>190</v>
      </c>
      <c r="D156" s="6" t="s">
        <v>197</v>
      </c>
      <c r="E156" s="6" t="s">
        <v>350</v>
      </c>
      <c r="F156" s="51">
        <v>2017</v>
      </c>
    </row>
    <row r="157" spans="1:6">
      <c r="A157" s="6" t="s">
        <v>179</v>
      </c>
      <c r="B157" s="6" t="s">
        <v>180</v>
      </c>
      <c r="C157" s="6" t="s">
        <v>187</v>
      </c>
      <c r="D157" s="6" t="s">
        <v>197</v>
      </c>
      <c r="E157" s="6" t="s">
        <v>351</v>
      </c>
      <c r="F157" s="51">
        <v>2017</v>
      </c>
    </row>
    <row r="158" spans="1:6">
      <c r="A158" s="6" t="s">
        <v>179</v>
      </c>
      <c r="B158" s="6" t="s">
        <v>180</v>
      </c>
      <c r="C158" s="6" t="s">
        <v>352</v>
      </c>
      <c r="D158" s="6" t="s">
        <v>353</v>
      </c>
      <c r="E158" s="6" t="s">
        <v>354</v>
      </c>
      <c r="F158" s="51">
        <v>2018</v>
      </c>
    </row>
    <row r="159" spans="1:6">
      <c r="A159" s="6" t="s">
        <v>179</v>
      </c>
      <c r="B159" s="6" t="s">
        <v>180</v>
      </c>
      <c r="C159" s="6" t="s">
        <v>204</v>
      </c>
      <c r="D159" s="6" t="s">
        <v>197</v>
      </c>
      <c r="E159" s="6" t="s">
        <v>355</v>
      </c>
      <c r="F159" s="51">
        <v>2018</v>
      </c>
    </row>
    <row r="160" spans="1:6">
      <c r="A160" s="6" t="s">
        <v>179</v>
      </c>
      <c r="B160" s="6" t="s">
        <v>180</v>
      </c>
      <c r="C160" s="6" t="s">
        <v>190</v>
      </c>
      <c r="D160" s="6" t="s">
        <v>205</v>
      </c>
      <c r="E160" s="6" t="s">
        <v>356</v>
      </c>
      <c r="F160" s="51">
        <v>2018</v>
      </c>
    </row>
    <row r="161" spans="1:6">
      <c r="A161" s="6" t="s">
        <v>179</v>
      </c>
      <c r="B161" s="6" t="s">
        <v>180</v>
      </c>
      <c r="C161" s="6" t="s">
        <v>204</v>
      </c>
      <c r="D161" s="6" t="s">
        <v>191</v>
      </c>
      <c r="E161" s="6" t="s">
        <v>357</v>
      </c>
      <c r="F161" s="51">
        <v>2018</v>
      </c>
    </row>
    <row r="162" spans="1:6">
      <c r="A162" s="6" t="s">
        <v>179</v>
      </c>
      <c r="B162" s="6" t="s">
        <v>180</v>
      </c>
      <c r="C162" s="6" t="s">
        <v>204</v>
      </c>
      <c r="D162" s="6" t="s">
        <v>257</v>
      </c>
      <c r="E162" s="6" t="s">
        <v>358</v>
      </c>
      <c r="F162" s="51">
        <v>2018</v>
      </c>
    </row>
    <row r="163" spans="1:6">
      <c r="A163" s="6" t="s">
        <v>179</v>
      </c>
      <c r="B163" s="6" t="s">
        <v>180</v>
      </c>
      <c r="C163" s="6" t="s">
        <v>187</v>
      </c>
      <c r="D163" s="6" t="s">
        <v>197</v>
      </c>
      <c r="E163" s="6" t="s">
        <v>359</v>
      </c>
      <c r="F163" s="51">
        <v>2018</v>
      </c>
    </row>
    <row r="164" spans="1:6">
      <c r="A164" s="6" t="s">
        <v>179</v>
      </c>
      <c r="B164" s="6" t="s">
        <v>180</v>
      </c>
      <c r="C164" s="6" t="s">
        <v>190</v>
      </c>
      <c r="D164" s="6" t="s">
        <v>199</v>
      </c>
      <c r="E164" s="6" t="s">
        <v>360</v>
      </c>
      <c r="F164" s="51">
        <v>2018</v>
      </c>
    </row>
    <row r="165" spans="1:6">
      <c r="A165" s="6" t="s">
        <v>179</v>
      </c>
      <c r="B165" s="6" t="s">
        <v>180</v>
      </c>
      <c r="C165" s="6" t="s">
        <v>204</v>
      </c>
      <c r="D165" s="6" t="s">
        <v>278</v>
      </c>
      <c r="E165" s="6" t="s">
        <v>361</v>
      </c>
      <c r="F165" s="51">
        <v>2018</v>
      </c>
    </row>
    <row r="166" spans="1:6">
      <c r="A166" s="6" t="s">
        <v>179</v>
      </c>
      <c r="B166" s="6" t="s">
        <v>180</v>
      </c>
      <c r="C166" s="6" t="s">
        <v>204</v>
      </c>
      <c r="D166" s="6" t="s">
        <v>278</v>
      </c>
      <c r="E166" s="6" t="s">
        <v>362</v>
      </c>
      <c r="F166" s="51">
        <v>2018</v>
      </c>
    </row>
    <row r="167" spans="1:6">
      <c r="A167" s="6" t="s">
        <v>179</v>
      </c>
      <c r="B167" s="6" t="s">
        <v>180</v>
      </c>
      <c r="C167" s="6" t="s">
        <v>190</v>
      </c>
      <c r="D167" s="6" t="s">
        <v>278</v>
      </c>
      <c r="E167" s="6" t="s">
        <v>363</v>
      </c>
      <c r="F167" s="51">
        <v>2018</v>
      </c>
    </row>
    <row r="168" spans="1:6">
      <c r="A168" s="6" t="s">
        <v>179</v>
      </c>
      <c r="B168" s="6" t="s">
        <v>180</v>
      </c>
      <c r="C168" s="6" t="s">
        <v>204</v>
      </c>
      <c r="D168" s="6" t="s">
        <v>197</v>
      </c>
      <c r="E168" s="6" t="s">
        <v>364</v>
      </c>
      <c r="F168" s="51">
        <v>2019</v>
      </c>
    </row>
    <row r="169" spans="1:6">
      <c r="A169" s="6" t="s">
        <v>179</v>
      </c>
      <c r="B169" s="6" t="s">
        <v>180</v>
      </c>
      <c r="C169" s="6" t="s">
        <v>204</v>
      </c>
      <c r="D169" s="6" t="s">
        <v>197</v>
      </c>
      <c r="E169" s="6" t="s">
        <v>365</v>
      </c>
      <c r="F169" s="51">
        <v>2019</v>
      </c>
    </row>
    <row r="170" spans="1:6">
      <c r="A170" s="6" t="s">
        <v>179</v>
      </c>
      <c r="B170" s="6" t="s">
        <v>180</v>
      </c>
      <c r="C170" s="6" t="s">
        <v>204</v>
      </c>
      <c r="D170" s="6" t="s">
        <v>257</v>
      </c>
      <c r="E170" s="6" t="s">
        <v>366</v>
      </c>
      <c r="F170" s="51">
        <v>2019</v>
      </c>
    </row>
    <row r="171" spans="1:6">
      <c r="A171" s="6" t="s">
        <v>179</v>
      </c>
      <c r="B171" s="6" t="s">
        <v>180</v>
      </c>
      <c r="C171" s="6" t="s">
        <v>367</v>
      </c>
      <c r="D171" s="6" t="s">
        <v>368</v>
      </c>
      <c r="E171" s="6" t="s">
        <v>369</v>
      </c>
      <c r="F171" s="51">
        <v>2019</v>
      </c>
    </row>
    <row r="172" spans="1:6">
      <c r="A172" s="6" t="s">
        <v>179</v>
      </c>
      <c r="B172" s="6" t="s">
        <v>180</v>
      </c>
      <c r="C172" s="6" t="s">
        <v>204</v>
      </c>
      <c r="D172" s="6" t="s">
        <v>191</v>
      </c>
      <c r="E172" s="6" t="s">
        <v>370</v>
      </c>
      <c r="F172" s="51">
        <v>2019</v>
      </c>
    </row>
    <row r="173" spans="1:6">
      <c r="A173" s="6" t="s">
        <v>179</v>
      </c>
      <c r="B173" s="6" t="s">
        <v>180</v>
      </c>
      <c r="C173" s="6" t="s">
        <v>204</v>
      </c>
      <c r="D173" s="6" t="s">
        <v>278</v>
      </c>
      <c r="E173" s="6" t="s">
        <v>371</v>
      </c>
      <c r="F173" s="51">
        <v>2019</v>
      </c>
    </row>
    <row r="174" spans="1:6">
      <c r="A174" s="6" t="s">
        <v>179</v>
      </c>
      <c r="B174" s="6" t="s">
        <v>180</v>
      </c>
      <c r="C174" s="6" t="s">
        <v>372</v>
      </c>
      <c r="D174" s="6" t="s">
        <v>278</v>
      </c>
      <c r="E174" s="6" t="s">
        <v>373</v>
      </c>
      <c r="F174" s="51">
        <v>2019</v>
      </c>
    </row>
    <row r="175" spans="1:6">
      <c r="A175" s="6" t="s">
        <v>179</v>
      </c>
      <c r="B175" s="6" t="s">
        <v>180</v>
      </c>
      <c r="C175" s="6" t="s">
        <v>352</v>
      </c>
      <c r="D175" s="6" t="s">
        <v>353</v>
      </c>
      <c r="E175" s="6" t="s">
        <v>374</v>
      </c>
      <c r="F175" s="51">
        <v>2020</v>
      </c>
    </row>
    <row r="176" spans="1:6">
      <c r="A176" s="6" t="s">
        <v>179</v>
      </c>
      <c r="B176" s="6" t="s">
        <v>180</v>
      </c>
      <c r="C176" s="6" t="s">
        <v>204</v>
      </c>
      <c r="D176" s="6" t="s">
        <v>197</v>
      </c>
      <c r="E176" s="6" t="s">
        <v>375</v>
      </c>
      <c r="F176" s="51">
        <v>2020</v>
      </c>
    </row>
    <row r="177" spans="1:6">
      <c r="A177" s="6" t="s">
        <v>179</v>
      </c>
      <c r="B177" s="6" t="s">
        <v>180</v>
      </c>
      <c r="C177" s="6" t="s">
        <v>187</v>
      </c>
      <c r="D177" s="6" t="s">
        <v>205</v>
      </c>
      <c r="E177" s="6" t="s">
        <v>376</v>
      </c>
      <c r="F177" s="51">
        <v>2020</v>
      </c>
    </row>
    <row r="178" spans="1:6">
      <c r="A178" s="6" t="s">
        <v>179</v>
      </c>
      <c r="B178" s="6" t="s">
        <v>180</v>
      </c>
      <c r="C178" s="6" t="s">
        <v>187</v>
      </c>
      <c r="D178" s="6" t="s">
        <v>205</v>
      </c>
      <c r="E178" s="6" t="s">
        <v>377</v>
      </c>
      <c r="F178" s="51">
        <v>2020</v>
      </c>
    </row>
    <row r="179" spans="1:6">
      <c r="A179" s="6" t="s">
        <v>179</v>
      </c>
      <c r="B179" s="6" t="s">
        <v>180</v>
      </c>
      <c r="C179" s="6" t="s">
        <v>367</v>
      </c>
      <c r="D179" s="6" t="s">
        <v>368</v>
      </c>
      <c r="E179" s="6" t="s">
        <v>378</v>
      </c>
      <c r="F179" s="51">
        <v>2020</v>
      </c>
    </row>
    <row r="180" spans="1:6">
      <c r="A180" s="6" t="s">
        <v>179</v>
      </c>
      <c r="B180" s="6" t="s">
        <v>180</v>
      </c>
      <c r="C180" s="6" t="s">
        <v>190</v>
      </c>
      <c r="D180" s="6" t="s">
        <v>191</v>
      </c>
      <c r="E180" s="6" t="s">
        <v>379</v>
      </c>
      <c r="F180" s="51">
        <v>2020</v>
      </c>
    </row>
    <row r="181" spans="1:6">
      <c r="A181" s="6" t="s">
        <v>179</v>
      </c>
      <c r="B181" s="6" t="s">
        <v>180</v>
      </c>
      <c r="C181" s="6" t="s">
        <v>190</v>
      </c>
      <c r="D181" s="6" t="s">
        <v>191</v>
      </c>
      <c r="E181" s="6" t="s">
        <v>380</v>
      </c>
      <c r="F181" s="51">
        <v>2020</v>
      </c>
    </row>
    <row r="182" spans="1:6">
      <c r="A182" s="6" t="s">
        <v>179</v>
      </c>
      <c r="B182" s="6" t="s">
        <v>180</v>
      </c>
      <c r="C182" s="6" t="s">
        <v>190</v>
      </c>
      <c r="D182" s="6" t="s">
        <v>381</v>
      </c>
      <c r="E182" s="6" t="s">
        <v>382</v>
      </c>
      <c r="F182" s="51">
        <v>2020</v>
      </c>
    </row>
    <row r="183" spans="1:6">
      <c r="A183" s="6" t="s">
        <v>179</v>
      </c>
      <c r="B183" s="6" t="s">
        <v>180</v>
      </c>
      <c r="C183" s="6" t="s">
        <v>352</v>
      </c>
      <c r="D183" s="6" t="s">
        <v>353</v>
      </c>
      <c r="E183" s="6" t="s">
        <v>383</v>
      </c>
      <c r="F183" s="51">
        <v>2021</v>
      </c>
    </row>
    <row r="184" spans="1:6">
      <c r="A184" s="6" t="s">
        <v>179</v>
      </c>
      <c r="B184" s="6" t="s">
        <v>180</v>
      </c>
      <c r="C184" s="6" t="s">
        <v>204</v>
      </c>
      <c r="D184" s="6" t="s">
        <v>353</v>
      </c>
      <c r="E184" s="6" t="s">
        <v>384</v>
      </c>
      <c r="F184" s="51">
        <v>2021</v>
      </c>
    </row>
    <row r="185" spans="1:6">
      <c r="A185" s="6" t="s">
        <v>179</v>
      </c>
      <c r="B185" s="6" t="s">
        <v>180</v>
      </c>
      <c r="C185" s="6" t="s">
        <v>204</v>
      </c>
      <c r="D185" s="6" t="s">
        <v>197</v>
      </c>
      <c r="E185" s="6" t="s">
        <v>385</v>
      </c>
      <c r="F185" s="51">
        <v>2021</v>
      </c>
    </row>
    <row r="186" spans="1:6">
      <c r="A186" s="6" t="s">
        <v>179</v>
      </c>
      <c r="B186" s="6" t="s">
        <v>180</v>
      </c>
      <c r="C186" s="6" t="s">
        <v>204</v>
      </c>
      <c r="D186" s="6" t="s">
        <v>197</v>
      </c>
      <c r="E186" s="6" t="s">
        <v>386</v>
      </c>
      <c r="F186" s="51">
        <v>2021</v>
      </c>
    </row>
    <row r="187" spans="1:6">
      <c r="A187" s="6" t="s">
        <v>179</v>
      </c>
      <c r="B187" s="6" t="s">
        <v>180</v>
      </c>
      <c r="C187" s="6" t="s">
        <v>367</v>
      </c>
      <c r="D187" s="6" t="s">
        <v>188</v>
      </c>
      <c r="E187" s="6" t="s">
        <v>387</v>
      </c>
      <c r="F187" s="51">
        <v>2021</v>
      </c>
    </row>
    <row r="188" spans="1:6">
      <c r="A188" s="6" t="s">
        <v>179</v>
      </c>
      <c r="B188" s="6" t="s">
        <v>180</v>
      </c>
      <c r="C188" s="6" t="s">
        <v>372</v>
      </c>
      <c r="D188" s="6" t="s">
        <v>188</v>
      </c>
      <c r="E188" s="6" t="s">
        <v>388</v>
      </c>
      <c r="F188" s="51">
        <v>2021</v>
      </c>
    </row>
    <row r="189" spans="1:6">
      <c r="A189" s="6" t="s">
        <v>179</v>
      </c>
      <c r="B189" s="6" t="s">
        <v>180</v>
      </c>
      <c r="C189" s="6" t="s">
        <v>389</v>
      </c>
      <c r="D189" s="6" t="s">
        <v>368</v>
      </c>
      <c r="E189" s="6" t="s">
        <v>390</v>
      </c>
      <c r="F189" s="51">
        <v>2022</v>
      </c>
    </row>
    <row r="190" spans="1:6">
      <c r="A190" s="6" t="s">
        <v>391</v>
      </c>
      <c r="B190" s="6" t="s">
        <v>392</v>
      </c>
      <c r="C190" s="6" t="s">
        <v>393</v>
      </c>
      <c r="D190" s="6" t="s">
        <v>394</v>
      </c>
      <c r="E190" s="6" t="s">
        <v>395</v>
      </c>
      <c r="F190" s="51">
        <v>2022</v>
      </c>
    </row>
    <row r="191" spans="1:6">
      <c r="A191" s="6" t="s">
        <v>179</v>
      </c>
      <c r="B191" s="6" t="s">
        <v>180</v>
      </c>
      <c r="C191" s="6" t="s">
        <v>367</v>
      </c>
      <c r="D191" s="6" t="s">
        <v>191</v>
      </c>
      <c r="E191" s="6" t="s">
        <v>396</v>
      </c>
      <c r="F191" s="51">
        <v>2022</v>
      </c>
    </row>
    <row r="192" spans="1:6">
      <c r="A192" s="6" t="s">
        <v>179</v>
      </c>
      <c r="B192" s="6" t="s">
        <v>180</v>
      </c>
      <c r="C192" s="6" t="s">
        <v>397</v>
      </c>
      <c r="D192" s="6" t="s">
        <v>353</v>
      </c>
      <c r="E192" s="6" t="s">
        <v>398</v>
      </c>
      <c r="F192" s="51">
        <v>2022</v>
      </c>
    </row>
    <row r="193" spans="1:6">
      <c r="A193" s="6" t="s">
        <v>179</v>
      </c>
      <c r="B193" s="6" t="s">
        <v>180</v>
      </c>
      <c r="C193" s="6" t="s">
        <v>367</v>
      </c>
      <c r="D193" s="6" t="s">
        <v>188</v>
      </c>
      <c r="E193" s="6" t="s">
        <v>399</v>
      </c>
      <c r="F193" s="51">
        <v>2022</v>
      </c>
    </row>
    <row r="194" spans="1:6">
      <c r="A194" s="6" t="s">
        <v>179</v>
      </c>
      <c r="B194" s="6" t="s">
        <v>180</v>
      </c>
      <c r="C194" s="6" t="s">
        <v>367</v>
      </c>
      <c r="D194" s="6" t="s">
        <v>188</v>
      </c>
      <c r="E194" s="6" t="s">
        <v>400</v>
      </c>
      <c r="F194" s="51">
        <v>2022</v>
      </c>
    </row>
    <row r="195" spans="1:6">
      <c r="A195" s="6" t="s">
        <v>179</v>
      </c>
      <c r="B195" s="6" t="s">
        <v>180</v>
      </c>
      <c r="C195" s="6" t="s">
        <v>204</v>
      </c>
      <c r="D195" s="6" t="s">
        <v>197</v>
      </c>
      <c r="E195" s="6" t="s">
        <v>401</v>
      </c>
      <c r="F195" s="51">
        <v>2023</v>
      </c>
    </row>
    <row r="196" spans="1:6">
      <c r="A196" s="6" t="s">
        <v>179</v>
      </c>
      <c r="B196" s="6" t="s">
        <v>180</v>
      </c>
      <c r="C196" s="6" t="s">
        <v>204</v>
      </c>
      <c r="D196" s="6" t="s">
        <v>197</v>
      </c>
      <c r="E196" s="6" t="s">
        <v>402</v>
      </c>
      <c r="F196" s="51">
        <v>2023</v>
      </c>
    </row>
    <row r="197" spans="1:6">
      <c r="A197" s="6" t="s">
        <v>179</v>
      </c>
      <c r="B197" s="6" t="s">
        <v>180</v>
      </c>
      <c r="C197" s="6" t="s">
        <v>204</v>
      </c>
      <c r="D197" s="6" t="s">
        <v>197</v>
      </c>
      <c r="E197" s="6" t="s">
        <v>403</v>
      </c>
      <c r="F197" s="51">
        <v>2023</v>
      </c>
    </row>
    <row r="198" spans="1:6">
      <c r="A198" s="6" t="s">
        <v>179</v>
      </c>
      <c r="B198" s="6" t="s">
        <v>180</v>
      </c>
      <c r="C198" s="6" t="s">
        <v>389</v>
      </c>
      <c r="D198" s="6" t="s">
        <v>368</v>
      </c>
      <c r="E198" s="6" t="s">
        <v>404</v>
      </c>
      <c r="F198" s="51">
        <v>2023</v>
      </c>
    </row>
    <row r="199" spans="1:6">
      <c r="A199" s="6" t="s">
        <v>179</v>
      </c>
      <c r="B199" s="6" t="s">
        <v>180</v>
      </c>
      <c r="C199" s="6" t="s">
        <v>389</v>
      </c>
      <c r="D199" s="6" t="s">
        <v>368</v>
      </c>
      <c r="E199" s="6" t="s">
        <v>405</v>
      </c>
      <c r="F199" s="51">
        <v>2023</v>
      </c>
    </row>
    <row r="200" spans="1:6">
      <c r="A200" s="6" t="s">
        <v>179</v>
      </c>
      <c r="B200" s="6" t="s">
        <v>180</v>
      </c>
      <c r="C200" s="6" t="s">
        <v>367</v>
      </c>
      <c r="D200" s="6" t="s">
        <v>368</v>
      </c>
      <c r="E200" s="6" t="s">
        <v>406</v>
      </c>
      <c r="F200" s="51">
        <v>2023</v>
      </c>
    </row>
    <row r="201" spans="1:6">
      <c r="A201" s="6" t="s">
        <v>179</v>
      </c>
      <c r="B201" s="6" t="s">
        <v>180</v>
      </c>
      <c r="C201" s="6" t="s">
        <v>397</v>
      </c>
      <c r="D201" s="6" t="s">
        <v>368</v>
      </c>
      <c r="E201" s="6" t="s">
        <v>407</v>
      </c>
      <c r="F201" s="51">
        <v>2023</v>
      </c>
    </row>
    <row r="202" spans="1:6">
      <c r="A202" s="6" t="s">
        <v>179</v>
      </c>
      <c r="B202" s="6" t="s">
        <v>180</v>
      </c>
      <c r="C202" s="6" t="s">
        <v>367</v>
      </c>
      <c r="D202" s="6" t="s">
        <v>191</v>
      </c>
      <c r="E202" s="6" t="s">
        <v>408</v>
      </c>
      <c r="F202" s="51">
        <v>2023</v>
      </c>
    </row>
    <row r="203" spans="1:6">
      <c r="A203" s="6" t="s">
        <v>179</v>
      </c>
      <c r="B203" s="6" t="s">
        <v>180</v>
      </c>
      <c r="C203" s="6" t="s">
        <v>190</v>
      </c>
      <c r="D203" s="6" t="s">
        <v>197</v>
      </c>
      <c r="E203" s="6" t="s">
        <v>409</v>
      </c>
      <c r="F203" s="51">
        <v>2023</v>
      </c>
    </row>
    <row r="204" spans="1:6">
      <c r="A204" s="6" t="s">
        <v>179</v>
      </c>
      <c r="B204" s="6" t="s">
        <v>180</v>
      </c>
      <c r="C204" s="6" t="s">
        <v>372</v>
      </c>
      <c r="D204" s="6" t="s">
        <v>278</v>
      </c>
      <c r="E204" s="6" t="s">
        <v>410</v>
      </c>
      <c r="F204" s="51">
        <v>2023</v>
      </c>
    </row>
    <row r="205" spans="1:6">
      <c r="A205" s="6" t="s">
        <v>179</v>
      </c>
      <c r="B205" s="6" t="s">
        <v>180</v>
      </c>
      <c r="C205" s="6" t="s">
        <v>204</v>
      </c>
      <c r="D205" s="6" t="s">
        <v>197</v>
      </c>
      <c r="E205" s="6" t="s">
        <v>411</v>
      </c>
      <c r="F205" s="51">
        <v>2024</v>
      </c>
    </row>
    <row r="206" spans="1:6">
      <c r="A206" s="6" t="s">
        <v>179</v>
      </c>
      <c r="B206" s="6" t="s">
        <v>180</v>
      </c>
      <c r="C206" s="6" t="s">
        <v>204</v>
      </c>
      <c r="D206" s="6" t="s">
        <v>197</v>
      </c>
      <c r="E206" s="6" t="s">
        <v>412</v>
      </c>
      <c r="F206" s="51">
        <v>2024</v>
      </c>
    </row>
    <row r="207" spans="1:6">
      <c r="A207" s="6" t="s">
        <v>179</v>
      </c>
      <c r="B207" s="6" t="s">
        <v>180</v>
      </c>
      <c r="C207" s="6" t="s">
        <v>204</v>
      </c>
      <c r="D207" s="6" t="s">
        <v>197</v>
      </c>
      <c r="E207" s="6" t="s">
        <v>413</v>
      </c>
      <c r="F207" s="51">
        <v>2024</v>
      </c>
    </row>
    <row r="208" spans="1:6">
      <c r="A208" s="6" t="s">
        <v>179</v>
      </c>
      <c r="B208" s="6" t="s">
        <v>180</v>
      </c>
      <c r="C208" s="6" t="s">
        <v>389</v>
      </c>
      <c r="D208" s="6" t="s">
        <v>278</v>
      </c>
      <c r="E208" s="6" t="s">
        <v>414</v>
      </c>
      <c r="F208" s="51">
        <v>2024</v>
      </c>
    </row>
    <row r="209" spans="1:6">
      <c r="A209" s="6" t="s">
        <v>179</v>
      </c>
      <c r="B209" s="6" t="s">
        <v>180</v>
      </c>
      <c r="C209" s="6" t="s">
        <v>190</v>
      </c>
      <c r="D209" s="6" t="s">
        <v>188</v>
      </c>
      <c r="E209" s="6" t="s">
        <v>415</v>
      </c>
      <c r="F209" s="51">
        <v>2024</v>
      </c>
    </row>
    <row r="210" spans="1:6">
      <c r="A210" s="6" t="s">
        <v>179</v>
      </c>
      <c r="B210" s="6" t="s">
        <v>180</v>
      </c>
      <c r="C210" s="6" t="s">
        <v>367</v>
      </c>
      <c r="D210" s="6" t="s">
        <v>188</v>
      </c>
      <c r="E210" s="6" t="s">
        <v>416</v>
      </c>
      <c r="F210" s="51">
        <v>2024</v>
      </c>
    </row>
    <row r="211" spans="1:6">
      <c r="A211" s="6" t="s">
        <v>179</v>
      </c>
      <c r="B211" s="6" t="s">
        <v>180</v>
      </c>
      <c r="C211" s="6" t="s">
        <v>204</v>
      </c>
      <c r="D211" s="6" t="s">
        <v>197</v>
      </c>
      <c r="E211" s="6" t="s">
        <v>417</v>
      </c>
      <c r="F211" s="51">
        <v>2025</v>
      </c>
    </row>
    <row r="213" spans="1:6">
      <c r="A213" s="1" t="s">
        <v>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9C59-F727-473F-9AE6-233678E53237}">
  <dimension ref="B2:G33"/>
  <sheetViews>
    <sheetView topLeftCell="C13" zoomScale="161" workbookViewId="0">
      <selection activeCell="J11" sqref="J11"/>
    </sheetView>
  </sheetViews>
  <sheetFormatPr defaultRowHeight="14.5"/>
  <cols>
    <col min="2" max="2" width="11" bestFit="1" customWidth="1"/>
    <col min="3" max="3" width="19" bestFit="1" customWidth="1"/>
    <col min="6" max="6" width="13.08984375" bestFit="1" customWidth="1"/>
    <col min="7" max="7" width="19.90625" bestFit="1" customWidth="1"/>
  </cols>
  <sheetData>
    <row r="2" spans="2:7">
      <c r="B2" t="s">
        <v>418</v>
      </c>
      <c r="C2" t="s">
        <v>419</v>
      </c>
      <c r="F2" t="s">
        <v>418</v>
      </c>
      <c r="G2" t="s">
        <v>427</v>
      </c>
    </row>
    <row r="3" spans="2:7">
      <c r="B3" t="s">
        <v>420</v>
      </c>
      <c r="C3" s="52">
        <v>43738</v>
      </c>
      <c r="F3" t="s">
        <v>420</v>
      </c>
      <c r="G3" s="52">
        <v>43830</v>
      </c>
    </row>
    <row r="4" spans="2:7">
      <c r="B4" t="s">
        <v>421</v>
      </c>
      <c r="C4" s="52">
        <v>45930</v>
      </c>
      <c r="F4" t="s">
        <v>421</v>
      </c>
      <c r="G4" s="52">
        <v>45930</v>
      </c>
    </row>
    <row r="5" spans="2:7">
      <c r="B5" t="s">
        <v>422</v>
      </c>
      <c r="C5" t="s">
        <v>423</v>
      </c>
      <c r="F5" t="s">
        <v>422</v>
      </c>
      <c r="G5" t="s">
        <v>423</v>
      </c>
    </row>
    <row r="6" spans="2:7">
      <c r="B6" t="s">
        <v>424</v>
      </c>
      <c r="C6" t="s">
        <v>425</v>
      </c>
      <c r="F6" t="s">
        <v>428</v>
      </c>
      <c r="G6" t="s">
        <v>429</v>
      </c>
    </row>
    <row r="8" spans="2:7">
      <c r="B8" t="s">
        <v>2</v>
      </c>
      <c r="C8" t="s">
        <v>426</v>
      </c>
      <c r="F8" t="s">
        <v>2</v>
      </c>
      <c r="G8" t="s">
        <v>426</v>
      </c>
    </row>
    <row r="9" spans="2:7">
      <c r="B9" s="53">
        <v>45930</v>
      </c>
      <c r="C9">
        <v>70.200999999999993</v>
      </c>
      <c r="F9" s="53">
        <v>45930</v>
      </c>
      <c r="G9">
        <v>1389.7</v>
      </c>
    </row>
    <row r="10" spans="2:7">
      <c r="B10" s="53">
        <v>45838</v>
      </c>
      <c r="C10">
        <v>69.268000000000001</v>
      </c>
      <c r="F10" s="53">
        <v>45838</v>
      </c>
      <c r="G10">
        <v>1353.5</v>
      </c>
    </row>
    <row r="11" spans="2:7">
      <c r="B11" s="53">
        <v>45747</v>
      </c>
      <c r="C11">
        <v>75.911000000000001</v>
      </c>
      <c r="F11" s="53">
        <v>45747</v>
      </c>
      <c r="G11">
        <v>1474.25</v>
      </c>
    </row>
    <row r="12" spans="2:7">
      <c r="B12" s="53">
        <v>45657</v>
      </c>
      <c r="C12">
        <v>73.233999999999995</v>
      </c>
      <c r="F12" s="53">
        <v>45657</v>
      </c>
      <c r="G12">
        <v>1478.6</v>
      </c>
    </row>
    <row r="13" spans="2:7">
      <c r="B13" s="53">
        <v>45565</v>
      </c>
      <c r="C13">
        <v>73.513999999999996</v>
      </c>
      <c r="F13" s="53">
        <v>45565</v>
      </c>
      <c r="G13">
        <v>1314.99</v>
      </c>
    </row>
    <row r="14" spans="2:7">
      <c r="B14" s="53">
        <v>45471</v>
      </c>
      <c r="C14">
        <v>82.549000000000007</v>
      </c>
      <c r="F14" s="53">
        <v>45471</v>
      </c>
      <c r="G14">
        <v>1376.47</v>
      </c>
    </row>
    <row r="15" spans="2:7">
      <c r="B15" s="53">
        <v>45380</v>
      </c>
      <c r="C15">
        <v>84.152000000000001</v>
      </c>
      <c r="F15" s="53">
        <v>45380</v>
      </c>
      <c r="G15">
        <v>1347.26</v>
      </c>
    </row>
    <row r="16" spans="2:7">
      <c r="B16" s="53">
        <v>45289</v>
      </c>
      <c r="C16">
        <v>77.331000000000003</v>
      </c>
      <c r="F16" s="53">
        <v>45289</v>
      </c>
      <c r="G16">
        <v>1291.07</v>
      </c>
    </row>
    <row r="17" spans="2:7">
      <c r="B17" s="53">
        <v>45198</v>
      </c>
      <c r="C17">
        <v>93.31</v>
      </c>
      <c r="F17" s="53">
        <v>45198</v>
      </c>
      <c r="G17">
        <v>1348.02</v>
      </c>
    </row>
    <row r="18" spans="2:7">
      <c r="B18" s="53">
        <v>45107</v>
      </c>
      <c r="C18">
        <v>74.992000000000004</v>
      </c>
      <c r="F18" s="53">
        <v>45107</v>
      </c>
      <c r="G18">
        <v>1317.92</v>
      </c>
    </row>
    <row r="19" spans="2:7">
      <c r="B19" s="53">
        <v>45016</v>
      </c>
      <c r="C19">
        <v>78.492999999999995</v>
      </c>
      <c r="F19" s="53">
        <v>45016</v>
      </c>
      <c r="G19">
        <v>1301.5899999999999</v>
      </c>
    </row>
    <row r="20" spans="2:7">
      <c r="B20" s="53">
        <v>44925</v>
      </c>
      <c r="C20">
        <v>77.195999999999998</v>
      </c>
      <c r="F20" s="53">
        <v>44925</v>
      </c>
      <c r="G20">
        <v>1260.33</v>
      </c>
    </row>
    <row r="21" spans="2:7">
      <c r="B21" s="53">
        <v>44834</v>
      </c>
      <c r="C21">
        <v>90.911000000000001</v>
      </c>
      <c r="F21" s="53">
        <v>44834</v>
      </c>
      <c r="G21">
        <v>1432.12</v>
      </c>
    </row>
    <row r="22" spans="2:7">
      <c r="B22" s="53">
        <v>44742</v>
      </c>
      <c r="C22">
        <v>113.242</v>
      </c>
      <c r="F22" s="53">
        <v>44742</v>
      </c>
      <c r="G22">
        <v>1298.9000000000001</v>
      </c>
    </row>
    <row r="23" spans="2:7">
      <c r="B23" s="53">
        <v>44651</v>
      </c>
      <c r="C23">
        <v>110.89400000000001</v>
      </c>
      <c r="F23" s="53">
        <v>44651</v>
      </c>
      <c r="G23">
        <v>1211.93</v>
      </c>
    </row>
    <row r="24" spans="2:7">
      <c r="B24" s="53">
        <v>44561</v>
      </c>
      <c r="C24">
        <v>73.185000000000002</v>
      </c>
      <c r="F24" s="53">
        <v>44561</v>
      </c>
      <c r="G24">
        <v>1189.8800000000001</v>
      </c>
    </row>
    <row r="25" spans="2:7">
      <c r="B25" s="53">
        <v>44469</v>
      </c>
      <c r="C25">
        <v>72.608000000000004</v>
      </c>
      <c r="F25" s="53">
        <v>44469</v>
      </c>
      <c r="G25">
        <v>1184.08</v>
      </c>
    </row>
    <row r="26" spans="2:7">
      <c r="B26" s="53">
        <v>44377</v>
      </c>
      <c r="C26">
        <v>71.572999999999993</v>
      </c>
      <c r="F26" s="53">
        <v>44377</v>
      </c>
      <c r="G26">
        <v>1126.28</v>
      </c>
    </row>
    <row r="27" spans="2:7">
      <c r="B27" s="53">
        <v>44286</v>
      </c>
      <c r="C27">
        <v>64.414000000000001</v>
      </c>
      <c r="F27" s="53">
        <v>44286</v>
      </c>
      <c r="G27">
        <v>1131.83</v>
      </c>
    </row>
    <row r="28" spans="2:7">
      <c r="B28" s="53">
        <v>44196</v>
      </c>
      <c r="C28">
        <v>49.814999999999998</v>
      </c>
      <c r="F28" s="53">
        <v>44196</v>
      </c>
      <c r="G28">
        <v>1086.51</v>
      </c>
    </row>
    <row r="29" spans="2:7">
      <c r="B29" s="53">
        <v>44104</v>
      </c>
      <c r="C29">
        <v>41.494999999999997</v>
      </c>
      <c r="F29" s="53">
        <v>44104</v>
      </c>
      <c r="G29">
        <v>1170.17</v>
      </c>
    </row>
    <row r="30" spans="2:7">
      <c r="B30" s="53">
        <v>44012</v>
      </c>
      <c r="C30">
        <v>40.790999999999997</v>
      </c>
      <c r="F30" s="53">
        <v>44012</v>
      </c>
      <c r="G30">
        <v>1202.74</v>
      </c>
    </row>
    <row r="31" spans="2:7">
      <c r="B31" s="53">
        <v>43921</v>
      </c>
      <c r="C31">
        <v>33.700000000000003</v>
      </c>
      <c r="F31" s="53">
        <v>43921</v>
      </c>
      <c r="G31">
        <v>1218.54</v>
      </c>
    </row>
    <row r="32" spans="2:7">
      <c r="B32" s="53">
        <v>43830</v>
      </c>
      <c r="C32">
        <v>64.888999999999996</v>
      </c>
      <c r="F32" s="53">
        <v>43830</v>
      </c>
      <c r="G32">
        <v>1155.8399999999999</v>
      </c>
    </row>
    <row r="33" spans="2:3">
      <c r="B33" s="53">
        <v>43738</v>
      </c>
      <c r="C33">
        <v>61.115000000000002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B4B9-65C6-467C-A4B9-18E6A70E9307}">
  <dimension ref="A1:X272"/>
  <sheetViews>
    <sheetView topLeftCell="A103" zoomScale="57" zoomScaleNormal="190" workbookViewId="0">
      <selection activeCell="H133" sqref="H133"/>
    </sheetView>
  </sheetViews>
  <sheetFormatPr defaultRowHeight="14.5"/>
  <cols>
    <col min="1" max="10" width="15.81640625" customWidth="1"/>
    <col min="11" max="11" width="10.08984375" bestFit="1" customWidth="1"/>
    <col min="12" max="13" width="15.81640625" customWidth="1"/>
    <col min="14" max="14" width="10.08984375" bestFit="1" customWidth="1"/>
    <col min="15" max="15" width="15.81640625" customWidth="1"/>
    <col min="17" max="17" width="10.08984375" bestFit="1" customWidth="1"/>
    <col min="18" max="19" width="15.81640625" customWidth="1"/>
    <col min="20" max="20" width="10.08984375" bestFit="1" customWidth="1"/>
    <col min="21" max="22" width="15.81640625" customWidth="1"/>
    <col min="23" max="23" width="10.08984375" bestFit="1" customWidth="1"/>
    <col min="24" max="25" width="15.81640625" customWidth="1"/>
    <col min="26" max="26" width="10.08984375" bestFit="1" customWidth="1"/>
  </cols>
  <sheetData>
    <row r="1" spans="1:24">
      <c r="A1" t="s">
        <v>181</v>
      </c>
    </row>
    <row r="2" spans="1:24" ht="17">
      <c r="A2" t="s">
        <v>442</v>
      </c>
      <c r="B2" t="s">
        <v>450</v>
      </c>
      <c r="C2" t="s">
        <v>443</v>
      </c>
      <c r="D2" t="s">
        <v>444</v>
      </c>
      <c r="E2" t="s">
        <v>445</v>
      </c>
      <c r="F2" t="s">
        <v>446</v>
      </c>
      <c r="G2" t="s">
        <v>447</v>
      </c>
      <c r="H2" t="s">
        <v>448</v>
      </c>
      <c r="I2" t="s">
        <v>449</v>
      </c>
    </row>
    <row r="3" spans="1:24">
      <c r="A3" s="59">
        <v>45692</v>
      </c>
      <c r="B3">
        <v>33.93725318360989</v>
      </c>
      <c r="C3">
        <v>51.282147262113533</v>
      </c>
      <c r="D3">
        <v>63.107075955307039</v>
      </c>
      <c r="E3">
        <v>58.748245321915761</v>
      </c>
      <c r="F3">
        <v>22.341135936335856</v>
      </c>
      <c r="G3">
        <v>21.728711517024866</v>
      </c>
      <c r="H3">
        <v>80.487868558964806</v>
      </c>
      <c r="I3">
        <f>AVERAGE(C3:H3)</f>
        <v>49.615864091943649</v>
      </c>
      <c r="L3" s="59"/>
      <c r="O3" s="59"/>
      <c r="R3" s="59"/>
      <c r="U3" s="59"/>
      <c r="X3" s="59"/>
    </row>
    <row r="4" spans="1:24">
      <c r="A4" s="59">
        <v>45693</v>
      </c>
      <c r="B4">
        <v>33.020557264282495</v>
      </c>
      <c r="C4">
        <v>54.721232867738856</v>
      </c>
      <c r="D4">
        <v>63.694318989338576</v>
      </c>
      <c r="E4">
        <v>60.626712762719741</v>
      </c>
      <c r="F4">
        <v>22.478625204776343</v>
      </c>
      <c r="G4">
        <v>21.683836028555174</v>
      </c>
      <c r="H4">
        <v>83.191053938841534</v>
      </c>
      <c r="I4">
        <f t="shared" ref="I4:I67" si="0">AVERAGE(C4:H4)</f>
        <v>51.0659632986617</v>
      </c>
      <c r="L4" s="59"/>
      <c r="O4" s="59"/>
      <c r="R4" s="59"/>
      <c r="U4" s="59"/>
      <c r="X4" s="59"/>
    </row>
    <row r="5" spans="1:24">
      <c r="A5" s="59">
        <v>45694</v>
      </c>
      <c r="B5">
        <v>32.181878018940409</v>
      </c>
      <c r="C5">
        <v>55.59153208222363</v>
      </c>
      <c r="D5">
        <v>62.606033733610396</v>
      </c>
      <c r="E5">
        <v>55.407243163340723</v>
      </c>
      <c r="F5">
        <v>22.412491126285982</v>
      </c>
      <c r="G5">
        <v>21.270981534634007</v>
      </c>
      <c r="H5">
        <v>84.909357823724406</v>
      </c>
      <c r="I5">
        <f t="shared" si="0"/>
        <v>50.366273243969857</v>
      </c>
      <c r="L5" s="59"/>
      <c r="O5" s="59"/>
      <c r="R5" s="59"/>
      <c r="U5" s="59"/>
      <c r="X5" s="59"/>
    </row>
    <row r="6" spans="1:24">
      <c r="A6" s="59">
        <v>45695</v>
      </c>
      <c r="B6">
        <v>32.864523916311875</v>
      </c>
      <c r="C6">
        <v>52.798152345409598</v>
      </c>
      <c r="D6">
        <v>63.274090029205908</v>
      </c>
      <c r="E6">
        <v>55.871396895787143</v>
      </c>
      <c r="F6">
        <v>22.26804037589914</v>
      </c>
      <c r="G6">
        <v>21.486383879288528</v>
      </c>
      <c r="H6">
        <v>85.412276033934006</v>
      </c>
      <c r="I6">
        <f t="shared" si="0"/>
        <v>50.185056593254053</v>
      </c>
      <c r="L6" s="59"/>
      <c r="O6" s="59"/>
      <c r="R6" s="59"/>
      <c r="U6" s="59"/>
      <c r="X6" s="59"/>
    </row>
    <row r="7" spans="1:24">
      <c r="A7" s="59">
        <v>45698</v>
      </c>
      <c r="B7">
        <v>30.641048707730537</v>
      </c>
      <c r="C7">
        <v>54.59489911079752</v>
      </c>
      <c r="D7">
        <v>63.050506672212251</v>
      </c>
      <c r="E7">
        <v>56.91056910569106</v>
      </c>
      <c r="F7">
        <v>22.320251490496794</v>
      </c>
      <c r="G7">
        <v>21.19020565538856</v>
      </c>
      <c r="H7">
        <v>88.429785295191749</v>
      </c>
      <c r="I7">
        <f t="shared" si="0"/>
        <v>51.082702888296318</v>
      </c>
      <c r="L7" s="59"/>
      <c r="O7" s="59"/>
      <c r="R7" s="59"/>
      <c r="U7" s="59"/>
      <c r="X7" s="59"/>
    </row>
    <row r="8" spans="1:24">
      <c r="A8" s="59">
        <v>45699</v>
      </c>
      <c r="B8">
        <v>30.816586224197483</v>
      </c>
      <c r="C8">
        <v>55.919064044664132</v>
      </c>
      <c r="D8">
        <v>62.527914247431895</v>
      </c>
      <c r="E8">
        <v>55.121951219512198</v>
      </c>
      <c r="F8">
        <v>22.4699233523434</v>
      </c>
      <c r="G8">
        <v>21.629985442391543</v>
      </c>
      <c r="H8">
        <v>86.082833647546835</v>
      </c>
      <c r="I8">
        <f t="shared" si="0"/>
        <v>50.625278658981664</v>
      </c>
      <c r="L8" s="59"/>
      <c r="O8" s="59"/>
      <c r="R8" s="59"/>
      <c r="U8" s="59"/>
      <c r="X8" s="59"/>
    </row>
    <row r="9" spans="1:24">
      <c r="A9" s="59">
        <v>45700</v>
      </c>
      <c r="B9">
        <v>31.713777975028549</v>
      </c>
      <c r="C9">
        <v>53.673130587929229</v>
      </c>
      <c r="D9">
        <v>61.226820736251909</v>
      </c>
      <c r="E9">
        <v>54.641537324464153</v>
      </c>
      <c r="F9">
        <v>22.064417028968293</v>
      </c>
      <c r="G9">
        <v>21.710761321636991</v>
      </c>
      <c r="H9">
        <v>85.37036618308322</v>
      </c>
      <c r="I9">
        <f t="shared" si="0"/>
        <v>49.781172197055632</v>
      </c>
      <c r="L9" s="59"/>
      <c r="O9" s="59"/>
      <c r="R9" s="59"/>
      <c r="U9" s="59"/>
      <c r="X9" s="59"/>
    </row>
    <row r="10" spans="1:24">
      <c r="A10" s="59">
        <v>45701</v>
      </c>
      <c r="B10">
        <v>30.543527865248898</v>
      </c>
      <c r="C10">
        <v>50.496070552256327</v>
      </c>
      <c r="D10">
        <v>60.523745360645343</v>
      </c>
      <c r="E10">
        <v>54.739098300073913</v>
      </c>
      <c r="F10">
        <v>21.90082220322898</v>
      </c>
      <c r="G10">
        <v>22.401843844070246</v>
      </c>
      <c r="H10">
        <v>84.993177525426006</v>
      </c>
      <c r="I10">
        <f t="shared" si="0"/>
        <v>49.175792964283467</v>
      </c>
      <c r="L10" s="59"/>
      <c r="O10" s="59"/>
      <c r="R10" s="59"/>
      <c r="U10" s="59"/>
      <c r="X10" s="59"/>
    </row>
    <row r="11" spans="1:24">
      <c r="A11" s="59">
        <v>45702</v>
      </c>
      <c r="B11">
        <v>30.875098729686467</v>
      </c>
      <c r="C11">
        <v>53.149079448024423</v>
      </c>
      <c r="D11">
        <v>59.492029388011943</v>
      </c>
      <c r="E11">
        <v>54.337028824833702</v>
      </c>
      <c r="F11">
        <v>21.303875126329142</v>
      </c>
      <c r="G11">
        <v>22.042839936312706</v>
      </c>
      <c r="H11">
        <v>86.292382901800849</v>
      </c>
      <c r="I11">
        <f t="shared" si="0"/>
        <v>49.436205937552124</v>
      </c>
      <c r="L11" s="59"/>
      <c r="O11" s="59"/>
      <c r="R11" s="59"/>
      <c r="U11" s="59"/>
      <c r="X11" s="59"/>
    </row>
    <row r="12" spans="1:24">
      <c r="A12" s="59">
        <v>45705</v>
      </c>
      <c r="B12">
        <v>30.992123740664432</v>
      </c>
      <c r="C12">
        <v>55.76465611951361</v>
      </c>
      <c r="D12">
        <v>59.155307464828724</v>
      </c>
      <c r="E12">
        <v>55.173688100517374</v>
      </c>
      <c r="F12">
        <v>21.538825142018581</v>
      </c>
      <c r="G12">
        <v>24.017361428979157</v>
      </c>
      <c r="H12">
        <v>86.627661708607278</v>
      </c>
      <c r="I12">
        <f t="shared" si="0"/>
        <v>50.379583327410785</v>
      </c>
      <c r="L12" s="59"/>
      <c r="O12" s="59"/>
      <c r="R12" s="59"/>
      <c r="U12" s="59"/>
      <c r="X12" s="59"/>
    </row>
    <row r="13" spans="1:24">
      <c r="A13" s="59">
        <v>45706</v>
      </c>
      <c r="B13">
        <v>30.328982011789297</v>
      </c>
      <c r="C13">
        <v>58.8387775384195</v>
      </c>
      <c r="D13">
        <v>59.890708145060884</v>
      </c>
      <c r="E13">
        <v>55.461936437546193</v>
      </c>
      <c r="F13">
        <v>21.825986272305673</v>
      </c>
      <c r="G13">
        <v>23.99043613589734</v>
      </c>
      <c r="H13">
        <v>85.118907077978392</v>
      </c>
      <c r="I13">
        <f t="shared" si="0"/>
        <v>50.854458601201337</v>
      </c>
      <c r="L13" s="59"/>
      <c r="O13" s="59"/>
      <c r="R13" s="59"/>
      <c r="U13" s="59"/>
      <c r="X13" s="59"/>
    </row>
    <row r="14" spans="1:24">
      <c r="A14" s="59">
        <v>45707</v>
      </c>
      <c r="B14">
        <v>31.694273806532223</v>
      </c>
      <c r="C14">
        <v>67.29378119741942</v>
      </c>
      <c r="D14">
        <v>60.755410043795401</v>
      </c>
      <c r="E14">
        <v>53.167775314116781</v>
      </c>
      <c r="F14">
        <v>21.773775157708023</v>
      </c>
      <c r="G14">
        <v>20.472838859731372</v>
      </c>
      <c r="H14">
        <v>85.160816928829206</v>
      </c>
      <c r="I14">
        <f t="shared" si="0"/>
        <v>51.43739958360004</v>
      </c>
      <c r="L14" s="59"/>
      <c r="O14" s="59"/>
      <c r="R14" s="59"/>
      <c r="U14" s="59"/>
      <c r="X14" s="59"/>
    </row>
    <row r="15" spans="1:24">
      <c r="A15" s="59">
        <v>45708</v>
      </c>
      <c r="B15">
        <v>28.39806933065287</v>
      </c>
      <c r="C15">
        <v>60.504511518831222</v>
      </c>
      <c r="D15">
        <v>60.779654022264594</v>
      </c>
      <c r="E15">
        <v>48.467110125646713</v>
      </c>
      <c r="F15">
        <v>21.457027729148926</v>
      </c>
      <c r="G15">
        <v>19.544330926316047</v>
      </c>
      <c r="H15">
        <v>84.196890359260763</v>
      </c>
      <c r="I15">
        <f t="shared" si="0"/>
        <v>49.158254113578039</v>
      </c>
      <c r="L15" s="59"/>
      <c r="O15" s="59"/>
      <c r="R15" s="59"/>
      <c r="U15" s="59"/>
      <c r="X15" s="59"/>
    </row>
    <row r="16" spans="1:24">
      <c r="A16" s="59">
        <v>45709</v>
      </c>
      <c r="B16">
        <v>27.910465118244684</v>
      </c>
      <c r="C16">
        <v>60.874154733585506</v>
      </c>
      <c r="D16">
        <v>61.841001524138115</v>
      </c>
      <c r="E16">
        <v>46.697708795269776</v>
      </c>
      <c r="F16">
        <v>21.829467013278855</v>
      </c>
      <c r="G16">
        <v>19.110519842671181</v>
      </c>
      <c r="H16">
        <v>83.04436946086372</v>
      </c>
      <c r="I16">
        <f t="shared" si="0"/>
        <v>48.899536894967859</v>
      </c>
      <c r="L16" s="59"/>
      <c r="O16" s="59"/>
      <c r="R16" s="59"/>
      <c r="U16" s="59"/>
      <c r="X16" s="59"/>
    </row>
    <row r="17" spans="1:24">
      <c r="A17" s="59">
        <v>45712</v>
      </c>
      <c r="B17">
        <v>26.545173323501757</v>
      </c>
      <c r="C17">
        <v>62.207677723521847</v>
      </c>
      <c r="D17">
        <v>61.383059708608933</v>
      </c>
      <c r="E17">
        <v>46.960827790096083</v>
      </c>
      <c r="F17">
        <v>22.161877776217246</v>
      </c>
      <c r="G17">
        <v>19.863981198475422</v>
      </c>
      <c r="H17">
        <v>84.113070657559163</v>
      </c>
      <c r="I17">
        <f t="shared" si="0"/>
        <v>49.448415809079783</v>
      </c>
      <c r="L17" s="59"/>
      <c r="O17" s="59"/>
      <c r="R17" s="59"/>
      <c r="U17" s="59"/>
      <c r="X17" s="59"/>
    </row>
    <row r="18" spans="1:24">
      <c r="A18" s="59">
        <v>45713</v>
      </c>
      <c r="B18">
        <v>26.174594122071532</v>
      </c>
      <c r="C18">
        <v>70.362009328782932</v>
      </c>
      <c r="D18">
        <v>55.717286885358341</v>
      </c>
      <c r="E18">
        <v>49.555062823355513</v>
      </c>
      <c r="F18">
        <v>22.156656664757481</v>
      </c>
      <c r="G18">
        <v>20.792489131890747</v>
      </c>
      <c r="H18">
        <v>87.633498129026506</v>
      </c>
      <c r="I18">
        <f t="shared" si="0"/>
        <v>51.036167160528585</v>
      </c>
      <c r="L18" s="59"/>
      <c r="O18" s="59"/>
      <c r="R18" s="59"/>
      <c r="U18" s="59"/>
      <c r="X18" s="59"/>
    </row>
    <row r="19" spans="1:24">
      <c r="A19" s="59">
        <v>45714</v>
      </c>
      <c r="B19">
        <v>25.862527426130292</v>
      </c>
      <c r="C19">
        <v>65.001619650015186</v>
      </c>
      <c r="D19">
        <v>63.450831607146704</v>
      </c>
      <c r="E19">
        <v>48.230598669623056</v>
      </c>
      <c r="F19">
        <v>22.715315590952372</v>
      </c>
      <c r="G19">
        <v>20.472838859731372</v>
      </c>
      <c r="H19">
        <v>86.753391261159663</v>
      </c>
      <c r="I19">
        <f t="shared" si="0"/>
        <v>51.10409927310473</v>
      </c>
      <c r="L19" s="59"/>
      <c r="O19" s="59"/>
      <c r="R19" s="59"/>
      <c r="U19" s="59"/>
      <c r="X19" s="59"/>
    </row>
    <row r="20" spans="1:24">
      <c r="A20" s="59">
        <v>45715</v>
      </c>
      <c r="B20">
        <v>25.296906539736796</v>
      </c>
      <c r="C20">
        <v>64.540295187483267</v>
      </c>
      <c r="D20">
        <v>64.837333448303568</v>
      </c>
      <c r="E20">
        <v>49.54619364375462</v>
      </c>
      <c r="F20">
        <v>23.145187101139719</v>
      </c>
      <c r="G20">
        <v>21.180635890941414</v>
      </c>
      <c r="H20">
        <v>88.345965593490135</v>
      </c>
      <c r="I20">
        <f t="shared" si="0"/>
        <v>51.932601810852127</v>
      </c>
      <c r="L20" s="59"/>
      <c r="O20" s="59"/>
      <c r="R20" s="59"/>
      <c r="U20" s="59"/>
      <c r="X20" s="59"/>
    </row>
    <row r="21" spans="1:24">
      <c r="A21" s="59">
        <v>45716</v>
      </c>
      <c r="B21">
        <v>24.71178148484697</v>
      </c>
      <c r="C21">
        <v>59.475754892295775</v>
      </c>
      <c r="D21">
        <v>65.123942486139896</v>
      </c>
      <c r="E21">
        <v>46.708056171470808</v>
      </c>
      <c r="F21">
        <v>23.291378222013147</v>
      </c>
      <c r="G21">
        <v>21.408957513912398</v>
      </c>
      <c r="H21">
        <v>88.429785295191749</v>
      </c>
      <c r="I21">
        <f t="shared" si="0"/>
        <v>50.739645763503972</v>
      </c>
      <c r="L21" s="59"/>
      <c r="O21" s="59"/>
      <c r="R21" s="59"/>
      <c r="U21" s="59"/>
      <c r="X21" s="59"/>
    </row>
    <row r="22" spans="1:24">
      <c r="A22" s="59">
        <v>45720</v>
      </c>
      <c r="B22">
        <v>25.979552437108257</v>
      </c>
      <c r="C22">
        <v>57.745788157801044</v>
      </c>
      <c r="D22">
        <v>65.03330543998652</v>
      </c>
      <c r="E22">
        <v>46.277900960827793</v>
      </c>
      <c r="F22">
        <v>22.398568162393271</v>
      </c>
      <c r="G22">
        <v>24.639919268523894</v>
      </c>
      <c r="H22">
        <v>84.322619911813177</v>
      </c>
      <c r="I22">
        <f t="shared" si="0"/>
        <v>50.069683650224285</v>
      </c>
      <c r="L22" s="59"/>
      <c r="O22" s="59"/>
      <c r="R22" s="59"/>
      <c r="U22" s="59"/>
      <c r="X22" s="59"/>
    </row>
    <row r="23" spans="1:24">
      <c r="A23" s="59">
        <v>45721</v>
      </c>
      <c r="B23">
        <v>27.403356737340168</v>
      </c>
      <c r="C23">
        <v>56.727865702431679</v>
      </c>
      <c r="D23">
        <v>65.795146557653979</v>
      </c>
      <c r="E23">
        <v>46.829268292682933</v>
      </c>
      <c r="F23">
        <v>22.562162988132584</v>
      </c>
      <c r="G23">
        <v>23.997737072260787</v>
      </c>
      <c r="H23">
        <v>97.063214570456907</v>
      </c>
      <c r="I23">
        <f t="shared" si="0"/>
        <v>52.162565863936472</v>
      </c>
      <c r="L23" s="59"/>
      <c r="O23" s="59"/>
      <c r="R23" s="59"/>
      <c r="U23" s="59"/>
      <c r="X23" s="59"/>
    </row>
    <row r="24" spans="1:24">
      <c r="A24" s="59">
        <v>45722</v>
      </c>
      <c r="B24">
        <v>28.281044319674905</v>
      </c>
      <c r="C24">
        <v>54.295883481475315</v>
      </c>
      <c r="D24">
        <v>64.482134213378231</v>
      </c>
      <c r="E24">
        <v>43.342202512934222</v>
      </c>
      <c r="F24">
        <v>22.325472601956559</v>
      </c>
      <c r="G24">
        <v>24.792819791443684</v>
      </c>
      <c r="H24">
        <v>109.04943191378621</v>
      </c>
      <c r="I24">
        <f t="shared" si="0"/>
        <v>53.047990752495707</v>
      </c>
      <c r="L24" s="59"/>
      <c r="O24" s="59"/>
      <c r="R24" s="59"/>
      <c r="U24" s="59"/>
      <c r="X24" s="59"/>
    </row>
    <row r="25" spans="1:24">
      <c r="A25" s="59">
        <v>45723</v>
      </c>
      <c r="B25">
        <v>28.066498466215304</v>
      </c>
      <c r="C25">
        <v>52.260038570736583</v>
      </c>
      <c r="D25">
        <v>64.357202068680351</v>
      </c>
      <c r="E25">
        <v>42.764227642276424</v>
      </c>
      <c r="F25">
        <v>22.346357047795621</v>
      </c>
      <c r="G25">
        <v>24.976300418947432</v>
      </c>
      <c r="H25">
        <v>101.67329816404511</v>
      </c>
      <c r="I25">
        <f t="shared" si="0"/>
        <v>51.39623731874692</v>
      </c>
      <c r="L25" s="59"/>
      <c r="O25" s="59"/>
      <c r="R25" s="59"/>
      <c r="U25" s="59"/>
      <c r="X25" s="59"/>
    </row>
    <row r="26" spans="1:24">
      <c r="A26" s="59">
        <v>45726</v>
      </c>
      <c r="B26">
        <v>28.281044319674905</v>
      </c>
      <c r="C26">
        <v>48.985637766026258</v>
      </c>
      <c r="D26">
        <v>62.862915632097867</v>
      </c>
      <c r="E26">
        <v>39.930524759793052</v>
      </c>
      <c r="F26">
        <v>22.367241493634683</v>
      </c>
      <c r="G26">
        <v>23.951866915384848</v>
      </c>
      <c r="H26">
        <v>97.147034272158507</v>
      </c>
      <c r="I26">
        <f t="shared" si="0"/>
        <v>49.207536806515868</v>
      </c>
      <c r="L26" s="59"/>
      <c r="O26" s="59"/>
      <c r="R26" s="59"/>
      <c r="U26" s="59"/>
      <c r="X26" s="59"/>
    </row>
    <row r="27" spans="1:24">
      <c r="A27" s="59">
        <v>45727</v>
      </c>
      <c r="B27">
        <v>26.974265030420963</v>
      </c>
      <c r="C27">
        <v>52.941996471870738</v>
      </c>
      <c r="D27">
        <v>62.003088518588932</v>
      </c>
      <c r="E27">
        <v>42.011825572801179</v>
      </c>
      <c r="F27">
        <v>22.295886303684558</v>
      </c>
      <c r="G27">
        <v>23.990092046114796</v>
      </c>
      <c r="H27">
        <v>95.97355844833605</v>
      </c>
      <c r="I27">
        <f t="shared" si="0"/>
        <v>49.869407893566041</v>
      </c>
      <c r="L27" s="59"/>
      <c r="O27" s="59"/>
      <c r="R27" s="59"/>
      <c r="U27" s="59"/>
      <c r="X27" s="59"/>
    </row>
    <row r="28" spans="1:24">
      <c r="A28" s="59">
        <v>45728</v>
      </c>
      <c r="B28">
        <v>27.266827557865874</v>
      </c>
      <c r="C28">
        <v>51.768627730213439</v>
      </c>
      <c r="D28">
        <v>61.91000182253952</v>
      </c>
      <c r="E28">
        <v>44.150776053215083</v>
      </c>
      <c r="F28">
        <v>22.269780746385727</v>
      </c>
      <c r="G28">
        <v>24.089477386012661</v>
      </c>
      <c r="H28">
        <v>96.937485017904493</v>
      </c>
      <c r="I28">
        <f t="shared" si="0"/>
        <v>50.187691459378492</v>
      </c>
      <c r="L28" s="59"/>
      <c r="O28" s="59"/>
      <c r="R28" s="59"/>
      <c r="U28" s="59"/>
      <c r="X28" s="59"/>
    </row>
    <row r="29" spans="1:24">
      <c r="A29" s="59">
        <v>45729</v>
      </c>
      <c r="B29">
        <v>27.247323389369548</v>
      </c>
      <c r="C29">
        <v>50.735662085848475</v>
      </c>
      <c r="D29">
        <v>61.476413790941002</v>
      </c>
      <c r="E29">
        <v>44.381374722838139</v>
      </c>
      <c r="F29">
        <v>22.485586686722694</v>
      </c>
      <c r="G29">
        <v>24.219442830494479</v>
      </c>
      <c r="H29">
        <v>97.85950173662215</v>
      </c>
      <c r="I29">
        <f t="shared" si="0"/>
        <v>50.19299697557782</v>
      </c>
      <c r="L29" s="59"/>
      <c r="O29" s="59"/>
      <c r="R29" s="59"/>
      <c r="U29" s="59"/>
      <c r="X29" s="59"/>
    </row>
    <row r="30" spans="1:24">
      <c r="A30" s="59">
        <v>45730</v>
      </c>
      <c r="B30">
        <v>27.042255962154979</v>
      </c>
      <c r="C30">
        <v>52.305168137723406</v>
      </c>
      <c r="D30">
        <v>62.713486988439612</v>
      </c>
      <c r="E30">
        <v>46.360679970436067</v>
      </c>
      <c r="F30">
        <v>22.623075955163184</v>
      </c>
      <c r="G30">
        <v>24.31882817039234</v>
      </c>
      <c r="H30">
        <v>100.08072383171464</v>
      </c>
      <c r="I30">
        <f t="shared" si="0"/>
        <v>51.400327175644883</v>
      </c>
      <c r="L30" s="59"/>
      <c r="O30" s="59"/>
      <c r="R30" s="59"/>
      <c r="U30" s="59"/>
      <c r="X30" s="59"/>
    </row>
    <row r="31" spans="1:24">
      <c r="A31" s="59">
        <v>45733</v>
      </c>
      <c r="B31">
        <v>28.008727618826249</v>
      </c>
      <c r="C31">
        <v>53.644011958332371</v>
      </c>
      <c r="D31">
        <v>63.752138544359241</v>
      </c>
      <c r="E31">
        <v>49.070214338507022</v>
      </c>
      <c r="F31">
        <v>22.981592275400406</v>
      </c>
      <c r="G31">
        <v>25.335616647808934</v>
      </c>
      <c r="H31">
        <v>101.71520801489591</v>
      </c>
      <c r="I31">
        <f t="shared" si="0"/>
        <v>52.749796963217314</v>
      </c>
      <c r="L31" s="59"/>
      <c r="O31" s="59"/>
      <c r="R31" s="59"/>
      <c r="U31" s="59"/>
      <c r="X31" s="59"/>
    </row>
    <row r="32" spans="1:24">
      <c r="A32" s="59">
        <v>45734</v>
      </c>
      <c r="B32">
        <v>29.467910316153464</v>
      </c>
      <c r="C32">
        <v>51.342404042004596</v>
      </c>
      <c r="D32">
        <v>63.891768588433344</v>
      </c>
      <c r="E32">
        <v>47.144124168514416</v>
      </c>
      <c r="F32">
        <v>23.092975986542061</v>
      </c>
      <c r="G32">
        <v>25.022170575823367</v>
      </c>
      <c r="H32">
        <v>106.66057041529051</v>
      </c>
      <c r="I32">
        <f t="shared" si="0"/>
        <v>52.85900229610138</v>
      </c>
      <c r="L32" s="59"/>
      <c r="O32" s="59"/>
      <c r="R32" s="59"/>
      <c r="U32" s="59"/>
      <c r="X32" s="59"/>
    </row>
    <row r="33" spans="1:24">
      <c r="A33" s="59">
        <v>45735</v>
      </c>
      <c r="B33">
        <v>28.25508313915422</v>
      </c>
      <c r="C33">
        <v>54.661934413701736</v>
      </c>
      <c r="D33">
        <v>64.785890800486797</v>
      </c>
      <c r="E33">
        <v>49.637841832963787</v>
      </c>
      <c r="F33">
        <v>23.550693424514822</v>
      </c>
      <c r="G33">
        <v>25.305036543224976</v>
      </c>
      <c r="H33">
        <v>105.31945518806485</v>
      </c>
      <c r="I33">
        <f t="shared" si="0"/>
        <v>53.87680870049283</v>
      </c>
      <c r="L33" s="59"/>
      <c r="O33" s="59"/>
      <c r="R33" s="59"/>
      <c r="U33" s="59"/>
      <c r="X33" s="59"/>
    </row>
    <row r="34" spans="1:24">
      <c r="A34" s="59">
        <v>45736</v>
      </c>
      <c r="B34">
        <v>27.155958509998658</v>
      </c>
      <c r="C34">
        <v>53.503608861040043</v>
      </c>
      <c r="D34">
        <v>64.050995831675749</v>
      </c>
      <c r="E34">
        <v>49.790096082779009</v>
      </c>
      <c r="F34">
        <v>23.402761933154807</v>
      </c>
      <c r="G34">
        <v>25.580257484480597</v>
      </c>
      <c r="H34">
        <v>99.619715472355821</v>
      </c>
      <c r="I34">
        <f t="shared" si="0"/>
        <v>52.657905944247666</v>
      </c>
      <c r="L34" s="59"/>
      <c r="O34" s="59"/>
      <c r="R34" s="59"/>
      <c r="U34" s="59"/>
      <c r="X34" s="59"/>
    </row>
    <row r="35" spans="1:24">
      <c r="A35" s="59">
        <v>45737</v>
      </c>
      <c r="B35">
        <v>27.042255962154979</v>
      </c>
      <c r="C35">
        <v>53.769371866629093</v>
      </c>
      <c r="D35">
        <v>64.058344781363843</v>
      </c>
      <c r="E35">
        <v>49.352549889135261</v>
      </c>
      <c r="F35">
        <v>23.037284130971234</v>
      </c>
      <c r="G35">
        <v>25.129200941867218</v>
      </c>
      <c r="H35">
        <v>98.571969201085764</v>
      </c>
      <c r="I35">
        <f t="shared" si="0"/>
        <v>52.319786801842071</v>
      </c>
      <c r="L35" s="59"/>
      <c r="O35" s="59"/>
      <c r="R35" s="59"/>
      <c r="U35" s="59"/>
      <c r="X35" s="59"/>
    </row>
    <row r="36" spans="1:24">
      <c r="A36" s="59">
        <v>45740</v>
      </c>
      <c r="B36">
        <v>26.663247469342714</v>
      </c>
      <c r="C36">
        <v>57.620428249504322</v>
      </c>
      <c r="D36">
        <v>65.621221415035365</v>
      </c>
      <c r="E36">
        <v>50.786400591278642</v>
      </c>
      <c r="F36">
        <v>23.44105008385975</v>
      </c>
      <c r="G36">
        <v>24.395278431852237</v>
      </c>
      <c r="H36">
        <v>92.662680231122721</v>
      </c>
      <c r="I36">
        <f t="shared" si="0"/>
        <v>52.421176500442165</v>
      </c>
      <c r="L36" s="59"/>
      <c r="O36" s="59"/>
      <c r="R36" s="59"/>
      <c r="U36" s="59"/>
      <c r="X36" s="59"/>
    </row>
    <row r="37" spans="1:24">
      <c r="A37" s="59">
        <v>45741</v>
      </c>
      <c r="B37">
        <v>27.383363605686014</v>
      </c>
      <c r="C37">
        <v>58.638350704873687</v>
      </c>
      <c r="D37">
        <v>66.348767434158319</v>
      </c>
      <c r="E37">
        <v>49.696969696969695</v>
      </c>
      <c r="F37">
        <v>23.609866021058828</v>
      </c>
      <c r="G37">
        <v>24.219442830494479</v>
      </c>
      <c r="H37">
        <v>92.075942319211492</v>
      </c>
      <c r="I37">
        <f t="shared" si="0"/>
        <v>52.431556501127751</v>
      </c>
      <c r="L37" s="59"/>
      <c r="O37" s="59"/>
      <c r="R37" s="59"/>
      <c r="U37" s="59"/>
      <c r="X37" s="59"/>
    </row>
    <row r="38" spans="1:24">
      <c r="A38" s="59">
        <v>45742</v>
      </c>
      <c r="B38">
        <v>26.890652565030074</v>
      </c>
      <c r="C38">
        <v>57.164118183304261</v>
      </c>
      <c r="D38">
        <v>65.853938155158858</v>
      </c>
      <c r="E38">
        <v>46.962305986696229</v>
      </c>
      <c r="F38">
        <v>23.37839674634257</v>
      </c>
      <c r="G38">
        <v>24.005382098406773</v>
      </c>
      <c r="H38">
        <v>89.058433057953764</v>
      </c>
      <c r="I38">
        <f t="shared" si="0"/>
        <v>51.070429037977078</v>
      </c>
      <c r="L38" s="59"/>
      <c r="O38" s="59"/>
      <c r="R38" s="59"/>
      <c r="U38" s="59"/>
      <c r="X38" s="59"/>
    </row>
    <row r="39" spans="1:24">
      <c r="A39" s="59">
        <v>45743</v>
      </c>
      <c r="B39">
        <v>26.056833880843094</v>
      </c>
      <c r="C39">
        <v>57.424866792561438</v>
      </c>
      <c r="D39">
        <v>65.804945157238123</v>
      </c>
      <c r="E39">
        <v>44.789356984478935</v>
      </c>
      <c r="F39">
        <v>23.221763402549609</v>
      </c>
      <c r="G39">
        <v>24.089477386012661</v>
      </c>
      <c r="H39">
        <v>90.483367986881035</v>
      </c>
      <c r="I39">
        <f t="shared" si="0"/>
        <v>50.968962951620306</v>
      </c>
      <c r="L39" s="59"/>
      <c r="O39" s="59"/>
      <c r="R39" s="59"/>
      <c r="U39" s="59"/>
      <c r="X39" s="59"/>
    </row>
    <row r="40" spans="1:24">
      <c r="A40" s="59">
        <v>45744</v>
      </c>
      <c r="B40">
        <v>26.416891949014744</v>
      </c>
      <c r="C40">
        <v>56.341757184877778</v>
      </c>
      <c r="D40">
        <v>65.175385133956652</v>
      </c>
      <c r="E40">
        <v>44.779009608277903</v>
      </c>
      <c r="F40">
        <v>22.924160049342984</v>
      </c>
      <c r="G40">
        <v>24.22708785664047</v>
      </c>
      <c r="H40">
        <v>87.382039023921706</v>
      </c>
      <c r="I40">
        <f t="shared" si="0"/>
        <v>50.13823980950292</v>
      </c>
      <c r="L40" s="59"/>
      <c r="O40" s="59"/>
      <c r="R40" s="59"/>
      <c r="U40" s="59"/>
      <c r="X40" s="59"/>
    </row>
    <row r="41" spans="1:24">
      <c r="A41" s="59">
        <v>45747</v>
      </c>
      <c r="B41">
        <v>25.355668169140408</v>
      </c>
      <c r="C41">
        <v>55.674842472739229</v>
      </c>
      <c r="D41">
        <v>65.452195572208822</v>
      </c>
      <c r="E41">
        <v>45.126385809312637</v>
      </c>
      <c r="F41">
        <v>23.052947465350531</v>
      </c>
      <c r="G41">
        <v>23.92128681080089</v>
      </c>
      <c r="H41">
        <v>85.412276033934006</v>
      </c>
      <c r="I41">
        <f t="shared" si="0"/>
        <v>49.773322360724357</v>
      </c>
      <c r="L41" s="59"/>
      <c r="O41" s="59"/>
      <c r="R41" s="59"/>
      <c r="U41" s="59"/>
      <c r="X41" s="59"/>
    </row>
    <row r="42" spans="1:24">
      <c r="A42" s="59">
        <v>45748</v>
      </c>
      <c r="B42">
        <v>26.360040675092904</v>
      </c>
      <c r="C42">
        <v>56.958527933697646</v>
      </c>
      <c r="D42">
        <v>66.191989840811942</v>
      </c>
      <c r="E42">
        <v>46.657797487065778</v>
      </c>
      <c r="F42">
        <v>23.120821914327475</v>
      </c>
      <c r="G42">
        <v>23.844836549340997</v>
      </c>
      <c r="H42">
        <v>83.798746776178149</v>
      </c>
      <c r="I42">
        <f t="shared" si="0"/>
        <v>50.095453416903659</v>
      </c>
      <c r="L42" s="59"/>
      <c r="O42" s="59"/>
      <c r="R42" s="59"/>
      <c r="U42" s="59"/>
      <c r="X42" s="59"/>
    </row>
    <row r="43" spans="1:24">
      <c r="A43" s="59">
        <v>45749</v>
      </c>
      <c r="B43">
        <v>28.027678043466864</v>
      </c>
      <c r="C43">
        <v>58.136911071686811</v>
      </c>
      <c r="D43">
        <v>66.16504369195556</v>
      </c>
      <c r="E43">
        <v>48.898743532889881</v>
      </c>
      <c r="F43">
        <v>23.173033028925133</v>
      </c>
      <c r="G43">
        <v>24.242377908932447</v>
      </c>
      <c r="H43">
        <v>83.589197521924135</v>
      </c>
      <c r="I43">
        <f t="shared" si="0"/>
        <v>50.700884459385662</v>
      </c>
      <c r="L43" s="59"/>
      <c r="O43" s="59"/>
      <c r="R43" s="59"/>
      <c r="U43" s="59"/>
      <c r="X43" s="59"/>
    </row>
    <row r="44" spans="1:24">
      <c r="A44" s="59">
        <v>45750</v>
      </c>
      <c r="B44">
        <v>28.179281440591769</v>
      </c>
      <c r="C44">
        <v>52.320211326719011</v>
      </c>
      <c r="D44">
        <v>63.492475655379337</v>
      </c>
      <c r="E44">
        <v>44.000000000000007</v>
      </c>
      <c r="F44">
        <v>22.664844846841305</v>
      </c>
      <c r="G44">
        <v>24.013027124552764</v>
      </c>
      <c r="H44">
        <v>82.792910355758906</v>
      </c>
      <c r="I44">
        <f t="shared" si="0"/>
        <v>48.213911551541884</v>
      </c>
      <c r="L44" s="59"/>
      <c r="O44" s="59"/>
      <c r="R44" s="59"/>
      <c r="U44" s="59"/>
      <c r="X44" s="59"/>
    </row>
    <row r="45" spans="1:24">
      <c r="A45" s="59">
        <v>45751</v>
      </c>
      <c r="B45">
        <v>27.970826769545024</v>
      </c>
      <c r="C45">
        <v>44.287148403065196</v>
      </c>
      <c r="D45">
        <v>59.212937287002944</v>
      </c>
      <c r="E45">
        <v>40.130081300813011</v>
      </c>
      <c r="F45">
        <v>20.440651364981274</v>
      </c>
      <c r="G45">
        <v>24.777529739151703</v>
      </c>
      <c r="H45">
        <v>76.820756609519648</v>
      </c>
      <c r="I45">
        <f t="shared" si="0"/>
        <v>44.278184117422292</v>
      </c>
      <c r="L45" s="59"/>
      <c r="O45" s="59"/>
      <c r="R45" s="59"/>
      <c r="U45" s="59"/>
      <c r="X45" s="59"/>
    </row>
    <row r="46" spans="1:24">
      <c r="A46" s="59">
        <v>45754</v>
      </c>
      <c r="B46">
        <v>26.170536428686773</v>
      </c>
      <c r="C46">
        <v>45.194754139133451</v>
      </c>
      <c r="D46">
        <v>57.919522141895484</v>
      </c>
      <c r="E46">
        <v>42.286770140428679</v>
      </c>
      <c r="F46">
        <v>20.418026548655622</v>
      </c>
      <c r="G46">
        <v>23.202654353077886</v>
      </c>
      <c r="H46">
        <v>72.022078687102848</v>
      </c>
      <c r="I46">
        <f t="shared" si="0"/>
        <v>43.507301001715661</v>
      </c>
      <c r="L46" s="59"/>
      <c r="O46" s="59"/>
      <c r="R46" s="59"/>
      <c r="U46" s="59"/>
      <c r="X46" s="59"/>
    </row>
    <row r="47" spans="1:24">
      <c r="A47" s="59">
        <v>45755</v>
      </c>
      <c r="B47">
        <v>26.985404688233139</v>
      </c>
      <c r="C47">
        <v>45.124552590487284</v>
      </c>
      <c r="D47">
        <v>58.514787066632444</v>
      </c>
      <c r="E47">
        <v>42.407982261640797</v>
      </c>
      <c r="F47">
        <v>20.964502881444393</v>
      </c>
      <c r="G47">
        <v>22.89685330723831</v>
      </c>
      <c r="H47">
        <v>74.955768246658977</v>
      </c>
      <c r="I47">
        <f t="shared" si="0"/>
        <v>44.144074392350369</v>
      </c>
      <c r="L47" s="59"/>
      <c r="O47" s="59"/>
      <c r="R47" s="59"/>
      <c r="U47" s="59"/>
      <c r="X47" s="59"/>
    </row>
    <row r="48" spans="1:24">
      <c r="A48" s="59">
        <v>45756</v>
      </c>
      <c r="B48">
        <v>25.753627086593283</v>
      </c>
      <c r="C48">
        <v>54.631848035710526</v>
      </c>
      <c r="D48">
        <v>62.113322763910588</v>
      </c>
      <c r="E48">
        <v>48.308943089430898</v>
      </c>
      <c r="F48">
        <v>22.351578159255386</v>
      </c>
      <c r="G48">
        <v>23.951866915384848</v>
      </c>
      <c r="H48">
        <v>72.776456002417277</v>
      </c>
      <c r="I48">
        <f t="shared" si="0"/>
        <v>47.355669161018255</v>
      </c>
      <c r="L48" s="59"/>
      <c r="O48" s="59"/>
      <c r="R48" s="59"/>
      <c r="U48" s="59"/>
      <c r="X48" s="59"/>
    </row>
    <row r="49" spans="1:24">
      <c r="A49" s="59">
        <v>45757</v>
      </c>
      <c r="B49">
        <v>28.027678043466864</v>
      </c>
      <c r="C49">
        <v>48.353823828210793</v>
      </c>
      <c r="D49">
        <v>61.096718057055284</v>
      </c>
      <c r="E49">
        <v>45.816703621581674</v>
      </c>
      <c r="F49">
        <v>22.114887773079356</v>
      </c>
      <c r="G49">
        <v>24.035962202990735</v>
      </c>
      <c r="H49">
        <v>76.317838399310034</v>
      </c>
      <c r="I49">
        <f t="shared" si="0"/>
        <v>46.289322313704645</v>
      </c>
      <c r="L49" s="59"/>
      <c r="O49" s="59"/>
      <c r="R49" s="59"/>
      <c r="U49" s="59"/>
      <c r="X49" s="59"/>
    </row>
    <row r="50" spans="1:24">
      <c r="A50" s="59">
        <v>45758</v>
      </c>
      <c r="B50">
        <v>29.69531541184082</v>
      </c>
      <c r="C50">
        <v>49.602408514846125</v>
      </c>
      <c r="D50">
        <v>61.233898451233351</v>
      </c>
      <c r="E50">
        <v>47.513673318551369</v>
      </c>
      <c r="F50">
        <v>22.321991860983381</v>
      </c>
      <c r="G50">
        <v>24.800464817589674</v>
      </c>
      <c r="H50">
        <v>77.491314223132477</v>
      </c>
      <c r="I50">
        <f t="shared" si="0"/>
        <v>47.16062519772273</v>
      </c>
      <c r="L50" s="59"/>
      <c r="O50" s="59"/>
      <c r="R50" s="59"/>
      <c r="U50" s="59"/>
      <c r="X50" s="59"/>
    </row>
    <row r="51" spans="1:24">
      <c r="A51" s="59">
        <v>45761</v>
      </c>
      <c r="B51">
        <v>31.741961273027041</v>
      </c>
      <c r="C51">
        <v>49.677624459824152</v>
      </c>
      <c r="D51">
        <v>62.245603858296576</v>
      </c>
      <c r="E51">
        <v>47.642276422764233</v>
      </c>
      <c r="F51">
        <v>22.475144463803161</v>
      </c>
      <c r="G51">
        <v>25.34326167395492</v>
      </c>
      <c r="H51">
        <v>81.01174169459982</v>
      </c>
      <c r="I51">
        <f t="shared" si="0"/>
        <v>48.065942095540471</v>
      </c>
      <c r="L51" s="59"/>
      <c r="O51" s="59"/>
      <c r="R51" s="59"/>
      <c r="U51" s="59"/>
      <c r="X51" s="59"/>
    </row>
    <row r="52" spans="1:24">
      <c r="A52" s="59">
        <v>45762</v>
      </c>
      <c r="B52">
        <v>31.325051930933551</v>
      </c>
      <c r="C52">
        <v>48.052960048298665</v>
      </c>
      <c r="D52">
        <v>61.471514491148923</v>
      </c>
      <c r="E52">
        <v>48.567627494456765</v>
      </c>
      <c r="F52">
        <v>22.388125939473738</v>
      </c>
      <c r="G52">
        <v>25.88605853032017</v>
      </c>
      <c r="H52">
        <v>83.274873640543134</v>
      </c>
      <c r="I52">
        <f t="shared" si="0"/>
        <v>48.273526690706895</v>
      </c>
      <c r="L52" s="59"/>
      <c r="O52" s="59"/>
      <c r="R52" s="59"/>
      <c r="U52" s="59"/>
      <c r="X52" s="59"/>
    </row>
    <row r="53" spans="1:24">
      <c r="A53" s="59">
        <v>45763</v>
      </c>
      <c r="B53">
        <v>31.325051930933551</v>
      </c>
      <c r="C53">
        <v>47.340915769173293</v>
      </c>
      <c r="D53">
        <v>60.543097180550959</v>
      </c>
      <c r="E53">
        <v>48.508499630450856</v>
      </c>
      <c r="F53">
        <v>22.494288539155637</v>
      </c>
      <c r="G53">
        <v>26.6582061710651</v>
      </c>
      <c r="H53">
        <v>83.002459610012906</v>
      </c>
      <c r="I53">
        <f t="shared" si="0"/>
        <v>48.091244483401454</v>
      </c>
      <c r="L53" s="59"/>
      <c r="O53" s="59"/>
      <c r="R53" s="59"/>
      <c r="U53" s="59"/>
      <c r="X53" s="59"/>
    </row>
    <row r="54" spans="1:24">
      <c r="A54" s="59">
        <v>45764</v>
      </c>
      <c r="B54">
        <v>31.60930830054275</v>
      </c>
      <c r="C54">
        <v>46.633885886379794</v>
      </c>
      <c r="D54">
        <v>59.952731555606078</v>
      </c>
      <c r="E54">
        <v>47.827050997782706</v>
      </c>
      <c r="F54">
        <v>22.43163520163845</v>
      </c>
      <c r="G54">
        <v>26.635271092627139</v>
      </c>
      <c r="H54">
        <v>81.263200799704649</v>
      </c>
      <c r="I54">
        <f t="shared" si="0"/>
        <v>47.457295922289802</v>
      </c>
      <c r="L54" s="59"/>
      <c r="O54" s="59"/>
      <c r="R54" s="59"/>
      <c r="U54" s="59"/>
      <c r="X54" s="59"/>
    </row>
    <row r="55" spans="1:24">
      <c r="A55" s="59">
        <v>45765</v>
      </c>
      <c r="B55">
        <v>32.499978258651566</v>
      </c>
      <c r="C55">
        <v>43.800751958873924</v>
      </c>
      <c r="D55">
        <v>58.120393433370502</v>
      </c>
      <c r="E55">
        <v>46.27937915742794</v>
      </c>
      <c r="F55">
        <v>21.949552576853456</v>
      </c>
      <c r="G55">
        <v>26.230084706889699</v>
      </c>
      <c r="H55">
        <v>82.688135728631906</v>
      </c>
      <c r="I55">
        <f t="shared" si="0"/>
        <v>46.511382927007901</v>
      </c>
      <c r="L55" s="59"/>
      <c r="O55" s="59"/>
      <c r="R55" s="59"/>
      <c r="U55" s="59"/>
      <c r="X55" s="59"/>
    </row>
    <row r="56" spans="1:24">
      <c r="A56" s="59">
        <v>45768</v>
      </c>
      <c r="B56">
        <v>30.16907602785615</v>
      </c>
      <c r="C56">
        <v>46.152503838520396</v>
      </c>
      <c r="D56">
        <v>59.031663194696215</v>
      </c>
      <c r="E56">
        <v>50.376397760801801</v>
      </c>
      <c r="F56">
        <v>19.859896505059776</v>
      </c>
      <c r="G56">
        <v>26.077184183969909</v>
      </c>
      <c r="H56">
        <v>84.238800210111577</v>
      </c>
      <c r="I56">
        <f t="shared" si="0"/>
        <v>47.622740948859949</v>
      </c>
      <c r="L56" s="59"/>
      <c r="O56" s="59"/>
      <c r="R56" s="59"/>
      <c r="U56" s="59"/>
      <c r="X56" s="59"/>
    </row>
    <row r="57" spans="1:24">
      <c r="A57" s="59">
        <v>45769</v>
      </c>
      <c r="B57">
        <v>30.548084520668414</v>
      </c>
      <c r="C57">
        <v>48.052960048298665</v>
      </c>
      <c r="D57">
        <v>59.453002976814552</v>
      </c>
      <c r="E57">
        <v>51.429479073195154</v>
      </c>
      <c r="F57">
        <v>20.999985508822768</v>
      </c>
      <c r="G57">
        <v>25.488517170728723</v>
      </c>
      <c r="H57">
        <v>85.28654648138162</v>
      </c>
      <c r="I57">
        <f t="shared" si="0"/>
        <v>48.451748543206918</v>
      </c>
      <c r="L57" s="59"/>
      <c r="O57" s="59"/>
      <c r="R57" s="59"/>
      <c r="U57" s="59"/>
      <c r="X57" s="59"/>
    </row>
    <row r="58" spans="1:24">
      <c r="A58" s="59">
        <v>45770</v>
      </c>
      <c r="B58">
        <v>30.794440040996385</v>
      </c>
      <c r="C58">
        <v>50.83093561615398</v>
      </c>
      <c r="D58">
        <v>60.557795079927182</v>
      </c>
      <c r="E58">
        <v>55.163238748835496</v>
      </c>
      <c r="F58">
        <v>21.295046828326512</v>
      </c>
      <c r="G58">
        <v>25.664352772086477</v>
      </c>
      <c r="H58">
        <v>86.879120813712078</v>
      </c>
      <c r="I58">
        <f t="shared" si="0"/>
        <v>50.06508164317362</v>
      </c>
      <c r="L58" s="59"/>
      <c r="O58" s="59"/>
      <c r="R58" s="59"/>
      <c r="U58" s="59"/>
      <c r="X58" s="59"/>
    </row>
    <row r="59" spans="1:24">
      <c r="A59" s="59">
        <v>45771</v>
      </c>
      <c r="B59">
        <v>28.122459626842382</v>
      </c>
      <c r="C59">
        <v>52.57093114331245</v>
      </c>
      <c r="D59">
        <v>60.263837092402753</v>
      </c>
      <c r="E59">
        <v>56.988802393523578</v>
      </c>
      <c r="F59">
        <v>21.862472442756793</v>
      </c>
      <c r="G59">
        <v>25.725512981254393</v>
      </c>
      <c r="H59">
        <v>86.962940515413678</v>
      </c>
      <c r="I59">
        <f t="shared" si="0"/>
        <v>50.729082761443941</v>
      </c>
      <c r="L59" s="59"/>
      <c r="O59" s="59"/>
      <c r="R59" s="59"/>
      <c r="U59" s="59"/>
      <c r="X59" s="59"/>
    </row>
    <row r="60" spans="1:24">
      <c r="A60" s="59">
        <v>45772</v>
      </c>
      <c r="B60">
        <v>28.283466075087663</v>
      </c>
      <c r="C60">
        <v>54.265797103484097</v>
      </c>
      <c r="D60">
        <v>60.60433842795188</v>
      </c>
      <c r="E60">
        <v>56.627668260961642</v>
      </c>
      <c r="F60">
        <v>21.789143594122727</v>
      </c>
      <c r="G60">
        <v>25.694932876670435</v>
      </c>
      <c r="H60">
        <v>86.879120813712078</v>
      </c>
      <c r="I60">
        <f t="shared" si="0"/>
        <v>50.976833512817144</v>
      </c>
      <c r="L60" s="59"/>
      <c r="O60" s="59"/>
      <c r="R60" s="59"/>
      <c r="U60" s="59"/>
      <c r="X60" s="59"/>
    </row>
    <row r="61" spans="1:24">
      <c r="A61" s="59">
        <v>45775</v>
      </c>
      <c r="B61">
        <v>27.406875412418913</v>
      </c>
      <c r="C61">
        <v>54.732135962347904</v>
      </c>
      <c r="D61">
        <v>61.209401952272984</v>
      </c>
      <c r="E61">
        <v>56.8005841803663</v>
      </c>
      <c r="F61">
        <v>21.951514616098162</v>
      </c>
      <c r="G61">
        <v>26.444145438977401</v>
      </c>
      <c r="H61">
        <v>88.932703505401363</v>
      </c>
      <c r="I61">
        <f t="shared" si="0"/>
        <v>51.678414275910683</v>
      </c>
      <c r="L61" s="59"/>
      <c r="O61" s="59"/>
      <c r="R61" s="59"/>
      <c r="U61" s="59"/>
      <c r="X61" s="59"/>
    </row>
    <row r="62" spans="1:24">
      <c r="A62" s="59">
        <v>45776</v>
      </c>
      <c r="B62">
        <v>27.317427385615979</v>
      </c>
      <c r="C62">
        <v>38.194342915379082</v>
      </c>
      <c r="D62">
        <v>61.427420793020261</v>
      </c>
      <c r="E62">
        <v>56.743965693481591</v>
      </c>
      <c r="F62">
        <v>22.021351614797272</v>
      </c>
      <c r="G62">
        <v>26.520595700437291</v>
      </c>
      <c r="H62">
        <v>89.309892163058578</v>
      </c>
      <c r="I62">
        <f t="shared" si="0"/>
        <v>49.036261480029019</v>
      </c>
      <c r="L62" s="59"/>
      <c r="O62" s="59"/>
      <c r="R62" s="59"/>
      <c r="U62" s="59"/>
      <c r="X62" s="59"/>
    </row>
    <row r="63" spans="1:24">
      <c r="A63" s="59">
        <v>45777</v>
      </c>
      <c r="B63">
        <v>27.371096201697739</v>
      </c>
      <c r="C63">
        <v>30.987661276691647</v>
      </c>
      <c r="D63">
        <v>63.002545676171962</v>
      </c>
      <c r="E63">
        <v>58.499138786907608</v>
      </c>
      <c r="F63">
        <v>22.244830010634427</v>
      </c>
      <c r="G63">
        <v>26.635271092627139</v>
      </c>
      <c r="H63">
        <v>90.231908881776221</v>
      </c>
      <c r="I63">
        <f t="shared" si="0"/>
        <v>48.600225954134835</v>
      </c>
      <c r="L63" s="59"/>
      <c r="O63" s="59"/>
      <c r="R63" s="59"/>
      <c r="U63" s="59"/>
      <c r="X63" s="59"/>
    </row>
    <row r="64" spans="1:24">
      <c r="A64" s="59">
        <v>45779</v>
      </c>
      <c r="B64">
        <v>27.371096201697739</v>
      </c>
      <c r="C64">
        <v>32.075260435424781</v>
      </c>
      <c r="D64">
        <v>64.269014672423026</v>
      </c>
      <c r="E64">
        <v>60.646050600400798</v>
      </c>
      <c r="F64">
        <v>22.733689001528209</v>
      </c>
      <c r="G64">
        <v>27.20100302743035</v>
      </c>
      <c r="H64">
        <v>90.860556644538249</v>
      </c>
      <c r="I64">
        <f t="shared" si="0"/>
        <v>49.63092906362423</v>
      </c>
      <c r="L64" s="59"/>
      <c r="O64" s="59"/>
      <c r="R64" s="59"/>
      <c r="U64" s="59"/>
      <c r="X64" s="59"/>
    </row>
    <row r="65" spans="1:24">
      <c r="A65" s="59">
        <v>45784</v>
      </c>
      <c r="B65">
        <v>28.551810155496465</v>
      </c>
      <c r="C65">
        <v>35.926431227004407</v>
      </c>
      <c r="D65">
        <v>64.785890800486797</v>
      </c>
      <c r="E65">
        <v>61.377500241776247</v>
      </c>
      <c r="F65">
        <v>22.450849156796806</v>
      </c>
      <c r="G65">
        <v>27.071037582948531</v>
      </c>
      <c r="H65">
        <v>89.477531566461792</v>
      </c>
      <c r="I65">
        <f t="shared" si="0"/>
        <v>50.181540095912432</v>
      </c>
      <c r="L65" s="59"/>
      <c r="O65" s="59"/>
      <c r="R65" s="59"/>
      <c r="U65" s="59"/>
      <c r="X65" s="59"/>
    </row>
    <row r="66" spans="1:24">
      <c r="A66" s="59">
        <v>45785</v>
      </c>
      <c r="B66">
        <v>30.949017273815087</v>
      </c>
      <c r="C66">
        <v>38.515273814677386</v>
      </c>
      <c r="D66">
        <v>64.543375460779146</v>
      </c>
      <c r="E66">
        <v>61.397393223654653</v>
      </c>
      <c r="F66">
        <v>22.37577438319526</v>
      </c>
      <c r="G66">
        <v>26.436500412831411</v>
      </c>
      <c r="H66">
        <v>91.992122617509892</v>
      </c>
      <c r="I66">
        <f t="shared" si="0"/>
        <v>50.876739985441283</v>
      </c>
      <c r="L66" s="59"/>
      <c r="O66" s="59"/>
      <c r="R66" s="59"/>
      <c r="U66" s="59"/>
      <c r="X66" s="59"/>
    </row>
    <row r="67" spans="1:24">
      <c r="A67" s="59">
        <v>45786</v>
      </c>
      <c r="B67">
        <v>30.376549902276313</v>
      </c>
      <c r="C67">
        <v>39.228453590895832</v>
      </c>
      <c r="D67">
        <v>65.694710911916474</v>
      </c>
      <c r="E67">
        <v>62.251261215051088</v>
      </c>
      <c r="F67">
        <v>22.260543335341726</v>
      </c>
      <c r="G67">
        <v>26.696431301795052</v>
      </c>
      <c r="H67">
        <v>92.662680231122721</v>
      </c>
      <c r="I67">
        <f t="shared" si="0"/>
        <v>51.465680097687162</v>
      </c>
      <c r="L67" s="59"/>
      <c r="O67" s="59"/>
      <c r="R67" s="59"/>
      <c r="U67" s="59"/>
      <c r="X67" s="59"/>
    </row>
    <row r="68" spans="1:24">
      <c r="A68" s="59">
        <v>45789</v>
      </c>
      <c r="B68">
        <v>29.195835948477587</v>
      </c>
      <c r="C68">
        <v>39.228453590895832</v>
      </c>
      <c r="D68">
        <v>65.655516513579883</v>
      </c>
      <c r="E68">
        <v>60.291037385339912</v>
      </c>
      <c r="F68">
        <v>22.464816556536626</v>
      </c>
      <c r="G68">
        <v>25.809608268860277</v>
      </c>
      <c r="H68">
        <v>93.919975756646778</v>
      </c>
      <c r="I68">
        <f t="shared" ref="I68:I131" si="1">AVERAGE(C68:H68)</f>
        <v>51.228234678643219</v>
      </c>
      <c r="L68" s="59"/>
      <c r="O68" s="59"/>
      <c r="R68" s="59"/>
      <c r="U68" s="59"/>
      <c r="X68" s="59"/>
    </row>
    <row r="69" spans="1:24">
      <c r="A69" s="59">
        <v>45790</v>
      </c>
      <c r="B69">
        <v>29.51784884496815</v>
      </c>
      <c r="C69">
        <v>38.201474713141259</v>
      </c>
      <c r="D69">
        <v>64.709951653709666</v>
      </c>
      <c r="E69">
        <v>61.095938036727951</v>
      </c>
      <c r="F69">
        <v>22.464816556536626</v>
      </c>
      <c r="G69">
        <v>25.465582092290756</v>
      </c>
      <c r="H69">
        <v>95.051541729618421</v>
      </c>
      <c r="I69">
        <f t="shared" si="1"/>
        <v>51.164884130337441</v>
      </c>
      <c r="L69" s="59"/>
      <c r="O69" s="59"/>
      <c r="R69" s="59"/>
      <c r="U69" s="59"/>
      <c r="X69" s="59"/>
    </row>
    <row r="70" spans="1:24">
      <c r="A70" s="59">
        <v>45791</v>
      </c>
      <c r="B70">
        <v>29.965088978982816</v>
      </c>
      <c r="C70">
        <v>40.280393760818043</v>
      </c>
      <c r="D70">
        <v>65.768200408797583</v>
      </c>
      <c r="E70">
        <v>63.753946461558797</v>
      </c>
      <c r="F70">
        <v>22.794796375389929</v>
      </c>
      <c r="G70">
        <v>25.587902510626584</v>
      </c>
      <c r="H70">
        <v>28.124967205028913</v>
      </c>
      <c r="I70">
        <f t="shared" si="1"/>
        <v>41.051701120369977</v>
      </c>
      <c r="L70" s="59"/>
      <c r="O70" s="59"/>
      <c r="R70" s="59"/>
      <c r="U70" s="59"/>
      <c r="X70" s="59"/>
    </row>
    <row r="71" spans="1:24">
      <c r="A71" s="59">
        <v>45792</v>
      </c>
      <c r="B71">
        <v>29.863425656354995</v>
      </c>
      <c r="C71">
        <v>42.009854718147785</v>
      </c>
      <c r="D71">
        <v>65.738804610045136</v>
      </c>
      <c r="E71">
        <v>66.309429518247057</v>
      </c>
      <c r="F71">
        <v>22.822731174869574</v>
      </c>
      <c r="G71">
        <v>26.008378948656006</v>
      </c>
      <c r="H71">
        <v>29.264358200541807</v>
      </c>
      <c r="I71">
        <f t="shared" si="1"/>
        <v>42.025592861751228</v>
      </c>
      <c r="L71" s="59"/>
      <c r="O71" s="59"/>
      <c r="R71" s="59"/>
      <c r="U71" s="59"/>
      <c r="X71" s="59"/>
    </row>
    <row r="72" spans="1:24">
      <c r="A72" s="59">
        <v>45793</v>
      </c>
      <c r="B72">
        <v>29.200590173880411</v>
      </c>
      <c r="C72">
        <v>42.202413257726761</v>
      </c>
      <c r="D72">
        <v>66.025413647881436</v>
      </c>
      <c r="E72">
        <v>66.234448278859205</v>
      </c>
      <c r="F72">
        <v>22.834952649641917</v>
      </c>
      <c r="G72">
        <v>26.834041772422861</v>
      </c>
      <c r="H72">
        <v>28.792110616875277</v>
      </c>
      <c r="I72">
        <f t="shared" si="1"/>
        <v>42.153896703901239</v>
      </c>
      <c r="L72" s="59"/>
      <c r="O72" s="59"/>
      <c r="R72" s="59"/>
      <c r="U72" s="59"/>
      <c r="X72" s="59"/>
    </row>
    <row r="73" spans="1:24">
      <c r="A73" s="59">
        <v>45796</v>
      </c>
      <c r="B73">
        <v>29.612623041364611</v>
      </c>
      <c r="C73">
        <v>41.974195729336863</v>
      </c>
      <c r="D73">
        <v>67.460908486959042</v>
      </c>
      <c r="E73">
        <v>65.336203635580162</v>
      </c>
      <c r="F73">
        <v>23.660775159258911</v>
      </c>
      <c r="G73">
        <v>26.948717164612702</v>
      </c>
      <c r="H73">
        <v>28.109975218245847</v>
      </c>
      <c r="I73">
        <f t="shared" si="1"/>
        <v>42.248462565665591</v>
      </c>
      <c r="L73" s="59"/>
      <c r="O73" s="59"/>
      <c r="R73" s="59"/>
      <c r="U73" s="59"/>
      <c r="X73" s="59"/>
    </row>
    <row r="74" spans="1:24">
      <c r="A74" s="59">
        <v>45797</v>
      </c>
      <c r="B74">
        <v>28.555669163905137</v>
      </c>
      <c r="C74">
        <v>42.070474999126354</v>
      </c>
      <c r="D74">
        <v>68.283990852027429</v>
      </c>
      <c r="E74">
        <v>65.50299863748377</v>
      </c>
      <c r="F74">
        <v>23.653791459388998</v>
      </c>
      <c r="G74">
        <v>27.170422922846395</v>
      </c>
      <c r="H74">
        <v>28.492270881213987</v>
      </c>
      <c r="I74">
        <f t="shared" si="1"/>
        <v>42.528991625347821</v>
      </c>
      <c r="L74" s="59"/>
      <c r="O74" s="59"/>
      <c r="R74" s="59"/>
      <c r="U74" s="59"/>
      <c r="X74" s="59"/>
    </row>
    <row r="75" spans="1:24">
      <c r="A75" s="59">
        <v>45798</v>
      </c>
      <c r="B75">
        <v>29.451392788870795</v>
      </c>
      <c r="C75">
        <v>43.646602304569129</v>
      </c>
      <c r="D75">
        <v>68.867007527284201</v>
      </c>
      <c r="E75">
        <v>68.340043899220319</v>
      </c>
      <c r="F75">
        <v>23.954090553795176</v>
      </c>
      <c r="G75">
        <v>27.468578942539981</v>
      </c>
      <c r="H75">
        <v>28.439798927473262</v>
      </c>
      <c r="I75">
        <f t="shared" si="1"/>
        <v>43.452687025813674</v>
      </c>
      <c r="L75" s="59"/>
      <c r="O75" s="59"/>
      <c r="R75" s="59"/>
      <c r="U75" s="59"/>
      <c r="X75" s="59"/>
    </row>
    <row r="76" spans="1:24">
      <c r="A76" s="59">
        <v>45799</v>
      </c>
      <c r="B76">
        <v>28.806471778895521</v>
      </c>
      <c r="C76">
        <v>42.541173651430526</v>
      </c>
      <c r="D76">
        <v>67.88469791897343</v>
      </c>
      <c r="E76">
        <v>68.866442804310594</v>
      </c>
      <c r="F76">
        <v>23.950598703860223</v>
      </c>
      <c r="G76">
        <v>27.812605119109506</v>
      </c>
      <c r="H76">
        <v>28.042511277722053</v>
      </c>
      <c r="I76">
        <f t="shared" si="1"/>
        <v>43.183004912567718</v>
      </c>
      <c r="L76" s="59"/>
      <c r="O76" s="59"/>
      <c r="R76" s="59"/>
      <c r="U76" s="59"/>
      <c r="X76" s="59"/>
    </row>
    <row r="77" spans="1:24">
      <c r="A77" s="59">
        <v>45800</v>
      </c>
      <c r="B77">
        <v>28.716899416398956</v>
      </c>
      <c r="C77">
        <v>40.836673986268437</v>
      </c>
      <c r="D77">
        <v>65.856387805054894</v>
      </c>
      <c r="E77">
        <v>69.323981387514053</v>
      </c>
      <c r="F77">
        <v>23.561257436112673</v>
      </c>
      <c r="G77">
        <v>28.164276321825021</v>
      </c>
      <c r="H77">
        <v>27.697695581711574</v>
      </c>
      <c r="I77">
        <f t="shared" si="1"/>
        <v>42.573378753081109</v>
      </c>
      <c r="L77" s="59"/>
      <c r="O77" s="59"/>
      <c r="R77" s="59"/>
      <c r="U77" s="59"/>
      <c r="X77" s="59"/>
    </row>
    <row r="78" spans="1:24">
      <c r="A78" s="59">
        <v>45803</v>
      </c>
      <c r="B78">
        <v>30.329201941337139</v>
      </c>
      <c r="C78">
        <v>40.269696064174767</v>
      </c>
      <c r="D78">
        <v>65.425249423352412</v>
      </c>
      <c r="E78">
        <v>70.209984195791009</v>
      </c>
      <c r="F78">
        <v>23.407616038974631</v>
      </c>
      <c r="G78">
        <v>28.179566374116998</v>
      </c>
      <c r="H78">
        <v>28.679670716002295</v>
      </c>
      <c r="I78">
        <f t="shared" si="1"/>
        <v>42.695297135402022</v>
      </c>
      <c r="L78" s="59"/>
      <c r="O78" s="59"/>
      <c r="R78" s="59"/>
      <c r="U78" s="59"/>
      <c r="X78" s="59"/>
    </row>
    <row r="79" spans="1:24">
      <c r="A79" s="59">
        <v>45804</v>
      </c>
      <c r="B79">
        <v>31.278668983800735</v>
      </c>
      <c r="C79">
        <v>40.858069379554991</v>
      </c>
      <c r="D79">
        <v>65.662865463267991</v>
      </c>
      <c r="E79">
        <v>71.062321957812188</v>
      </c>
      <c r="F79">
        <v>23.107316944568453</v>
      </c>
      <c r="G79">
        <v>29.051099354759792</v>
      </c>
      <c r="H79">
        <v>29.511725982462369</v>
      </c>
      <c r="I79">
        <f t="shared" si="1"/>
        <v>43.208899847070967</v>
      </c>
      <c r="L79" s="59"/>
      <c r="O79" s="59"/>
      <c r="R79" s="59"/>
      <c r="U79" s="59"/>
      <c r="X79" s="59"/>
    </row>
    <row r="80" spans="1:24">
      <c r="A80" s="59">
        <v>45805</v>
      </c>
      <c r="B80">
        <v>30.759149281320653</v>
      </c>
      <c r="C80">
        <v>42.755127584296069</v>
      </c>
      <c r="D80">
        <v>63.398034711823733</v>
      </c>
      <c r="E80">
        <v>72.15184527299904</v>
      </c>
      <c r="F80">
        <v>23.428567138584363</v>
      </c>
      <c r="G80">
        <v>29.219289929971559</v>
      </c>
      <c r="H80">
        <v>29.451758035330116</v>
      </c>
      <c r="I80">
        <f t="shared" si="1"/>
        <v>43.400770445500818</v>
      </c>
      <c r="L80" s="59"/>
      <c r="O80" s="59"/>
      <c r="R80" s="59"/>
      <c r="U80" s="59"/>
      <c r="X80" s="59"/>
    </row>
    <row r="81" spans="1:24">
      <c r="A81" s="59">
        <v>45806</v>
      </c>
      <c r="B81">
        <v>32.192307081265703</v>
      </c>
      <c r="C81">
        <v>42.163188370034753</v>
      </c>
      <c r="D81">
        <v>68.101640454803729</v>
      </c>
      <c r="E81">
        <v>74.217654929603327</v>
      </c>
      <c r="F81">
        <v>23.194613192942342</v>
      </c>
      <c r="G81">
        <v>28.78352343965016</v>
      </c>
      <c r="H81">
        <v>30.493701116753094</v>
      </c>
      <c r="I81">
        <f t="shared" si="1"/>
        <v>44.4923869172979</v>
      </c>
      <c r="L81" s="59"/>
      <c r="O81" s="59"/>
      <c r="R81" s="59"/>
      <c r="U81" s="59"/>
      <c r="X81" s="59"/>
    </row>
    <row r="82" spans="1:24">
      <c r="A82" s="59">
        <v>45807</v>
      </c>
      <c r="B82">
        <v>32.210221553765017</v>
      </c>
      <c r="C82">
        <v>41.988459324861232</v>
      </c>
      <c r="D82">
        <v>69.448171956237246</v>
      </c>
      <c r="E82">
        <v>72.099817474240126</v>
      </c>
      <c r="F82">
        <v>23.535068561600511</v>
      </c>
      <c r="G82">
        <v>29.07403443319776</v>
      </c>
      <c r="H82">
        <v>29.841549691689792</v>
      </c>
      <c r="I82">
        <f t="shared" si="1"/>
        <v>44.33118357363778</v>
      </c>
      <c r="L82" s="59"/>
      <c r="O82" s="59"/>
      <c r="R82" s="59"/>
      <c r="U82" s="59"/>
      <c r="X82" s="59"/>
    </row>
    <row r="83" spans="1:24">
      <c r="A83" s="59">
        <v>45810</v>
      </c>
      <c r="B83">
        <v>32.22813602626433</v>
      </c>
      <c r="C83">
        <v>41.774505391995696</v>
      </c>
      <c r="D83">
        <v>69.325549671742436</v>
      </c>
      <c r="E83">
        <v>72.376788991162627</v>
      </c>
      <c r="F83">
        <v>23.828383956136776</v>
      </c>
      <c r="G83">
        <v>29.349255374453378</v>
      </c>
      <c r="H83">
        <v>29.174406279843424</v>
      </c>
      <c r="I83">
        <f t="shared" si="1"/>
        <v>44.304814944222393</v>
      </c>
      <c r="L83" s="59"/>
      <c r="O83" s="59"/>
      <c r="R83" s="59"/>
      <c r="U83" s="59"/>
      <c r="X83" s="59"/>
    </row>
    <row r="84" spans="1:24">
      <c r="A84" s="59">
        <v>45812</v>
      </c>
      <c r="B84">
        <v>32.837228091240974</v>
      </c>
      <c r="C84">
        <v>42.915593033945214</v>
      </c>
      <c r="D84">
        <v>69.61938042892811</v>
      </c>
      <c r="E84">
        <v>74.240608370232266</v>
      </c>
      <c r="F84">
        <v>23.9994846029496</v>
      </c>
      <c r="G84">
        <v>29.922632335402586</v>
      </c>
      <c r="H84">
        <v>29.136926312885759</v>
      </c>
      <c r="I84">
        <f t="shared" si="1"/>
        <v>44.972437514057255</v>
      </c>
      <c r="L84" s="59"/>
      <c r="O84" s="59"/>
      <c r="R84" s="59"/>
      <c r="U84" s="59"/>
      <c r="X84" s="59"/>
    </row>
    <row r="85" spans="1:24">
      <c r="A85" s="59">
        <v>45813</v>
      </c>
      <c r="B85">
        <v>32.747655728744412</v>
      </c>
      <c r="C85">
        <v>43.985362698272887</v>
      </c>
      <c r="D85">
        <v>69.057168822659477</v>
      </c>
      <c r="E85">
        <v>75.435717512312223</v>
      </c>
      <c r="F85">
        <v>24.00646830281951</v>
      </c>
      <c r="G85">
        <v>30.006727623008469</v>
      </c>
      <c r="H85">
        <v>29.294342174107936</v>
      </c>
      <c r="I85">
        <f t="shared" si="1"/>
        <v>45.29763118886342</v>
      </c>
      <c r="L85" s="59"/>
      <c r="O85" s="59"/>
      <c r="R85" s="59"/>
      <c r="U85" s="59"/>
      <c r="X85" s="59"/>
    </row>
    <row r="86" spans="1:24">
      <c r="A86" s="59">
        <v>45817</v>
      </c>
      <c r="B86">
        <v>31.851932103778754</v>
      </c>
      <c r="C86">
        <v>43.796370057574997</v>
      </c>
      <c r="D86">
        <v>69.420408420125213</v>
      </c>
      <c r="E86">
        <v>74.695086494685199</v>
      </c>
      <c r="F86">
        <v>24.189790424404681</v>
      </c>
      <c r="G86">
        <v>30.304883642702055</v>
      </c>
      <c r="H86">
        <v>28.56723081512931</v>
      </c>
      <c r="I86">
        <f t="shared" si="1"/>
        <v>45.162294975770244</v>
      </c>
      <c r="L86" s="59"/>
      <c r="O86" s="59"/>
      <c r="R86" s="59"/>
      <c r="U86" s="59"/>
      <c r="X86" s="59"/>
    </row>
    <row r="87" spans="1:24">
      <c r="A87" s="59">
        <v>45818</v>
      </c>
      <c r="B87">
        <v>33.141774123729299</v>
      </c>
      <c r="C87">
        <v>44.035285282608179</v>
      </c>
      <c r="D87">
        <v>69.67259387314283</v>
      </c>
      <c r="E87">
        <v>74.11053887333496</v>
      </c>
      <c r="F87">
        <v>24.280578522713522</v>
      </c>
      <c r="G87">
        <v>29.517445949665145</v>
      </c>
      <c r="H87">
        <v>28.33485501999181</v>
      </c>
      <c r="I87">
        <f t="shared" si="1"/>
        <v>44.991882920242745</v>
      </c>
      <c r="L87" s="59"/>
      <c r="O87" s="59"/>
      <c r="R87" s="59"/>
      <c r="U87" s="59"/>
      <c r="X87" s="59"/>
    </row>
    <row r="88" spans="1:24">
      <c r="A88" s="59">
        <v>45819</v>
      </c>
      <c r="B88">
        <v>35.578142383635885</v>
      </c>
      <c r="C88">
        <v>46.060715847068572</v>
      </c>
      <c r="D88">
        <v>70.18390566320609</v>
      </c>
      <c r="E88">
        <v>74.216124700228065</v>
      </c>
      <c r="F88">
        <v>24.285816297615956</v>
      </c>
      <c r="G88">
        <v>29.395125531329317</v>
      </c>
      <c r="H88">
        <v>27.990039323981332</v>
      </c>
      <c r="I88">
        <f t="shared" si="1"/>
        <v>45.355287893904887</v>
      </c>
      <c r="L88" s="59"/>
      <c r="O88" s="59"/>
      <c r="R88" s="59"/>
      <c r="U88" s="59"/>
      <c r="X88" s="59"/>
    </row>
    <row r="89" spans="1:24">
      <c r="A89" s="59">
        <v>45820</v>
      </c>
      <c r="B89">
        <v>35.309425296146188</v>
      </c>
      <c r="C89">
        <v>44.47745674386362</v>
      </c>
      <c r="D89">
        <v>70.269509899551522</v>
      </c>
      <c r="E89">
        <v>73.451010012596853</v>
      </c>
      <c r="F89">
        <v>24.614050191501775</v>
      </c>
      <c r="G89">
        <v>28.622977890584384</v>
      </c>
      <c r="H89">
        <v>28.312367039817218</v>
      </c>
      <c r="I89">
        <f t="shared" si="1"/>
        <v>44.957895296319229</v>
      </c>
      <c r="L89" s="59"/>
      <c r="O89" s="59"/>
      <c r="R89" s="59"/>
      <c r="U89" s="59"/>
      <c r="X89" s="59"/>
    </row>
    <row r="90" spans="1:24">
      <c r="A90" s="59">
        <v>45821</v>
      </c>
      <c r="B90">
        <v>35.793116053627642</v>
      </c>
      <c r="C90">
        <v>43.193733146670411</v>
      </c>
      <c r="D90">
        <v>69.369508603919826</v>
      </c>
      <c r="E90">
        <v>71.203103060336332</v>
      </c>
      <c r="F90">
        <v>24.184552649502248</v>
      </c>
      <c r="G90">
        <v>28.5388826029785</v>
      </c>
      <c r="H90">
        <v>28.552238828346251</v>
      </c>
      <c r="I90">
        <f t="shared" si="1"/>
        <v>44.173669815292264</v>
      </c>
      <c r="L90" s="59"/>
      <c r="O90" s="59"/>
      <c r="R90" s="59"/>
      <c r="U90" s="59"/>
      <c r="X90" s="59"/>
    </row>
    <row r="91" spans="1:24">
      <c r="A91" s="59">
        <v>45824</v>
      </c>
      <c r="B91">
        <v>36.097662086115967</v>
      </c>
      <c r="C91">
        <v>42.915593033945214</v>
      </c>
      <c r="D91">
        <v>69.915524814123117</v>
      </c>
      <c r="E91">
        <v>73.981999605812916</v>
      </c>
      <c r="F91">
        <v>24.758961963802435</v>
      </c>
      <c r="G91">
        <v>28.821748570380112</v>
      </c>
      <c r="H91">
        <v>28.679670716002295</v>
      </c>
      <c r="I91">
        <f t="shared" si="1"/>
        <v>44.845583117344354</v>
      </c>
      <c r="L91" s="59"/>
      <c r="O91" s="59"/>
      <c r="R91" s="59"/>
      <c r="U91" s="59"/>
      <c r="X91" s="59"/>
    </row>
    <row r="92" spans="1:24">
      <c r="A92" s="59">
        <v>45825</v>
      </c>
      <c r="B92">
        <v>36.814240986088492</v>
      </c>
      <c r="C92">
        <v>44.124432754635485</v>
      </c>
      <c r="D92">
        <v>70.362055019924952</v>
      </c>
      <c r="E92">
        <v>74.624695943423134</v>
      </c>
      <c r="F92">
        <v>24.614050191501775</v>
      </c>
      <c r="G92">
        <v>29.647411394146967</v>
      </c>
      <c r="H92">
        <v>28.259895086076494</v>
      </c>
      <c r="I92">
        <f t="shared" si="1"/>
        <v>45.27209006495147</v>
      </c>
      <c r="L92" s="59"/>
      <c r="O92" s="59"/>
      <c r="R92" s="59"/>
      <c r="U92" s="59"/>
      <c r="X92" s="59"/>
    </row>
    <row r="93" spans="1:24">
      <c r="A93" s="59">
        <v>45826</v>
      </c>
      <c r="B93">
        <v>36.455951536102226</v>
      </c>
      <c r="C93">
        <v>44.135130451278762</v>
      </c>
      <c r="D93">
        <v>70.681335685213313</v>
      </c>
      <c r="E93">
        <v>73.213824459431166</v>
      </c>
      <c r="F93">
        <v>25.436380851183813</v>
      </c>
      <c r="G93">
        <v>29.4792208189352</v>
      </c>
      <c r="H93">
        <v>28.342351013383347</v>
      </c>
      <c r="I93">
        <f t="shared" si="1"/>
        <v>45.214707213237602</v>
      </c>
      <c r="L93" s="59"/>
      <c r="O93" s="59"/>
      <c r="R93" s="59"/>
      <c r="U93" s="59"/>
      <c r="X93" s="59"/>
    </row>
    <row r="94" spans="1:24">
      <c r="A94" s="59">
        <v>45827</v>
      </c>
      <c r="B94">
        <v>37.08295807357819</v>
      </c>
      <c r="C94">
        <v>44.238541518830438</v>
      </c>
      <c r="D94">
        <v>70.406013952102327</v>
      </c>
      <c r="E94">
        <v>74.656830760303649</v>
      </c>
      <c r="F94">
        <v>25.570817073679606</v>
      </c>
      <c r="G94">
        <v>29.525090975811132</v>
      </c>
      <c r="H94">
        <v>27.937567370240608</v>
      </c>
      <c r="I94">
        <f t="shared" si="1"/>
        <v>45.389143608494628</v>
      </c>
      <c r="L94" s="59"/>
      <c r="O94" s="59"/>
      <c r="R94" s="59"/>
      <c r="U94" s="59"/>
      <c r="X94" s="59"/>
    </row>
    <row r="95" spans="1:24">
      <c r="A95" s="59">
        <v>45828</v>
      </c>
      <c r="B95">
        <v>37.172530436074759</v>
      </c>
      <c r="C95">
        <v>43.949703709461971</v>
      </c>
      <c r="D95">
        <v>71.056143422725739</v>
      </c>
      <c r="E95">
        <v>74.776188651574117</v>
      </c>
      <c r="F95">
        <v>25.923493917110115</v>
      </c>
      <c r="G95">
        <v>29.540381028103113</v>
      </c>
      <c r="H95">
        <v>27.975047337198266</v>
      </c>
      <c r="I95">
        <f t="shared" si="1"/>
        <v>45.536826344362218</v>
      </c>
      <c r="L95" s="59"/>
      <c r="O95" s="59"/>
      <c r="R95" s="59"/>
      <c r="U95" s="59"/>
      <c r="X95" s="59"/>
    </row>
    <row r="96" spans="1:24">
      <c r="A96" s="59">
        <v>45831</v>
      </c>
      <c r="B96">
        <v>37.351675161067888</v>
      </c>
      <c r="C96">
        <v>46.385212645247982</v>
      </c>
      <c r="D96">
        <v>71.972340114422764</v>
      </c>
      <c r="E96">
        <v>75.010313745989265</v>
      </c>
      <c r="F96">
        <v>25.467807500598415</v>
      </c>
      <c r="G96">
        <v>29.356900400599368</v>
      </c>
      <c r="H96">
        <v>27.41284783283335</v>
      </c>
      <c r="I96">
        <f t="shared" si="1"/>
        <v>45.93423703994852</v>
      </c>
      <c r="L96" s="59"/>
      <c r="O96" s="59"/>
      <c r="R96" s="59"/>
      <c r="U96" s="59"/>
      <c r="X96" s="59"/>
    </row>
    <row r="97" spans="1:24">
      <c r="A97" s="59">
        <v>45832</v>
      </c>
      <c r="B97">
        <v>37.530819886061018</v>
      </c>
      <c r="C97">
        <v>46.032188656019841</v>
      </c>
      <c r="D97">
        <v>72.999590950567935</v>
      </c>
      <c r="E97">
        <v>74.516049657779504</v>
      </c>
      <c r="F97">
        <v>25.602243723094201</v>
      </c>
      <c r="G97">
        <v>29.020519250175834</v>
      </c>
      <c r="H97">
        <v>27.630231641187784</v>
      </c>
      <c r="I97">
        <f t="shared" si="1"/>
        <v>45.966803979804183</v>
      </c>
      <c r="L97" s="59"/>
      <c r="O97" s="59"/>
      <c r="R97" s="59"/>
      <c r="U97" s="59"/>
      <c r="X97" s="59"/>
    </row>
    <row r="98" spans="1:24">
      <c r="A98" s="59">
        <v>45833</v>
      </c>
      <c r="B98">
        <v>36.187234448612536</v>
      </c>
      <c r="C98">
        <v>46.438701128464352</v>
      </c>
      <c r="D98">
        <v>73.851006058003563</v>
      </c>
      <c r="E98">
        <v>76.493106010618561</v>
      </c>
      <c r="F98">
        <v>25.457331950793549</v>
      </c>
      <c r="G98">
        <v>28.745298308920216</v>
      </c>
      <c r="H98">
        <v>27.585255680838589</v>
      </c>
      <c r="I98">
        <f t="shared" si="1"/>
        <v>46.42844985627314</v>
      </c>
      <c r="L98" s="59"/>
      <c r="O98" s="59"/>
      <c r="R98" s="59"/>
      <c r="U98" s="59"/>
      <c r="X98" s="59"/>
    </row>
    <row r="99" spans="1:24">
      <c r="A99" s="59">
        <v>45834</v>
      </c>
      <c r="B99">
        <v>35.918517361122838</v>
      </c>
      <c r="C99">
        <v>48.157464389150825</v>
      </c>
      <c r="D99">
        <v>73.483139204519148</v>
      </c>
      <c r="E99">
        <v>78.170237405906192</v>
      </c>
      <c r="F99">
        <v>24.765945663672344</v>
      </c>
      <c r="G99">
        <v>27.537384177853887</v>
      </c>
      <c r="H99">
        <v>29.699125817250675</v>
      </c>
      <c r="I99">
        <f t="shared" si="1"/>
        <v>46.968882776392178</v>
      </c>
      <c r="L99" s="59"/>
      <c r="O99" s="59"/>
      <c r="R99" s="59"/>
      <c r="U99" s="59"/>
      <c r="X99" s="59"/>
    </row>
    <row r="100" spans="1:24">
      <c r="A100" s="59">
        <v>45835</v>
      </c>
      <c r="B100">
        <v>36.276806811109097</v>
      </c>
      <c r="C100">
        <v>44.573736013653111</v>
      </c>
      <c r="D100">
        <v>73.279539939697585</v>
      </c>
      <c r="E100">
        <v>76.920040006316782</v>
      </c>
      <c r="F100">
        <v>24.683887190200888</v>
      </c>
      <c r="G100">
        <v>27.812605119109506</v>
      </c>
      <c r="H100">
        <v>29.564197936203097</v>
      </c>
      <c r="I100">
        <f t="shared" si="1"/>
        <v>46.139001034196831</v>
      </c>
      <c r="L100" s="59"/>
      <c r="O100" s="59"/>
      <c r="R100" s="59"/>
      <c r="U100" s="59"/>
      <c r="X100" s="59"/>
    </row>
    <row r="101" spans="1:24">
      <c r="A101" s="59">
        <v>45838</v>
      </c>
      <c r="B101">
        <v>36.814240986088492</v>
      </c>
      <c r="C101">
        <v>43.50753224820653</v>
      </c>
      <c r="D101">
        <v>74.332240683945429</v>
      </c>
      <c r="E101">
        <v>77.553554967675439</v>
      </c>
      <c r="F101">
        <v>24.90911151100552</v>
      </c>
      <c r="G101">
        <v>28.859973701110057</v>
      </c>
      <c r="H101">
        <v>29.324326147674064</v>
      </c>
      <c r="I101">
        <f t="shared" si="1"/>
        <v>46.414456543269502</v>
      </c>
      <c r="L101" s="59"/>
      <c r="O101" s="59"/>
      <c r="R101" s="59"/>
      <c r="U101" s="59"/>
      <c r="X101" s="59"/>
    </row>
    <row r="102" spans="1:24">
      <c r="A102" s="59">
        <v>45839</v>
      </c>
      <c r="B102">
        <v>37.351675161067888</v>
      </c>
      <c r="C102">
        <v>42.291560729754067</v>
      </c>
      <c r="D102">
        <v>75.361805148099947</v>
      </c>
      <c r="E102">
        <v>79.519899714887657</v>
      </c>
      <c r="F102">
        <v>25.256550579533602</v>
      </c>
      <c r="G102">
        <v>28.470077367664597</v>
      </c>
      <c r="H102">
        <v>29.894021645430517</v>
      </c>
      <c r="I102">
        <f t="shared" si="1"/>
        <v>46.798985864228399</v>
      </c>
      <c r="L102" s="59"/>
      <c r="O102" s="59"/>
      <c r="R102" s="59"/>
      <c r="U102" s="59"/>
      <c r="X102" s="59"/>
    </row>
    <row r="103" spans="1:24">
      <c r="A103" s="59">
        <v>45840</v>
      </c>
      <c r="B103">
        <v>36.187234448612536</v>
      </c>
      <c r="C103">
        <v>41.022100728085235</v>
      </c>
      <c r="D103">
        <v>75.886998706219202</v>
      </c>
      <c r="E103">
        <v>80.972087392011701</v>
      </c>
      <c r="F103">
        <v>25.493996375110584</v>
      </c>
      <c r="G103">
        <v>28.844683648818073</v>
      </c>
      <c r="H103">
        <v>29.684133830467616</v>
      </c>
      <c r="I103">
        <f t="shared" si="1"/>
        <v>46.984000113452062</v>
      </c>
      <c r="L103" s="59"/>
      <c r="O103" s="59"/>
      <c r="R103" s="59"/>
      <c r="U103" s="59"/>
      <c r="X103" s="59"/>
    </row>
    <row r="104" spans="1:24">
      <c r="A104" s="59">
        <v>45841</v>
      </c>
      <c r="B104">
        <v>35.64980027363314</v>
      </c>
      <c r="C104">
        <v>40.601324660116347</v>
      </c>
      <c r="D104">
        <v>74.385454128160163</v>
      </c>
      <c r="E104">
        <v>77.429606388279183</v>
      </c>
      <c r="F104">
        <v>25.174492106062146</v>
      </c>
      <c r="G104">
        <v>28.485367419956575</v>
      </c>
      <c r="H104">
        <v>28.972014458272049</v>
      </c>
      <c r="I104">
        <f t="shared" si="1"/>
        <v>45.841376526807743</v>
      </c>
      <c r="L104" s="59"/>
      <c r="O104" s="59"/>
      <c r="R104" s="59"/>
      <c r="U104" s="59"/>
      <c r="X104" s="59"/>
    </row>
    <row r="105" spans="1:24">
      <c r="A105" s="59">
        <v>45842</v>
      </c>
      <c r="B105">
        <v>33.750866188705949</v>
      </c>
      <c r="C105">
        <v>40.344579940677704</v>
      </c>
      <c r="D105">
        <v>73.767715449667463</v>
      </c>
      <c r="E105">
        <v>77.287295056379776</v>
      </c>
      <c r="F105">
        <v>25.232107629988917</v>
      </c>
      <c r="G105">
        <v>28.278951714014863</v>
      </c>
      <c r="H105">
        <v>29.436766048547053</v>
      </c>
      <c r="I105">
        <f t="shared" si="1"/>
        <v>45.724569306545959</v>
      </c>
      <c r="L105" s="59"/>
      <c r="O105" s="59"/>
      <c r="R105" s="59"/>
      <c r="U105" s="59"/>
      <c r="X105" s="59"/>
    </row>
    <row r="106" spans="1:24">
      <c r="A106" s="59">
        <v>45845</v>
      </c>
      <c r="B106">
        <v>33.768780661205263</v>
      </c>
      <c r="C106">
        <v>40.990007638155404</v>
      </c>
      <c r="D106">
        <v>75.116560579110327</v>
      </c>
      <c r="E106">
        <v>79.1189796185689</v>
      </c>
      <c r="F106">
        <v>25.446856400988679</v>
      </c>
      <c r="G106">
        <v>28.69178312589829</v>
      </c>
      <c r="H106">
        <v>28.619702768870038</v>
      </c>
      <c r="I106">
        <f t="shared" si="1"/>
        <v>46.330648355265275</v>
      </c>
      <c r="L106" s="59"/>
      <c r="O106" s="59"/>
      <c r="R106" s="59"/>
      <c r="U106" s="59"/>
      <c r="X106" s="59"/>
    </row>
    <row r="107" spans="1:24">
      <c r="A107" s="59">
        <v>45846</v>
      </c>
      <c r="B107">
        <v>34.037497748694953</v>
      </c>
      <c r="C107">
        <v>39.75620662529748</v>
      </c>
      <c r="D107">
        <v>75.313218959903878</v>
      </c>
      <c r="E107">
        <v>81.14500331141636</v>
      </c>
      <c r="F107">
        <v>25.476537125435801</v>
      </c>
      <c r="G107">
        <v>28.737653282774229</v>
      </c>
      <c r="H107">
        <v>28.694662702785362</v>
      </c>
      <c r="I107">
        <f t="shared" si="1"/>
        <v>46.520547001268852</v>
      </c>
      <c r="L107" s="59"/>
      <c r="O107" s="59"/>
      <c r="R107" s="59"/>
      <c r="U107" s="59"/>
      <c r="X107" s="59"/>
    </row>
    <row r="108" spans="1:24">
      <c r="A108" s="59">
        <v>45847</v>
      </c>
      <c r="B108">
        <v>35.04070820865649</v>
      </c>
      <c r="C108">
        <v>39.139306118868525</v>
      </c>
      <c r="D108">
        <v>73.594193348967266</v>
      </c>
      <c r="E108">
        <v>81.102156888909022</v>
      </c>
      <c r="F108">
        <v>25.300198703720547</v>
      </c>
      <c r="G108">
        <v>28.661203021314332</v>
      </c>
      <c r="H108">
        <v>29.121934326102696</v>
      </c>
      <c r="I108">
        <f t="shared" si="1"/>
        <v>46.153165401313736</v>
      </c>
      <c r="L108" s="59"/>
      <c r="O108" s="59"/>
      <c r="R108" s="59"/>
      <c r="U108" s="59"/>
      <c r="X108" s="59"/>
    </row>
    <row r="109" spans="1:24">
      <c r="A109" s="59">
        <v>45848</v>
      </c>
      <c r="B109">
        <v>34.646589813671604</v>
      </c>
      <c r="C109">
        <v>39.371089546139522</v>
      </c>
      <c r="D109">
        <v>73.307303475809618</v>
      </c>
      <c r="E109">
        <v>81.985099238435438</v>
      </c>
      <c r="F109">
        <v>25.521931174590225</v>
      </c>
      <c r="G109">
        <v>28.69178312589829</v>
      </c>
      <c r="H109">
        <v>29.601677903160759</v>
      </c>
      <c r="I109">
        <f t="shared" si="1"/>
        <v>46.413147410672316</v>
      </c>
      <c r="L109" s="59"/>
      <c r="O109" s="59"/>
      <c r="R109" s="59"/>
      <c r="U109" s="59"/>
      <c r="X109" s="59"/>
    </row>
    <row r="110" spans="1:24">
      <c r="A110" s="59">
        <v>45849</v>
      </c>
      <c r="B110">
        <v>33.786695133704569</v>
      </c>
      <c r="C110">
        <v>40.180548592147467</v>
      </c>
      <c r="D110">
        <v>72.090335142898894</v>
      </c>
      <c r="E110">
        <v>82.534451584154652</v>
      </c>
      <c r="F110">
        <v>25.560341523874737</v>
      </c>
      <c r="G110">
        <v>28.69178312589829</v>
      </c>
      <c r="H110">
        <v>30.253829328224061</v>
      </c>
      <c r="I110">
        <f t="shared" si="1"/>
        <v>46.551881549533022</v>
      </c>
      <c r="L110" s="59"/>
      <c r="O110" s="59"/>
      <c r="R110" s="59"/>
      <c r="U110" s="59"/>
      <c r="X110" s="59"/>
    </row>
    <row r="111" spans="1:24">
      <c r="A111" s="59">
        <v>45852</v>
      </c>
      <c r="B111">
        <v>33.01637281623411</v>
      </c>
      <c r="C111">
        <v>39.574345782361782</v>
      </c>
      <c r="D111">
        <v>72.835323361905083</v>
      </c>
      <c r="E111">
        <v>82.503846996649401</v>
      </c>
      <c r="F111">
        <v>25.642399997346192</v>
      </c>
      <c r="G111">
        <v>28.699428152044277</v>
      </c>
      <c r="H111">
        <v>30.448725156403899</v>
      </c>
      <c r="I111">
        <f t="shared" si="1"/>
        <v>46.61734490778511</v>
      </c>
      <c r="L111" s="59"/>
      <c r="O111" s="59"/>
      <c r="R111" s="59"/>
      <c r="U111" s="59"/>
      <c r="X111" s="59"/>
    </row>
    <row r="112" spans="1:24">
      <c r="A112" s="59">
        <v>45853</v>
      </c>
      <c r="B112">
        <v>32.084820246269828</v>
      </c>
      <c r="C112">
        <v>40.886596570603729</v>
      </c>
      <c r="D112">
        <v>74.406276780244198</v>
      </c>
      <c r="E112">
        <v>84.933851244566142</v>
      </c>
      <c r="F112">
        <v>26.063167914508337</v>
      </c>
      <c r="G112">
        <v>29.043454328613802</v>
      </c>
      <c r="H112">
        <v>29.998965552911969</v>
      </c>
      <c r="I112">
        <f t="shared" si="1"/>
        <v>47.555385398574693</v>
      </c>
      <c r="L112" s="59"/>
      <c r="O112" s="59"/>
      <c r="R112" s="59"/>
      <c r="U112" s="59"/>
      <c r="X112" s="59"/>
    </row>
    <row r="113" spans="1:24">
      <c r="A113" s="59">
        <v>45854</v>
      </c>
      <c r="B113">
        <v>31.654872906286311</v>
      </c>
      <c r="C113">
        <v>40.576363367948701</v>
      </c>
      <c r="D113">
        <v>73.60807511702329</v>
      </c>
      <c r="E113">
        <v>85.63316606906109</v>
      </c>
      <c r="F113">
        <v>25.958412416459673</v>
      </c>
      <c r="G113">
        <v>29.211644903825569</v>
      </c>
      <c r="H113">
        <v>29.466750022113182</v>
      </c>
      <c r="I113">
        <f t="shared" si="1"/>
        <v>47.409068649405249</v>
      </c>
      <c r="L113" s="59"/>
      <c r="O113" s="59"/>
      <c r="R113" s="59"/>
      <c r="U113" s="59"/>
      <c r="X113" s="59"/>
    </row>
    <row r="114" spans="1:24">
      <c r="A114" s="59">
        <v>45855</v>
      </c>
      <c r="B114">
        <v>32.031076828771887</v>
      </c>
      <c r="C114">
        <v>41.06132561577725</v>
      </c>
      <c r="D114">
        <v>73.966687458470361</v>
      </c>
      <c r="E114">
        <v>85.871881851602026</v>
      </c>
      <c r="F114">
        <v>26.218555236613859</v>
      </c>
      <c r="G114">
        <v>28.78352343965016</v>
      </c>
      <c r="H114">
        <v>29.931501612388178</v>
      </c>
      <c r="I114">
        <f t="shared" si="1"/>
        <v>47.638912535750308</v>
      </c>
      <c r="L114" s="59"/>
      <c r="O114" s="59"/>
      <c r="R114" s="59"/>
      <c r="U114" s="59"/>
      <c r="X114" s="59"/>
    </row>
    <row r="115" spans="1:24">
      <c r="A115" s="59">
        <v>45856</v>
      </c>
      <c r="B115">
        <v>31.887761048777381</v>
      </c>
      <c r="C115">
        <v>41.239620559831863</v>
      </c>
      <c r="D115">
        <v>74.276713611721377</v>
      </c>
      <c r="E115">
        <v>87.249088289338218</v>
      </c>
      <c r="F115">
        <v>26.450763257288404</v>
      </c>
      <c r="G115">
        <v>28.447142289226626</v>
      </c>
      <c r="H115">
        <v>29.436766048547053</v>
      </c>
      <c r="I115">
        <f t="shared" si="1"/>
        <v>47.850015675992246</v>
      </c>
      <c r="L115" s="59"/>
      <c r="O115" s="59"/>
      <c r="R115" s="59"/>
      <c r="U115" s="59"/>
      <c r="X115" s="59"/>
    </row>
    <row r="116" spans="1:24">
      <c r="A116" s="59">
        <v>45859</v>
      </c>
      <c r="B116">
        <v>33.159688596228612</v>
      </c>
      <c r="C116">
        <v>40.505045390326856</v>
      </c>
      <c r="D116">
        <v>74.600621533028416</v>
      </c>
      <c r="E116">
        <v>87.926979902579475</v>
      </c>
      <c r="F116">
        <v>26.450763257288404</v>
      </c>
      <c r="G116">
        <v>29.035809302467811</v>
      </c>
      <c r="H116">
        <v>30.028949526478097</v>
      </c>
      <c r="I116">
        <f t="shared" si="1"/>
        <v>48.09136148536151</v>
      </c>
      <c r="L116" s="59"/>
      <c r="O116" s="59"/>
      <c r="R116" s="59"/>
      <c r="U116" s="59"/>
      <c r="X116" s="59"/>
    </row>
    <row r="117" spans="1:24">
      <c r="A117" s="59">
        <v>45860</v>
      </c>
      <c r="B117">
        <v>33.320918848722428</v>
      </c>
      <c r="C117">
        <v>40.608456457878532</v>
      </c>
      <c r="D117">
        <v>73.84869242999423</v>
      </c>
      <c r="E117">
        <v>86.59721057547641</v>
      </c>
      <c r="F117">
        <v>26.461238807093274</v>
      </c>
      <c r="G117">
        <v>29.662701446438941</v>
      </c>
      <c r="H117">
        <v>31.213316482340186</v>
      </c>
      <c r="I117">
        <f t="shared" si="1"/>
        <v>48.065269366536931</v>
      </c>
      <c r="L117" s="59"/>
      <c r="O117" s="59"/>
      <c r="R117" s="59"/>
      <c r="U117" s="59"/>
      <c r="X117" s="59"/>
    </row>
    <row r="118" spans="1:24">
      <c r="A118" s="59">
        <v>45861</v>
      </c>
      <c r="B118">
        <v>32.81931361874166</v>
      </c>
      <c r="C118">
        <v>39.552950389075228</v>
      </c>
      <c r="D118">
        <v>73.203190215389498</v>
      </c>
      <c r="E118">
        <v>84.008062472532387</v>
      </c>
      <c r="F118">
        <v>25.319515240847707</v>
      </c>
      <c r="G118">
        <v>29.058744380905779</v>
      </c>
      <c r="H118">
        <v>31.483172244435348</v>
      </c>
      <c r="I118">
        <f t="shared" si="1"/>
        <v>47.104272490530981</v>
      </c>
      <c r="L118" s="59"/>
      <c r="O118" s="59"/>
      <c r="R118" s="59"/>
      <c r="U118" s="59"/>
      <c r="X118" s="59"/>
    </row>
    <row r="119" spans="1:24">
      <c r="A119" s="59">
        <v>45862</v>
      </c>
      <c r="B119">
        <v>34.008182632065974</v>
      </c>
      <c r="C119">
        <v>40.009385445855031</v>
      </c>
      <c r="D119">
        <v>74.373885988113486</v>
      </c>
      <c r="E119">
        <v>137.1515312597912</v>
      </c>
      <c r="F119">
        <v>26.561982570491775</v>
      </c>
      <c r="G119">
        <v>28.431852236934645</v>
      </c>
      <c r="H119">
        <v>31.453188270869219</v>
      </c>
      <c r="I119">
        <f t="shared" si="1"/>
        <v>56.330304295342557</v>
      </c>
      <c r="L119" s="59"/>
      <c r="O119" s="59"/>
      <c r="R119" s="59"/>
      <c r="U119" s="59"/>
      <c r="X119" s="59"/>
    </row>
    <row r="120" spans="1:24">
      <c r="A120" s="59">
        <v>45863</v>
      </c>
      <c r="B120">
        <v>36.266825431063872</v>
      </c>
      <c r="C120">
        <v>39.196360500966001</v>
      </c>
      <c r="D120">
        <v>74.128641419123866</v>
      </c>
      <c r="E120">
        <v>136.04826631507547</v>
      </c>
      <c r="F120">
        <v>26.346417883518008</v>
      </c>
      <c r="G120">
        <v>28.424207210788659</v>
      </c>
      <c r="H120">
        <v>33.327186618752279</v>
      </c>
      <c r="I120">
        <f t="shared" si="1"/>
        <v>56.245179991370719</v>
      </c>
      <c r="L120" s="59"/>
      <c r="O120" s="59"/>
      <c r="R120" s="59"/>
      <c r="U120" s="59"/>
      <c r="X120" s="59"/>
    </row>
    <row r="121" spans="1:24">
      <c r="A121" s="59">
        <v>45866</v>
      </c>
      <c r="B121">
        <v>35.348677951796432</v>
      </c>
      <c r="C121">
        <v>41.785203088638973</v>
      </c>
      <c r="D121">
        <v>74.901393174242088</v>
      </c>
      <c r="E121">
        <v>140.54417998306729</v>
      </c>
      <c r="F121">
        <v>26.62817960034986</v>
      </c>
      <c r="G121">
        <v>28.286596740160849</v>
      </c>
      <c r="H121">
        <v>33.087314830223242</v>
      </c>
      <c r="I121">
        <f t="shared" si="1"/>
        <v>57.53881123611373</v>
      </c>
      <c r="L121" s="59"/>
      <c r="O121" s="59"/>
      <c r="R121" s="59"/>
      <c r="U121" s="59"/>
      <c r="X121" s="59"/>
    </row>
    <row r="122" spans="1:24">
      <c r="A122" s="59">
        <v>45867</v>
      </c>
      <c r="B122">
        <v>35.256863203869692</v>
      </c>
      <c r="C122">
        <v>40.786751401933145</v>
      </c>
      <c r="D122">
        <v>74.943038478410131</v>
      </c>
      <c r="E122">
        <v>141.21355219260823</v>
      </c>
      <c r="F122">
        <v>26.490693461413834</v>
      </c>
      <c r="G122">
        <v>28.233081557138924</v>
      </c>
      <c r="H122">
        <v>32.982370922741794</v>
      </c>
      <c r="I122">
        <f t="shared" si="1"/>
        <v>57.441581335707674</v>
      </c>
      <c r="L122" s="59"/>
      <c r="O122" s="59"/>
      <c r="R122" s="59"/>
      <c r="U122" s="59"/>
      <c r="X122" s="59"/>
    </row>
    <row r="123" spans="1:24">
      <c r="A123" s="59">
        <v>45868</v>
      </c>
      <c r="B123">
        <v>35.715936943503408</v>
      </c>
      <c r="C123">
        <v>29.380376256208002</v>
      </c>
      <c r="D123">
        <v>74.848179730027354</v>
      </c>
      <c r="E123">
        <v>137.94518430302543</v>
      </c>
      <c r="F123">
        <v>26.668916234108682</v>
      </c>
      <c r="G123">
        <v>27.598544387021803</v>
      </c>
      <c r="H123">
        <v>31.902947874361153</v>
      </c>
      <c r="I123">
        <f t="shared" si="1"/>
        <v>54.724024797458746</v>
      </c>
      <c r="L123" s="59"/>
      <c r="O123" s="59"/>
      <c r="R123" s="59"/>
      <c r="U123" s="59"/>
      <c r="X123" s="59"/>
    </row>
    <row r="124" spans="1:24">
      <c r="A124" s="59">
        <v>45869</v>
      </c>
      <c r="B124">
        <v>37.552231902038287</v>
      </c>
      <c r="C124">
        <v>37.184940896896862</v>
      </c>
      <c r="D124">
        <v>75.248437375642482</v>
      </c>
      <c r="E124">
        <v>142.8139404720971</v>
      </c>
      <c r="F124">
        <v>26.886178280822399</v>
      </c>
      <c r="G124">
        <v>27.843185223693464</v>
      </c>
      <c r="H124">
        <v>31.348244363387767</v>
      </c>
      <c r="I124">
        <f t="shared" si="1"/>
        <v>56.887487768756678</v>
      </c>
      <c r="L124" s="59"/>
      <c r="O124" s="59"/>
      <c r="R124" s="59"/>
      <c r="U124" s="59"/>
      <c r="X124" s="59"/>
    </row>
    <row r="125" spans="1:24">
      <c r="A125" s="59">
        <v>45870</v>
      </c>
      <c r="B125">
        <v>35.44049269972318</v>
      </c>
      <c r="C125">
        <v>38.015103828113503</v>
      </c>
      <c r="D125">
        <v>75.609363345098885</v>
      </c>
      <c r="E125">
        <v>143.96735382339082</v>
      </c>
      <c r="F125">
        <v>26.74529742240647</v>
      </c>
      <c r="G125">
        <v>27.076592626975572</v>
      </c>
      <c r="H125">
        <v>31.123364561641804</v>
      </c>
      <c r="I125">
        <f t="shared" si="1"/>
        <v>57.089512601271174</v>
      </c>
      <c r="L125" s="59"/>
      <c r="O125" s="59"/>
      <c r="R125" s="59"/>
      <c r="U125" s="59"/>
      <c r="X125" s="59"/>
    </row>
    <row r="126" spans="1:24">
      <c r="A126" s="59">
        <v>45873</v>
      </c>
      <c r="B126">
        <v>36.083195935210384</v>
      </c>
      <c r="C126">
        <v>37.93499060879693</v>
      </c>
      <c r="D126">
        <v>75.213732955502437</v>
      </c>
      <c r="E126">
        <v>143.14099529760571</v>
      </c>
      <c r="F126">
        <v>26.616298082170204</v>
      </c>
      <c r="G126">
        <v>27.364802856618443</v>
      </c>
      <c r="H126">
        <v>30.943460720245028</v>
      </c>
      <c r="I126">
        <f t="shared" si="1"/>
        <v>56.869046753489783</v>
      </c>
      <c r="L126" s="59"/>
      <c r="O126" s="59"/>
      <c r="R126" s="59"/>
      <c r="U126" s="59"/>
      <c r="X126" s="59"/>
    </row>
    <row r="127" spans="1:24">
      <c r="A127" s="59">
        <v>45874</v>
      </c>
      <c r="B127">
        <v>37.001343414477823</v>
      </c>
      <c r="C127">
        <v>39.081438402465061</v>
      </c>
      <c r="D127">
        <v>78.098827083144371</v>
      </c>
      <c r="E127">
        <v>144.50808446823174</v>
      </c>
      <c r="F127">
        <v>26.713047587347404</v>
      </c>
      <c r="G127">
        <v>27.554414849804548</v>
      </c>
      <c r="H127">
        <v>29.721613797425274</v>
      </c>
      <c r="I127">
        <f t="shared" si="1"/>
        <v>57.612904364736401</v>
      </c>
      <c r="L127" s="59"/>
      <c r="O127" s="59"/>
      <c r="R127" s="59"/>
      <c r="U127" s="59"/>
      <c r="X127" s="59"/>
    </row>
    <row r="128" spans="1:24">
      <c r="A128" s="59">
        <v>45875</v>
      </c>
      <c r="B128">
        <v>37.827676145818522</v>
      </c>
      <c r="C128">
        <v>38.393569726264182</v>
      </c>
      <c r="D128">
        <v>72.462829252401988</v>
      </c>
      <c r="E128">
        <v>141.66270748630677</v>
      </c>
      <c r="F128">
        <v>26.534824814652563</v>
      </c>
      <c r="G128">
        <v>27.842625079447426</v>
      </c>
      <c r="H128">
        <v>29.819061711515193</v>
      </c>
      <c r="I128">
        <f t="shared" si="1"/>
        <v>56.119269678431351</v>
      </c>
      <c r="L128" s="59"/>
      <c r="O128" s="59"/>
      <c r="R128" s="59"/>
      <c r="U128" s="59"/>
      <c r="X128" s="59"/>
    </row>
    <row r="129" spans="1:24">
      <c r="A129" s="59">
        <v>45876</v>
      </c>
      <c r="B129">
        <v>38.286749885452238</v>
      </c>
      <c r="C129">
        <v>38.020628877721535</v>
      </c>
      <c r="D129">
        <v>73.23558100752021</v>
      </c>
      <c r="E129">
        <v>144.8961895278353</v>
      </c>
      <c r="F129">
        <v>26.436377949735405</v>
      </c>
      <c r="G129">
        <v>27.888131957812092</v>
      </c>
      <c r="H129">
        <v>30.148885420742612</v>
      </c>
      <c r="I129">
        <f t="shared" si="1"/>
        <v>56.770965790227855</v>
      </c>
      <c r="L129" s="59"/>
      <c r="O129" s="59"/>
      <c r="R129" s="59"/>
      <c r="U129" s="59"/>
      <c r="X129" s="59"/>
    </row>
    <row r="130" spans="1:24">
      <c r="A130" s="59">
        <v>45877</v>
      </c>
      <c r="B130">
        <v>37.644046649965034</v>
      </c>
      <c r="C130">
        <v>38.1421799690984</v>
      </c>
      <c r="D130">
        <v>73.279539939697585</v>
      </c>
      <c r="E130">
        <v>140.82108640199792</v>
      </c>
      <c r="F130">
        <v>26.438075309475355</v>
      </c>
      <c r="G130">
        <v>28.183926667182408</v>
      </c>
      <c r="H130">
        <v>30.073925486827289</v>
      </c>
      <c r="I130">
        <f t="shared" si="1"/>
        <v>56.156455629046491</v>
      </c>
      <c r="L130" s="59"/>
      <c r="O130" s="59"/>
      <c r="R130" s="59"/>
      <c r="U130" s="59"/>
      <c r="X130" s="59"/>
    </row>
    <row r="131" spans="1:24">
      <c r="A131" s="59">
        <v>45880</v>
      </c>
      <c r="B131">
        <v>36.377003128575964</v>
      </c>
      <c r="C131">
        <v>37.586912483490465</v>
      </c>
      <c r="D131">
        <v>72.506788184579378</v>
      </c>
      <c r="E131">
        <v>141.52534445959313</v>
      </c>
      <c r="F131">
        <v>26.285312932879776</v>
      </c>
      <c r="G131">
        <v>26.67461520142103</v>
      </c>
      <c r="H131">
        <v>31.423204297303091</v>
      </c>
      <c r="I131">
        <f t="shared" si="1"/>
        <v>56.000362926544476</v>
      </c>
      <c r="L131" s="59"/>
      <c r="O131" s="59"/>
      <c r="R131" s="59"/>
      <c r="U131" s="59"/>
      <c r="X131" s="59"/>
    </row>
    <row r="132" spans="1:24">
      <c r="A132" s="59">
        <v>45881</v>
      </c>
      <c r="B132">
        <v>35.550670397235272</v>
      </c>
      <c r="C132">
        <v>38.128367345078303</v>
      </c>
      <c r="D132">
        <v>72.293934407720471</v>
      </c>
      <c r="E132">
        <v>141.8894654986594</v>
      </c>
      <c r="F132">
        <v>26.275128774440073</v>
      </c>
      <c r="G132">
        <v>26.356067052868376</v>
      </c>
      <c r="H132">
        <v>31.753028006530506</v>
      </c>
      <c r="I132">
        <f t="shared" ref="I132:I159" si="2">AVERAGE(C132:H132)</f>
        <v>56.11599851421618</v>
      </c>
      <c r="L132" s="59"/>
      <c r="O132" s="59"/>
      <c r="R132" s="59"/>
      <c r="U132" s="59"/>
      <c r="X132" s="59"/>
    </row>
    <row r="133" spans="1:24">
      <c r="A133" s="59">
        <v>45882</v>
      </c>
      <c r="B133">
        <v>35.771025792259458</v>
      </c>
      <c r="C133">
        <v>39.382553606103194</v>
      </c>
      <c r="D133">
        <v>73.12684049108141</v>
      </c>
      <c r="E133">
        <v>143.34594965492445</v>
      </c>
      <c r="F133">
        <v>26.392246596496683</v>
      </c>
      <c r="G133">
        <v>26.029934424588276</v>
      </c>
      <c r="H133">
        <v>31.543140191567606</v>
      </c>
      <c r="I133">
        <f t="shared" si="2"/>
        <v>56.636777494126939</v>
      </c>
      <c r="L133" s="59"/>
      <c r="O133" s="59"/>
      <c r="R133" s="59"/>
      <c r="U133" s="59"/>
      <c r="X133" s="59"/>
    </row>
    <row r="134" spans="1:24">
      <c r="A134" s="59">
        <v>45883</v>
      </c>
      <c r="B134">
        <v>36.138283264309898</v>
      </c>
      <c r="C134">
        <v>40.332862138685933</v>
      </c>
      <c r="D134">
        <v>72.400361296149924</v>
      </c>
      <c r="E134">
        <v>138.30276424558153</v>
      </c>
      <c r="F134">
        <v>26.429588510775606</v>
      </c>
      <c r="G134">
        <v>26.21196193804694</v>
      </c>
      <c r="H134">
        <v>31.753028006530506</v>
      </c>
      <c r="I134">
        <f t="shared" si="2"/>
        <v>55.905094355961744</v>
      </c>
      <c r="L134" s="59"/>
      <c r="O134" s="59"/>
      <c r="R134" s="59"/>
      <c r="U134" s="59"/>
      <c r="X134" s="59"/>
    </row>
    <row r="135" spans="1:24">
      <c r="A135" s="59">
        <v>45887</v>
      </c>
      <c r="B135">
        <v>35.605757748728095</v>
      </c>
      <c r="C135">
        <v>40.02898441024378</v>
      </c>
      <c r="D135">
        <v>72.000103650534797</v>
      </c>
      <c r="E135">
        <v>136.33171383051626</v>
      </c>
      <c r="F135">
        <v>26.322654847158699</v>
      </c>
      <c r="G135">
        <v>26.265053296139047</v>
      </c>
      <c r="H135">
        <v>32.232771583588573</v>
      </c>
      <c r="I135">
        <f t="shared" si="2"/>
        <v>55.530213603030198</v>
      </c>
      <c r="L135" s="59"/>
      <c r="O135" s="59"/>
      <c r="R135" s="59"/>
      <c r="U135" s="59"/>
      <c r="X135" s="59"/>
    </row>
    <row r="136" spans="1:24">
      <c r="A136" s="59">
        <v>45888</v>
      </c>
      <c r="B136">
        <v>34.320351331806499</v>
      </c>
      <c r="C136">
        <v>39.979258963771422</v>
      </c>
      <c r="D136">
        <v>71.238920035463281</v>
      </c>
      <c r="E136">
        <v>135.59911102137696</v>
      </c>
      <c r="F136">
        <v>26.154616232903557</v>
      </c>
      <c r="G136">
        <v>26.924903032426688</v>
      </c>
      <c r="H136">
        <v>32.20278761002244</v>
      </c>
      <c r="I136">
        <f t="shared" si="2"/>
        <v>55.349932815994059</v>
      </c>
      <c r="L136" s="59"/>
      <c r="O136" s="59"/>
      <c r="R136" s="59"/>
      <c r="U136" s="59"/>
      <c r="X136" s="59"/>
    </row>
    <row r="137" spans="1:24">
      <c r="A137" s="59">
        <v>45889</v>
      </c>
      <c r="B137">
        <v>34.320351331806499</v>
      </c>
      <c r="C137">
        <v>39.354928358062999</v>
      </c>
      <c r="D137">
        <v>71.296760735696679</v>
      </c>
      <c r="E137">
        <v>136.27720469293149</v>
      </c>
      <c r="F137">
        <v>26.393943956236633</v>
      </c>
      <c r="G137">
        <v>26.697368640603365</v>
      </c>
      <c r="H137">
        <v>32.652547213514374</v>
      </c>
      <c r="I137">
        <f t="shared" si="2"/>
        <v>55.445458932840921</v>
      </c>
      <c r="L137" s="59"/>
      <c r="O137" s="59"/>
      <c r="R137" s="59"/>
      <c r="U137" s="59"/>
      <c r="X137" s="59"/>
    </row>
    <row r="138" spans="1:24">
      <c r="A138" s="59">
        <v>45890</v>
      </c>
      <c r="B138">
        <v>34.54070671756449</v>
      </c>
      <c r="C138">
        <v>38.954362261480156</v>
      </c>
      <c r="D138">
        <v>70.449972884279717</v>
      </c>
      <c r="E138">
        <v>131.50438460600904</v>
      </c>
      <c r="F138">
        <v>26.081629764085665</v>
      </c>
      <c r="G138">
        <v>27.160021903977455</v>
      </c>
      <c r="H138">
        <v>31.708052046181312</v>
      </c>
      <c r="I138">
        <f t="shared" si="2"/>
        <v>54.309737244335558</v>
      </c>
      <c r="L138" s="59"/>
      <c r="O138" s="59"/>
      <c r="R138" s="59"/>
      <c r="U138" s="59"/>
      <c r="X138" s="59"/>
    </row>
    <row r="139" spans="1:24">
      <c r="A139" s="59">
        <v>45891</v>
      </c>
      <c r="B139">
        <v>34.650884410443481</v>
      </c>
      <c r="C139">
        <v>38.785848248434966</v>
      </c>
      <c r="D139">
        <v>71.08159333082844</v>
      </c>
      <c r="E139">
        <v>131.82271796950411</v>
      </c>
      <c r="F139">
        <v>26.578956167891285</v>
      </c>
      <c r="G139">
        <v>26.105779221862722</v>
      </c>
      <c r="H139">
        <v>32.607571253165183</v>
      </c>
      <c r="I139">
        <f t="shared" si="2"/>
        <v>54.497077698614454</v>
      </c>
      <c r="L139" s="59"/>
      <c r="O139" s="59"/>
      <c r="R139" s="59"/>
      <c r="U139" s="59"/>
      <c r="X139" s="59"/>
    </row>
    <row r="140" spans="1:24">
      <c r="A140" s="59">
        <v>45894</v>
      </c>
      <c r="B140">
        <v>36.285186854815223</v>
      </c>
      <c r="C140">
        <v>40.357724861922108</v>
      </c>
      <c r="D140">
        <v>71.194961103285891</v>
      </c>
      <c r="E140">
        <v>132.13014950548219</v>
      </c>
      <c r="F140">
        <v>26.533127454912606</v>
      </c>
      <c r="G140">
        <v>26.196792978592047</v>
      </c>
      <c r="H140">
        <v>32.052867742191793</v>
      </c>
      <c r="I140">
        <f t="shared" si="2"/>
        <v>54.744270607731103</v>
      </c>
      <c r="L140" s="59"/>
      <c r="O140" s="59"/>
      <c r="R140" s="59"/>
      <c r="U140" s="59"/>
      <c r="X140" s="59"/>
    </row>
    <row r="141" spans="1:24">
      <c r="A141" s="59">
        <v>45895</v>
      </c>
      <c r="B141">
        <v>36.615719933452205</v>
      </c>
      <c r="C141">
        <v>40.805253880173282</v>
      </c>
      <c r="D141">
        <v>71.627609541031703</v>
      </c>
      <c r="E141">
        <v>132.36344861434503</v>
      </c>
      <c r="F141">
        <v>26.519548576993003</v>
      </c>
      <c r="G141">
        <v>26.689784160875917</v>
      </c>
      <c r="H141">
        <v>32.097843702540992</v>
      </c>
      <c r="I141">
        <f t="shared" si="2"/>
        <v>55.017248079326656</v>
      </c>
      <c r="L141" s="59"/>
      <c r="O141" s="59"/>
      <c r="R141" s="59"/>
      <c r="U141" s="59"/>
      <c r="X141" s="59"/>
    </row>
    <row r="142" spans="1:24">
      <c r="A142" s="59">
        <v>45896</v>
      </c>
      <c r="B142">
        <v>38.3785630195161</v>
      </c>
      <c r="C142">
        <v>41.109131608615435</v>
      </c>
      <c r="D142">
        <v>66.690954457770687</v>
      </c>
      <c r="E142">
        <v>131.32559463473098</v>
      </c>
      <c r="F142">
        <v>26.524640656212856</v>
      </c>
      <c r="G142">
        <v>26.758044478422917</v>
      </c>
      <c r="H142">
        <v>32.817459068128088</v>
      </c>
      <c r="I142">
        <f t="shared" si="2"/>
        <v>54.204304150646827</v>
      </c>
      <c r="L142" s="59"/>
      <c r="O142" s="59"/>
      <c r="R142" s="59"/>
      <c r="U142" s="59"/>
      <c r="X142" s="59"/>
    </row>
    <row r="143" spans="1:24">
      <c r="A143" s="59">
        <v>45897</v>
      </c>
      <c r="B143">
        <v>38.929451483911066</v>
      </c>
      <c r="C143">
        <v>41.214107551168176</v>
      </c>
      <c r="D143">
        <v>72.548855153904213</v>
      </c>
      <c r="E143">
        <v>136.47125722273327</v>
      </c>
      <c r="F143">
        <v>27.084769370396653</v>
      </c>
      <c r="G143">
        <v>26.871811674334577</v>
      </c>
      <c r="H143">
        <v>32.112835689324058</v>
      </c>
      <c r="I143">
        <f t="shared" si="2"/>
        <v>56.050606110310163</v>
      </c>
      <c r="L143" s="59"/>
      <c r="O143" s="59"/>
      <c r="R143" s="59"/>
      <c r="U143" s="59"/>
      <c r="X143" s="59"/>
    </row>
    <row r="144" spans="1:24">
      <c r="A144" s="59">
        <v>45898</v>
      </c>
      <c r="B144">
        <v>39.113080972042724</v>
      </c>
      <c r="C144">
        <v>41.413009337057588</v>
      </c>
      <c r="D144">
        <v>69.141575106936173</v>
      </c>
      <c r="E144">
        <v>135.70376856553972</v>
      </c>
      <c r="F144">
        <v>27.130598083375329</v>
      </c>
      <c r="G144">
        <v>26.795966877060135</v>
      </c>
      <c r="H144">
        <v>31.228308469123249</v>
      </c>
      <c r="I144">
        <f t="shared" si="2"/>
        <v>55.235537739848702</v>
      </c>
      <c r="L144" s="59"/>
      <c r="O144" s="59"/>
      <c r="R144" s="59"/>
      <c r="U144" s="59"/>
      <c r="X144" s="59"/>
    </row>
    <row r="145" spans="1:24">
      <c r="A145" s="59">
        <v>45901</v>
      </c>
      <c r="B145">
        <v>37.46041557885782</v>
      </c>
      <c r="C145">
        <v>42.926872929660313</v>
      </c>
      <c r="D145">
        <v>69.471382342251658</v>
      </c>
      <c r="E145">
        <v>138.16758158437133</v>
      </c>
      <c r="F145">
        <v>27.269781582051301</v>
      </c>
      <c r="G145">
        <v>26.803551356787583</v>
      </c>
      <c r="H145">
        <v>30.688596944932929</v>
      </c>
      <c r="I145">
        <f t="shared" si="2"/>
        <v>55.887961123342528</v>
      </c>
      <c r="L145" s="59"/>
      <c r="O145" s="59"/>
      <c r="R145" s="59"/>
      <c r="U145" s="59"/>
      <c r="X145" s="59"/>
    </row>
    <row r="146" spans="1:24">
      <c r="A146" s="59">
        <v>45902</v>
      </c>
      <c r="B146">
        <v>37.919489299186957</v>
      </c>
      <c r="C146">
        <v>42.501444109841302</v>
      </c>
      <c r="D146">
        <v>68.149969247113418</v>
      </c>
      <c r="E146">
        <v>133.64986426134558</v>
      </c>
      <c r="F146">
        <v>26.920125475621415</v>
      </c>
      <c r="G146">
        <v>26.65944624196614</v>
      </c>
      <c r="H146">
        <v>30.718580918499057</v>
      </c>
      <c r="I146">
        <f t="shared" si="2"/>
        <v>54.766571709064486</v>
      </c>
      <c r="L146" s="59"/>
      <c r="O146" s="59"/>
      <c r="R146" s="59"/>
      <c r="U146" s="59"/>
      <c r="X146" s="59"/>
    </row>
    <row r="147" spans="1:24">
      <c r="A147" s="59">
        <v>45903</v>
      </c>
      <c r="B147">
        <v>37.184971346660333</v>
      </c>
      <c r="C147">
        <v>41.462734783529939</v>
      </c>
      <c r="D147">
        <v>68.999605104979167</v>
      </c>
      <c r="E147">
        <v>126.39142750055761</v>
      </c>
      <c r="F147">
        <v>26.819981250964311</v>
      </c>
      <c r="G147">
        <v>27.1676063837049</v>
      </c>
      <c r="H147">
        <v>30.793540852414381</v>
      </c>
      <c r="I147">
        <f t="shared" si="2"/>
        <v>53.605815979358376</v>
      </c>
      <c r="L147" s="59"/>
      <c r="O147" s="59"/>
      <c r="R147" s="59"/>
      <c r="U147" s="59"/>
      <c r="X147" s="59"/>
    </row>
    <row r="148" spans="1:24">
      <c r="A148" s="59">
        <v>45904</v>
      </c>
      <c r="B148">
        <v>37.552230322923648</v>
      </c>
      <c r="C148">
        <v>41.683736767851506</v>
      </c>
      <c r="D148">
        <v>69.639562190723808</v>
      </c>
      <c r="E148">
        <v>125.81581100766245</v>
      </c>
      <c r="F148">
        <v>26.836954848363824</v>
      </c>
      <c r="G148">
        <v>26.811135836515025</v>
      </c>
      <c r="H148">
        <v>30.613637011017612</v>
      </c>
      <c r="I148">
        <f t="shared" si="2"/>
        <v>53.566806277022359</v>
      </c>
      <c r="L148" s="59"/>
      <c r="O148" s="59"/>
      <c r="R148" s="59"/>
      <c r="U148" s="59"/>
      <c r="X148" s="59"/>
    </row>
    <row r="149" spans="1:24">
      <c r="A149" s="59">
        <v>45905</v>
      </c>
      <c r="B149">
        <v>40.398487388964313</v>
      </c>
      <c r="C149">
        <v>42.971073326524639</v>
      </c>
      <c r="D149">
        <v>70.393095278034053</v>
      </c>
      <c r="E149">
        <v>130.56246670854421</v>
      </c>
      <c r="F149">
        <v>26.933704353541025</v>
      </c>
      <c r="G149">
        <v>26.962825431063905</v>
      </c>
      <c r="H149">
        <v>29.241870220367211</v>
      </c>
      <c r="I149">
        <f t="shared" si="2"/>
        <v>54.510839219679177</v>
      </c>
      <c r="L149" s="59"/>
      <c r="O149" s="59"/>
      <c r="R149" s="59"/>
      <c r="U149" s="59"/>
      <c r="X149" s="59"/>
    </row>
    <row r="150" spans="1:24">
      <c r="A150" s="59">
        <v>45908</v>
      </c>
      <c r="B150">
        <v>40.398487388964313</v>
      </c>
      <c r="C150">
        <v>42.542881981901594</v>
      </c>
      <c r="D150">
        <v>70.246756968324519</v>
      </c>
      <c r="E150">
        <v>126.91471522137142</v>
      </c>
      <c r="F150">
        <v>26.73681062370672</v>
      </c>
      <c r="G150">
        <v>26.712537600058248</v>
      </c>
      <c r="H150">
        <v>29.181902273234954</v>
      </c>
      <c r="I150">
        <f t="shared" si="2"/>
        <v>53.722600778099569</v>
      </c>
      <c r="L150" s="59"/>
      <c r="O150" s="59"/>
      <c r="R150" s="59"/>
      <c r="U150" s="59"/>
      <c r="X150" s="59"/>
    </row>
    <row r="151" spans="1:24">
      <c r="A151" s="59">
        <v>45909</v>
      </c>
      <c r="B151">
        <v>39.480339948306032</v>
      </c>
      <c r="C151">
        <v>45.97393778849392</v>
      </c>
      <c r="D151">
        <v>69.320675724789623</v>
      </c>
      <c r="E151">
        <v>130.87207861002571</v>
      </c>
      <c r="F151">
        <v>26.176681909522916</v>
      </c>
      <c r="G151">
        <v>26.955240951336464</v>
      </c>
      <c r="H151">
        <v>29.909013632213579</v>
      </c>
      <c r="I151">
        <f t="shared" si="2"/>
        <v>54.867938102730371</v>
      </c>
      <c r="L151" s="59"/>
      <c r="O151" s="59"/>
      <c r="R151" s="59"/>
      <c r="U151" s="59"/>
      <c r="X151" s="59"/>
    </row>
    <row r="152" spans="1:24">
      <c r="A152" s="59">
        <v>45910</v>
      </c>
      <c r="B152">
        <v>39.939413668635176</v>
      </c>
      <c r="C152">
        <v>45.689397733679897</v>
      </c>
      <c r="D152">
        <v>69.108812798792258</v>
      </c>
      <c r="E152">
        <v>132.06473854038049</v>
      </c>
      <c r="F152">
        <v>25.757434053755041</v>
      </c>
      <c r="G152">
        <v>27.235866701251894</v>
      </c>
      <c r="H152">
        <v>30.028949526478097</v>
      </c>
      <c r="I152">
        <f t="shared" si="2"/>
        <v>54.980866559056274</v>
      </c>
      <c r="L152" s="59"/>
      <c r="O152" s="59"/>
      <c r="R152" s="59"/>
      <c r="U152" s="59"/>
      <c r="X152" s="59"/>
    </row>
    <row r="153" spans="1:24">
      <c r="A153" s="59">
        <v>45911</v>
      </c>
      <c r="B153">
        <v>40.306672644898484</v>
      </c>
      <c r="C153">
        <v>46.442185742775244</v>
      </c>
      <c r="D153">
        <v>69.139390953059916</v>
      </c>
      <c r="E153">
        <v>140.319602336218</v>
      </c>
      <c r="F153">
        <v>26.309075969239089</v>
      </c>
      <c r="G153">
        <v>27.190359822887231</v>
      </c>
      <c r="H153">
        <v>30.448725156403899</v>
      </c>
      <c r="I153">
        <f t="shared" si="2"/>
        <v>56.641556663430556</v>
      </c>
      <c r="L153" s="59"/>
      <c r="O153" s="59"/>
      <c r="R153" s="59"/>
      <c r="U153" s="59"/>
      <c r="X153" s="59"/>
    </row>
    <row r="154" spans="1:24">
      <c r="A154" s="59">
        <v>45912</v>
      </c>
      <c r="B154">
        <v>39.480339948306032</v>
      </c>
      <c r="C154">
        <v>46.921483796272639</v>
      </c>
      <c r="D154">
        <v>70.072024658223597</v>
      </c>
      <c r="E154">
        <v>138.26787839752728</v>
      </c>
      <c r="F154">
        <v>26.758876300326079</v>
      </c>
      <c r="G154">
        <v>27.789533721355319</v>
      </c>
      <c r="H154">
        <v>29.564197936203097</v>
      </c>
      <c r="I154">
        <f t="shared" si="2"/>
        <v>56.562332468317997</v>
      </c>
      <c r="L154" s="59"/>
      <c r="O154" s="59"/>
      <c r="R154" s="59"/>
      <c r="U154" s="59"/>
      <c r="X154" s="59"/>
    </row>
    <row r="155" spans="1:24">
      <c r="A155" s="59">
        <v>45915</v>
      </c>
      <c r="B155">
        <v>38.470377763581929</v>
      </c>
      <c r="C155">
        <v>47.421500785800184</v>
      </c>
      <c r="D155">
        <v>69.650482960105109</v>
      </c>
      <c r="E155">
        <v>136.39276406461119</v>
      </c>
      <c r="F155">
        <v>26.453351547134915</v>
      </c>
      <c r="G155">
        <v>29.541548538394917</v>
      </c>
      <c r="H155">
        <v>31.573124165133734</v>
      </c>
      <c r="I155">
        <f t="shared" si="2"/>
        <v>56.838795343530002</v>
      </c>
      <c r="L155" s="59"/>
      <c r="O155" s="59"/>
      <c r="R155" s="59"/>
      <c r="U155" s="59"/>
      <c r="X155" s="59"/>
    </row>
    <row r="156" spans="1:24">
      <c r="A156" s="59">
        <v>45916</v>
      </c>
      <c r="B156">
        <v>38.65400725171358</v>
      </c>
      <c r="C156">
        <v>47.656315394141842</v>
      </c>
      <c r="D156">
        <v>70.644272973804121</v>
      </c>
      <c r="E156">
        <v>137.0752184671725</v>
      </c>
      <c r="F156">
        <v>26.881086201602546</v>
      </c>
      <c r="G156">
        <v>30.049708680133669</v>
      </c>
      <c r="H156">
        <v>31.453188270869219</v>
      </c>
      <c r="I156">
        <f t="shared" si="2"/>
        <v>57.293298331287325</v>
      </c>
      <c r="L156" s="59"/>
      <c r="O156" s="59"/>
      <c r="R156" s="59"/>
      <c r="U156" s="59"/>
      <c r="X156" s="59"/>
    </row>
    <row r="157" spans="1:24">
      <c r="A157" s="59">
        <v>45917</v>
      </c>
      <c r="B157">
        <v>38.745821995779409</v>
      </c>
      <c r="C157">
        <v>47.998868469840275</v>
      </c>
      <c r="D157">
        <v>70.506671279599644</v>
      </c>
      <c r="E157">
        <v>134.72696482002061</v>
      </c>
      <c r="F157">
        <v>26.916730756141515</v>
      </c>
      <c r="G157">
        <v>30.58062226105476</v>
      </c>
      <c r="H157">
        <v>31.393220323736962</v>
      </c>
      <c r="I157">
        <f t="shared" si="2"/>
        <v>57.020512985065629</v>
      </c>
      <c r="L157" s="59"/>
      <c r="O157" s="59"/>
      <c r="R157" s="59"/>
      <c r="U157" s="59"/>
      <c r="X157" s="59"/>
    </row>
    <row r="158" spans="1:24">
      <c r="A158" s="59">
        <v>45918</v>
      </c>
      <c r="B158">
        <v>38.3785630195161</v>
      </c>
      <c r="C158">
        <v>48.078981689156841</v>
      </c>
      <c r="D158">
        <v>69.226757108110363</v>
      </c>
      <c r="E158">
        <v>134.04669078296268</v>
      </c>
      <c r="F158">
        <v>26.87090204316284</v>
      </c>
      <c r="G158">
        <v>30.284827551684437</v>
      </c>
      <c r="H158">
        <v>32.097843702540992</v>
      </c>
      <c r="I158">
        <f t="shared" si="2"/>
        <v>56.767667146269694</v>
      </c>
      <c r="L158" s="59"/>
      <c r="O158" s="59"/>
      <c r="R158" s="59"/>
      <c r="U158" s="59"/>
      <c r="X158" s="59"/>
    </row>
    <row r="159" spans="1:24">
      <c r="A159" s="59">
        <v>45919</v>
      </c>
      <c r="B159">
        <v>38.562192507647758</v>
      </c>
      <c r="C159">
        <v>49.219904433216932</v>
      </c>
      <c r="D159">
        <v>70.272966814839663</v>
      </c>
      <c r="E159">
        <v>133.2203322571776</v>
      </c>
      <c r="F159">
        <v>26.850533726283427</v>
      </c>
      <c r="G159">
        <v>29.662900214034018</v>
      </c>
      <c r="H159">
        <v>31.498164231218414</v>
      </c>
      <c r="I159">
        <f t="shared" si="2"/>
        <v>56.787466946128347</v>
      </c>
      <c r="L159" s="59"/>
      <c r="O159" s="59"/>
      <c r="R159" s="59"/>
      <c r="U159" s="59"/>
      <c r="X159" s="59"/>
    </row>
    <row r="160" spans="1:24">
      <c r="I160">
        <f>AVERAGE(B159,C159,D159,E159*0.7,F159,G159,H159)</f>
        <v>48.474413501037795</v>
      </c>
      <c r="U160" s="59"/>
      <c r="X160" s="59"/>
    </row>
    <row r="161" spans="24:24">
      <c r="X161" s="59"/>
    </row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ED35A-5F31-4B54-87BC-563FC9A9C09E}">
  <dimension ref="B3:D13"/>
  <sheetViews>
    <sheetView workbookViewId="0">
      <selection activeCell="D16" sqref="D16"/>
    </sheetView>
  </sheetViews>
  <sheetFormatPr defaultRowHeight="14.5"/>
  <cols>
    <col min="2" max="2" width="13.81640625" bestFit="1" customWidth="1"/>
    <col min="4" max="4" width="10" bestFit="1" customWidth="1"/>
  </cols>
  <sheetData>
    <row r="3" spans="2:4" ht="15.5">
      <c r="B3" s="56" t="s">
        <v>430</v>
      </c>
      <c r="C3" s="56"/>
      <c r="D3" s="56" t="s">
        <v>441</v>
      </c>
    </row>
    <row r="4" spans="2:4" ht="15.5">
      <c r="B4" s="57" t="s">
        <v>431</v>
      </c>
      <c r="C4" s="58"/>
      <c r="D4" s="55">
        <v>45896</v>
      </c>
    </row>
    <row r="5" spans="2:4" ht="15.5">
      <c r="B5" s="57" t="s">
        <v>432</v>
      </c>
      <c r="C5" s="58"/>
      <c r="D5" s="55">
        <v>45912</v>
      </c>
    </row>
    <row r="6" spans="2:4" ht="15.5">
      <c r="B6" s="57" t="s">
        <v>433</v>
      </c>
      <c r="C6" s="58" t="s">
        <v>439</v>
      </c>
      <c r="D6" s="55">
        <v>45932</v>
      </c>
    </row>
    <row r="7" spans="2:4" ht="15.5">
      <c r="B7" s="57"/>
      <c r="C7" s="58" t="s">
        <v>440</v>
      </c>
      <c r="D7" s="55">
        <v>45952</v>
      </c>
    </row>
    <row r="8" spans="2:4" ht="15.5">
      <c r="B8" s="57" t="s">
        <v>434</v>
      </c>
      <c r="C8" s="58"/>
      <c r="D8" s="55">
        <v>45953</v>
      </c>
    </row>
    <row r="9" spans="2:4" ht="15.5">
      <c r="B9" s="57" t="s">
        <v>435</v>
      </c>
      <c r="C9" s="58" t="s">
        <v>439</v>
      </c>
      <c r="D9" s="55">
        <v>45953</v>
      </c>
    </row>
    <row r="10" spans="2:4" ht="15.5">
      <c r="B10" s="57"/>
      <c r="C10" s="58" t="s">
        <v>440</v>
      </c>
      <c r="D10" s="55">
        <v>45973</v>
      </c>
    </row>
    <row r="11" spans="2:4" ht="15.5">
      <c r="B11" s="57" t="s">
        <v>436</v>
      </c>
      <c r="C11" s="58"/>
      <c r="D11" s="55">
        <v>45992</v>
      </c>
    </row>
    <row r="12" spans="2:4" ht="15.5">
      <c r="B12" s="57" t="s">
        <v>437</v>
      </c>
      <c r="C12" s="58"/>
      <c r="D12" s="55">
        <v>46006</v>
      </c>
    </row>
    <row r="13" spans="2:4" ht="15.5">
      <c r="B13" s="57" t="s">
        <v>438</v>
      </c>
      <c r="C13" s="58"/>
      <c r="D13" s="55">
        <v>46014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A8CDEA-CACF-447D-BBAF-5937960B31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니목을차목차</vt:lpstr>
      <vt:lpstr>1자료</vt:lpstr>
      <vt:lpstr>GHG 배출</vt:lpstr>
      <vt:lpstr>인도선박</vt:lpstr>
      <vt:lpstr>국내 주요 조선사 인도 선박수</vt:lpstr>
      <vt:lpstr>IMO</vt:lpstr>
      <vt:lpstr>CII등급</vt:lpstr>
      <vt:lpstr>힘센엔진</vt:lpstr>
      <vt:lpstr>원유&amp;달러</vt:lpstr>
      <vt:lpstr>Peer PE</vt:lpstr>
      <vt:lpstr>합병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채현기</cp:lastModifiedBy>
  <dcterms:created xsi:type="dcterms:W3CDTF">2025-09-07T11:22:03Z</dcterms:created>
  <dcterms:modified xsi:type="dcterms:W3CDTF">2026-03-10T13:48:03Z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ylPckhVCNuF68xlJ76iiFA==</vt:lpwstr>
  </property>
  <property fmtid="{D5CDD505-2E9C-101B-9397-08002B2CF9AE}" pid="3" name="DST date">
    <vt:lpwstr>20250908115315</vt:lpwstr>
  </property>
</Properties>
</file>