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DOCUMENTOS SST\90 TOTAL FACILITY MANAGEMENT S.A.C\16 Lista de personal\Nuevo\"/>
    </mc:Choice>
  </mc:AlternateContent>
  <xr:revisionPtr revIDLastSave="0" documentId="13_ncr:1_{0C500C83-05FA-4E10-823E-23B7BC82F596}" xr6:coauthVersionLast="47" xr6:coauthVersionMax="47" xr10:uidLastSave="{00000000-0000-0000-0000-000000000000}"/>
  <bookViews>
    <workbookView xWindow="20370" yWindow="-120" windowWidth="29040" windowHeight="15840" xr2:uid="{DE415DF0-0B69-497C-8442-12F337F1C2F7}"/>
  </bookViews>
  <sheets>
    <sheet name="Total" sheetId="1" r:id="rId1"/>
    <sheet name="ELIMINADOS" sheetId="8" r:id="rId2"/>
    <sheet name="Electricidad" sheetId="2" state="hidden" r:id="rId3"/>
    <sheet name="Extintores" sheetId="6" state="hidden" r:id="rId4"/>
    <sheet name="Pintura" sheetId="5" state="hidden" r:id="rId5"/>
    <sheet name="Altura" sheetId="4" state="hidden" r:id="rId6"/>
    <sheet name="Saneamiento" sheetId="7" state="hidden" r:id="rId7"/>
    <sheet name="Apuntes" sheetId="3" state="hidden" r:id="rId8"/>
  </sheets>
  <definedNames>
    <definedName name="_xlnm._FilterDatabase" localSheetId="0" hidden="1">Total!$B$3:$W$58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S8" i="8"/>
  <c r="U8" i="8" s="1"/>
  <c r="L8" i="8"/>
  <c r="M8" i="8" s="1"/>
  <c r="S7" i="8"/>
  <c r="U7" i="8" s="1"/>
  <c r="L7" i="8"/>
  <c r="M7" i="8" s="1"/>
  <c r="U6" i="8"/>
  <c r="S6" i="8"/>
  <c r="L6" i="8"/>
  <c r="M6" i="8" s="1"/>
  <c r="S5" i="8"/>
  <c r="U5" i="8" s="1"/>
  <c r="L5" i="8"/>
  <c r="M5" i="8" s="1"/>
  <c r="S4" i="8"/>
  <c r="U4" i="8" s="1"/>
  <c r="L4" i="8"/>
  <c r="M4" i="8" s="1"/>
  <c r="L58" i="1" l="1"/>
  <c r="M58" i="1" s="1"/>
  <c r="L4" i="1"/>
  <c r="L30" i="1"/>
  <c r="L31" i="1"/>
  <c r="L32" i="1"/>
  <c r="L23" i="1"/>
  <c r="L24" i="1"/>
  <c r="L33" i="1"/>
  <c r="L34" i="1"/>
  <c r="L5" i="1"/>
  <c r="L35" i="1"/>
  <c r="L54" i="1"/>
  <c r="L21" i="1"/>
  <c r="L36" i="1"/>
  <c r="L37" i="1"/>
  <c r="L38" i="1"/>
  <c r="L39" i="1"/>
  <c r="L6" i="1"/>
  <c r="L55" i="1"/>
  <c r="L25" i="1"/>
  <c r="L7" i="1"/>
  <c r="L8" i="1"/>
  <c r="L56" i="1"/>
  <c r="L40" i="1"/>
  <c r="L9" i="1"/>
  <c r="M9" i="1" s="1"/>
  <c r="L26" i="1"/>
  <c r="L41" i="1"/>
  <c r="L42" i="1"/>
  <c r="L43" i="1"/>
  <c r="L44" i="1"/>
  <c r="L45" i="1"/>
  <c r="L10" i="1"/>
  <c r="M10" i="1" s="1"/>
  <c r="L46" i="1"/>
  <c r="L47" i="1"/>
  <c r="L48" i="1"/>
  <c r="L27" i="1"/>
  <c r="L28" i="1"/>
  <c r="L49" i="1"/>
  <c r="L11" i="1"/>
  <c r="M11" i="1" s="1"/>
  <c r="L12" i="1"/>
  <c r="M12" i="1" s="1"/>
  <c r="L50" i="1"/>
  <c r="L13" i="1"/>
  <c r="M13" i="1" s="1"/>
  <c r="L19" i="1"/>
  <c r="L22" i="1"/>
  <c r="L29" i="1"/>
  <c r="L20" i="1"/>
  <c r="L14" i="1"/>
  <c r="M14" i="1" s="1"/>
  <c r="L15" i="1"/>
  <c r="M15" i="1" s="1"/>
  <c r="L16" i="1"/>
  <c r="M16" i="1" s="1"/>
  <c r="L18" i="1"/>
  <c r="L51" i="1"/>
  <c r="L57" i="1"/>
  <c r="L52" i="1"/>
  <c r="L53" i="1"/>
  <c r="M53" i="1" s="1"/>
  <c r="M30" i="1" l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S53" i="1"/>
  <c r="U53" i="1" s="1"/>
  <c r="S54" i="1"/>
  <c r="U54" i="1" s="1"/>
  <c r="S55" i="1"/>
  <c r="U55" i="1" s="1"/>
  <c r="S56" i="1"/>
  <c r="U56" i="1" s="1"/>
  <c r="S57" i="1"/>
  <c r="U57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K34" i="2" l="1"/>
  <c r="S4" i="1" l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8" i="1"/>
  <c r="U18" i="1" s="1"/>
  <c r="S19" i="1"/>
  <c r="U19" i="1" s="1"/>
  <c r="S20" i="1"/>
  <c r="U20" i="1" s="1"/>
  <c r="S21" i="1"/>
  <c r="U21" i="1" s="1"/>
  <c r="S22" i="1"/>
  <c r="U22" i="1" s="1"/>
  <c r="S25" i="1"/>
  <c r="U25" i="1" s="1"/>
  <c r="S26" i="1"/>
  <c r="U26" i="1" s="1"/>
  <c r="S27" i="1"/>
  <c r="U27" i="1" s="1"/>
  <c r="S28" i="1"/>
  <c r="U28" i="1" s="1"/>
  <c r="S29" i="1"/>
  <c r="U29" i="1" s="1"/>
  <c r="S24" i="1"/>
  <c r="U24" i="1" s="1"/>
  <c r="S23" i="1"/>
  <c r="U23" i="1" s="1"/>
  <c r="M22" i="1"/>
  <c r="M23" i="1"/>
  <c r="M24" i="1"/>
  <c r="M25" i="1"/>
  <c r="M26" i="1"/>
  <c r="M27" i="1"/>
  <c r="M28" i="1"/>
  <c r="M29" i="1"/>
  <c r="M4" i="1"/>
  <c r="M5" i="1"/>
  <c r="M6" i="1"/>
  <c r="M7" i="1"/>
  <c r="M8" i="1"/>
  <c r="M18" i="1"/>
  <c r="M19" i="1"/>
  <c r="M20" i="1"/>
  <c r="M21" i="1"/>
  <c r="M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tc={A74CC6E1-0437-4AA6-AFAC-802B136B5192}</author>
  </authors>
  <commentList>
    <comment ref="D11" authorId="0" shapeId="0" xr:uid="{A74CC6E1-0437-4AA6-AFAC-802B136B51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ficha de EPP esta con otro área (electricistas)</t>
      </text>
    </comment>
  </commentList>
</comments>
</file>

<file path=xl/sharedStrings.xml><?xml version="1.0" encoding="utf-8"?>
<sst xmlns="http://schemas.openxmlformats.org/spreadsheetml/2006/main" count="650" uniqueCount="299">
  <si>
    <t>N°</t>
  </si>
  <si>
    <t>DNI</t>
  </si>
  <si>
    <t>CARGO</t>
  </si>
  <si>
    <t>STATUS EMO</t>
  </si>
  <si>
    <t>FECHA DE INDUCCION</t>
  </si>
  <si>
    <t>FECHA DE ENTREGA DE EPP´s</t>
  </si>
  <si>
    <t>REGISTRO EPP</t>
  </si>
  <si>
    <t>CERTICADO CAPACITACION</t>
  </si>
  <si>
    <t>OBSERVACION</t>
  </si>
  <si>
    <t>LISTA DE TRABAJADORES</t>
  </si>
  <si>
    <t>GERARDO</t>
  </si>
  <si>
    <t>Apellido Paterno</t>
  </si>
  <si>
    <t>Apellido Materno</t>
  </si>
  <si>
    <t>Primer Nombre</t>
  </si>
  <si>
    <t>Segundo Nombre</t>
  </si>
  <si>
    <t>07515547</t>
  </si>
  <si>
    <t>ARI</t>
  </si>
  <si>
    <t>PARIAPAZA</t>
  </si>
  <si>
    <t>ELVE</t>
  </si>
  <si>
    <t>CHACON</t>
  </si>
  <si>
    <t>RODRIGUEZ</t>
  </si>
  <si>
    <t>WILLIAMS</t>
  </si>
  <si>
    <t>KELMAN</t>
  </si>
  <si>
    <t>GUAREGAU</t>
  </si>
  <si>
    <t>SILVA</t>
  </si>
  <si>
    <t>RAMON</t>
  </si>
  <si>
    <t>GABRIEL</t>
  </si>
  <si>
    <t>07959359</t>
  </si>
  <si>
    <t>IBARGUEN</t>
  </si>
  <si>
    <t>ALFARO</t>
  </si>
  <si>
    <t>ANIBAL</t>
  </si>
  <si>
    <t>FRANKLIN</t>
  </si>
  <si>
    <t>07961073</t>
  </si>
  <si>
    <t>ANDRES</t>
  </si>
  <si>
    <t>ROMAN</t>
  </si>
  <si>
    <t>NUÑEZ</t>
  </si>
  <si>
    <t>TTITO</t>
  </si>
  <si>
    <t>STELLEN</t>
  </si>
  <si>
    <t>RECHNER</t>
  </si>
  <si>
    <t xml:space="preserve">RAMOS </t>
  </si>
  <si>
    <t>CASHUAMAN</t>
  </si>
  <si>
    <t>JHOSBEN</t>
  </si>
  <si>
    <t>WILIAM</t>
  </si>
  <si>
    <t>70940277</t>
  </si>
  <si>
    <t xml:space="preserve">SALINAS </t>
  </si>
  <si>
    <t>BERNUY</t>
  </si>
  <si>
    <t>RICHARD</t>
  </si>
  <si>
    <t>SANTIAGO</t>
  </si>
  <si>
    <t>MIRANDA</t>
  </si>
  <si>
    <t>ELVIS</t>
  </si>
  <si>
    <t>SOTO</t>
  </si>
  <si>
    <t>VILLANUEVA</t>
  </si>
  <si>
    <t>REGINA</t>
  </si>
  <si>
    <t>ISABEL</t>
  </si>
  <si>
    <t>TELLO</t>
  </si>
  <si>
    <t>POMA</t>
  </si>
  <si>
    <t>JESUS</t>
  </si>
  <si>
    <t>VALUIS</t>
  </si>
  <si>
    <t>LAZARO</t>
  </si>
  <si>
    <t>EMERSON</t>
  </si>
  <si>
    <t>MILCAR</t>
  </si>
  <si>
    <t>OLIN</t>
  </si>
  <si>
    <t>ACACELI</t>
  </si>
  <si>
    <t>YAERCINIO</t>
  </si>
  <si>
    <t>BLADIMIRO</t>
  </si>
  <si>
    <t>DAVID</t>
  </si>
  <si>
    <t>OSCAR</t>
  </si>
  <si>
    <t xml:space="preserve">VARGAS </t>
  </si>
  <si>
    <t xml:space="preserve">GUTARRA </t>
  </si>
  <si>
    <t>ESTEBAN</t>
  </si>
  <si>
    <t>YAK-SHUA</t>
  </si>
  <si>
    <t>PINTURA</t>
  </si>
  <si>
    <t>Fecha Nacimiento (dd/mm/aaaa)</t>
  </si>
  <si>
    <t>SANEAMIENTO</t>
  </si>
  <si>
    <t>ALARCON</t>
  </si>
  <si>
    <t>DIAZ</t>
  </si>
  <si>
    <t>JOSELITO</t>
  </si>
  <si>
    <t xml:space="preserve">MONGE </t>
  </si>
  <si>
    <t>MACARLUPU</t>
  </si>
  <si>
    <t xml:space="preserve">MAURO </t>
  </si>
  <si>
    <t>LEOPOLDO</t>
  </si>
  <si>
    <t>TERRONES</t>
  </si>
  <si>
    <t>CHUQUILIN</t>
  </si>
  <si>
    <t>ULISES</t>
  </si>
  <si>
    <t>000194594</t>
  </si>
  <si>
    <t>URDANETA</t>
  </si>
  <si>
    <t>BRITO</t>
  </si>
  <si>
    <t>JOSE</t>
  </si>
  <si>
    <t>GREGORIO</t>
  </si>
  <si>
    <t>EXTINTORES</t>
  </si>
  <si>
    <t>FAJARDO</t>
  </si>
  <si>
    <t>HERNANDEZ</t>
  </si>
  <si>
    <t>CRISTHIAN</t>
  </si>
  <si>
    <t>RETO</t>
  </si>
  <si>
    <t>CRUZ</t>
  </si>
  <si>
    <t xml:space="preserve">PAULO </t>
  </si>
  <si>
    <t>CESAR</t>
  </si>
  <si>
    <t>07286974</t>
  </si>
  <si>
    <t>TORRES</t>
  </si>
  <si>
    <t>NEYRA</t>
  </si>
  <si>
    <t xml:space="preserve">CHRISTIAN </t>
  </si>
  <si>
    <t>MANUEL</t>
  </si>
  <si>
    <t>ALTURA</t>
  </si>
  <si>
    <t>46881860</t>
  </si>
  <si>
    <t xml:space="preserve">CALDERON </t>
  </si>
  <si>
    <t>MITMA</t>
  </si>
  <si>
    <t>BENJAMIN</t>
  </si>
  <si>
    <t>CARHUACHIN</t>
  </si>
  <si>
    <t>SAEZ</t>
  </si>
  <si>
    <t>HUGO</t>
  </si>
  <si>
    <t>RILDO</t>
  </si>
  <si>
    <t xml:space="preserve">ROJAS </t>
  </si>
  <si>
    <t xml:space="preserve">CORREA </t>
  </si>
  <si>
    <t>DANIEL</t>
  </si>
  <si>
    <t>CAHUANA</t>
  </si>
  <si>
    <t>JUAN</t>
  </si>
  <si>
    <t>JAVIER</t>
  </si>
  <si>
    <t>ADRIAN</t>
  </si>
  <si>
    <t>ELECTRICA</t>
  </si>
  <si>
    <t>ARROYO</t>
  </si>
  <si>
    <t>PALANTE</t>
  </si>
  <si>
    <t>MARTIN</t>
  </si>
  <si>
    <t>71463027</t>
  </si>
  <si>
    <t xml:space="preserve">BAYGORREA </t>
  </si>
  <si>
    <t>VEGA</t>
  </si>
  <si>
    <t>MARKO</t>
  </si>
  <si>
    <t>CADILLO</t>
  </si>
  <si>
    <t>JIMENEZ</t>
  </si>
  <si>
    <t>JHON</t>
  </si>
  <si>
    <t>CARRASCO</t>
  </si>
  <si>
    <t>RIVERA</t>
  </si>
  <si>
    <t xml:space="preserve">DEIVI </t>
  </si>
  <si>
    <t>MARCOS</t>
  </si>
  <si>
    <t>CASTILLO</t>
  </si>
  <si>
    <t>FLORES</t>
  </si>
  <si>
    <t>DIEGO</t>
  </si>
  <si>
    <t>PETTER</t>
  </si>
  <si>
    <t>47993907</t>
  </si>
  <si>
    <t>DÍAZ</t>
  </si>
  <si>
    <t>FERNANDÉZ</t>
  </si>
  <si>
    <t>LUIS</t>
  </si>
  <si>
    <t>GARCIA</t>
  </si>
  <si>
    <t>AMAYA</t>
  </si>
  <si>
    <t>KEVIN</t>
  </si>
  <si>
    <t>BENITO</t>
  </si>
  <si>
    <t>GELDRES</t>
  </si>
  <si>
    <t>SANDRO</t>
  </si>
  <si>
    <t>70844037</t>
  </si>
  <si>
    <t>GENOVEZ</t>
  </si>
  <si>
    <t>ARICARI</t>
  </si>
  <si>
    <t>EDWAR</t>
  </si>
  <si>
    <t>BENY</t>
  </si>
  <si>
    <t>GONZALES</t>
  </si>
  <si>
    <t>SANTILLAN</t>
  </si>
  <si>
    <t>ALEXIS</t>
  </si>
  <si>
    <t>GIOVANNI</t>
  </si>
  <si>
    <t>46469320</t>
  </si>
  <si>
    <t xml:space="preserve">NAJARRO </t>
  </si>
  <si>
    <t>FELICIANO</t>
  </si>
  <si>
    <t>PITER</t>
  </si>
  <si>
    <t>PAUL</t>
  </si>
  <si>
    <t>74975410</t>
  </si>
  <si>
    <t xml:space="preserve">LUIS </t>
  </si>
  <si>
    <t>ALBERTO</t>
  </si>
  <si>
    <t xml:space="preserve">PEREZ </t>
  </si>
  <si>
    <t>AYLLON</t>
  </si>
  <si>
    <t>JORGE</t>
  </si>
  <si>
    <t>FABRICIO</t>
  </si>
  <si>
    <t>09671401</t>
  </si>
  <si>
    <t xml:space="preserve">PINCHI </t>
  </si>
  <si>
    <t>CHAVEZ</t>
  </si>
  <si>
    <t>QUIJANO</t>
  </si>
  <si>
    <t>RENGIFO</t>
  </si>
  <si>
    <t>75929887</t>
  </si>
  <si>
    <t>ÁLVARO</t>
  </si>
  <si>
    <t>PIERO</t>
  </si>
  <si>
    <t>15963313</t>
  </si>
  <si>
    <t>QUIÑONES</t>
  </si>
  <si>
    <t>PAREDES</t>
  </si>
  <si>
    <t>ROMULO</t>
  </si>
  <si>
    <t>RICARDO</t>
  </si>
  <si>
    <t xml:space="preserve">QUISPE </t>
  </si>
  <si>
    <t>RUIZ</t>
  </si>
  <si>
    <t xml:space="preserve">MARCOS </t>
  </si>
  <si>
    <t>ZENON</t>
  </si>
  <si>
    <t>RIOS</t>
  </si>
  <si>
    <t>RAMOS</t>
  </si>
  <si>
    <t>HERNAN</t>
  </si>
  <si>
    <t>ARTURO</t>
  </si>
  <si>
    <t>JHORDY</t>
  </si>
  <si>
    <t>RENSO</t>
  </si>
  <si>
    <t xml:space="preserve">RODRIGUEZ </t>
  </si>
  <si>
    <t>CANAZA</t>
  </si>
  <si>
    <t xml:space="preserve">JULIO </t>
  </si>
  <si>
    <t>10443756</t>
  </si>
  <si>
    <t>ROMANI</t>
  </si>
  <si>
    <t xml:space="preserve">BLADIMIR </t>
  </si>
  <si>
    <t>RUBBER</t>
  </si>
  <si>
    <t xml:space="preserve">ROMERO </t>
  </si>
  <si>
    <t xml:space="preserve">GUTIERREZ </t>
  </si>
  <si>
    <t>EDUARDO</t>
  </si>
  <si>
    <t xml:space="preserve">SANTOS </t>
  </si>
  <si>
    <t xml:space="preserve">PONCE </t>
  </si>
  <si>
    <t>YAURI</t>
  </si>
  <si>
    <t xml:space="preserve">YUPANQUI </t>
  </si>
  <si>
    <t>ABREGU</t>
  </si>
  <si>
    <t>DICNE</t>
  </si>
  <si>
    <t>EDWIN</t>
  </si>
  <si>
    <t>Considerar que el sueldo en la solicutd del SCTR no coincide con la planilla</t>
  </si>
  <si>
    <t>Notas:</t>
  </si>
  <si>
    <t>La mayoría de personal sigue trabajando por tercero</t>
  </si>
  <si>
    <t>Apto</t>
  </si>
  <si>
    <t>Si</t>
  </si>
  <si>
    <t>FECHA EMO FIN</t>
  </si>
  <si>
    <t>FECHA EMO INICIO</t>
  </si>
  <si>
    <t>PERIODO DE 30 DÍAS</t>
  </si>
  <si>
    <t>SI</t>
  </si>
  <si>
    <t>STATUS DE ACTUALIZACIÓN  EPP</t>
  </si>
  <si>
    <t>TÉCNICO DE PINTURA</t>
  </si>
  <si>
    <t>Apto con restricción</t>
  </si>
  <si>
    <t>PREVENCIONISTA DE ALTURA</t>
  </si>
  <si>
    <t>EMO APTITUD</t>
  </si>
  <si>
    <t>ALEXANDER</t>
  </si>
  <si>
    <t>TÉCNICO ELÉCTRICO</t>
  </si>
  <si>
    <t>EMO ALTURA</t>
  </si>
  <si>
    <t>CONTROL DE CALIDAD</t>
  </si>
  <si>
    <t>OPERARIO DE ALTURA</t>
  </si>
  <si>
    <t>ARGUELLES</t>
  </si>
  <si>
    <t xml:space="preserve"> ROBLES</t>
  </si>
  <si>
    <t>CARLOS</t>
  </si>
  <si>
    <t>GUSTAVO</t>
  </si>
  <si>
    <t>STAFF</t>
  </si>
  <si>
    <t>SUPERVISOR DE SEGURIDAD Y SALUD EN EL TRABAJO</t>
  </si>
  <si>
    <t>GERENTE GENERAL</t>
  </si>
  <si>
    <t>PALMA</t>
  </si>
  <si>
    <t>ERIKA</t>
  </si>
  <si>
    <t>ASISTENTE ADMINISTRATIVO</t>
  </si>
  <si>
    <t>DIEZ CANSECO</t>
  </si>
  <si>
    <t xml:space="preserve">AUXILIAR OPERATIVO </t>
  </si>
  <si>
    <t>GUTIERREZ</t>
  </si>
  <si>
    <t>AUXILIAR DE PREVENCION</t>
  </si>
  <si>
    <t>JEFE DE SERVICIO DE ALTURA</t>
  </si>
  <si>
    <t>JAIMES</t>
  </si>
  <si>
    <t xml:space="preserve">GARCIA </t>
  </si>
  <si>
    <t>ORLANDO</t>
  </si>
  <si>
    <t>77390022</t>
  </si>
  <si>
    <t>JEFE DE SERVICIOS ELÉCTRICOS</t>
  </si>
  <si>
    <t>JEFE DE TALLER</t>
  </si>
  <si>
    <t>OPERARIO DE SANEAMIENTO AMBIENTAL</t>
  </si>
  <si>
    <t>Consulta:
El sr. Juan Carlos Rivera Inga, esta trabajando?, ya que no encuentro en la lista de personal pero si tengo su ficha de entrega de EPP
Jselito Alarcon: se ecuentra en Sanemiento o Electricidad?</t>
  </si>
  <si>
    <r>
      <t xml:space="preserve">Estimados, buen día.
Se ha revisado los documentos del personal observandose:
</t>
    </r>
    <r>
      <rPr>
        <b/>
        <u/>
        <sz val="11"/>
        <color theme="1"/>
        <rFont val="Calibri"/>
        <family val="2"/>
        <scheme val="minor"/>
      </rPr>
      <t>Registros de entrega de EPP:</t>
    </r>
    <r>
      <rPr>
        <sz val="11"/>
        <color theme="1"/>
        <rFont val="Calibri"/>
        <family val="2"/>
        <scheme val="minor"/>
      </rPr>
      <t xml:space="preserve">
No se encontraron registros del más de 50% del personal (34 trabajadores).
Se encuentran desactualizado e incompletos.
Completar los datos del responsable del registro.
Se recomienda un sello para el supervisor de SST (responsable del registro)
</t>
    </r>
    <r>
      <rPr>
        <b/>
        <u/>
        <sz val="11"/>
        <color theme="1"/>
        <rFont val="Calibri"/>
        <family val="2"/>
        <scheme val="minor"/>
      </rPr>
      <t xml:space="preserve">Exámenes médicos:
</t>
    </r>
    <r>
      <rPr>
        <sz val="11"/>
        <color theme="1"/>
        <rFont val="Calibri"/>
        <family val="2"/>
        <scheme val="minor"/>
      </rPr>
      <t xml:space="preserve">Se ha solicitado los EMOS recientes para actualizar la base de datos, ya que varios se encuentran vencidos.
</t>
    </r>
    <r>
      <rPr>
        <b/>
        <u/>
        <sz val="11"/>
        <color theme="1"/>
        <rFont val="Calibri"/>
        <family val="2"/>
        <scheme val="minor"/>
      </rPr>
      <t>Inducción</t>
    </r>
    <r>
      <rPr>
        <sz val="11"/>
        <color theme="1"/>
        <rFont val="Calibri"/>
        <family val="2"/>
        <scheme val="minor"/>
      </rPr>
      <t xml:space="preserve">
No se encontraron registros del más de 50% del personal (34 trabajadores).
Todo el personal deberá pasar inducción para tener la evidencia correpondiente según los nuevos formatos.</t>
    </r>
  </si>
  <si>
    <t>No Apto</t>
  </si>
  <si>
    <t>EVITAR REALIZAR TRABAJOS EN ALTURA Y EN ESPACIOS CONFINADOS.</t>
  </si>
  <si>
    <t>Observado</t>
  </si>
  <si>
    <t xml:space="preserve">IC Odontología </t>
  </si>
  <si>
    <t>USO DE LENTES CORRECTORES PERMANENTES PARA VISIÓN DE LEJOS., EVITAR CONDUCTAS DE RIESGO AUDITIVO
EN AMBIENTES EXTRALABORALES. USO DE PROTECCION AUDITIVA SI EXPOSICION A RUIDO MAYOR DE 85 DB.
INGRESO AL PROGRAMA DE CONSERVACION AUDITIVA. CONTROL SEGÚN CRITERIO DEL MÉDICO OCUPACIONAL DE
LA EMPRESA.</t>
  </si>
  <si>
    <t>EMO ESPACIO CONFINADO</t>
  </si>
  <si>
    <t>USO DE LENTES CORRECTORES PERMANENTES PARA VISIÓN DE LEJOS. REALIZAR REFRACCIÓN.</t>
  </si>
  <si>
    <t xml:space="preserve"> - </t>
  </si>
  <si>
    <t>REEVALUAR CON LENTES CORRECTORES</t>
  </si>
  <si>
    <t>USO DE LENTES CORRECTORES PERMANENTES PARA VISIÓN DE LEJOS..</t>
  </si>
  <si>
    <t>EVITAR CONDUCTAS DE RIESGO AUDITIVO EN AMBIENTES EXTRALABORALES. USO DE PROTECCIÓN AUDITIVA Y
CUMPLIMIENTO DEL PROGRAMA DE CONSERVACIÓN AUDITIVA. CONTROL SEGÚN INDICACIÓN DEL MÉDICO
OCUPACIONAL DE LA EMPRESA, USO DE LENTES CORRECTORES PERMANENTES PARA VISIÓN DE LEJOS..</t>
  </si>
  <si>
    <t>EVITAR CONDUCTAS DE RIESGO AUDITIVO EN AMBIENTES EXTRALABORALES. USO DE PROTECCIÓN AUDITIVA EN EL</t>
  </si>
  <si>
    <t>TRABAJO SI SE EXPONDRÁ A RUIDO, SE RECOMIENDA CONTROL POR OTORRINOLARINGOLOGÍA..</t>
  </si>
  <si>
    <t>EVITAR CONDUCTAS DE RIESGO AUDITIVO EN AMBIENTES EXTRALABORALES. USO DE PROTECCIÓN AUDITIVA Y
CUMPLIMIENTO DEL PROGRAMA DE CONSERVACIÓN AUDITIVA. CONTROL SEGÚN INDICACIÓN DEL MÉDICO
OCUPACIONAL DE LA EMPRESA.</t>
  </si>
  <si>
    <t>USO DE LENTES CORRECTORES PARA VISIÓN DE CERCA..</t>
  </si>
  <si>
    <t>INGA</t>
  </si>
  <si>
    <t xml:space="preserve">JUAN </t>
  </si>
  <si>
    <t>IC ENDOCRINOLOGÍA</t>
  </si>
  <si>
    <t>ÁREA</t>
  </si>
  <si>
    <t>VERIFICAR</t>
  </si>
  <si>
    <t>ELIMINADOS</t>
  </si>
  <si>
    <t>VENCIDO</t>
  </si>
  <si>
    <t>PUENTE</t>
  </si>
  <si>
    <t>JERSHON</t>
  </si>
  <si>
    <t>BRUNO</t>
  </si>
  <si>
    <t>VIGENTE</t>
  </si>
  <si>
    <t>OPERARIO DE EXTINTORES</t>
  </si>
  <si>
    <t>OPERARIO DE ELECTRICIDAD</t>
  </si>
  <si>
    <t>Considerar si va ser TÉCNICO ELÉCTRICO o OPERARIO DE ELECTRICIDAD. En mi cuadro he considerado como operario. Favor de confirmar</t>
  </si>
  <si>
    <t>Regularizar los puesto de trabajo de los EMOS según el cuadro</t>
  </si>
  <si>
    <t>Considerar si va ser TÉCNICO de PINTURA o OPERARIO DE PINTURA. En mi cuadro he considerado como operario. Favor de confirmar</t>
  </si>
  <si>
    <t>OPERARIO DE MANTENIMEINTO</t>
  </si>
  <si>
    <t>Considerar si va ser TÉCNICO deMANTENIMEINTO o OPERARIO DE MANTENIMEINTO. En mi cuadro he considerado como operario. Favor de confirmar</t>
  </si>
  <si>
    <t>OPERARIO DE PINTURA</t>
  </si>
  <si>
    <t>Falta escanear las capacitaciones</t>
  </si>
  <si>
    <t>34  personas sin emo</t>
  </si>
  <si>
    <t>GASPAR</t>
  </si>
  <si>
    <t>MONSEFU</t>
  </si>
  <si>
    <t>ERNESTO</t>
  </si>
  <si>
    <t>ZAPATA</t>
  </si>
  <si>
    <t>ENCALADA</t>
  </si>
  <si>
    <t>MIGUEL</t>
  </si>
  <si>
    <t>ROBERTO</t>
  </si>
  <si>
    <t>WILLIAM</t>
  </si>
  <si>
    <t>ISAAC</t>
  </si>
  <si>
    <t>AQUINO</t>
  </si>
  <si>
    <t>BOSSA</t>
  </si>
  <si>
    <t>RODOLFO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</si>
</sst>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3" fillId="0" borderId="0" applyFill="0" applyBorder="0"/>
  </cellStyleXfs>
  <cellXfs count="60">
    <xf numFmtId="0" fontId="0" fillId="0" borderId="0" xfId="0"/>
    <xf numFmtId="0" fontId="2" fillId="0" borderId="0" xfId="0" applyFont="1"/>
    <xf numFmtId="0" fontId="5" fillId="2" borderId="1" xfId="1" applyFont="1" applyFill="1" applyBorder="1" applyAlignment="1" applyProtection="1">
      <alignment horizontal="center" vertical="center"/>
      <protection hidden="1"/>
    </xf>
    <xf numFmtId="164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0" borderId="0" xfId="0" applyFont="1"/>
    <xf numFmtId="1" fontId="7" fillId="0" borderId="0" xfId="0" applyNumberFormat="1" applyFont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2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4" fontId="1" fillId="0" borderId="1" xfId="1" applyNumberFormat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14" fontId="0" fillId="0" borderId="0" xfId="0" applyNumberFormat="1" applyFont="1"/>
    <xf numFmtId="1" fontId="1" fillId="0" borderId="1" xfId="1" applyNumberForma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7" fillId="3" borderId="0" xfId="0" applyNumberFormat="1" applyFont="1" applyFill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4" fillId="0" borderId="0" xfId="0" applyFont="1"/>
    <xf numFmtId="1" fontId="4" fillId="0" borderId="1" xfId="1" applyNumberFormat="1" applyFont="1" applyBorder="1" applyAlignment="1" applyProtection="1">
      <alignment horizontal="center" vertical="center"/>
      <protection locked="0"/>
    </xf>
    <xf numFmtId="14" fontId="4" fillId="0" borderId="1" xfId="1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1" applyFont="1" applyBorder="1" applyAlignment="1" applyProtection="1">
      <alignment horizontal="center" vertical="center"/>
      <protection locked="0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14" fontId="4" fillId="0" borderId="0" xfId="0" applyNumberFormat="1" applyFont="1"/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Fill="1"/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Diseño 2 2" xfId="2" xr:uid="{12D3472E-DC03-4AC7-8CB2-162B8467490A}"/>
    <cellStyle name="Normal" xfId="0" builtinId="0"/>
    <cellStyle name="Normal 4" xfId="1" xr:uid="{0211484D-BA88-4A09-9E4A-49AE85347246}"/>
  </cellStyles>
  <dxfs count="53"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1DB715"/>
        </patternFill>
      </fill>
    </dxf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B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ana Ochoa" id="{B81B9EBC-F87C-43E4-9DC9-BE367AF9D83A}" userId="Diana Ocho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0-03-24T05:40:35.15" personId="{B81B9EBC-F87C-43E4-9DC9-BE367AF9D83A}" id="{A74CC6E1-0437-4AA6-AFAC-802B136B5192}">
    <text>la ficha de EPP esta con otro área (electricistas)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80B-5EA2-4D4E-AECC-E9D2813EAB32}">
  <sheetPr filterMode="1"/>
  <dimension ref="A1:W62"/>
  <sheetViews>
    <sheetView tabSelected="1" topLeftCell="A3" zoomScaleNormal="100" workbookViewId="0">
      <pane ySplit="1" topLeftCell="A4" activePane="bottomLeft" state="frozen"/>
      <selection activeCell="A3" sqref="A3"/>
      <selection pane="bottomLeft" activeCell="F65" sqref="F65"/>
    </sheetView>
  </sheetViews>
  <sheetFormatPr baseColWidth="10" defaultRowHeight="15" x14ac:dyDescent="0.25"/>
  <cols>
    <col min="1" max="1" width="5.28515625" style="34" customWidth="1"/>
    <col min="2" max="2" width="16" style="13" customWidth="1"/>
    <col min="3" max="3" width="11.42578125" style="13"/>
    <col min="4" max="8" width="19.28515625" style="13" customWidth="1"/>
    <col min="9" max="9" width="30.7109375" style="34" customWidth="1"/>
    <col min="10" max="10" width="13.5703125" style="34" customWidth="1"/>
    <col min="11" max="11" width="11.42578125" style="34" hidden="1" customWidth="1"/>
    <col min="12" max="12" width="14.85546875" style="34" hidden="1" customWidth="1"/>
    <col min="13" max="13" width="11.85546875" style="34" bestFit="1" customWidth="1"/>
    <col min="14" max="14" width="22" style="13" customWidth="1"/>
    <col min="15" max="16" width="11.42578125" style="13"/>
    <col min="17" max="18" width="14" style="34" hidden="1" customWidth="1"/>
    <col min="19" max="19" width="18.42578125" style="34" hidden="1" customWidth="1"/>
    <col min="20" max="20" width="0" style="34" hidden="1" customWidth="1"/>
    <col min="21" max="21" width="13.85546875" style="34" hidden="1" customWidth="1"/>
    <col min="22" max="22" width="13.140625" style="34" customWidth="1"/>
    <col min="23" max="23" width="73.7109375" style="34" customWidth="1"/>
  </cols>
  <sheetData>
    <row r="1" spans="1:23" hidden="1" x14ac:dyDescent="0.25">
      <c r="B1" s="58" t="s">
        <v>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idden="1" x14ac:dyDescent="0.25"/>
    <row r="3" spans="1:23" s="7" customFormat="1" ht="38.25" x14ac:dyDescent="0.25">
      <c r="A3" s="2" t="s">
        <v>0</v>
      </c>
      <c r="B3" s="2" t="s">
        <v>269</v>
      </c>
      <c r="C3" s="3" t="s">
        <v>1</v>
      </c>
      <c r="D3" s="5" t="s">
        <v>11</v>
      </c>
      <c r="E3" s="5" t="s">
        <v>12</v>
      </c>
      <c r="F3" s="5" t="s">
        <v>13</v>
      </c>
      <c r="G3" s="5" t="s">
        <v>14</v>
      </c>
      <c r="H3" s="6" t="s">
        <v>72</v>
      </c>
      <c r="I3" s="2" t="s">
        <v>2</v>
      </c>
      <c r="J3" s="4" t="s">
        <v>214</v>
      </c>
      <c r="K3" s="4"/>
      <c r="L3" s="4" t="s">
        <v>213</v>
      </c>
      <c r="M3" s="4" t="s">
        <v>3</v>
      </c>
      <c r="N3" s="2" t="s">
        <v>221</v>
      </c>
      <c r="O3" s="4" t="s">
        <v>224</v>
      </c>
      <c r="P3" s="4" t="s">
        <v>256</v>
      </c>
      <c r="Q3" s="4" t="s">
        <v>4</v>
      </c>
      <c r="R3" s="4" t="s">
        <v>5</v>
      </c>
      <c r="S3" s="4" t="s">
        <v>215</v>
      </c>
      <c r="T3" s="4" t="s">
        <v>6</v>
      </c>
      <c r="U3" s="4" t="s">
        <v>217</v>
      </c>
      <c r="V3" s="4" t="s">
        <v>7</v>
      </c>
      <c r="W3" s="4" t="s">
        <v>8</v>
      </c>
    </row>
    <row r="4" spans="1:23" ht="15" hidden="1" customHeight="1" x14ac:dyDescent="0.25">
      <c r="A4" s="49">
        <v>1</v>
      </c>
      <c r="B4" s="28" t="s">
        <v>71</v>
      </c>
      <c r="C4" s="53" t="s">
        <v>15</v>
      </c>
      <c r="D4" s="28" t="s">
        <v>16</v>
      </c>
      <c r="E4" s="8" t="s">
        <v>17</v>
      </c>
      <c r="F4" s="8" t="s">
        <v>18</v>
      </c>
      <c r="G4" s="8"/>
      <c r="H4" s="9">
        <v>26891</v>
      </c>
      <c r="I4" s="13" t="s">
        <v>284</v>
      </c>
      <c r="K4" s="35">
        <v>365</v>
      </c>
      <c r="L4" s="36">
        <f t="shared" ref="L4:L31" si="0">J4+K4</f>
        <v>365</v>
      </c>
      <c r="M4" s="34" t="str">
        <f t="shared" ref="M4:M31" ca="1" si="1">IF(L4&lt;TODAY(),"VENCIDO","VIGENTE")</f>
        <v>VENCIDO</v>
      </c>
      <c r="Q4" s="13"/>
      <c r="R4" s="13"/>
      <c r="S4" s="36">
        <f t="shared" ref="S4:S31" si="2">R4+30</f>
        <v>30</v>
      </c>
      <c r="T4" s="13"/>
      <c r="U4" s="13" t="str">
        <f t="shared" ref="U4:U31" ca="1" si="3">IF(S4&lt;TODAY(),"NOK","OK")</f>
        <v>NOK</v>
      </c>
      <c r="V4" s="13"/>
    </row>
    <row r="5" spans="1:23" ht="15" hidden="1" customHeight="1" x14ac:dyDescent="0.25">
      <c r="A5" s="49">
        <v>2</v>
      </c>
      <c r="B5" s="28" t="s">
        <v>71</v>
      </c>
      <c r="C5" s="50">
        <v>12111019</v>
      </c>
      <c r="D5" s="28" t="s">
        <v>19</v>
      </c>
      <c r="E5" s="8" t="s">
        <v>20</v>
      </c>
      <c r="F5" s="8" t="s">
        <v>21</v>
      </c>
      <c r="G5" s="8" t="s">
        <v>22</v>
      </c>
      <c r="H5" s="9">
        <v>26941</v>
      </c>
      <c r="I5" s="13" t="s">
        <v>284</v>
      </c>
      <c r="K5" s="35">
        <v>365</v>
      </c>
      <c r="L5" s="36">
        <f t="shared" si="0"/>
        <v>365</v>
      </c>
      <c r="M5" s="34" t="str">
        <f t="shared" ca="1" si="1"/>
        <v>VENCIDO</v>
      </c>
      <c r="Q5" s="13"/>
      <c r="R5" s="13"/>
      <c r="S5" s="36">
        <f t="shared" si="2"/>
        <v>30</v>
      </c>
      <c r="T5" s="13"/>
      <c r="U5" s="13" t="str">
        <f t="shared" ca="1" si="3"/>
        <v>NOK</v>
      </c>
      <c r="V5" s="13"/>
    </row>
    <row r="6" spans="1:23" ht="15" hidden="1" customHeight="1" x14ac:dyDescent="0.25">
      <c r="A6" s="49">
        <v>3</v>
      </c>
      <c r="B6" s="28" t="s">
        <v>71</v>
      </c>
      <c r="C6" s="50">
        <v>17222874</v>
      </c>
      <c r="D6" s="28" t="s">
        <v>23</v>
      </c>
      <c r="E6" s="8" t="s">
        <v>24</v>
      </c>
      <c r="F6" s="8" t="s">
        <v>25</v>
      </c>
      <c r="G6" s="8" t="s">
        <v>26</v>
      </c>
      <c r="H6" s="9">
        <v>30964</v>
      </c>
      <c r="I6" s="13" t="s">
        <v>284</v>
      </c>
      <c r="K6" s="35">
        <v>365</v>
      </c>
      <c r="L6" s="36">
        <f t="shared" si="0"/>
        <v>365</v>
      </c>
      <c r="M6" s="34" t="str">
        <f t="shared" ca="1" si="1"/>
        <v>VENCIDO</v>
      </c>
      <c r="Q6" s="13"/>
      <c r="R6" s="13"/>
      <c r="S6" s="36">
        <f t="shared" si="2"/>
        <v>30</v>
      </c>
      <c r="T6" s="13"/>
      <c r="U6" s="13" t="str">
        <f t="shared" ca="1" si="3"/>
        <v>NOK</v>
      </c>
      <c r="V6" s="13"/>
    </row>
    <row r="7" spans="1:23" ht="15" hidden="1" customHeight="1" x14ac:dyDescent="0.25">
      <c r="A7" s="49">
        <v>4</v>
      </c>
      <c r="B7" s="28" t="s">
        <v>71</v>
      </c>
      <c r="C7" s="53" t="s">
        <v>27</v>
      </c>
      <c r="D7" s="28" t="s">
        <v>28</v>
      </c>
      <c r="E7" s="8" t="s">
        <v>29</v>
      </c>
      <c r="F7" s="8" t="s">
        <v>30</v>
      </c>
      <c r="G7" s="8" t="s">
        <v>31</v>
      </c>
      <c r="H7" s="9">
        <v>24099</v>
      </c>
      <c r="I7" s="8" t="s">
        <v>241</v>
      </c>
      <c r="K7" s="35">
        <v>365</v>
      </c>
      <c r="L7" s="36">
        <f t="shared" si="0"/>
        <v>365</v>
      </c>
      <c r="M7" s="34" t="str">
        <f t="shared" ca="1" si="1"/>
        <v>VENCIDO</v>
      </c>
      <c r="N7" s="37"/>
      <c r="O7" s="37"/>
      <c r="P7" s="37"/>
      <c r="Q7" s="13"/>
      <c r="R7" s="13"/>
      <c r="S7" s="36">
        <f t="shared" si="2"/>
        <v>30</v>
      </c>
      <c r="T7" s="13"/>
      <c r="U7" s="13" t="str">
        <f t="shared" ca="1" si="3"/>
        <v>NOK</v>
      </c>
      <c r="V7" s="13"/>
    </row>
    <row r="8" spans="1:23" ht="15" hidden="1" customHeight="1" x14ac:dyDescent="0.25">
      <c r="A8" s="49">
        <v>5</v>
      </c>
      <c r="B8" s="28" t="s">
        <v>71</v>
      </c>
      <c r="C8" s="12" t="s">
        <v>32</v>
      </c>
      <c r="D8" s="51" t="s">
        <v>28</v>
      </c>
      <c r="E8" s="13" t="s">
        <v>29</v>
      </c>
      <c r="F8" s="13" t="s">
        <v>33</v>
      </c>
      <c r="G8" s="13" t="s">
        <v>34</v>
      </c>
      <c r="H8" s="14">
        <v>24553</v>
      </c>
      <c r="I8" s="13" t="s">
        <v>284</v>
      </c>
      <c r="J8" s="38"/>
      <c r="K8" s="35">
        <v>365</v>
      </c>
      <c r="L8" s="36">
        <f t="shared" si="0"/>
        <v>365</v>
      </c>
      <c r="M8" s="34" t="str">
        <f t="shared" ca="1" si="1"/>
        <v>VENCIDO</v>
      </c>
      <c r="N8" s="37"/>
      <c r="O8" s="37"/>
      <c r="P8" s="37"/>
      <c r="Q8" s="13"/>
      <c r="R8" s="13"/>
      <c r="S8" s="36">
        <f t="shared" si="2"/>
        <v>30</v>
      </c>
      <c r="T8" s="13"/>
      <c r="U8" s="13" t="str">
        <f t="shared" ca="1" si="3"/>
        <v>NOK</v>
      </c>
      <c r="V8" s="13"/>
    </row>
    <row r="9" spans="1:23" ht="15" hidden="1" customHeight="1" x14ac:dyDescent="0.25">
      <c r="A9" s="49">
        <v>6</v>
      </c>
      <c r="B9" s="28" t="s">
        <v>71</v>
      </c>
      <c r="C9" s="50">
        <v>48271083</v>
      </c>
      <c r="D9" s="28" t="s">
        <v>35</v>
      </c>
      <c r="E9" s="8" t="s">
        <v>36</v>
      </c>
      <c r="F9" s="8" t="s">
        <v>37</v>
      </c>
      <c r="G9" s="8" t="s">
        <v>38</v>
      </c>
      <c r="H9" s="9">
        <v>33956</v>
      </c>
      <c r="I9" s="13" t="s">
        <v>284</v>
      </c>
      <c r="J9" s="36" t="s">
        <v>270</v>
      </c>
      <c r="K9" s="35">
        <v>365</v>
      </c>
      <c r="L9" s="36" t="e">
        <f t="shared" si="0"/>
        <v>#VALUE!</v>
      </c>
      <c r="M9" s="34" t="e">
        <f t="shared" ca="1" si="1"/>
        <v>#VALUE!</v>
      </c>
      <c r="N9" s="37"/>
      <c r="O9" s="37"/>
      <c r="P9" s="39"/>
      <c r="Q9" s="40">
        <v>43700</v>
      </c>
      <c r="R9" s="40">
        <v>43511</v>
      </c>
      <c r="S9" s="36">
        <f t="shared" si="2"/>
        <v>43541</v>
      </c>
      <c r="T9" s="13" t="s">
        <v>216</v>
      </c>
      <c r="U9" s="13" t="str">
        <f t="shared" ca="1" si="3"/>
        <v>NOK</v>
      </c>
      <c r="V9" s="13" t="s">
        <v>216</v>
      </c>
    </row>
    <row r="10" spans="1:23" ht="15" hidden="1" customHeight="1" x14ac:dyDescent="0.25">
      <c r="A10" s="49">
        <v>7</v>
      </c>
      <c r="B10" s="28" t="s">
        <v>71</v>
      </c>
      <c r="C10" s="50">
        <v>70971335</v>
      </c>
      <c r="D10" s="28" t="s">
        <v>39</v>
      </c>
      <c r="E10" s="8" t="s">
        <v>40</v>
      </c>
      <c r="F10" s="8" t="s">
        <v>41</v>
      </c>
      <c r="G10" s="8" t="s">
        <v>42</v>
      </c>
      <c r="H10" s="9">
        <v>36662</v>
      </c>
      <c r="I10" s="13" t="s">
        <v>284</v>
      </c>
      <c r="K10" s="35">
        <v>365</v>
      </c>
      <c r="L10" s="36">
        <f t="shared" si="0"/>
        <v>365</v>
      </c>
      <c r="M10" s="34" t="str">
        <f t="shared" ca="1" si="1"/>
        <v>VENCIDO</v>
      </c>
      <c r="Q10" s="13"/>
      <c r="R10" s="13"/>
      <c r="S10" s="36">
        <f t="shared" si="2"/>
        <v>30</v>
      </c>
      <c r="T10" s="13"/>
      <c r="U10" s="13" t="str">
        <f t="shared" ca="1" si="3"/>
        <v>NOK</v>
      </c>
      <c r="V10" s="13"/>
    </row>
    <row r="11" spans="1:23" ht="15" hidden="1" customHeight="1" x14ac:dyDescent="0.25">
      <c r="A11" s="49">
        <v>8</v>
      </c>
      <c r="B11" s="28" t="s">
        <v>71</v>
      </c>
      <c r="C11" s="12" t="s">
        <v>43</v>
      </c>
      <c r="D11" s="51" t="s">
        <v>44</v>
      </c>
      <c r="E11" s="13" t="s">
        <v>45</v>
      </c>
      <c r="F11" s="13" t="s">
        <v>46</v>
      </c>
      <c r="H11" s="14">
        <v>36690</v>
      </c>
      <c r="I11" s="13" t="s">
        <v>284</v>
      </c>
      <c r="K11" s="35">
        <v>365</v>
      </c>
      <c r="L11" s="36">
        <f t="shared" si="0"/>
        <v>365</v>
      </c>
      <c r="M11" s="34" t="str">
        <f t="shared" ca="1" si="1"/>
        <v>VENCIDO</v>
      </c>
      <c r="Q11" s="13"/>
      <c r="R11" s="13"/>
      <c r="S11" s="36">
        <f t="shared" si="2"/>
        <v>30</v>
      </c>
      <c r="T11" s="13"/>
      <c r="U11" s="13" t="str">
        <f t="shared" ca="1" si="3"/>
        <v>NOK</v>
      </c>
      <c r="V11" s="13"/>
    </row>
    <row r="12" spans="1:23" ht="15" hidden="1" customHeight="1" x14ac:dyDescent="0.25">
      <c r="A12" s="49">
        <v>9</v>
      </c>
      <c r="B12" s="28" t="s">
        <v>71</v>
      </c>
      <c r="C12" s="52">
        <v>75323698</v>
      </c>
      <c r="D12" s="28" t="s">
        <v>47</v>
      </c>
      <c r="E12" s="8" t="s">
        <v>48</v>
      </c>
      <c r="F12" s="8" t="s">
        <v>49</v>
      </c>
      <c r="G12" s="8"/>
      <c r="H12" s="16">
        <v>34952</v>
      </c>
      <c r="I12" s="13" t="s">
        <v>284</v>
      </c>
      <c r="K12" s="35">
        <v>365</v>
      </c>
      <c r="L12" s="36">
        <f t="shared" si="0"/>
        <v>365</v>
      </c>
      <c r="M12" s="34" t="str">
        <f t="shared" ca="1" si="1"/>
        <v>VENCIDO</v>
      </c>
      <c r="Q12" s="13"/>
      <c r="R12" s="13"/>
      <c r="S12" s="36">
        <f t="shared" si="2"/>
        <v>30</v>
      </c>
      <c r="T12" s="13"/>
      <c r="U12" s="13" t="str">
        <f t="shared" ca="1" si="3"/>
        <v>NOK</v>
      </c>
      <c r="V12" s="13"/>
    </row>
    <row r="13" spans="1:23" ht="15" hidden="1" customHeight="1" x14ac:dyDescent="0.25">
      <c r="A13" s="49">
        <v>10</v>
      </c>
      <c r="B13" s="28" t="s">
        <v>71</v>
      </c>
      <c r="C13" s="50">
        <v>72839584</v>
      </c>
      <c r="D13" s="51" t="s">
        <v>54</v>
      </c>
      <c r="E13" s="13" t="s">
        <v>55</v>
      </c>
      <c r="F13" s="13" t="s">
        <v>56</v>
      </c>
      <c r="G13" s="8"/>
      <c r="H13" s="9">
        <v>37153</v>
      </c>
      <c r="I13" s="13" t="s">
        <v>284</v>
      </c>
      <c r="K13" s="35">
        <v>365</v>
      </c>
      <c r="L13" s="36">
        <f t="shared" si="0"/>
        <v>365</v>
      </c>
      <c r="M13" s="34" t="str">
        <f t="shared" ca="1" si="1"/>
        <v>VENCIDO</v>
      </c>
      <c r="Q13" s="13"/>
      <c r="R13" s="13"/>
      <c r="S13" s="36">
        <f t="shared" si="2"/>
        <v>30</v>
      </c>
      <c r="T13" s="13"/>
      <c r="U13" s="13" t="str">
        <f t="shared" ca="1" si="3"/>
        <v>NOK</v>
      </c>
      <c r="V13" s="13"/>
    </row>
    <row r="14" spans="1:23" ht="15" hidden="1" customHeight="1" x14ac:dyDescent="0.25">
      <c r="A14" s="49">
        <v>11</v>
      </c>
      <c r="B14" s="28" t="s">
        <v>71</v>
      </c>
      <c r="C14" s="50">
        <v>40665153</v>
      </c>
      <c r="D14" s="28" t="s">
        <v>57</v>
      </c>
      <c r="E14" s="8" t="s">
        <v>58</v>
      </c>
      <c r="F14" s="8" t="s">
        <v>59</v>
      </c>
      <c r="G14" s="8" t="s">
        <v>60</v>
      </c>
      <c r="H14" s="9">
        <v>28856</v>
      </c>
      <c r="I14" s="13" t="s">
        <v>284</v>
      </c>
      <c r="K14" s="35">
        <v>365</v>
      </c>
      <c r="L14" s="36">
        <f t="shared" si="0"/>
        <v>365</v>
      </c>
      <c r="M14" s="34" t="str">
        <f t="shared" ca="1" si="1"/>
        <v>VENCIDO</v>
      </c>
      <c r="Q14" s="13"/>
      <c r="R14" s="13"/>
      <c r="S14" s="36">
        <f t="shared" si="2"/>
        <v>30</v>
      </c>
      <c r="T14" s="13"/>
      <c r="U14" s="13" t="str">
        <f t="shared" ca="1" si="3"/>
        <v>NOK</v>
      </c>
      <c r="V14" s="13"/>
    </row>
    <row r="15" spans="1:23" ht="15" hidden="1" customHeight="1" x14ac:dyDescent="0.25">
      <c r="A15" s="49">
        <v>12</v>
      </c>
      <c r="B15" s="28" t="s">
        <v>71</v>
      </c>
      <c r="C15" s="50">
        <v>41557184</v>
      </c>
      <c r="D15" s="28" t="s">
        <v>57</v>
      </c>
      <c r="E15" s="8" t="s">
        <v>58</v>
      </c>
      <c r="F15" s="8" t="s">
        <v>61</v>
      </c>
      <c r="G15" s="8" t="s">
        <v>62</v>
      </c>
      <c r="H15" s="9">
        <v>29823</v>
      </c>
      <c r="I15" s="13" t="s">
        <v>284</v>
      </c>
      <c r="K15" s="35">
        <v>365</v>
      </c>
      <c r="L15" s="36">
        <f t="shared" si="0"/>
        <v>365</v>
      </c>
      <c r="M15" s="34" t="str">
        <f t="shared" ca="1" si="1"/>
        <v>VENCIDO</v>
      </c>
      <c r="Q15" s="13"/>
      <c r="R15" s="13"/>
      <c r="S15" s="36">
        <f t="shared" si="2"/>
        <v>30</v>
      </c>
      <c r="T15" s="13"/>
      <c r="U15" s="13" t="str">
        <f t="shared" ca="1" si="3"/>
        <v>NOK</v>
      </c>
      <c r="V15" s="13"/>
    </row>
    <row r="16" spans="1:23" ht="15" hidden="1" customHeight="1" x14ac:dyDescent="0.25">
      <c r="A16" s="49">
        <v>13</v>
      </c>
      <c r="B16" s="28" t="s">
        <v>71</v>
      </c>
      <c r="C16" s="50">
        <v>42434198</v>
      </c>
      <c r="D16" s="28" t="s">
        <v>57</v>
      </c>
      <c r="E16" s="8" t="s">
        <v>58</v>
      </c>
      <c r="F16" s="8" t="s">
        <v>63</v>
      </c>
      <c r="G16" s="8" t="s">
        <v>64</v>
      </c>
      <c r="H16" s="9">
        <v>30841</v>
      </c>
      <c r="I16" s="8" t="s">
        <v>218</v>
      </c>
      <c r="J16" s="36" t="s">
        <v>270</v>
      </c>
      <c r="K16" s="35">
        <v>365</v>
      </c>
      <c r="L16" s="36" t="e">
        <f t="shared" si="0"/>
        <v>#VALUE!</v>
      </c>
      <c r="M16" s="34" t="e">
        <f t="shared" ca="1" si="1"/>
        <v>#VALUE!</v>
      </c>
      <c r="N16" s="13" t="s">
        <v>219</v>
      </c>
      <c r="O16" s="13" t="s">
        <v>211</v>
      </c>
      <c r="Q16" s="41">
        <v>43700</v>
      </c>
      <c r="R16" s="41">
        <v>43511</v>
      </c>
      <c r="S16" s="36">
        <f t="shared" si="2"/>
        <v>43541</v>
      </c>
      <c r="T16" s="13" t="s">
        <v>216</v>
      </c>
      <c r="U16" s="13" t="str">
        <f t="shared" ca="1" si="3"/>
        <v>NOK</v>
      </c>
      <c r="V16" s="13" t="s">
        <v>216</v>
      </c>
    </row>
    <row r="17" spans="1:23" ht="15" hidden="1" customHeight="1" x14ac:dyDescent="0.25">
      <c r="A17" s="49">
        <v>14</v>
      </c>
      <c r="B17" s="28" t="s">
        <v>71</v>
      </c>
      <c r="C17" s="11">
        <v>33244624</v>
      </c>
      <c r="D17" s="8" t="s">
        <v>57</v>
      </c>
      <c r="E17" s="8" t="s">
        <v>58</v>
      </c>
      <c r="F17" s="8" t="s">
        <v>65</v>
      </c>
      <c r="G17" s="8" t="s">
        <v>66</v>
      </c>
      <c r="H17" s="9">
        <v>26300</v>
      </c>
      <c r="I17" s="13" t="s">
        <v>284</v>
      </c>
      <c r="K17" s="34" t="s">
        <v>272</v>
      </c>
      <c r="L17" s="13"/>
      <c r="M17" s="34" t="str">
        <f t="shared" ca="1" si="1"/>
        <v>VENCIDO</v>
      </c>
      <c r="Q17" s="41"/>
      <c r="R17" s="41"/>
      <c r="S17" s="36"/>
      <c r="T17" s="13"/>
      <c r="U17" s="13"/>
      <c r="V17" s="13"/>
    </row>
    <row r="18" spans="1:23" ht="15" hidden="1" customHeight="1" x14ac:dyDescent="0.25">
      <c r="A18" s="49">
        <v>15</v>
      </c>
      <c r="B18" s="28" t="s">
        <v>71</v>
      </c>
      <c r="C18" s="11">
        <v>46384506</v>
      </c>
      <c r="D18" s="8" t="s">
        <v>273</v>
      </c>
      <c r="E18" s="8" t="s">
        <v>55</v>
      </c>
      <c r="F18" s="8" t="s">
        <v>274</v>
      </c>
      <c r="G18" s="8" t="s">
        <v>275</v>
      </c>
      <c r="H18" s="54">
        <v>33042</v>
      </c>
      <c r="I18" s="13" t="s">
        <v>284</v>
      </c>
      <c r="K18" s="35">
        <v>365</v>
      </c>
      <c r="L18" s="36">
        <f t="shared" si="0"/>
        <v>365</v>
      </c>
      <c r="M18" s="34" t="str">
        <f t="shared" ca="1" si="1"/>
        <v>VENCIDO</v>
      </c>
      <c r="Q18" s="13"/>
      <c r="R18" s="13"/>
      <c r="S18" s="36">
        <f t="shared" si="2"/>
        <v>30</v>
      </c>
      <c r="T18" s="13"/>
      <c r="U18" s="13" t="str">
        <f t="shared" ca="1" si="3"/>
        <v>NOK</v>
      </c>
      <c r="V18" s="13"/>
    </row>
    <row r="19" spans="1:23" ht="15" hidden="1" customHeight="1" x14ac:dyDescent="0.25">
      <c r="A19" s="49">
        <v>16</v>
      </c>
      <c r="B19" s="28" t="s">
        <v>73</v>
      </c>
      <c r="C19" s="50">
        <v>40802408</v>
      </c>
      <c r="D19" s="28" t="s">
        <v>81</v>
      </c>
      <c r="E19" s="28" t="s">
        <v>82</v>
      </c>
      <c r="F19" s="28" t="s">
        <v>83</v>
      </c>
      <c r="G19" s="28"/>
      <c r="H19" s="54">
        <v>29362</v>
      </c>
      <c r="I19" s="55" t="s">
        <v>248</v>
      </c>
      <c r="J19" s="44">
        <v>43706</v>
      </c>
      <c r="K19" s="35">
        <v>365</v>
      </c>
      <c r="L19" s="36">
        <f t="shared" si="0"/>
        <v>44071</v>
      </c>
      <c r="M19" s="34" t="str">
        <f t="shared" ca="1" si="1"/>
        <v>VENCIDO</v>
      </c>
      <c r="N19" s="13" t="s">
        <v>219</v>
      </c>
      <c r="O19" s="13" t="s">
        <v>211</v>
      </c>
      <c r="P19" s="39" t="s">
        <v>211</v>
      </c>
      <c r="Q19" s="13"/>
      <c r="R19" s="13"/>
      <c r="S19" s="36">
        <f t="shared" si="2"/>
        <v>30</v>
      </c>
      <c r="T19" s="13" t="s">
        <v>216</v>
      </c>
      <c r="U19" s="13" t="str">
        <f t="shared" ca="1" si="3"/>
        <v>NOK</v>
      </c>
      <c r="V19" s="13" t="s">
        <v>216</v>
      </c>
      <c r="W19" s="34" t="s">
        <v>257</v>
      </c>
    </row>
    <row r="20" spans="1:23" ht="15" hidden="1" customHeight="1" x14ac:dyDescent="0.25">
      <c r="A20" s="49">
        <v>17</v>
      </c>
      <c r="B20" s="28" t="s">
        <v>73</v>
      </c>
      <c r="C20" s="50" t="s">
        <v>84</v>
      </c>
      <c r="D20" s="28" t="s">
        <v>85</v>
      </c>
      <c r="E20" s="28" t="s">
        <v>86</v>
      </c>
      <c r="F20" s="28" t="s">
        <v>87</v>
      </c>
      <c r="G20" s="28" t="s">
        <v>88</v>
      </c>
      <c r="H20" s="54">
        <v>34361</v>
      </c>
      <c r="I20" s="55" t="s">
        <v>248</v>
      </c>
      <c r="J20" s="44">
        <v>43706</v>
      </c>
      <c r="K20" s="35">
        <v>365</v>
      </c>
      <c r="L20" s="36">
        <f t="shared" si="0"/>
        <v>44071</v>
      </c>
      <c r="M20" s="34" t="str">
        <f t="shared" ca="1" si="1"/>
        <v>VENCIDO</v>
      </c>
      <c r="N20" s="39" t="s">
        <v>211</v>
      </c>
      <c r="O20" s="39" t="s">
        <v>211</v>
      </c>
      <c r="P20" s="39" t="s">
        <v>211</v>
      </c>
      <c r="Q20" s="39"/>
      <c r="R20" s="39" t="s">
        <v>211</v>
      </c>
      <c r="S20" s="36" t="e">
        <f t="shared" si="2"/>
        <v>#VALUE!</v>
      </c>
      <c r="T20" s="13"/>
      <c r="U20" s="13" t="e">
        <f t="shared" ca="1" si="3"/>
        <v>#VALUE!</v>
      </c>
      <c r="V20" s="13"/>
    </row>
    <row r="21" spans="1:23" ht="15" hidden="1" customHeight="1" x14ac:dyDescent="0.25">
      <c r="A21" s="49">
        <v>18</v>
      </c>
      <c r="B21" s="28" t="s">
        <v>89</v>
      </c>
      <c r="C21" s="50">
        <v>76510094</v>
      </c>
      <c r="D21" s="28" t="s">
        <v>90</v>
      </c>
      <c r="E21" s="28" t="s">
        <v>91</v>
      </c>
      <c r="F21" s="28" t="s">
        <v>92</v>
      </c>
      <c r="G21" s="28" t="s">
        <v>222</v>
      </c>
      <c r="H21" s="54">
        <v>34840</v>
      </c>
      <c r="I21" s="56" t="s">
        <v>238</v>
      </c>
      <c r="J21" s="33">
        <v>43780</v>
      </c>
      <c r="K21" s="35">
        <v>365</v>
      </c>
      <c r="L21" s="36">
        <f t="shared" si="0"/>
        <v>44145</v>
      </c>
      <c r="M21" s="34" t="str">
        <f t="shared" ca="1" si="1"/>
        <v>VENCIDO</v>
      </c>
      <c r="N21" s="13" t="s">
        <v>219</v>
      </c>
      <c r="O21" s="13" t="s">
        <v>211</v>
      </c>
      <c r="P21" s="13" t="s">
        <v>211</v>
      </c>
      <c r="Q21" s="13"/>
      <c r="R21" s="13"/>
      <c r="S21" s="36">
        <f t="shared" si="2"/>
        <v>30</v>
      </c>
      <c r="T21" s="13" t="s">
        <v>216</v>
      </c>
      <c r="U21" s="13" t="str">
        <f t="shared" ca="1" si="3"/>
        <v>NOK</v>
      </c>
      <c r="V21" s="13" t="s">
        <v>216</v>
      </c>
      <c r="W21" s="34" t="s">
        <v>257</v>
      </c>
    </row>
    <row r="22" spans="1:23" ht="15" hidden="1" customHeight="1" x14ac:dyDescent="0.25">
      <c r="A22" s="49">
        <v>19</v>
      </c>
      <c r="B22" s="28" t="s">
        <v>89</v>
      </c>
      <c r="C22" s="50" t="s">
        <v>97</v>
      </c>
      <c r="D22" s="28" t="s">
        <v>98</v>
      </c>
      <c r="E22" s="28" t="s">
        <v>99</v>
      </c>
      <c r="F22" s="28" t="s">
        <v>100</v>
      </c>
      <c r="G22" s="28" t="s">
        <v>101</v>
      </c>
      <c r="H22" s="54">
        <v>24097</v>
      </c>
      <c r="I22" s="51" t="s">
        <v>282</v>
      </c>
      <c r="J22" s="36">
        <v>43854</v>
      </c>
      <c r="K22" s="35">
        <v>365</v>
      </c>
      <c r="L22" s="36">
        <f t="shared" si="0"/>
        <v>44219</v>
      </c>
      <c r="M22" s="34" t="str">
        <f t="shared" ca="1" si="1"/>
        <v>VENCIDO</v>
      </c>
      <c r="N22" s="46" t="s">
        <v>219</v>
      </c>
      <c r="O22" s="46" t="s">
        <v>211</v>
      </c>
      <c r="P22" s="39" t="s">
        <v>211</v>
      </c>
      <c r="Q22" s="13"/>
      <c r="R22" s="13"/>
      <c r="S22" s="36">
        <f t="shared" si="2"/>
        <v>30</v>
      </c>
      <c r="T22" s="13"/>
      <c r="U22" s="13" t="str">
        <f t="shared" ca="1" si="3"/>
        <v>NOK</v>
      </c>
      <c r="V22" s="13"/>
      <c r="W22" s="34" t="s">
        <v>265</v>
      </c>
    </row>
    <row r="23" spans="1:23" ht="15" customHeight="1" x14ac:dyDescent="0.25">
      <c r="A23" s="49">
        <v>20</v>
      </c>
      <c r="B23" s="28" t="s">
        <v>102</v>
      </c>
      <c r="C23" s="50" t="s">
        <v>103</v>
      </c>
      <c r="D23" s="28" t="s">
        <v>104</v>
      </c>
      <c r="E23" s="8" t="s">
        <v>105</v>
      </c>
      <c r="F23" s="8" t="s">
        <v>33</v>
      </c>
      <c r="G23" s="8" t="s">
        <v>106</v>
      </c>
      <c r="H23" s="9">
        <v>33249</v>
      </c>
      <c r="I23" s="8" t="s">
        <v>232</v>
      </c>
      <c r="J23" s="36">
        <v>43671</v>
      </c>
      <c r="K23" s="35">
        <v>365</v>
      </c>
      <c r="L23" s="36">
        <f t="shared" si="0"/>
        <v>44036</v>
      </c>
      <c r="M23" s="34" t="str">
        <f t="shared" ca="1" si="1"/>
        <v>VENCIDO</v>
      </c>
      <c r="N23" s="45" t="s">
        <v>211</v>
      </c>
      <c r="O23" s="45" t="s">
        <v>211</v>
      </c>
      <c r="P23" s="45"/>
      <c r="Q23" s="36">
        <v>43693</v>
      </c>
      <c r="R23" s="36">
        <v>43698</v>
      </c>
      <c r="S23" s="36">
        <f t="shared" si="2"/>
        <v>43728</v>
      </c>
      <c r="T23" s="13" t="s">
        <v>216</v>
      </c>
      <c r="U23" s="13" t="str">
        <f t="shared" ca="1" si="3"/>
        <v>NOK</v>
      </c>
      <c r="V23" s="13" t="s">
        <v>216</v>
      </c>
    </row>
    <row r="24" spans="1:23" ht="15" customHeight="1" x14ac:dyDescent="0.25">
      <c r="A24" s="49">
        <v>21</v>
      </c>
      <c r="B24" s="28" t="s">
        <v>102</v>
      </c>
      <c r="C24" s="50">
        <v>80094317</v>
      </c>
      <c r="D24" s="28" t="s">
        <v>107</v>
      </c>
      <c r="E24" s="8" t="s">
        <v>108</v>
      </c>
      <c r="F24" s="8" t="s">
        <v>109</v>
      </c>
      <c r="G24" s="8" t="s">
        <v>110</v>
      </c>
      <c r="H24" s="9">
        <v>28888</v>
      </c>
      <c r="I24" s="8" t="s">
        <v>226</v>
      </c>
      <c r="J24" s="36" t="s">
        <v>270</v>
      </c>
      <c r="K24" s="35">
        <v>365</v>
      </c>
      <c r="L24" s="36" t="e">
        <f t="shared" si="0"/>
        <v>#VALUE!</v>
      </c>
      <c r="M24" s="34" t="e">
        <f t="shared" ca="1" si="1"/>
        <v>#VALUE!</v>
      </c>
      <c r="N24" s="45" t="s">
        <v>211</v>
      </c>
      <c r="O24" s="45" t="s">
        <v>211</v>
      </c>
      <c r="P24" s="45"/>
      <c r="Q24" s="36">
        <v>43693</v>
      </c>
      <c r="R24" s="36">
        <v>43698</v>
      </c>
      <c r="S24" s="36">
        <f t="shared" si="2"/>
        <v>43728</v>
      </c>
      <c r="T24" s="45" t="s">
        <v>212</v>
      </c>
      <c r="U24" s="13" t="str">
        <f t="shared" ca="1" si="3"/>
        <v>NOK</v>
      </c>
      <c r="V24" s="13" t="s">
        <v>216</v>
      </c>
    </row>
    <row r="25" spans="1:23" ht="15" hidden="1" customHeight="1" x14ac:dyDescent="0.25">
      <c r="A25" s="49">
        <v>22</v>
      </c>
      <c r="B25" s="28" t="s">
        <v>102</v>
      </c>
      <c r="C25" s="50"/>
      <c r="D25" s="28"/>
      <c r="E25" s="8"/>
      <c r="F25" s="8"/>
      <c r="G25" s="8"/>
      <c r="H25" s="9"/>
      <c r="I25" s="8" t="s">
        <v>226</v>
      </c>
      <c r="J25" s="36" t="s">
        <v>270</v>
      </c>
      <c r="K25" s="35">
        <v>365</v>
      </c>
      <c r="L25" s="36" t="e">
        <f t="shared" si="0"/>
        <v>#VALUE!</v>
      </c>
      <c r="M25" s="34" t="e">
        <f t="shared" ca="1" si="1"/>
        <v>#VALUE!</v>
      </c>
      <c r="N25" s="45" t="s">
        <v>211</v>
      </c>
      <c r="O25" s="45" t="s">
        <v>211</v>
      </c>
      <c r="P25" s="45" t="s">
        <v>258</v>
      </c>
      <c r="Q25" s="36">
        <v>43693</v>
      </c>
      <c r="R25" s="36">
        <v>43698</v>
      </c>
      <c r="S25" s="36">
        <f t="shared" si="2"/>
        <v>43728</v>
      </c>
      <c r="T25" s="13" t="s">
        <v>216</v>
      </c>
      <c r="U25" s="13" t="str">
        <f t="shared" ca="1" si="3"/>
        <v>NOK</v>
      </c>
      <c r="V25" s="13" t="s">
        <v>216</v>
      </c>
    </row>
    <row r="26" spans="1:23" ht="15" customHeight="1" x14ac:dyDescent="0.25">
      <c r="A26" s="49">
        <v>23</v>
      </c>
      <c r="B26" s="28" t="s">
        <v>102</v>
      </c>
      <c r="C26" s="50">
        <v>43435565</v>
      </c>
      <c r="D26" s="28" t="s">
        <v>124</v>
      </c>
      <c r="E26" s="8" t="s">
        <v>129</v>
      </c>
      <c r="F26" s="28" t="s">
        <v>294</v>
      </c>
      <c r="G26" s="8"/>
      <c r="H26" s="9">
        <v>34099</v>
      </c>
      <c r="I26" s="8" t="s">
        <v>226</v>
      </c>
      <c r="J26" s="44">
        <v>43754</v>
      </c>
      <c r="K26" s="35">
        <v>365</v>
      </c>
      <c r="L26" s="36">
        <f t="shared" si="0"/>
        <v>44119</v>
      </c>
      <c r="M26" s="34" t="str">
        <f t="shared" ca="1" si="1"/>
        <v>VENCIDO</v>
      </c>
      <c r="N26" s="45" t="s">
        <v>211</v>
      </c>
      <c r="O26" s="45" t="s">
        <v>211</v>
      </c>
      <c r="P26" s="39" t="s">
        <v>211</v>
      </c>
      <c r="Q26" s="41">
        <v>43762</v>
      </c>
      <c r="R26" s="41">
        <v>43762</v>
      </c>
      <c r="S26" s="36">
        <f t="shared" si="2"/>
        <v>43792</v>
      </c>
      <c r="T26" s="13" t="s">
        <v>216</v>
      </c>
      <c r="U26" s="13" t="str">
        <f t="shared" ca="1" si="3"/>
        <v>NOK</v>
      </c>
      <c r="V26" s="13" t="s">
        <v>216</v>
      </c>
    </row>
    <row r="27" spans="1:23" ht="15" customHeight="1" x14ac:dyDescent="0.25">
      <c r="A27" s="49">
        <v>24</v>
      </c>
      <c r="B27" s="28" t="s">
        <v>102</v>
      </c>
      <c r="C27" s="50">
        <v>47366399</v>
      </c>
      <c r="D27" s="28" t="s">
        <v>111</v>
      </c>
      <c r="E27" s="8" t="s">
        <v>112</v>
      </c>
      <c r="F27" s="8" t="s">
        <v>113</v>
      </c>
      <c r="G27" s="8"/>
      <c r="H27" s="9">
        <v>33449</v>
      </c>
      <c r="I27" s="8" t="s">
        <v>226</v>
      </c>
      <c r="J27" s="36">
        <v>43671</v>
      </c>
      <c r="K27" s="35">
        <v>365</v>
      </c>
      <c r="L27" s="36">
        <f t="shared" si="0"/>
        <v>44036</v>
      </c>
      <c r="M27" s="34" t="str">
        <f t="shared" ca="1" si="1"/>
        <v>VENCIDO</v>
      </c>
      <c r="N27" s="45" t="s">
        <v>211</v>
      </c>
      <c r="O27" s="45" t="s">
        <v>211</v>
      </c>
      <c r="P27" s="39"/>
      <c r="Q27" s="36">
        <v>43693</v>
      </c>
      <c r="R27" s="36">
        <v>43698</v>
      </c>
      <c r="S27" s="36">
        <f t="shared" si="2"/>
        <v>43728</v>
      </c>
      <c r="T27" s="13" t="s">
        <v>216</v>
      </c>
      <c r="U27" s="13" t="str">
        <f t="shared" ca="1" si="3"/>
        <v>NOK</v>
      </c>
      <c r="V27" s="13" t="s">
        <v>216</v>
      </c>
    </row>
    <row r="28" spans="1:23" ht="15" customHeight="1" x14ac:dyDescent="0.25">
      <c r="A28" s="49">
        <v>25</v>
      </c>
      <c r="B28" s="28" t="s">
        <v>102</v>
      </c>
      <c r="C28" s="50">
        <v>40217842</v>
      </c>
      <c r="D28" s="28" t="s">
        <v>111</v>
      </c>
      <c r="E28" s="8" t="s">
        <v>114</v>
      </c>
      <c r="F28" s="8" t="s">
        <v>115</v>
      </c>
      <c r="G28" s="8" t="s">
        <v>116</v>
      </c>
      <c r="H28" s="9">
        <v>29030</v>
      </c>
      <c r="I28" s="8" t="s">
        <v>226</v>
      </c>
      <c r="J28" s="44">
        <v>43806</v>
      </c>
      <c r="K28" s="35">
        <v>365</v>
      </c>
      <c r="L28" s="36">
        <f t="shared" si="0"/>
        <v>44171</v>
      </c>
      <c r="M28" s="34" t="str">
        <f t="shared" ca="1" si="1"/>
        <v>VENCIDO</v>
      </c>
      <c r="N28" s="37" t="s">
        <v>219</v>
      </c>
      <c r="O28" s="39" t="s">
        <v>211</v>
      </c>
      <c r="P28" s="13" t="s">
        <v>258</v>
      </c>
      <c r="Q28" s="13"/>
      <c r="R28" s="13"/>
      <c r="S28" s="36">
        <f t="shared" si="2"/>
        <v>30</v>
      </c>
      <c r="T28" s="13"/>
      <c r="U28" s="13" t="str">
        <f t="shared" ca="1" si="3"/>
        <v>NOK</v>
      </c>
      <c r="V28" s="13"/>
      <c r="W28" s="47" t="s">
        <v>264</v>
      </c>
    </row>
    <row r="29" spans="1:23" ht="15" customHeight="1" x14ac:dyDescent="0.25">
      <c r="A29" s="49">
        <v>26</v>
      </c>
      <c r="B29" s="28" t="s">
        <v>102</v>
      </c>
      <c r="C29" s="50">
        <v>47417034</v>
      </c>
      <c r="D29" s="28" t="s">
        <v>290</v>
      </c>
      <c r="E29" s="8" t="s">
        <v>291</v>
      </c>
      <c r="F29" s="8" t="s">
        <v>292</v>
      </c>
      <c r="G29" s="8" t="s">
        <v>293</v>
      </c>
      <c r="H29" s="9">
        <v>35272</v>
      </c>
      <c r="I29" s="26" t="s">
        <v>220</v>
      </c>
      <c r="J29" s="41">
        <v>43726</v>
      </c>
      <c r="K29" s="35">
        <v>365</v>
      </c>
      <c r="L29" s="36">
        <f t="shared" si="0"/>
        <v>44091</v>
      </c>
      <c r="M29" s="34" t="str">
        <f t="shared" ca="1" si="1"/>
        <v>VENCIDO</v>
      </c>
      <c r="N29" s="45" t="s">
        <v>211</v>
      </c>
      <c r="O29" s="39" t="s">
        <v>211</v>
      </c>
      <c r="P29" s="39" t="s">
        <v>211</v>
      </c>
      <c r="Q29" s="41">
        <v>43727</v>
      </c>
      <c r="R29" s="41">
        <v>43728</v>
      </c>
      <c r="S29" s="36">
        <f t="shared" si="2"/>
        <v>43758</v>
      </c>
      <c r="T29" s="13" t="s">
        <v>216</v>
      </c>
      <c r="U29" s="13" t="str">
        <f t="shared" ca="1" si="3"/>
        <v>NOK</v>
      </c>
      <c r="V29" s="13" t="s">
        <v>216</v>
      </c>
    </row>
    <row r="30" spans="1:23" ht="15" hidden="1" customHeight="1" x14ac:dyDescent="0.25">
      <c r="A30" s="49">
        <v>27</v>
      </c>
      <c r="B30" s="28" t="s">
        <v>118</v>
      </c>
      <c r="C30" s="50">
        <v>70525669</v>
      </c>
      <c r="D30" s="28" t="s">
        <v>119</v>
      </c>
      <c r="E30" s="8" t="s">
        <v>120</v>
      </c>
      <c r="F30" s="8" t="s">
        <v>121</v>
      </c>
      <c r="G30" s="8"/>
      <c r="H30" s="9">
        <v>36208</v>
      </c>
      <c r="I30" s="13" t="s">
        <v>278</v>
      </c>
      <c r="J30" s="44">
        <v>43888</v>
      </c>
      <c r="K30" s="35">
        <v>365</v>
      </c>
      <c r="L30" s="36">
        <f t="shared" si="0"/>
        <v>44253</v>
      </c>
      <c r="M30" s="34" t="str">
        <f t="shared" ca="1" si="1"/>
        <v>VENCIDO</v>
      </c>
      <c r="N30" s="39" t="s">
        <v>211</v>
      </c>
      <c r="O30" s="39" t="s">
        <v>211</v>
      </c>
      <c r="P30" s="39"/>
      <c r="S30" s="36">
        <f t="shared" si="2"/>
        <v>30</v>
      </c>
      <c r="U30" s="13" t="str">
        <f t="shared" ca="1" si="3"/>
        <v>NOK</v>
      </c>
    </row>
    <row r="31" spans="1:23" ht="15" hidden="1" customHeight="1" x14ac:dyDescent="0.25">
      <c r="A31" s="49">
        <v>28</v>
      </c>
      <c r="B31" s="28" t="s">
        <v>118</v>
      </c>
      <c r="C31" s="12" t="s">
        <v>122</v>
      </c>
      <c r="D31" s="51" t="s">
        <v>123</v>
      </c>
      <c r="E31" s="13" t="s">
        <v>124</v>
      </c>
      <c r="F31" s="13" t="s">
        <v>125</v>
      </c>
      <c r="G31" s="13" t="s">
        <v>117</v>
      </c>
      <c r="H31" s="19">
        <v>36528</v>
      </c>
      <c r="I31" s="13" t="s">
        <v>278</v>
      </c>
      <c r="J31" s="44">
        <v>43760</v>
      </c>
      <c r="K31" s="35">
        <v>365</v>
      </c>
      <c r="L31" s="36">
        <f t="shared" si="0"/>
        <v>44125</v>
      </c>
      <c r="M31" s="34" t="str">
        <f t="shared" ca="1" si="1"/>
        <v>VENCIDO</v>
      </c>
      <c r="N31" s="46" t="s">
        <v>253</v>
      </c>
      <c r="S31" s="36">
        <f t="shared" si="2"/>
        <v>30</v>
      </c>
      <c r="U31" s="13" t="str">
        <f t="shared" ca="1" si="3"/>
        <v>NOK</v>
      </c>
      <c r="W31" s="34" t="s">
        <v>254</v>
      </c>
    </row>
    <row r="32" spans="1:23" ht="15" hidden="1" customHeight="1" x14ac:dyDescent="0.25">
      <c r="A32" s="49">
        <v>29</v>
      </c>
      <c r="B32" s="28" t="s">
        <v>118</v>
      </c>
      <c r="C32" s="52">
        <v>46900903</v>
      </c>
      <c r="D32" s="28" t="s">
        <v>126</v>
      </c>
      <c r="E32" s="8" t="s">
        <v>127</v>
      </c>
      <c r="F32" s="8" t="s">
        <v>128</v>
      </c>
      <c r="G32" s="8" t="s">
        <v>116</v>
      </c>
      <c r="H32" s="16">
        <v>33524</v>
      </c>
      <c r="I32" s="13" t="s">
        <v>278</v>
      </c>
      <c r="J32" s="38"/>
      <c r="K32" s="35">
        <v>365</v>
      </c>
      <c r="L32" s="36">
        <f t="shared" ref="L32:L58" si="4">J32+K32</f>
        <v>365</v>
      </c>
      <c r="M32" s="34" t="str">
        <f t="shared" ref="M32:M58" ca="1" si="5">IF(L32&lt;TODAY(),"VENCIDO","VIGENTE")</f>
        <v>VENCIDO</v>
      </c>
      <c r="S32" s="36">
        <f t="shared" ref="S32:S57" si="6">R32+30</f>
        <v>30</v>
      </c>
      <c r="U32" s="13" t="str">
        <f t="shared" ref="U32:U57" ca="1" si="7">IF(S32&lt;TODAY(),"NOK","OK")</f>
        <v>NOK</v>
      </c>
    </row>
    <row r="33" spans="1:23" ht="15" hidden="1" customHeight="1" x14ac:dyDescent="0.25">
      <c r="A33" s="49">
        <v>30</v>
      </c>
      <c r="B33" s="28" t="s">
        <v>118</v>
      </c>
      <c r="C33" s="50">
        <v>47174579</v>
      </c>
      <c r="D33" s="28" t="s">
        <v>129</v>
      </c>
      <c r="E33" s="8" t="s">
        <v>130</v>
      </c>
      <c r="F33" s="8" t="s">
        <v>131</v>
      </c>
      <c r="G33" s="8" t="s">
        <v>132</v>
      </c>
      <c r="H33" s="9">
        <v>33398</v>
      </c>
      <c r="I33" s="13" t="s">
        <v>278</v>
      </c>
      <c r="K33" s="35">
        <v>365</v>
      </c>
      <c r="L33" s="36">
        <f t="shared" si="4"/>
        <v>365</v>
      </c>
      <c r="M33" s="34" t="str">
        <f t="shared" ca="1" si="5"/>
        <v>VENCIDO</v>
      </c>
      <c r="N33" s="46"/>
      <c r="S33" s="36">
        <f t="shared" si="6"/>
        <v>30</v>
      </c>
      <c r="U33" s="13" t="str">
        <f t="shared" ca="1" si="7"/>
        <v>NOK</v>
      </c>
    </row>
    <row r="34" spans="1:23" ht="15" hidden="1" customHeight="1" x14ac:dyDescent="0.25">
      <c r="A34" s="49">
        <v>31</v>
      </c>
      <c r="B34" s="28" t="s">
        <v>118</v>
      </c>
      <c r="C34" s="50">
        <v>70756233</v>
      </c>
      <c r="D34" s="28" t="s">
        <v>133</v>
      </c>
      <c r="E34" s="8" t="s">
        <v>134</v>
      </c>
      <c r="F34" s="8" t="s">
        <v>135</v>
      </c>
      <c r="G34" s="8" t="s">
        <v>136</v>
      </c>
      <c r="H34" s="9">
        <v>33278</v>
      </c>
      <c r="I34" s="13" t="s">
        <v>278</v>
      </c>
      <c r="K34" s="35">
        <v>365</v>
      </c>
      <c r="L34" s="36">
        <f t="shared" si="4"/>
        <v>365</v>
      </c>
      <c r="M34" s="34" t="str">
        <f t="shared" ca="1" si="5"/>
        <v>VENCIDO</v>
      </c>
      <c r="N34" s="46"/>
      <c r="O34" s="46"/>
      <c r="S34" s="36">
        <f t="shared" si="6"/>
        <v>30</v>
      </c>
      <c r="U34" s="13" t="str">
        <f t="shared" ca="1" si="7"/>
        <v>NOK</v>
      </c>
    </row>
    <row r="35" spans="1:23" ht="15" hidden="1" customHeight="1" x14ac:dyDescent="0.25">
      <c r="A35" s="49">
        <v>32</v>
      </c>
      <c r="B35" s="28" t="s">
        <v>118</v>
      </c>
      <c r="C35" s="12" t="s">
        <v>137</v>
      </c>
      <c r="D35" s="51" t="s">
        <v>138</v>
      </c>
      <c r="E35" s="13" t="s">
        <v>139</v>
      </c>
      <c r="F35" s="13" t="s">
        <v>140</v>
      </c>
      <c r="G35" s="13" t="s">
        <v>10</v>
      </c>
      <c r="H35" s="14">
        <v>34297</v>
      </c>
      <c r="I35" s="13" t="s">
        <v>225</v>
      </c>
      <c r="J35" s="44">
        <v>43704</v>
      </c>
      <c r="K35" s="35">
        <v>365</v>
      </c>
      <c r="L35" s="36">
        <f t="shared" si="4"/>
        <v>44069</v>
      </c>
      <c r="M35" s="34" t="str">
        <f t="shared" ca="1" si="5"/>
        <v>VENCIDO</v>
      </c>
      <c r="N35" s="13" t="s">
        <v>219</v>
      </c>
      <c r="O35" s="13" t="s">
        <v>211</v>
      </c>
      <c r="P35" s="13" t="s">
        <v>211</v>
      </c>
      <c r="S35" s="36">
        <f t="shared" si="6"/>
        <v>30</v>
      </c>
      <c r="U35" s="13" t="str">
        <f t="shared" ca="1" si="7"/>
        <v>NOK</v>
      </c>
      <c r="W35" s="48" t="s">
        <v>255</v>
      </c>
    </row>
    <row r="36" spans="1:23" ht="15" hidden="1" customHeight="1" x14ac:dyDescent="0.25">
      <c r="A36" s="49">
        <v>33</v>
      </c>
      <c r="B36" s="28" t="s">
        <v>118</v>
      </c>
      <c r="C36" s="50">
        <v>72630765</v>
      </c>
      <c r="D36" s="28" t="s">
        <v>141</v>
      </c>
      <c r="E36" s="8" t="s">
        <v>142</v>
      </c>
      <c r="F36" s="8" t="s">
        <v>143</v>
      </c>
      <c r="G36" s="8" t="s">
        <v>144</v>
      </c>
      <c r="H36" s="9">
        <v>34171</v>
      </c>
      <c r="I36" s="13" t="s">
        <v>278</v>
      </c>
      <c r="K36" s="35">
        <v>365</v>
      </c>
      <c r="L36" s="36">
        <f t="shared" si="4"/>
        <v>365</v>
      </c>
      <c r="M36" s="34" t="str">
        <f t="shared" ca="1" si="5"/>
        <v>VENCIDO</v>
      </c>
      <c r="S36" s="36">
        <f t="shared" si="6"/>
        <v>30</v>
      </c>
      <c r="U36" s="13" t="str">
        <f t="shared" ca="1" si="7"/>
        <v>NOK</v>
      </c>
    </row>
    <row r="37" spans="1:23" ht="15" hidden="1" customHeight="1" x14ac:dyDescent="0.25">
      <c r="A37" s="49">
        <v>34</v>
      </c>
      <c r="B37" s="28" t="s">
        <v>118</v>
      </c>
      <c r="C37" s="50">
        <v>46371420</v>
      </c>
      <c r="D37" s="28" t="s">
        <v>145</v>
      </c>
      <c r="E37" s="8" t="s">
        <v>98</v>
      </c>
      <c r="F37" s="8" t="s">
        <v>146</v>
      </c>
      <c r="G37" s="8" t="s">
        <v>140</v>
      </c>
      <c r="H37" s="9">
        <v>33007</v>
      </c>
      <c r="I37" s="13" t="s">
        <v>278</v>
      </c>
      <c r="K37" s="35">
        <v>365</v>
      </c>
      <c r="L37" s="36">
        <f t="shared" si="4"/>
        <v>365</v>
      </c>
      <c r="M37" s="34" t="str">
        <f t="shared" ca="1" si="5"/>
        <v>VENCIDO</v>
      </c>
      <c r="N37" s="46"/>
      <c r="S37" s="36">
        <f t="shared" si="6"/>
        <v>30</v>
      </c>
      <c r="U37" s="13" t="str">
        <f t="shared" ca="1" si="7"/>
        <v>NOK</v>
      </c>
    </row>
    <row r="38" spans="1:23" ht="15" hidden="1" customHeight="1" x14ac:dyDescent="0.25">
      <c r="A38" s="49">
        <v>35</v>
      </c>
      <c r="B38" s="8" t="s">
        <v>118</v>
      </c>
      <c r="C38" s="12" t="s">
        <v>147</v>
      </c>
      <c r="D38" s="13" t="s">
        <v>148</v>
      </c>
      <c r="E38" s="13" t="s">
        <v>149</v>
      </c>
      <c r="F38" s="13" t="s">
        <v>150</v>
      </c>
      <c r="G38" s="13" t="s">
        <v>151</v>
      </c>
      <c r="H38" s="14">
        <v>36699</v>
      </c>
      <c r="I38" s="13" t="s">
        <v>278</v>
      </c>
      <c r="K38" s="35">
        <v>365</v>
      </c>
      <c r="L38" s="36">
        <f t="shared" si="4"/>
        <v>365</v>
      </c>
      <c r="M38" s="34" t="str">
        <f t="shared" ca="1" si="5"/>
        <v>VENCIDO</v>
      </c>
      <c r="S38" s="36">
        <f t="shared" si="6"/>
        <v>30</v>
      </c>
      <c r="U38" s="13" t="str">
        <f t="shared" ca="1" si="7"/>
        <v>NOK</v>
      </c>
    </row>
    <row r="39" spans="1:23" ht="15" hidden="1" customHeight="1" x14ac:dyDescent="0.25">
      <c r="A39" s="49">
        <v>36</v>
      </c>
      <c r="B39" s="8" t="s">
        <v>118</v>
      </c>
      <c r="C39" s="8">
        <v>46080413</v>
      </c>
      <c r="D39" s="8" t="s">
        <v>152</v>
      </c>
      <c r="E39" s="8" t="s">
        <v>153</v>
      </c>
      <c r="F39" s="8" t="s">
        <v>154</v>
      </c>
      <c r="G39" s="8" t="s">
        <v>155</v>
      </c>
      <c r="H39" s="9">
        <v>32858</v>
      </c>
      <c r="I39" s="13" t="s">
        <v>278</v>
      </c>
      <c r="K39" s="35">
        <v>365</v>
      </c>
      <c r="L39" s="36">
        <f t="shared" si="4"/>
        <v>365</v>
      </c>
      <c r="M39" s="34" t="str">
        <f t="shared" ca="1" si="5"/>
        <v>VENCIDO</v>
      </c>
      <c r="S39" s="36">
        <f t="shared" si="6"/>
        <v>30</v>
      </c>
      <c r="U39" s="13" t="str">
        <f t="shared" ca="1" si="7"/>
        <v>NOK</v>
      </c>
    </row>
    <row r="40" spans="1:23" ht="15" hidden="1" customHeight="1" x14ac:dyDescent="0.25">
      <c r="A40" s="49">
        <v>37</v>
      </c>
      <c r="B40" s="8" t="s">
        <v>118</v>
      </c>
      <c r="C40" s="12" t="s">
        <v>161</v>
      </c>
      <c r="D40" s="13" t="s">
        <v>157</v>
      </c>
      <c r="E40" s="13" t="s">
        <v>158</v>
      </c>
      <c r="F40" s="13" t="s">
        <v>162</v>
      </c>
      <c r="G40" s="13" t="s">
        <v>163</v>
      </c>
      <c r="H40" s="14">
        <v>35439</v>
      </c>
      <c r="I40" s="13" t="s">
        <v>278</v>
      </c>
      <c r="K40" s="35">
        <v>365</v>
      </c>
      <c r="L40" s="36">
        <f t="shared" si="4"/>
        <v>365</v>
      </c>
      <c r="M40" s="34" t="str">
        <f t="shared" ca="1" si="5"/>
        <v>VENCIDO</v>
      </c>
      <c r="N40" s="46"/>
      <c r="O40" s="37"/>
      <c r="P40" s="37"/>
      <c r="S40" s="36">
        <f t="shared" si="6"/>
        <v>30</v>
      </c>
      <c r="U40" s="13" t="str">
        <f t="shared" ca="1" si="7"/>
        <v>NOK</v>
      </c>
    </row>
    <row r="41" spans="1:23" ht="15" hidden="1" customHeight="1" x14ac:dyDescent="0.25">
      <c r="A41" s="49">
        <v>38</v>
      </c>
      <c r="B41" s="28" t="s">
        <v>118</v>
      </c>
      <c r="C41" s="50">
        <v>77539348</v>
      </c>
      <c r="D41" s="51" t="s">
        <v>164</v>
      </c>
      <c r="E41" s="13" t="s">
        <v>165</v>
      </c>
      <c r="F41" s="13" t="s">
        <v>166</v>
      </c>
      <c r="G41" s="13" t="s">
        <v>167</v>
      </c>
      <c r="H41" s="9">
        <v>36060</v>
      </c>
      <c r="I41" s="13" t="s">
        <v>278</v>
      </c>
      <c r="J41" s="44">
        <v>43732</v>
      </c>
      <c r="K41" s="35">
        <v>365</v>
      </c>
      <c r="L41" s="36">
        <f t="shared" si="4"/>
        <v>44097</v>
      </c>
      <c r="M41" s="34" t="str">
        <f t="shared" ca="1" si="5"/>
        <v>VENCIDO</v>
      </c>
      <c r="N41" s="37" t="s">
        <v>219</v>
      </c>
      <c r="O41" s="39" t="s">
        <v>211</v>
      </c>
      <c r="P41" s="13" t="s">
        <v>258</v>
      </c>
      <c r="S41" s="36">
        <f t="shared" si="6"/>
        <v>30</v>
      </c>
      <c r="U41" s="13" t="str">
        <f t="shared" ca="1" si="7"/>
        <v>NOK</v>
      </c>
      <c r="W41" s="34" t="s">
        <v>260</v>
      </c>
    </row>
    <row r="42" spans="1:23" ht="15" hidden="1" customHeight="1" x14ac:dyDescent="0.25">
      <c r="A42" s="49">
        <v>39</v>
      </c>
      <c r="B42" s="28" t="s">
        <v>118</v>
      </c>
      <c r="C42" s="12" t="s">
        <v>168</v>
      </c>
      <c r="D42" s="51" t="s">
        <v>169</v>
      </c>
      <c r="E42" s="13" t="s">
        <v>170</v>
      </c>
      <c r="F42" s="13" t="s">
        <v>116</v>
      </c>
      <c r="G42" s="13" t="s">
        <v>121</v>
      </c>
      <c r="H42" s="20">
        <v>26541</v>
      </c>
      <c r="I42" s="13" t="s">
        <v>278</v>
      </c>
      <c r="K42" s="35">
        <v>365</v>
      </c>
      <c r="L42" s="36">
        <f t="shared" si="4"/>
        <v>365</v>
      </c>
      <c r="M42" s="34" t="str">
        <f t="shared" ca="1" si="5"/>
        <v>VENCIDO</v>
      </c>
      <c r="S42" s="36">
        <f t="shared" si="6"/>
        <v>30</v>
      </c>
      <c r="U42" s="13" t="str">
        <f t="shared" ca="1" si="7"/>
        <v>NOK</v>
      </c>
    </row>
    <row r="43" spans="1:23" ht="15" hidden="1" customHeight="1" x14ac:dyDescent="0.25">
      <c r="A43" s="49">
        <v>40</v>
      </c>
      <c r="B43" s="28" t="s">
        <v>118</v>
      </c>
      <c r="C43" s="50">
        <v>46287753</v>
      </c>
      <c r="D43" s="28" t="s">
        <v>171</v>
      </c>
      <c r="E43" s="8" t="s">
        <v>172</v>
      </c>
      <c r="F43" s="8" t="s">
        <v>166</v>
      </c>
      <c r="G43" s="8" t="s">
        <v>140</v>
      </c>
      <c r="H43" s="9">
        <v>33120</v>
      </c>
      <c r="I43" s="13" t="s">
        <v>246</v>
      </c>
      <c r="J43" s="44">
        <v>43888</v>
      </c>
      <c r="K43" s="35">
        <v>365</v>
      </c>
      <c r="L43" s="36">
        <f t="shared" si="4"/>
        <v>44253</v>
      </c>
      <c r="M43" s="34" t="str">
        <f t="shared" ca="1" si="5"/>
        <v>VENCIDO</v>
      </c>
      <c r="N43" s="37" t="s">
        <v>219</v>
      </c>
      <c r="O43" s="39" t="s">
        <v>211</v>
      </c>
      <c r="P43" s="13" t="s">
        <v>258</v>
      </c>
      <c r="S43" s="36">
        <f t="shared" si="6"/>
        <v>30</v>
      </c>
      <c r="U43" s="13" t="str">
        <f t="shared" ca="1" si="7"/>
        <v>NOK</v>
      </c>
      <c r="W43" s="34" t="s">
        <v>260</v>
      </c>
    </row>
    <row r="44" spans="1:23" ht="15" hidden="1" customHeight="1" x14ac:dyDescent="0.25">
      <c r="A44" s="49">
        <v>41</v>
      </c>
      <c r="B44" s="28" t="s">
        <v>118</v>
      </c>
      <c r="C44" s="12" t="s">
        <v>176</v>
      </c>
      <c r="D44" s="51" t="s">
        <v>177</v>
      </c>
      <c r="E44" s="13" t="s">
        <v>178</v>
      </c>
      <c r="F44" s="13" t="s">
        <v>179</v>
      </c>
      <c r="G44" s="13" t="s">
        <v>180</v>
      </c>
      <c r="H44" s="14">
        <v>24096</v>
      </c>
      <c r="I44" s="13" t="s">
        <v>278</v>
      </c>
      <c r="J44" s="44">
        <v>43690</v>
      </c>
      <c r="K44" s="35">
        <v>365</v>
      </c>
      <c r="L44" s="36">
        <f t="shared" si="4"/>
        <v>44055</v>
      </c>
      <c r="M44" s="34" t="str">
        <f t="shared" ca="1" si="5"/>
        <v>VENCIDO</v>
      </c>
      <c r="N44" s="37" t="s">
        <v>219</v>
      </c>
      <c r="O44" s="39" t="s">
        <v>211</v>
      </c>
      <c r="P44" s="39" t="s">
        <v>211</v>
      </c>
      <c r="S44" s="36">
        <f t="shared" si="6"/>
        <v>30</v>
      </c>
      <c r="U44" s="13" t="str">
        <f t="shared" ca="1" si="7"/>
        <v>NOK</v>
      </c>
      <c r="W44" s="47" t="s">
        <v>261</v>
      </c>
    </row>
    <row r="45" spans="1:23" ht="15" hidden="1" customHeight="1" x14ac:dyDescent="0.25">
      <c r="A45" s="49">
        <v>42</v>
      </c>
      <c r="B45" s="28" t="s">
        <v>118</v>
      </c>
      <c r="C45" s="50">
        <v>48606915</v>
      </c>
      <c r="D45" s="51" t="s">
        <v>181</v>
      </c>
      <c r="E45" s="13" t="s">
        <v>182</v>
      </c>
      <c r="F45" s="13" t="s">
        <v>183</v>
      </c>
      <c r="G45" s="13" t="s">
        <v>184</v>
      </c>
      <c r="H45" s="9">
        <v>34824</v>
      </c>
      <c r="I45" s="13" t="s">
        <v>278</v>
      </c>
      <c r="J45" s="44">
        <v>43732</v>
      </c>
      <c r="K45" s="35">
        <v>365</v>
      </c>
      <c r="L45" s="36">
        <f t="shared" si="4"/>
        <v>44097</v>
      </c>
      <c r="M45" s="34" t="str">
        <f t="shared" ca="1" si="5"/>
        <v>VENCIDO</v>
      </c>
      <c r="N45" s="37" t="s">
        <v>211</v>
      </c>
      <c r="O45" s="37" t="s">
        <v>211</v>
      </c>
      <c r="P45" s="39" t="s">
        <v>258</v>
      </c>
      <c r="S45" s="36">
        <f t="shared" si="6"/>
        <v>30</v>
      </c>
      <c r="U45" s="13" t="str">
        <f t="shared" ca="1" si="7"/>
        <v>NOK</v>
      </c>
    </row>
    <row r="46" spans="1:23" ht="15" hidden="1" customHeight="1" x14ac:dyDescent="0.25">
      <c r="A46" s="49">
        <v>43</v>
      </c>
      <c r="B46" s="28" t="s">
        <v>118</v>
      </c>
      <c r="C46" s="50">
        <v>46649269</v>
      </c>
      <c r="D46" s="28" t="s">
        <v>185</v>
      </c>
      <c r="E46" s="8" t="s">
        <v>186</v>
      </c>
      <c r="F46" s="8" t="s">
        <v>187</v>
      </c>
      <c r="G46" s="8" t="s">
        <v>188</v>
      </c>
      <c r="H46" s="9">
        <v>33172</v>
      </c>
      <c r="I46" s="13" t="s">
        <v>278</v>
      </c>
      <c r="J46" s="44">
        <v>43888</v>
      </c>
      <c r="K46" s="35">
        <v>365</v>
      </c>
      <c r="L46" s="36">
        <f t="shared" si="4"/>
        <v>44253</v>
      </c>
      <c r="M46" s="34" t="str">
        <f t="shared" ca="1" si="5"/>
        <v>VENCIDO</v>
      </c>
      <c r="N46" s="37" t="s">
        <v>219</v>
      </c>
      <c r="O46" s="39" t="s">
        <v>211</v>
      </c>
      <c r="P46" s="13" t="s">
        <v>258</v>
      </c>
      <c r="S46" s="36">
        <f t="shared" si="6"/>
        <v>30</v>
      </c>
      <c r="U46" s="13" t="str">
        <f t="shared" ca="1" si="7"/>
        <v>NOK</v>
      </c>
      <c r="W46" s="34" t="s">
        <v>262</v>
      </c>
    </row>
    <row r="47" spans="1:23" ht="15" hidden="1" customHeight="1" x14ac:dyDescent="0.25">
      <c r="A47" s="49">
        <v>44</v>
      </c>
      <c r="B47" s="8" t="s">
        <v>118</v>
      </c>
      <c r="C47" s="11">
        <v>71386352</v>
      </c>
      <c r="D47" s="8" t="s">
        <v>185</v>
      </c>
      <c r="E47" s="8" t="s">
        <v>51</v>
      </c>
      <c r="F47" s="8" t="s">
        <v>189</v>
      </c>
      <c r="G47" s="8" t="s">
        <v>190</v>
      </c>
      <c r="H47" s="9">
        <v>34118</v>
      </c>
      <c r="I47" s="13" t="s">
        <v>278</v>
      </c>
      <c r="K47" s="35">
        <v>365</v>
      </c>
      <c r="L47" s="36">
        <f t="shared" si="4"/>
        <v>365</v>
      </c>
      <c r="M47" s="34" t="str">
        <f t="shared" ca="1" si="5"/>
        <v>VENCIDO</v>
      </c>
      <c r="S47" s="36">
        <f t="shared" si="6"/>
        <v>30</v>
      </c>
      <c r="U47" s="13" t="str">
        <f t="shared" ca="1" si="7"/>
        <v>NOK</v>
      </c>
      <c r="W47" s="34" t="s">
        <v>263</v>
      </c>
    </row>
    <row r="48" spans="1:23" ht="15" hidden="1" customHeight="1" x14ac:dyDescent="0.25">
      <c r="A48" s="49">
        <v>45</v>
      </c>
      <c r="B48" s="8" t="s">
        <v>118</v>
      </c>
      <c r="C48" s="11">
        <v>42367350</v>
      </c>
      <c r="D48" s="8" t="s">
        <v>191</v>
      </c>
      <c r="E48" s="8" t="s">
        <v>192</v>
      </c>
      <c r="F48" s="8" t="s">
        <v>193</v>
      </c>
      <c r="G48" s="8" t="s">
        <v>96</v>
      </c>
      <c r="H48" s="9">
        <v>30817</v>
      </c>
      <c r="I48" s="13" t="s">
        <v>278</v>
      </c>
      <c r="K48" s="35">
        <v>365</v>
      </c>
      <c r="L48" s="36">
        <f t="shared" si="4"/>
        <v>365</v>
      </c>
      <c r="M48" s="34" t="str">
        <f t="shared" ca="1" si="5"/>
        <v>VENCIDO</v>
      </c>
      <c r="S48" s="36">
        <f t="shared" si="6"/>
        <v>30</v>
      </c>
      <c r="U48" s="13" t="str">
        <f t="shared" ca="1" si="7"/>
        <v>NOK</v>
      </c>
    </row>
    <row r="49" spans="1:23" ht="15" hidden="1" customHeight="1" x14ac:dyDescent="0.25">
      <c r="A49" s="49">
        <v>46</v>
      </c>
      <c r="B49" s="8" t="s">
        <v>118</v>
      </c>
      <c r="C49" s="8">
        <v>47290073</v>
      </c>
      <c r="D49" s="8" t="s">
        <v>198</v>
      </c>
      <c r="E49" s="8" t="s">
        <v>199</v>
      </c>
      <c r="F49" s="8" t="s">
        <v>162</v>
      </c>
      <c r="G49" s="8" t="s">
        <v>200</v>
      </c>
      <c r="H49" s="16">
        <v>33463</v>
      </c>
      <c r="I49" s="13" t="s">
        <v>278</v>
      </c>
      <c r="K49" s="35">
        <v>365</v>
      </c>
      <c r="L49" s="36">
        <f t="shared" si="4"/>
        <v>365</v>
      </c>
      <c r="M49" s="34" t="str">
        <f t="shared" ca="1" si="5"/>
        <v>VENCIDO</v>
      </c>
      <c r="S49" s="36">
        <f t="shared" si="6"/>
        <v>30</v>
      </c>
      <c r="U49" s="13" t="str">
        <f t="shared" ca="1" si="7"/>
        <v>NOK</v>
      </c>
    </row>
    <row r="50" spans="1:23" ht="15" hidden="1" customHeight="1" x14ac:dyDescent="0.25">
      <c r="A50" s="49">
        <v>47</v>
      </c>
      <c r="B50" s="8" t="s">
        <v>118</v>
      </c>
      <c r="C50" s="11">
        <v>46499936</v>
      </c>
      <c r="D50" s="8" t="s">
        <v>201</v>
      </c>
      <c r="E50" s="8" t="s">
        <v>202</v>
      </c>
      <c r="F50" s="8" t="s">
        <v>46</v>
      </c>
      <c r="G50" s="8" t="s">
        <v>200</v>
      </c>
      <c r="H50" s="9">
        <v>33091</v>
      </c>
      <c r="I50" s="13" t="s">
        <v>278</v>
      </c>
      <c r="K50" s="35">
        <v>365</v>
      </c>
      <c r="L50" s="36">
        <f t="shared" si="4"/>
        <v>365</v>
      </c>
      <c r="M50" s="34" t="str">
        <f t="shared" ca="1" si="5"/>
        <v>VENCIDO</v>
      </c>
      <c r="S50" s="36">
        <f t="shared" si="6"/>
        <v>30</v>
      </c>
      <c r="U50" s="13" t="str">
        <f t="shared" ca="1" si="7"/>
        <v>NOK</v>
      </c>
    </row>
    <row r="51" spans="1:23" ht="15" hidden="1" customHeight="1" x14ac:dyDescent="0.25">
      <c r="A51" s="49">
        <v>48</v>
      </c>
      <c r="B51" s="8" t="s">
        <v>118</v>
      </c>
      <c r="C51" s="8">
        <v>73760367</v>
      </c>
      <c r="D51" s="8" t="s">
        <v>203</v>
      </c>
      <c r="E51" s="8" t="s">
        <v>47</v>
      </c>
      <c r="F51" s="8" t="s">
        <v>162</v>
      </c>
      <c r="G51" s="8" t="s">
        <v>163</v>
      </c>
      <c r="H51" s="16">
        <v>36247</v>
      </c>
      <c r="I51" s="13" t="s">
        <v>278</v>
      </c>
      <c r="K51" s="35">
        <v>365</v>
      </c>
      <c r="L51" s="36">
        <f t="shared" si="4"/>
        <v>365</v>
      </c>
      <c r="M51" s="34" t="str">
        <f t="shared" ca="1" si="5"/>
        <v>VENCIDO</v>
      </c>
      <c r="S51" s="36">
        <f t="shared" si="6"/>
        <v>30</v>
      </c>
      <c r="U51" s="13" t="str">
        <f t="shared" ca="1" si="7"/>
        <v>NOK</v>
      </c>
    </row>
    <row r="52" spans="1:23" ht="15" hidden="1" customHeight="1" x14ac:dyDescent="0.25">
      <c r="A52" s="49">
        <v>49</v>
      </c>
      <c r="B52" s="8" t="s">
        <v>118</v>
      </c>
      <c r="C52" s="8">
        <v>41279887</v>
      </c>
      <c r="D52" s="8" t="s">
        <v>204</v>
      </c>
      <c r="E52" s="8" t="s">
        <v>205</v>
      </c>
      <c r="F52" s="8" t="s">
        <v>206</v>
      </c>
      <c r="G52" s="8" t="s">
        <v>207</v>
      </c>
      <c r="H52" s="16">
        <v>30113</v>
      </c>
      <c r="I52" s="13" t="s">
        <v>278</v>
      </c>
      <c r="K52" s="35">
        <v>365</v>
      </c>
      <c r="L52" s="36">
        <f t="shared" si="4"/>
        <v>365</v>
      </c>
      <c r="M52" s="34" t="str">
        <f t="shared" ca="1" si="5"/>
        <v>VENCIDO</v>
      </c>
      <c r="S52" s="36">
        <f t="shared" si="6"/>
        <v>30</v>
      </c>
      <c r="U52" s="13" t="str">
        <f t="shared" ca="1" si="7"/>
        <v>NOK</v>
      </c>
    </row>
    <row r="53" spans="1:23" ht="15" hidden="1" customHeight="1" x14ac:dyDescent="0.25">
      <c r="A53" s="49">
        <v>50</v>
      </c>
      <c r="B53" s="8" t="s">
        <v>231</v>
      </c>
      <c r="C53" s="8">
        <v>40006406</v>
      </c>
      <c r="D53" s="8" t="s">
        <v>227</v>
      </c>
      <c r="E53" s="8" t="s">
        <v>228</v>
      </c>
      <c r="F53" s="8" t="s">
        <v>229</v>
      </c>
      <c r="G53" s="8" t="s">
        <v>230</v>
      </c>
      <c r="H53" s="16">
        <v>28754</v>
      </c>
      <c r="I53" s="13" t="s">
        <v>233</v>
      </c>
      <c r="J53" s="44">
        <v>43710</v>
      </c>
      <c r="K53" s="35">
        <v>365</v>
      </c>
      <c r="L53" s="36">
        <f t="shared" si="4"/>
        <v>44075</v>
      </c>
      <c r="M53" s="34" t="str">
        <f t="shared" ca="1" si="5"/>
        <v>VENCIDO</v>
      </c>
      <c r="N53" s="13" t="s">
        <v>219</v>
      </c>
      <c r="O53" s="13" t="s">
        <v>251</v>
      </c>
      <c r="S53" s="36">
        <f t="shared" si="6"/>
        <v>30</v>
      </c>
      <c r="U53" s="13" t="str">
        <f t="shared" ca="1" si="7"/>
        <v>NOK</v>
      </c>
      <c r="W53" s="34" t="s">
        <v>252</v>
      </c>
    </row>
    <row r="54" spans="1:23" ht="15" hidden="1" customHeight="1" x14ac:dyDescent="0.25">
      <c r="A54" s="49">
        <v>51</v>
      </c>
      <c r="B54" s="8" t="s">
        <v>231</v>
      </c>
      <c r="C54" s="8">
        <v>40842333</v>
      </c>
      <c r="D54" s="8" t="s">
        <v>237</v>
      </c>
      <c r="E54" s="8" t="s">
        <v>234</v>
      </c>
      <c r="F54" s="8" t="s">
        <v>235</v>
      </c>
      <c r="G54" s="8"/>
      <c r="H54" s="16">
        <v>29685</v>
      </c>
      <c r="I54" s="13" t="s">
        <v>236</v>
      </c>
      <c r="K54" s="35">
        <v>365</v>
      </c>
      <c r="L54" s="36">
        <f t="shared" si="4"/>
        <v>365</v>
      </c>
      <c r="M54" s="34" t="str">
        <f t="shared" ca="1" si="5"/>
        <v>VENCIDO</v>
      </c>
      <c r="S54" s="36">
        <f t="shared" si="6"/>
        <v>30</v>
      </c>
      <c r="U54" s="13" t="str">
        <f t="shared" ca="1" si="7"/>
        <v>NOK</v>
      </c>
    </row>
    <row r="55" spans="1:23" ht="15" hidden="1" customHeight="1" x14ac:dyDescent="0.25">
      <c r="A55" s="49">
        <v>52</v>
      </c>
      <c r="B55" s="8" t="s">
        <v>89</v>
      </c>
      <c r="C55" s="8">
        <v>42447444</v>
      </c>
      <c r="D55" s="28" t="s">
        <v>239</v>
      </c>
      <c r="E55" s="28" t="s">
        <v>105</v>
      </c>
      <c r="F55" s="28" t="s">
        <v>166</v>
      </c>
      <c r="G55" s="28" t="s">
        <v>140</v>
      </c>
      <c r="H55" s="16">
        <v>30863</v>
      </c>
      <c r="I55" s="13" t="s">
        <v>240</v>
      </c>
      <c r="J55" s="44">
        <v>43710</v>
      </c>
      <c r="K55" s="35">
        <v>365</v>
      </c>
      <c r="L55" s="36">
        <f t="shared" si="4"/>
        <v>44075</v>
      </c>
      <c r="M55" s="34" t="str">
        <f t="shared" ca="1" si="5"/>
        <v>VENCIDO</v>
      </c>
      <c r="N55" s="13" t="s">
        <v>253</v>
      </c>
      <c r="O55" s="13" t="s">
        <v>258</v>
      </c>
      <c r="P55" s="13" t="s">
        <v>258</v>
      </c>
      <c r="S55" s="36">
        <f t="shared" si="6"/>
        <v>30</v>
      </c>
      <c r="U55" s="13" t="str">
        <f t="shared" ca="1" si="7"/>
        <v>NOK</v>
      </c>
      <c r="W55" s="34" t="s">
        <v>259</v>
      </c>
    </row>
    <row r="56" spans="1:23" ht="15" hidden="1" customHeight="1" x14ac:dyDescent="0.25">
      <c r="A56" s="49">
        <v>53</v>
      </c>
      <c r="B56" s="8" t="s">
        <v>231</v>
      </c>
      <c r="C56" s="8" t="s">
        <v>245</v>
      </c>
      <c r="D56" s="8" t="s">
        <v>242</v>
      </c>
      <c r="E56" s="28" t="s">
        <v>243</v>
      </c>
      <c r="F56" s="28" t="s">
        <v>230</v>
      </c>
      <c r="G56" s="28" t="s">
        <v>244</v>
      </c>
      <c r="H56" s="16">
        <v>26</v>
      </c>
      <c r="I56" s="13" t="s">
        <v>236</v>
      </c>
      <c r="J56" s="38"/>
      <c r="K56" s="35">
        <v>365</v>
      </c>
      <c r="L56" s="36">
        <f t="shared" si="4"/>
        <v>365</v>
      </c>
      <c r="M56" s="34" t="str">
        <f t="shared" ca="1" si="5"/>
        <v>VENCIDO</v>
      </c>
      <c r="N56" s="37"/>
      <c r="O56" s="37"/>
      <c r="P56" s="37"/>
      <c r="Q56" s="38"/>
      <c r="R56" s="38"/>
      <c r="S56" s="36">
        <f t="shared" si="6"/>
        <v>30</v>
      </c>
      <c r="U56" s="13" t="str">
        <f t="shared" ca="1" si="7"/>
        <v>NOK</v>
      </c>
    </row>
    <row r="57" spans="1:23" ht="15" hidden="1" customHeight="1" x14ac:dyDescent="0.25">
      <c r="A57" s="49">
        <v>54</v>
      </c>
      <c r="B57" s="8" t="s">
        <v>231</v>
      </c>
      <c r="C57" s="8">
        <v>73760367</v>
      </c>
      <c r="D57" s="8" t="s">
        <v>203</v>
      </c>
      <c r="E57" s="28" t="s">
        <v>47</v>
      </c>
      <c r="F57" s="28" t="s">
        <v>162</v>
      </c>
      <c r="G57" s="28" t="s">
        <v>163</v>
      </c>
      <c r="H57" s="16">
        <v>36247</v>
      </c>
      <c r="I57" s="13" t="s">
        <v>236</v>
      </c>
      <c r="K57" s="35">
        <v>365</v>
      </c>
      <c r="L57" s="36">
        <f t="shared" si="4"/>
        <v>365</v>
      </c>
      <c r="M57" s="34" t="str">
        <f t="shared" ca="1" si="5"/>
        <v>VENCIDO</v>
      </c>
      <c r="S57" s="36">
        <f t="shared" si="6"/>
        <v>30</v>
      </c>
      <c r="U57" s="13" t="str">
        <f t="shared" ca="1" si="7"/>
        <v>NOK</v>
      </c>
    </row>
    <row r="58" spans="1:23" ht="15" hidden="1" customHeight="1" x14ac:dyDescent="0.25">
      <c r="A58" s="49">
        <v>55</v>
      </c>
      <c r="B58" s="8" t="s">
        <v>89</v>
      </c>
      <c r="C58" s="8">
        <v>46531860</v>
      </c>
      <c r="D58" s="28" t="s">
        <v>130</v>
      </c>
      <c r="E58" s="28" t="s">
        <v>266</v>
      </c>
      <c r="F58" s="28" t="s">
        <v>267</v>
      </c>
      <c r="G58" s="28" t="s">
        <v>229</v>
      </c>
      <c r="H58" s="16">
        <v>33061</v>
      </c>
      <c r="I58" s="13" t="s">
        <v>277</v>
      </c>
      <c r="J58" s="44">
        <v>43882</v>
      </c>
      <c r="K58" s="35">
        <v>366</v>
      </c>
      <c r="L58" s="36">
        <f t="shared" si="4"/>
        <v>44248</v>
      </c>
      <c r="M58" s="34" t="str">
        <f t="shared" ca="1" si="5"/>
        <v>VENCIDO</v>
      </c>
      <c r="N58" s="13" t="s">
        <v>253</v>
      </c>
      <c r="S58" s="36"/>
      <c r="U58" s="13"/>
      <c r="W58" s="34" t="s">
        <v>268</v>
      </c>
    </row>
    <row r="59" spans="1:23" x14ac:dyDescent="0.25">
      <c r="B59" s="28" t="s">
        <v>102</v>
      </c>
      <c r="C59" s="13">
        <v>74944273</v>
      </c>
      <c r="D59" s="13" t="s">
        <v>287</v>
      </c>
      <c r="E59" s="13" t="s">
        <v>288</v>
      </c>
      <c r="F59" s="13" t="s">
        <v>222</v>
      </c>
      <c r="G59" s="13" t="s">
        <v>289</v>
      </c>
      <c r="H59" s="41">
        <v>35242</v>
      </c>
      <c r="I59" s="26" t="s">
        <v>220</v>
      </c>
    </row>
    <row r="60" spans="1:23" x14ac:dyDescent="0.25">
      <c r="B60" s="28" t="s">
        <v>102</v>
      </c>
      <c r="C60" s="13">
        <v>76698258</v>
      </c>
      <c r="D60" s="13" t="s">
        <v>296</v>
      </c>
      <c r="E60" s="13" t="s">
        <v>297</v>
      </c>
      <c r="F60" s="13" t="s">
        <v>298</v>
      </c>
      <c r="G60" s="57" t="s">
        <v>295</v>
      </c>
    </row>
    <row r="62" spans="1:23" x14ac:dyDescent="0.25">
      <c r="C62" s="59"/>
      <c r="D62" s="59"/>
      <c r="E62" s="59"/>
    </row>
  </sheetData>
  <autoFilter ref="B3:W58" xr:uid="{A04614FB-3BC1-400F-8E4F-16F9FA0511AE}">
    <filterColumn colId="0">
      <filters>
        <filter val="ALTURA"/>
      </filters>
    </filterColumn>
  </autoFilter>
  <sortState xmlns:xlrd2="http://schemas.microsoft.com/office/spreadsheetml/2017/richdata2" ref="A4:W58">
    <sortCondition ref="A4"/>
  </sortState>
  <mergeCells count="2">
    <mergeCell ref="B1:W1"/>
    <mergeCell ref="C62:E62"/>
  </mergeCells>
  <conditionalFormatting sqref="W3">
    <cfRule type="cellIs" dxfId="52" priority="24" operator="equal">
      <formula>"No Apto"</formula>
    </cfRule>
    <cfRule type="cellIs" dxfId="51" priority="25" operator="equal">
      <formula>"Apto"</formula>
    </cfRule>
  </conditionalFormatting>
  <conditionalFormatting sqref="H6:H9 H36:H40">
    <cfRule type="cellIs" dxfId="50" priority="23" stopIfTrue="1" operator="equal">
      <formula>""""""</formula>
    </cfRule>
  </conditionalFormatting>
  <conditionalFormatting sqref="U53:U57 U4:U51">
    <cfRule type="expression" dxfId="49" priority="15">
      <formula>$U4="NOK"</formula>
    </cfRule>
  </conditionalFormatting>
  <conditionalFormatting sqref="M59 M4:M57">
    <cfRule type="expression" dxfId="48" priority="14">
      <formula>$M4="VIGENTE"</formula>
    </cfRule>
  </conditionalFormatting>
  <conditionalFormatting sqref="M59 M4:M57">
    <cfRule type="expression" dxfId="47" priority="12">
      <formula>$M4="VENCIDO"</formula>
    </cfRule>
  </conditionalFormatting>
  <conditionalFormatting sqref="U52">
    <cfRule type="expression" dxfId="46" priority="8">
      <formula>$U52="NOK"</formula>
    </cfRule>
  </conditionalFormatting>
  <conditionalFormatting sqref="U58">
    <cfRule type="expression" dxfId="45" priority="6">
      <formula>$U58="NOK"</formula>
    </cfRule>
  </conditionalFormatting>
  <conditionalFormatting sqref="M58">
    <cfRule type="expression" dxfId="44" priority="5">
      <formula>$M58="VIGENTE"</formula>
    </cfRule>
  </conditionalFormatting>
  <conditionalFormatting sqref="M58">
    <cfRule type="expression" dxfId="43" priority="4">
      <formula>$M58="VENCIDO"</formula>
    </cfRule>
  </conditionalFormatting>
  <conditionalFormatting sqref="M18">
    <cfRule type="expression" dxfId="42" priority="30">
      <formula>#REF!="VENCIDO"</formula>
    </cfRule>
  </conditionalFormatting>
  <conditionalFormatting sqref="K17">
    <cfRule type="expression" dxfId="41" priority="2">
      <formula>$M17="VIGENTE"</formula>
    </cfRule>
  </conditionalFormatting>
  <conditionalFormatting sqref="K17">
    <cfRule type="expression" dxfId="40" priority="1">
      <formula>$M17="VENCIDO"</formula>
    </cfRule>
  </conditionalFormatting>
  <conditionalFormatting sqref="K17">
    <cfRule type="expression" dxfId="39" priority="3">
      <formula>#REF!="VENCIDO"</formula>
    </cfRule>
  </conditionalFormatting>
  <dataValidations count="3">
    <dataValidation type="list" allowBlank="1" showInputMessage="1" showErrorMessage="1" sqref="T24" xr:uid="{56411B41-A4FE-41B1-A1D6-E5BBDE288105}">
      <formula1>"Si, No"</formula1>
    </dataValidation>
    <dataValidation type="list" allowBlank="1" showInputMessage="1" showErrorMessage="1" sqref="N22:P22 N23:N27 N29 N33:N34 N31 N37 N40" xr:uid="{369E1181-E729-4A2D-B691-0014612EC775}">
      <formula1>"Apto, Apto con restricción, No Apto"</formula1>
    </dataValidation>
    <dataValidation type="list" allowBlank="1" showInputMessage="1" showErrorMessage="1" sqref="O23:O27 P23:P26 O34" xr:uid="{5C0B177B-8858-4678-880D-6A30CB999B38}">
      <formula1>"Apto, No apto, No aplica"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5792-CBF5-4134-A09F-333D27A643B7}">
  <dimension ref="A2:W11"/>
  <sheetViews>
    <sheetView workbookViewId="0">
      <selection activeCell="A2" sqref="A2"/>
    </sheetView>
  </sheetViews>
  <sheetFormatPr baseColWidth="10" defaultRowHeight="15" x14ac:dyDescent="0.25"/>
  <sheetData>
    <row r="2" spans="1:23" x14ac:dyDescent="0.25">
      <c r="A2" t="s">
        <v>271</v>
      </c>
    </row>
    <row r="3" spans="1:23" s="7" customFormat="1" ht="51" x14ac:dyDescent="0.25">
      <c r="A3" s="2" t="s">
        <v>0</v>
      </c>
      <c r="B3" s="2" t="s">
        <v>269</v>
      </c>
      <c r="C3" s="3" t="s">
        <v>1</v>
      </c>
      <c r="D3" s="5" t="s">
        <v>11</v>
      </c>
      <c r="E3" s="5" t="s">
        <v>12</v>
      </c>
      <c r="F3" s="5" t="s">
        <v>13</v>
      </c>
      <c r="G3" s="5" t="s">
        <v>14</v>
      </c>
      <c r="H3" s="6" t="s">
        <v>72</v>
      </c>
      <c r="I3" s="2" t="s">
        <v>2</v>
      </c>
      <c r="J3" s="4" t="s">
        <v>214</v>
      </c>
      <c r="K3" s="4"/>
      <c r="L3" s="4" t="s">
        <v>213</v>
      </c>
      <c r="M3" s="4" t="s">
        <v>3</v>
      </c>
      <c r="N3" s="2" t="s">
        <v>221</v>
      </c>
      <c r="O3" s="4" t="s">
        <v>224</v>
      </c>
      <c r="P3" s="4" t="s">
        <v>256</v>
      </c>
      <c r="Q3" s="4" t="s">
        <v>4</v>
      </c>
      <c r="R3" s="4" t="s">
        <v>5</v>
      </c>
      <c r="S3" s="4" t="s">
        <v>215</v>
      </c>
      <c r="T3" s="4" t="s">
        <v>6</v>
      </c>
      <c r="U3" s="4" t="s">
        <v>217</v>
      </c>
      <c r="V3" s="4" t="s">
        <v>7</v>
      </c>
      <c r="W3" s="4" t="s">
        <v>8</v>
      </c>
    </row>
    <row r="4" spans="1:23" ht="15" customHeight="1" x14ac:dyDescent="0.25">
      <c r="A4" s="34">
        <v>41</v>
      </c>
      <c r="B4" s="8" t="s">
        <v>118</v>
      </c>
      <c r="C4" s="12" t="s">
        <v>156</v>
      </c>
      <c r="D4" s="13" t="s">
        <v>157</v>
      </c>
      <c r="E4" s="13" t="s">
        <v>158</v>
      </c>
      <c r="F4" s="13" t="s">
        <v>159</v>
      </c>
      <c r="G4" s="13" t="s">
        <v>160</v>
      </c>
      <c r="H4" s="14">
        <v>33093</v>
      </c>
      <c r="I4" s="13"/>
      <c r="J4" s="38"/>
      <c r="K4" s="35">
        <v>365</v>
      </c>
      <c r="L4" s="36">
        <f t="shared" ref="L4:L8" si="0">J4+K4</f>
        <v>365</v>
      </c>
      <c r="M4" s="34" t="str">
        <f t="shared" ref="M4:M8" ca="1" si="1">IF(L4&lt;TODAY(),"VENCIDO","VIGENTE")</f>
        <v>VENCIDO</v>
      </c>
      <c r="N4" s="37"/>
      <c r="O4" s="37"/>
      <c r="P4" s="37"/>
      <c r="Q4" s="38"/>
      <c r="R4" s="38"/>
      <c r="S4" s="36">
        <f t="shared" ref="S4:S8" si="2">R4+30</f>
        <v>30</v>
      </c>
      <c r="T4" s="34"/>
      <c r="U4" s="13" t="str">
        <f t="shared" ref="U4:U8" ca="1" si="3">IF(S4&lt;TODAY(),"NOK","OK")</f>
        <v>NOK</v>
      </c>
      <c r="V4" s="34"/>
      <c r="W4" s="34"/>
    </row>
    <row r="5" spans="1:23" ht="15" customHeight="1" x14ac:dyDescent="0.25">
      <c r="A5" s="49">
        <v>46</v>
      </c>
      <c r="B5" s="28" t="s">
        <v>118</v>
      </c>
      <c r="C5" s="12" t="s">
        <v>173</v>
      </c>
      <c r="D5" s="51" t="s">
        <v>171</v>
      </c>
      <c r="E5" s="13" t="s">
        <v>172</v>
      </c>
      <c r="F5" s="13" t="s">
        <v>174</v>
      </c>
      <c r="G5" s="13" t="s">
        <v>175</v>
      </c>
      <c r="H5" s="14">
        <v>35740</v>
      </c>
      <c r="I5" s="13"/>
      <c r="J5" s="34"/>
      <c r="K5" s="35">
        <v>365</v>
      </c>
      <c r="L5" s="36">
        <f t="shared" si="0"/>
        <v>365</v>
      </c>
      <c r="M5" s="34" t="str">
        <f t="shared" ca="1" si="1"/>
        <v>VENCIDO</v>
      </c>
      <c r="N5" s="13"/>
      <c r="O5" s="13"/>
      <c r="P5" s="13"/>
      <c r="Q5" s="34"/>
      <c r="R5" s="34"/>
      <c r="S5" s="36">
        <f t="shared" si="2"/>
        <v>30</v>
      </c>
      <c r="T5" s="34"/>
      <c r="U5" s="13" t="str">
        <f t="shared" ca="1" si="3"/>
        <v>NOK</v>
      </c>
      <c r="V5" s="34"/>
      <c r="W5" s="34"/>
    </row>
    <row r="6" spans="1:23" ht="15" customHeight="1" x14ac:dyDescent="0.25">
      <c r="A6" s="34">
        <v>52</v>
      </c>
      <c r="B6" s="8" t="s">
        <v>118</v>
      </c>
      <c r="C6" s="12" t="s">
        <v>194</v>
      </c>
      <c r="D6" s="13" t="s">
        <v>195</v>
      </c>
      <c r="E6" s="13" t="s">
        <v>98</v>
      </c>
      <c r="F6" s="13" t="s">
        <v>196</v>
      </c>
      <c r="G6" s="13" t="s">
        <v>197</v>
      </c>
      <c r="H6" s="14">
        <v>25971</v>
      </c>
      <c r="I6" s="13"/>
      <c r="J6" s="34"/>
      <c r="K6" s="35">
        <v>365</v>
      </c>
      <c r="L6" s="36">
        <f t="shared" si="0"/>
        <v>365</v>
      </c>
      <c r="M6" s="34" t="str">
        <f t="shared" ca="1" si="1"/>
        <v>VENCIDO</v>
      </c>
      <c r="N6" s="13"/>
      <c r="O6" s="13"/>
      <c r="P6" s="13"/>
      <c r="Q6" s="34"/>
      <c r="R6" s="34"/>
      <c r="S6" s="36">
        <f t="shared" si="2"/>
        <v>30</v>
      </c>
      <c r="T6" s="34"/>
      <c r="U6" s="13" t="str">
        <f t="shared" ca="1" si="3"/>
        <v>NOK</v>
      </c>
      <c r="V6" s="34"/>
      <c r="W6" s="34"/>
    </row>
    <row r="7" spans="1:23" ht="15" customHeight="1" x14ac:dyDescent="0.25">
      <c r="A7" s="49">
        <v>10</v>
      </c>
      <c r="B7" s="28" t="s">
        <v>71</v>
      </c>
      <c r="C7" s="50">
        <v>73421031</v>
      </c>
      <c r="D7" s="28" t="s">
        <v>50</v>
      </c>
      <c r="E7" s="8" t="s">
        <v>51</v>
      </c>
      <c r="F7" s="8" t="s">
        <v>52</v>
      </c>
      <c r="G7" s="8" t="s">
        <v>53</v>
      </c>
      <c r="H7" s="9">
        <v>34125</v>
      </c>
      <c r="I7" s="13"/>
      <c r="J7" s="34"/>
      <c r="K7" s="35">
        <v>365</v>
      </c>
      <c r="L7" s="36">
        <f t="shared" si="0"/>
        <v>365</v>
      </c>
      <c r="M7" s="34" t="str">
        <f t="shared" ca="1" si="1"/>
        <v>VENCIDO</v>
      </c>
      <c r="N7" s="13"/>
      <c r="O7" s="13"/>
      <c r="P7" s="13"/>
      <c r="Q7" s="13"/>
      <c r="R7" s="13"/>
      <c r="S7" s="36">
        <f t="shared" si="2"/>
        <v>30</v>
      </c>
      <c r="T7" s="13"/>
      <c r="U7" s="13" t="str">
        <f t="shared" ca="1" si="3"/>
        <v>NOK</v>
      </c>
      <c r="V7" s="13"/>
      <c r="W7" s="34"/>
    </row>
    <row r="8" spans="1:23" ht="15" customHeight="1" x14ac:dyDescent="0.25">
      <c r="A8" s="34">
        <v>16</v>
      </c>
      <c r="B8" s="28" t="s">
        <v>71</v>
      </c>
      <c r="C8" s="11">
        <v>76824677</v>
      </c>
      <c r="D8" s="8" t="s">
        <v>67</v>
      </c>
      <c r="E8" s="8" t="s">
        <v>68</v>
      </c>
      <c r="F8" s="8" t="s">
        <v>69</v>
      </c>
      <c r="G8" s="8" t="s">
        <v>70</v>
      </c>
      <c r="H8" s="9">
        <v>36603</v>
      </c>
      <c r="I8" s="13"/>
      <c r="J8" s="34"/>
      <c r="K8" s="35">
        <v>365</v>
      </c>
      <c r="L8" s="36">
        <f t="shared" si="0"/>
        <v>365</v>
      </c>
      <c r="M8" s="34" t="str">
        <f t="shared" ca="1" si="1"/>
        <v>VENCIDO</v>
      </c>
      <c r="N8" s="13"/>
      <c r="O8" s="13"/>
      <c r="P8" s="13"/>
      <c r="Q8" s="13"/>
      <c r="R8" s="13"/>
      <c r="S8" s="36">
        <f t="shared" si="2"/>
        <v>30</v>
      </c>
      <c r="T8" s="13"/>
      <c r="U8" s="13" t="str">
        <f t="shared" ca="1" si="3"/>
        <v>NOK</v>
      </c>
      <c r="V8" s="13"/>
      <c r="W8" s="34"/>
    </row>
    <row r="9" spans="1:23" x14ac:dyDescent="0.25">
      <c r="A9" s="49">
        <v>22</v>
      </c>
      <c r="B9" s="28" t="s">
        <v>89</v>
      </c>
      <c r="C9" s="50">
        <v>43784120</v>
      </c>
      <c r="D9" s="28" t="s">
        <v>93</v>
      </c>
      <c r="E9" s="8" t="s">
        <v>94</v>
      </c>
      <c r="F9" s="8" t="s">
        <v>95</v>
      </c>
      <c r="G9" s="8" t="s">
        <v>96</v>
      </c>
      <c r="H9" s="9">
        <v>31659</v>
      </c>
      <c r="I9" s="29" t="s">
        <v>247</v>
      </c>
      <c r="J9" s="44">
        <v>43850</v>
      </c>
      <c r="K9" s="34" t="s">
        <v>276</v>
      </c>
      <c r="L9" s="45" t="s">
        <v>211</v>
      </c>
      <c r="M9" s="45" t="s">
        <v>211</v>
      </c>
      <c r="N9" s="39" t="s">
        <v>258</v>
      </c>
      <c r="O9" s="13"/>
      <c r="P9" s="34"/>
    </row>
    <row r="10" spans="1:23" x14ac:dyDescent="0.25">
      <c r="A10" s="34">
        <v>18</v>
      </c>
      <c r="B10" s="8" t="s">
        <v>73</v>
      </c>
      <c r="C10" s="11">
        <v>21117445</v>
      </c>
      <c r="D10" s="8" t="s">
        <v>77</v>
      </c>
      <c r="E10" s="8" t="s">
        <v>78</v>
      </c>
      <c r="F10" s="8" t="s">
        <v>79</v>
      </c>
      <c r="G10" s="8" t="s">
        <v>80</v>
      </c>
      <c r="H10" s="9">
        <v>25051</v>
      </c>
      <c r="I10" s="13"/>
      <c r="J10" s="38"/>
      <c r="K10" s="34" t="s">
        <v>272</v>
      </c>
      <c r="L10" s="37"/>
      <c r="M10" s="37"/>
      <c r="N10" s="37"/>
      <c r="O10" s="13"/>
      <c r="P10" s="34"/>
    </row>
    <row r="11" spans="1:23" x14ac:dyDescent="0.25">
      <c r="A11" s="42">
        <v>17</v>
      </c>
      <c r="B11" s="29" t="s">
        <v>73</v>
      </c>
      <c r="C11" s="32">
        <v>45654586</v>
      </c>
      <c r="D11" s="29" t="s">
        <v>74</v>
      </c>
      <c r="E11" s="8" t="s">
        <v>75</v>
      </c>
      <c r="F11" s="8" t="s">
        <v>76</v>
      </c>
      <c r="G11" s="8"/>
      <c r="H11" s="9">
        <v>35899</v>
      </c>
      <c r="I11" s="43" t="s">
        <v>223</v>
      </c>
      <c r="J11" s="44">
        <v>43732</v>
      </c>
      <c r="K11" s="34" t="s">
        <v>276</v>
      </c>
      <c r="L11" s="39" t="s">
        <v>211</v>
      </c>
      <c r="M11" s="39" t="s">
        <v>211</v>
      </c>
      <c r="N11" s="39"/>
      <c r="O11" s="13"/>
      <c r="P11" s="34"/>
    </row>
  </sheetData>
  <conditionalFormatting sqref="U4">
    <cfRule type="expression" dxfId="38" priority="26">
      <formula>$U4="NOK"</formula>
    </cfRule>
  </conditionalFormatting>
  <conditionalFormatting sqref="M4">
    <cfRule type="expression" dxfId="37" priority="25">
      <formula>$M4="VIGENTE"</formula>
    </cfRule>
  </conditionalFormatting>
  <conditionalFormatting sqref="M4">
    <cfRule type="expression" dxfId="36" priority="24">
      <formula>$M4="VENCIDO"</formula>
    </cfRule>
  </conditionalFormatting>
  <conditionalFormatting sqref="H4">
    <cfRule type="cellIs" dxfId="35" priority="23" stopIfTrue="1" operator="equal">
      <formula>""""""</formula>
    </cfRule>
  </conditionalFormatting>
  <conditionalFormatting sqref="W3">
    <cfRule type="cellIs" dxfId="34" priority="21" operator="equal">
      <formula>"No Apto"</formula>
    </cfRule>
    <cfRule type="cellIs" dxfId="33" priority="22" operator="equal">
      <formula>"Apto"</formula>
    </cfRule>
  </conditionalFormatting>
  <conditionalFormatting sqref="U5">
    <cfRule type="expression" dxfId="32" priority="20">
      <formula>$U5="NOK"</formula>
    </cfRule>
  </conditionalFormatting>
  <conditionalFormatting sqref="M5">
    <cfRule type="expression" dxfId="31" priority="19">
      <formula>$M5="VIGENTE"</formula>
    </cfRule>
  </conditionalFormatting>
  <conditionalFormatting sqref="M5">
    <cfRule type="expression" dxfId="30" priority="18">
      <formula>$M5="VENCIDO"</formula>
    </cfRule>
  </conditionalFormatting>
  <conditionalFormatting sqref="U6">
    <cfRule type="expression" dxfId="29" priority="17">
      <formula>$U6="NOK"</formula>
    </cfRule>
  </conditionalFormatting>
  <conditionalFormatting sqref="M6">
    <cfRule type="expression" dxfId="28" priority="16">
      <formula>$M6="VIGENTE"</formula>
    </cfRule>
  </conditionalFormatting>
  <conditionalFormatting sqref="M6">
    <cfRule type="expression" dxfId="27" priority="15">
      <formula>$M6="VENCIDO"</formula>
    </cfRule>
  </conditionalFormatting>
  <conditionalFormatting sqref="U7">
    <cfRule type="expression" dxfId="26" priority="14">
      <formula>$U7="NOK"</formula>
    </cfRule>
  </conditionalFormatting>
  <conditionalFormatting sqref="M7">
    <cfRule type="expression" dxfId="25" priority="13">
      <formula>$M7="VIGENTE"</formula>
    </cfRule>
  </conditionalFormatting>
  <conditionalFormatting sqref="M7">
    <cfRule type="expression" dxfId="24" priority="12">
      <formula>$M7="VENCIDO"</formula>
    </cfRule>
  </conditionalFormatting>
  <conditionalFormatting sqref="U8">
    <cfRule type="expression" dxfId="23" priority="11">
      <formula>$U8="NOK"</formula>
    </cfRule>
  </conditionalFormatting>
  <conditionalFormatting sqref="M8">
    <cfRule type="expression" dxfId="22" priority="10">
      <formula>$M8="VIGENTE"</formula>
    </cfRule>
  </conditionalFormatting>
  <conditionalFormatting sqref="M8">
    <cfRule type="expression" dxfId="21" priority="9">
      <formula>$M9="VENCIDO"</formula>
    </cfRule>
  </conditionalFormatting>
  <conditionalFormatting sqref="M8">
    <cfRule type="expression" dxfId="20" priority="8">
      <formula>$M8="VENCIDO"</formula>
    </cfRule>
  </conditionalFormatting>
  <conditionalFormatting sqref="K9">
    <cfRule type="expression" dxfId="19" priority="7">
      <formula>$M9="VIGENTE"</formula>
    </cfRule>
  </conditionalFormatting>
  <conditionalFormatting sqref="K9">
    <cfRule type="expression" dxfId="18" priority="6">
      <formula>$M9="VENCIDO"</formula>
    </cfRule>
  </conditionalFormatting>
  <conditionalFormatting sqref="K10">
    <cfRule type="expression" dxfId="17" priority="5">
      <formula>$M10="VIGENTE"</formula>
    </cfRule>
  </conditionalFormatting>
  <conditionalFormatting sqref="K10">
    <cfRule type="expression" dxfId="16" priority="4">
      <formula>$M10="VENCIDO"</formula>
    </cfRule>
  </conditionalFormatting>
  <conditionalFormatting sqref="K11">
    <cfRule type="expression" dxfId="15" priority="3">
      <formula>$M11="VIGENTE"</formula>
    </cfRule>
  </conditionalFormatting>
  <conditionalFormatting sqref="K11">
    <cfRule type="expression" dxfId="14" priority="2">
      <formula>$M12="VENCIDO"</formula>
    </cfRule>
  </conditionalFormatting>
  <conditionalFormatting sqref="K11">
    <cfRule type="expression" dxfId="13" priority="1">
      <formula>$M11="VENCIDO"</formula>
    </cfRule>
  </conditionalFormatting>
  <dataValidations count="2">
    <dataValidation type="list" allowBlank="1" showInputMessage="1" showErrorMessage="1" sqref="M9:N9" xr:uid="{2D0453AF-22E7-424E-9FE4-CA76609FCF43}">
      <formula1>"Apto, No apto, No aplica"</formula1>
    </dataValidation>
    <dataValidation type="list" allowBlank="1" showInputMessage="1" showErrorMessage="1" sqref="L9" xr:uid="{D85AB8CD-D863-4630-A898-C49206097EC8}">
      <formula1>"Apto, Apto con restricción, No Apto"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5835-BFE4-4F06-B247-D49272B33C89}">
  <dimension ref="A1:U34"/>
  <sheetViews>
    <sheetView zoomScale="78" zoomScaleNormal="78" workbookViewId="0">
      <selection sqref="A1:XFD1"/>
    </sheetView>
  </sheetViews>
  <sheetFormatPr baseColWidth="10" defaultRowHeight="15" x14ac:dyDescent="0.25"/>
  <cols>
    <col min="1" max="1" width="16.5703125" customWidth="1"/>
    <col min="7" max="7" width="16.42578125" customWidth="1"/>
    <col min="8" max="8" width="18" customWidth="1"/>
    <col min="9" max="9" width="11.42578125" style="10"/>
    <col min="10" max="10" width="11.42578125" style="10" hidden="1" customWidth="1"/>
    <col min="11" max="11" width="11.85546875" style="10" hidden="1" customWidth="1"/>
    <col min="12" max="12" width="11.85546875" style="10" bestFit="1" customWidth="1"/>
    <col min="13" max="13" width="22" style="10" customWidth="1"/>
    <col min="14" max="16" width="11.42578125" style="10"/>
    <col min="17" max="17" width="0" style="10" hidden="1" customWidth="1"/>
    <col min="18" max="21" width="11.42578125" style="10"/>
  </cols>
  <sheetData>
    <row r="1" spans="1:21" s="7" customFormat="1" ht="38.25" x14ac:dyDescent="0.25">
      <c r="A1" s="2" t="s">
        <v>0</v>
      </c>
      <c r="B1" s="3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72</v>
      </c>
      <c r="H1" s="2" t="s">
        <v>2</v>
      </c>
      <c r="I1" s="4" t="s">
        <v>214</v>
      </c>
      <c r="J1" s="4"/>
      <c r="K1" s="4" t="s">
        <v>213</v>
      </c>
      <c r="L1" s="4" t="s">
        <v>3</v>
      </c>
      <c r="M1" s="2" t="s">
        <v>221</v>
      </c>
      <c r="N1" s="4" t="s">
        <v>224</v>
      </c>
      <c r="O1" s="4" t="s">
        <v>4</v>
      </c>
      <c r="P1" s="4" t="s">
        <v>5</v>
      </c>
      <c r="Q1" s="4" t="s">
        <v>215</v>
      </c>
      <c r="R1" s="4" t="s">
        <v>6</v>
      </c>
      <c r="S1" s="4" t="s">
        <v>217</v>
      </c>
      <c r="T1" s="4" t="s">
        <v>7</v>
      </c>
      <c r="U1" s="4" t="s">
        <v>8</v>
      </c>
    </row>
    <row r="2" spans="1:21" x14ac:dyDescent="0.25">
      <c r="A2" s="8"/>
      <c r="B2" s="11"/>
      <c r="C2" s="8"/>
      <c r="D2" s="8"/>
      <c r="E2" s="8"/>
      <c r="F2" s="8"/>
      <c r="G2" s="9"/>
      <c r="H2" s="13"/>
      <c r="I2" s="23"/>
      <c r="J2" s="24"/>
      <c r="K2" s="21"/>
      <c r="Q2" s="21"/>
      <c r="S2" s="25"/>
    </row>
    <row r="3" spans="1:21" x14ac:dyDescent="0.25">
      <c r="A3" s="8"/>
      <c r="B3" s="18"/>
      <c r="C3" s="13"/>
      <c r="D3" s="13"/>
      <c r="E3" s="13"/>
      <c r="F3" s="13"/>
      <c r="G3" s="19"/>
      <c r="J3" s="24"/>
      <c r="K3" s="21"/>
      <c r="Q3" s="21"/>
      <c r="S3" s="25"/>
    </row>
    <row r="4" spans="1:21" x14ac:dyDescent="0.25">
      <c r="A4" s="8"/>
      <c r="B4" s="15"/>
      <c r="C4" s="8"/>
      <c r="D4" s="8"/>
      <c r="E4" s="8"/>
      <c r="F4" s="8"/>
      <c r="G4" s="16"/>
      <c r="J4" s="24"/>
      <c r="K4" s="21"/>
      <c r="Q4" s="21"/>
      <c r="S4" s="25"/>
    </row>
    <row r="5" spans="1:21" x14ac:dyDescent="0.25">
      <c r="A5" s="8"/>
      <c r="B5" s="11"/>
      <c r="C5" s="8"/>
      <c r="D5" s="8"/>
      <c r="E5" s="8"/>
      <c r="F5" s="8"/>
      <c r="G5" s="9"/>
      <c r="J5" s="24"/>
      <c r="K5" s="21"/>
      <c r="Q5" s="21"/>
      <c r="S5" s="25"/>
    </row>
    <row r="6" spans="1:21" x14ac:dyDescent="0.25">
      <c r="A6" s="8"/>
      <c r="B6" s="11"/>
      <c r="C6" s="8"/>
      <c r="D6" s="8"/>
      <c r="E6" s="8"/>
      <c r="F6" s="8"/>
      <c r="G6" s="9"/>
      <c r="J6" s="24"/>
      <c r="K6" s="21"/>
      <c r="Q6" s="21"/>
      <c r="S6" s="25"/>
    </row>
    <row r="7" spans="1:21" x14ac:dyDescent="0.25">
      <c r="A7" s="8"/>
      <c r="B7" s="12"/>
      <c r="C7" s="13"/>
      <c r="D7" s="13"/>
      <c r="E7" s="13"/>
      <c r="F7" s="13"/>
      <c r="G7" s="14"/>
      <c r="H7" s="13"/>
      <c r="I7" s="23"/>
      <c r="J7" s="24"/>
      <c r="K7" s="21"/>
      <c r="Q7" s="21"/>
      <c r="S7" s="25"/>
    </row>
    <row r="8" spans="1:21" x14ac:dyDescent="0.25">
      <c r="A8" s="8"/>
      <c r="B8" s="11"/>
      <c r="C8" s="8"/>
      <c r="D8" s="8"/>
      <c r="E8" s="8"/>
      <c r="F8" s="8"/>
      <c r="G8" s="9"/>
      <c r="J8" s="24"/>
      <c r="K8" s="21"/>
      <c r="Q8" s="21"/>
      <c r="S8" s="25"/>
    </row>
    <row r="9" spans="1:21" x14ac:dyDescent="0.25">
      <c r="A9" s="8"/>
      <c r="B9" s="11"/>
      <c r="C9" s="8"/>
      <c r="D9" s="8"/>
      <c r="E9" s="8"/>
      <c r="F9" s="8"/>
      <c r="G9" s="9"/>
      <c r="J9" s="24"/>
      <c r="K9" s="21"/>
      <c r="Q9" s="21"/>
      <c r="S9" s="25"/>
    </row>
    <row r="10" spans="1:21" x14ac:dyDescent="0.25">
      <c r="A10" s="8"/>
      <c r="B10" s="12"/>
      <c r="C10" s="13"/>
      <c r="D10" s="13"/>
      <c r="E10" s="13"/>
      <c r="F10" s="13"/>
      <c r="G10" s="14"/>
      <c r="J10" s="24"/>
      <c r="K10" s="21"/>
      <c r="Q10" s="21"/>
      <c r="S10" s="25"/>
    </row>
    <row r="11" spans="1:21" x14ac:dyDescent="0.25">
      <c r="A11" s="8"/>
      <c r="B11" s="8"/>
      <c r="C11" s="8"/>
      <c r="D11" s="8"/>
      <c r="E11" s="8"/>
      <c r="F11" s="8"/>
      <c r="G11" s="9"/>
      <c r="J11" s="24"/>
      <c r="K11" s="21"/>
      <c r="Q11" s="21"/>
      <c r="S11" s="25"/>
    </row>
    <row r="12" spans="1:21" x14ac:dyDescent="0.25">
      <c r="A12" s="8"/>
      <c r="B12" s="12"/>
      <c r="C12" s="13"/>
      <c r="D12" s="13"/>
      <c r="E12" s="13"/>
      <c r="F12" s="13"/>
      <c r="G12" s="14"/>
      <c r="J12" s="24"/>
      <c r="K12" s="21"/>
      <c r="Q12" s="21"/>
      <c r="S12" s="25"/>
    </row>
    <row r="13" spans="1:21" x14ac:dyDescent="0.25">
      <c r="A13" s="8"/>
      <c r="B13" s="12"/>
      <c r="C13" s="13"/>
      <c r="D13" s="13"/>
      <c r="E13" s="13"/>
      <c r="F13" s="13"/>
      <c r="G13" s="14"/>
      <c r="J13" s="24"/>
      <c r="K13" s="21"/>
      <c r="Q13" s="21"/>
      <c r="S13" s="25"/>
    </row>
    <row r="14" spans="1:21" x14ac:dyDescent="0.25">
      <c r="A14" s="8"/>
      <c r="B14" s="11"/>
      <c r="C14" s="13"/>
      <c r="D14" s="13"/>
      <c r="E14" s="13"/>
      <c r="F14" s="13"/>
      <c r="G14" s="9"/>
      <c r="J14" s="24"/>
      <c r="K14" s="21"/>
      <c r="Q14" s="21"/>
      <c r="S14" s="25"/>
    </row>
    <row r="15" spans="1:21" x14ac:dyDescent="0.25">
      <c r="A15" s="8"/>
      <c r="B15" s="12"/>
      <c r="C15" s="13"/>
      <c r="D15" s="13"/>
      <c r="E15" s="13"/>
      <c r="F15" s="13"/>
      <c r="G15" s="20"/>
      <c r="J15" s="24"/>
      <c r="K15" s="21"/>
      <c r="Q15" s="21"/>
      <c r="S15" s="25"/>
    </row>
    <row r="16" spans="1:21" x14ac:dyDescent="0.25">
      <c r="A16" s="8"/>
      <c r="B16" s="11"/>
      <c r="C16" s="8"/>
      <c r="D16" s="8"/>
      <c r="E16" s="8"/>
      <c r="F16" s="8"/>
      <c r="G16" s="9"/>
      <c r="H16" s="13"/>
      <c r="I16" s="23"/>
      <c r="J16" s="24"/>
      <c r="K16" s="21"/>
      <c r="Q16" s="21"/>
      <c r="S16" s="25"/>
    </row>
    <row r="17" spans="1:20" x14ac:dyDescent="0.25">
      <c r="A17" s="8"/>
      <c r="B17" s="12"/>
      <c r="C17" s="13"/>
      <c r="D17" s="13"/>
      <c r="E17" s="13"/>
      <c r="F17" s="13"/>
      <c r="G17" s="14"/>
      <c r="J17" s="24"/>
      <c r="K17" s="21"/>
      <c r="Q17" s="21"/>
      <c r="S17" s="25"/>
    </row>
    <row r="18" spans="1:20" x14ac:dyDescent="0.25">
      <c r="A18" s="8"/>
      <c r="B18" s="12"/>
      <c r="C18" s="13"/>
      <c r="D18" s="13"/>
      <c r="E18" s="13"/>
      <c r="F18" s="13"/>
      <c r="G18" s="14"/>
      <c r="H18" s="13"/>
      <c r="I18" s="23"/>
      <c r="J18" s="24"/>
      <c r="K18" s="21"/>
      <c r="Q18" s="21"/>
      <c r="S18" s="25"/>
    </row>
    <row r="19" spans="1:20" x14ac:dyDescent="0.25">
      <c r="A19" s="8"/>
      <c r="B19" s="11"/>
      <c r="C19" s="13"/>
      <c r="D19" s="13"/>
      <c r="E19" s="13"/>
      <c r="F19" s="13"/>
      <c r="G19" s="9"/>
      <c r="J19" s="24"/>
      <c r="K19" s="21"/>
      <c r="Q19" s="21"/>
      <c r="S19" s="25"/>
    </row>
    <row r="20" spans="1:20" x14ac:dyDescent="0.25">
      <c r="A20" s="8"/>
      <c r="B20" s="11"/>
      <c r="C20" s="8"/>
      <c r="D20" s="8"/>
      <c r="E20" s="8"/>
      <c r="F20" s="8"/>
      <c r="G20" s="9"/>
      <c r="H20" s="13"/>
      <c r="I20" s="23"/>
      <c r="J20" s="24"/>
      <c r="K20" s="21"/>
      <c r="Q20" s="21"/>
      <c r="S20" s="25"/>
    </row>
    <row r="21" spans="1:20" x14ac:dyDescent="0.25">
      <c r="A21" s="8"/>
      <c r="B21" s="11"/>
      <c r="C21" s="8"/>
      <c r="D21" s="8"/>
      <c r="E21" s="8"/>
      <c r="F21" s="8"/>
      <c r="G21" s="9"/>
      <c r="H21" s="13"/>
      <c r="J21" s="24"/>
      <c r="K21" s="21"/>
      <c r="Q21" s="21"/>
      <c r="S21" s="25"/>
    </row>
    <row r="22" spans="1:20" x14ac:dyDescent="0.25">
      <c r="A22" s="8"/>
      <c r="B22" s="11"/>
      <c r="C22" s="8"/>
      <c r="D22" s="8"/>
      <c r="E22" s="8"/>
      <c r="F22" s="8"/>
      <c r="G22" s="9"/>
      <c r="J22" s="24"/>
      <c r="K22" s="21"/>
      <c r="Q22" s="21"/>
      <c r="S22" s="25"/>
    </row>
    <row r="23" spans="1:20" x14ac:dyDescent="0.25">
      <c r="A23" s="8"/>
      <c r="B23" s="12"/>
      <c r="C23" s="13"/>
      <c r="D23" s="13"/>
      <c r="E23" s="13"/>
      <c r="F23" s="13"/>
      <c r="G23" s="14"/>
      <c r="J23" s="24"/>
      <c r="K23" s="21"/>
      <c r="Q23" s="21"/>
      <c r="S23" s="25"/>
    </row>
    <row r="24" spans="1:20" x14ac:dyDescent="0.25">
      <c r="A24" s="8"/>
      <c r="B24" s="8"/>
      <c r="C24" s="8"/>
      <c r="D24" s="8"/>
      <c r="E24" s="8"/>
      <c r="F24" s="8"/>
      <c r="G24" s="16"/>
      <c r="J24" s="24"/>
      <c r="K24" s="21"/>
      <c r="Q24" s="21"/>
      <c r="S24" s="25"/>
    </row>
    <row r="25" spans="1:20" x14ac:dyDescent="0.25">
      <c r="A25" s="8"/>
      <c r="B25" s="11"/>
      <c r="C25" s="8"/>
      <c r="D25" s="8"/>
      <c r="E25" s="8"/>
      <c r="F25" s="8"/>
      <c r="G25" s="9"/>
      <c r="J25" s="24"/>
      <c r="K25" s="21"/>
      <c r="Q25" s="21"/>
      <c r="S25" s="25"/>
    </row>
    <row r="26" spans="1:20" x14ac:dyDescent="0.25">
      <c r="A26" s="8"/>
      <c r="B26" s="8"/>
      <c r="C26" s="8"/>
      <c r="D26" s="8"/>
      <c r="E26" s="8"/>
      <c r="F26" s="8"/>
      <c r="G26" s="16"/>
      <c r="J26" s="24"/>
      <c r="K26" s="21"/>
      <c r="Q26" s="21"/>
      <c r="S26" s="25"/>
    </row>
    <row r="27" spans="1:20" x14ac:dyDescent="0.25">
      <c r="A27" s="8"/>
      <c r="B27" s="11"/>
      <c r="C27" s="8"/>
      <c r="D27" s="8"/>
      <c r="E27" s="8"/>
      <c r="F27" s="8"/>
      <c r="G27" s="9"/>
      <c r="J27" s="24"/>
      <c r="K27" s="21"/>
      <c r="Q27" s="21"/>
      <c r="S27" s="25"/>
    </row>
    <row r="28" spans="1:20" x14ac:dyDescent="0.25">
      <c r="I28" s="23"/>
      <c r="J28" s="24"/>
      <c r="K28" s="21"/>
      <c r="M28" s="22"/>
      <c r="N28" s="22"/>
      <c r="O28" s="23"/>
      <c r="P28" s="23"/>
      <c r="Q28" s="21"/>
      <c r="R28" s="17"/>
      <c r="S28" s="17"/>
      <c r="T28" s="17"/>
    </row>
    <row r="29" spans="1:20" x14ac:dyDescent="0.25">
      <c r="I29" s="21"/>
      <c r="J29" s="24"/>
      <c r="K29" s="21"/>
      <c r="M29" s="22"/>
      <c r="N29" s="22"/>
      <c r="O29" s="21"/>
      <c r="P29" s="21"/>
      <c r="Q29" s="21"/>
      <c r="R29" s="17"/>
      <c r="S29" s="17"/>
      <c r="T29" s="17"/>
    </row>
    <row r="30" spans="1:20" x14ac:dyDescent="0.25">
      <c r="J30" s="24"/>
      <c r="K30" s="21"/>
      <c r="Q30" s="21"/>
      <c r="S30" s="25"/>
    </row>
    <row r="31" spans="1:20" x14ac:dyDescent="0.25">
      <c r="I31" s="27"/>
      <c r="J31" s="24"/>
      <c r="K31" s="21"/>
      <c r="L31" s="17"/>
      <c r="M31" s="22"/>
      <c r="N31" s="22"/>
      <c r="O31" s="27"/>
      <c r="P31" s="27"/>
      <c r="Q31" s="21"/>
      <c r="R31" s="17"/>
      <c r="S31" s="17"/>
      <c r="T31" s="17"/>
    </row>
    <row r="34" spans="11:11" x14ac:dyDescent="0.25">
      <c r="K34" s="23">
        <f ca="1">TODAY()</f>
        <v>44567</v>
      </c>
    </row>
  </sheetData>
  <conditionalFormatting sqref="G8:G13">
    <cfRule type="cellIs" dxfId="12" priority="7" stopIfTrue="1" operator="equal">
      <formula>""""""</formula>
    </cfRule>
  </conditionalFormatting>
  <conditionalFormatting sqref="S2:S31">
    <cfRule type="expression" dxfId="11" priority="4">
      <formula>$S2="NOK"</formula>
    </cfRule>
  </conditionalFormatting>
  <conditionalFormatting sqref="L2:L31">
    <cfRule type="expression" dxfId="10" priority="3">
      <formula>$L2="VIGENTE"</formula>
    </cfRule>
  </conditionalFormatting>
  <conditionalFormatting sqref="U1">
    <cfRule type="cellIs" dxfId="9" priority="1" operator="equal">
      <formula>"No Apto"</formula>
    </cfRule>
    <cfRule type="cellIs" dxfId="8" priority="2" operator="equal">
      <formula>"Apto"</formula>
    </cfRule>
  </conditionalFormatting>
  <dataValidations count="2">
    <dataValidation type="list" allowBlank="1" showInputMessage="1" showErrorMessage="1" sqref="N31 N28:N29" xr:uid="{DF88BE30-257F-4FC4-8B15-A1328EBFC911}">
      <formula1>"Apto, No apto, No aplica"</formula1>
    </dataValidation>
    <dataValidation type="list" allowBlank="1" showInputMessage="1" showErrorMessage="1" sqref="M28:M29 M31" xr:uid="{C699BD03-8AA1-4B80-BECE-348909986A44}">
      <formula1>"Apto, Apto con restricción, No Apto"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532C-1279-4863-BFAE-54566492C99D}">
  <dimension ref="A1:U1"/>
  <sheetViews>
    <sheetView workbookViewId="0">
      <selection sqref="A1:XFD1"/>
    </sheetView>
  </sheetViews>
  <sheetFormatPr baseColWidth="10" defaultRowHeight="15" x14ac:dyDescent="0.25"/>
  <sheetData>
    <row r="1" spans="1:21" s="7" customFormat="1" ht="51" x14ac:dyDescent="0.25">
      <c r="A1" s="2" t="s">
        <v>0</v>
      </c>
      <c r="B1" s="3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72</v>
      </c>
      <c r="H1" s="2" t="s">
        <v>2</v>
      </c>
      <c r="I1" s="4" t="s">
        <v>214</v>
      </c>
      <c r="J1" s="4"/>
      <c r="K1" s="4" t="s">
        <v>213</v>
      </c>
      <c r="L1" s="4" t="s">
        <v>3</v>
      </c>
      <c r="M1" s="2" t="s">
        <v>221</v>
      </c>
      <c r="N1" s="4" t="s">
        <v>224</v>
      </c>
      <c r="O1" s="4" t="s">
        <v>4</v>
      </c>
      <c r="P1" s="4" t="s">
        <v>5</v>
      </c>
      <c r="Q1" s="4" t="s">
        <v>215</v>
      </c>
      <c r="R1" s="4" t="s">
        <v>6</v>
      </c>
      <c r="S1" s="4" t="s">
        <v>217</v>
      </c>
      <c r="T1" s="4" t="s">
        <v>7</v>
      </c>
      <c r="U1" s="4" t="s">
        <v>8</v>
      </c>
    </row>
  </sheetData>
  <conditionalFormatting sqref="U1">
    <cfRule type="cellIs" dxfId="7" priority="1" operator="equal">
      <formula>"No Apto"</formula>
    </cfRule>
    <cfRule type="cellIs" dxfId="6" priority="2" operator="equal">
      <formula>"Apto"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DA9D-53AC-4FB8-A9FA-F947575BC634}">
  <dimension ref="A1:U1"/>
  <sheetViews>
    <sheetView workbookViewId="0">
      <selection sqref="A1:XFD1"/>
    </sheetView>
  </sheetViews>
  <sheetFormatPr baseColWidth="10" defaultRowHeight="15" x14ac:dyDescent="0.25"/>
  <sheetData>
    <row r="1" spans="1:21" s="7" customFormat="1" ht="51" x14ac:dyDescent="0.25">
      <c r="A1" s="2" t="s">
        <v>0</v>
      </c>
      <c r="B1" s="3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72</v>
      </c>
      <c r="H1" s="2" t="s">
        <v>2</v>
      </c>
      <c r="I1" s="4" t="s">
        <v>214</v>
      </c>
      <c r="J1" s="4"/>
      <c r="K1" s="4" t="s">
        <v>213</v>
      </c>
      <c r="L1" s="4" t="s">
        <v>3</v>
      </c>
      <c r="M1" s="2" t="s">
        <v>221</v>
      </c>
      <c r="N1" s="4" t="s">
        <v>224</v>
      </c>
      <c r="O1" s="4" t="s">
        <v>4</v>
      </c>
      <c r="P1" s="4" t="s">
        <v>5</v>
      </c>
      <c r="Q1" s="4" t="s">
        <v>215</v>
      </c>
      <c r="R1" s="4" t="s">
        <v>6</v>
      </c>
      <c r="S1" s="4" t="s">
        <v>217</v>
      </c>
      <c r="T1" s="4" t="s">
        <v>7</v>
      </c>
      <c r="U1" s="4" t="s">
        <v>8</v>
      </c>
    </row>
  </sheetData>
  <conditionalFormatting sqref="U1">
    <cfRule type="cellIs" dxfId="5" priority="1" operator="equal">
      <formula>"No Apto"</formula>
    </cfRule>
    <cfRule type="cellIs" dxfId="4" priority="2" operator="equal">
      <formula>"Apto"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E889-CCA4-4819-81B3-30C1594C5B8F}">
  <dimension ref="A1:U1"/>
  <sheetViews>
    <sheetView workbookViewId="0">
      <selection sqref="A1:XFD1"/>
    </sheetView>
  </sheetViews>
  <sheetFormatPr baseColWidth="10" defaultRowHeight="15" x14ac:dyDescent="0.25"/>
  <sheetData>
    <row r="1" spans="1:21" s="7" customFormat="1" ht="51" x14ac:dyDescent="0.25">
      <c r="A1" s="2" t="s">
        <v>0</v>
      </c>
      <c r="B1" s="3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72</v>
      </c>
      <c r="H1" s="2" t="s">
        <v>2</v>
      </c>
      <c r="I1" s="4" t="s">
        <v>214</v>
      </c>
      <c r="J1" s="4"/>
      <c r="K1" s="4" t="s">
        <v>213</v>
      </c>
      <c r="L1" s="4" t="s">
        <v>3</v>
      </c>
      <c r="M1" s="2" t="s">
        <v>221</v>
      </c>
      <c r="N1" s="4" t="s">
        <v>224</v>
      </c>
      <c r="O1" s="4" t="s">
        <v>4</v>
      </c>
      <c r="P1" s="4" t="s">
        <v>5</v>
      </c>
      <c r="Q1" s="4" t="s">
        <v>215</v>
      </c>
      <c r="R1" s="4" t="s">
        <v>6</v>
      </c>
      <c r="S1" s="4" t="s">
        <v>217</v>
      </c>
      <c r="T1" s="4" t="s">
        <v>7</v>
      </c>
      <c r="U1" s="4" t="s">
        <v>8</v>
      </c>
    </row>
  </sheetData>
  <conditionalFormatting sqref="U1">
    <cfRule type="cellIs" dxfId="3" priority="1" operator="equal">
      <formula>"No Apto"</formula>
    </cfRule>
    <cfRule type="cellIs" dxfId="2" priority="2" operator="equal">
      <formula>"Apto"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15C2-2238-4832-93C4-5B1E9C116EF8}">
  <dimension ref="A1:U1"/>
  <sheetViews>
    <sheetView workbookViewId="0">
      <selection activeCell="I16" sqref="I16"/>
    </sheetView>
  </sheetViews>
  <sheetFormatPr baseColWidth="10" defaultRowHeight="15" x14ac:dyDescent="0.25"/>
  <sheetData>
    <row r="1" spans="1:21" s="7" customFormat="1" ht="51" x14ac:dyDescent="0.25">
      <c r="A1" s="2" t="s">
        <v>0</v>
      </c>
      <c r="B1" s="3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72</v>
      </c>
      <c r="H1" s="2" t="s">
        <v>2</v>
      </c>
      <c r="I1" s="4" t="s">
        <v>214</v>
      </c>
      <c r="J1" s="4"/>
      <c r="K1" s="4" t="s">
        <v>213</v>
      </c>
      <c r="L1" s="4" t="s">
        <v>3</v>
      </c>
      <c r="M1" s="2" t="s">
        <v>221</v>
      </c>
      <c r="N1" s="4" t="s">
        <v>224</v>
      </c>
      <c r="O1" s="4" t="s">
        <v>4</v>
      </c>
      <c r="P1" s="4" t="s">
        <v>5</v>
      </c>
      <c r="Q1" s="4" t="s">
        <v>215</v>
      </c>
      <c r="R1" s="4" t="s">
        <v>6</v>
      </c>
      <c r="S1" s="4" t="s">
        <v>217</v>
      </c>
      <c r="T1" s="4" t="s">
        <v>7</v>
      </c>
      <c r="U1" s="4" t="s">
        <v>8</v>
      </c>
    </row>
  </sheetData>
  <conditionalFormatting sqref="U1">
    <cfRule type="cellIs" dxfId="1" priority="1" operator="equal">
      <formula>"No Apto"</formula>
    </cfRule>
    <cfRule type="cellIs" dxfId="0" priority="2" operator="equal">
      <formula>"Apto"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2729-E0EB-406C-A13E-F620CDD12B05}">
  <dimension ref="A2:A13"/>
  <sheetViews>
    <sheetView topLeftCell="A12" workbookViewId="0">
      <selection activeCell="A14" sqref="A14"/>
    </sheetView>
  </sheetViews>
  <sheetFormatPr baseColWidth="10" defaultRowHeight="15" x14ac:dyDescent="0.25"/>
  <cols>
    <col min="1" max="1" width="75.42578125" customWidth="1"/>
  </cols>
  <sheetData>
    <row r="2" spans="1:1" x14ac:dyDescent="0.25">
      <c r="A2" s="1" t="s">
        <v>209</v>
      </c>
    </row>
    <row r="3" spans="1:1" x14ac:dyDescent="0.25">
      <c r="A3" t="s">
        <v>286</v>
      </c>
    </row>
    <row r="4" spans="1:1" x14ac:dyDescent="0.25">
      <c r="A4" t="s">
        <v>208</v>
      </c>
    </row>
    <row r="5" spans="1:1" x14ac:dyDescent="0.25">
      <c r="A5" t="s">
        <v>210</v>
      </c>
    </row>
    <row r="6" spans="1:1" x14ac:dyDescent="0.25">
      <c r="A6" t="s">
        <v>279</v>
      </c>
    </row>
    <row r="7" spans="1:1" x14ac:dyDescent="0.25">
      <c r="A7" t="s">
        <v>281</v>
      </c>
    </row>
    <row r="8" spans="1:1" x14ac:dyDescent="0.25">
      <c r="A8" t="s">
        <v>283</v>
      </c>
    </row>
    <row r="9" spans="1:1" x14ac:dyDescent="0.25">
      <c r="A9" t="s">
        <v>280</v>
      </c>
    </row>
    <row r="10" spans="1:1" x14ac:dyDescent="0.25">
      <c r="A10" t="s">
        <v>285</v>
      </c>
    </row>
    <row r="11" spans="1:1" s="31" customFormat="1" ht="78.75" customHeight="1" x14ac:dyDescent="0.25">
      <c r="A11" s="30" t="s">
        <v>249</v>
      </c>
    </row>
    <row r="13" spans="1:1" ht="246" customHeight="1" x14ac:dyDescent="0.25">
      <c r="A13" s="30" t="s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ELIMINADOS</vt:lpstr>
      <vt:lpstr>Electricidad</vt:lpstr>
      <vt:lpstr>Extintores</vt:lpstr>
      <vt:lpstr>Pintura</vt:lpstr>
      <vt:lpstr>Altura</vt:lpstr>
      <vt:lpstr>Saneamiento</vt:lpstr>
      <vt:lpstr>Apuntes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Ochoa</dc:creator>
  <cp:lastModifiedBy>BENJAMIN</cp:lastModifiedBy>
  <dcterms:created xsi:type="dcterms:W3CDTF">2020-03-03T14:45:21Z</dcterms:created>
  <dcterms:modified xsi:type="dcterms:W3CDTF">2022-01-06T16:43:26Z</dcterms:modified>
</cp:coreProperties>
</file>