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8\Documents\Finance Git\"/>
    </mc:Choice>
  </mc:AlternateContent>
  <xr:revisionPtr revIDLastSave="0" documentId="8_{4FE7827D-D740-4665-BDB4-B5C8C5225878}" xr6:coauthVersionLast="47" xr6:coauthVersionMax="47" xr10:uidLastSave="{00000000-0000-0000-0000-000000000000}"/>
  <bookViews>
    <workbookView xWindow="-108" yWindow="-108" windowWidth="23256" windowHeight="13176" tabRatio="760" firstSheet="1" activeTab="1" xr2:uid="{7C3605F2-58BE-4FB8-8907-C48B99F046DB}"/>
  </bookViews>
  <sheets>
    <sheet name="Admin" sheetId="2" r:id="rId1"/>
    <sheet name="Week 1" sheetId="1" r:id="rId2"/>
    <sheet name="Week 2" sheetId="80" r:id="rId3"/>
    <sheet name="Week 3" sheetId="79" r:id="rId4"/>
    <sheet name="Week 4" sheetId="78" r:id="rId5"/>
    <sheet name="Week 5" sheetId="77" r:id="rId6"/>
    <sheet name="Week 6" sheetId="76" r:id="rId7"/>
    <sheet name="Week 7" sheetId="75" r:id="rId8"/>
    <sheet name="Week 8" sheetId="74" r:id="rId9"/>
    <sheet name="Week 9" sheetId="73" r:id="rId10"/>
    <sheet name="Week 10" sheetId="72" r:id="rId11"/>
    <sheet name="Week 11" sheetId="71" r:id="rId12"/>
    <sheet name="Week 12" sheetId="70" r:id="rId13"/>
    <sheet name="Week 13" sheetId="69" r:id="rId14"/>
    <sheet name="Week 14" sheetId="68" r:id="rId15"/>
    <sheet name="Week 15" sheetId="67" r:id="rId16"/>
    <sheet name="Week 16" sheetId="66" r:id="rId17"/>
    <sheet name="Week 17" sheetId="65" r:id="rId18"/>
    <sheet name="Week 18" sheetId="64" r:id="rId19"/>
    <sheet name="Week 19" sheetId="63" r:id="rId20"/>
    <sheet name="Week 20" sheetId="62" r:id="rId21"/>
    <sheet name="Week 21" sheetId="61" r:id="rId22"/>
    <sheet name="Week 22" sheetId="60" r:id="rId23"/>
    <sheet name="Week 23" sheetId="59" r:id="rId24"/>
    <sheet name="Week 24" sheetId="58" r:id="rId25"/>
    <sheet name="Week 25" sheetId="57" r:id="rId26"/>
    <sheet name="Week 26" sheetId="56" r:id="rId27"/>
    <sheet name="Year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C19" i="1"/>
  <c r="D19" i="80"/>
  <c r="E19" i="80"/>
  <c r="F19" i="80"/>
  <c r="G19" i="80"/>
  <c r="H19" i="80"/>
  <c r="I19" i="80"/>
  <c r="J19" i="80"/>
  <c r="K19" i="80"/>
  <c r="L19" i="80"/>
  <c r="D19" i="79"/>
  <c r="E19" i="79"/>
  <c r="F19" i="79"/>
  <c r="G19" i="79"/>
  <c r="H19" i="79"/>
  <c r="I19" i="79"/>
  <c r="J19" i="79"/>
  <c r="K19" i="79"/>
  <c r="L19" i="79"/>
  <c r="D19" i="78"/>
  <c r="E19" i="78"/>
  <c r="F19" i="78"/>
  <c r="G19" i="78"/>
  <c r="H19" i="78"/>
  <c r="I19" i="78"/>
  <c r="J19" i="78"/>
  <c r="K19" i="78"/>
  <c r="L19" i="78"/>
  <c r="D19" i="77"/>
  <c r="E19" i="77"/>
  <c r="F19" i="77"/>
  <c r="G19" i="77"/>
  <c r="H19" i="77"/>
  <c r="I19" i="77"/>
  <c r="J19" i="77"/>
  <c r="K19" i="77"/>
  <c r="L19" i="77"/>
  <c r="D19" i="76"/>
  <c r="E19" i="76"/>
  <c r="F19" i="76"/>
  <c r="G19" i="76"/>
  <c r="H19" i="76"/>
  <c r="I19" i="76"/>
  <c r="J19" i="76"/>
  <c r="K19" i="76"/>
  <c r="L19" i="76"/>
  <c r="D19" i="75"/>
  <c r="E19" i="75"/>
  <c r="F19" i="75"/>
  <c r="G19" i="75"/>
  <c r="H19" i="75"/>
  <c r="I19" i="75"/>
  <c r="J19" i="75"/>
  <c r="K19" i="75"/>
  <c r="L19" i="75"/>
  <c r="D19" i="74"/>
  <c r="E19" i="74"/>
  <c r="F19" i="74"/>
  <c r="G19" i="74"/>
  <c r="H19" i="74"/>
  <c r="I19" i="74"/>
  <c r="J19" i="74"/>
  <c r="K19" i="74"/>
  <c r="L19" i="74"/>
  <c r="D19" i="73"/>
  <c r="E19" i="73"/>
  <c r="F19" i="73"/>
  <c r="G19" i="73"/>
  <c r="H19" i="73"/>
  <c r="I19" i="73"/>
  <c r="J19" i="73"/>
  <c r="K19" i="73"/>
  <c r="L19" i="73"/>
  <c r="D19" i="72"/>
  <c r="E19" i="72"/>
  <c r="F19" i="72"/>
  <c r="G19" i="72"/>
  <c r="H19" i="72"/>
  <c r="I19" i="72"/>
  <c r="J19" i="72"/>
  <c r="K19" i="72"/>
  <c r="L19" i="72"/>
  <c r="D19" i="71"/>
  <c r="E19" i="71"/>
  <c r="F19" i="71"/>
  <c r="G19" i="71"/>
  <c r="H19" i="71"/>
  <c r="I19" i="71"/>
  <c r="J19" i="71"/>
  <c r="K19" i="71"/>
  <c r="L19" i="71"/>
  <c r="D19" i="70"/>
  <c r="E19" i="70"/>
  <c r="F19" i="70"/>
  <c r="G19" i="70"/>
  <c r="H19" i="70"/>
  <c r="I19" i="70"/>
  <c r="J19" i="70"/>
  <c r="K19" i="70"/>
  <c r="L19" i="70"/>
  <c r="D19" i="69"/>
  <c r="E19" i="69"/>
  <c r="F19" i="69"/>
  <c r="G19" i="69"/>
  <c r="H19" i="69"/>
  <c r="I19" i="69"/>
  <c r="J19" i="69"/>
  <c r="K19" i="69"/>
  <c r="L19" i="69"/>
  <c r="D19" i="68"/>
  <c r="E19" i="68"/>
  <c r="F19" i="68"/>
  <c r="G19" i="68"/>
  <c r="H19" i="68"/>
  <c r="I19" i="68"/>
  <c r="J19" i="68"/>
  <c r="K19" i="68"/>
  <c r="L19" i="68"/>
  <c r="D19" i="67"/>
  <c r="E19" i="67"/>
  <c r="F19" i="67"/>
  <c r="G19" i="67"/>
  <c r="H19" i="67"/>
  <c r="I19" i="67"/>
  <c r="J19" i="67"/>
  <c r="K19" i="67"/>
  <c r="L19" i="67"/>
  <c r="D19" i="66"/>
  <c r="E19" i="66"/>
  <c r="F19" i="66"/>
  <c r="G19" i="66"/>
  <c r="H19" i="66"/>
  <c r="I19" i="66"/>
  <c r="J19" i="66"/>
  <c r="K19" i="66"/>
  <c r="L19" i="66"/>
  <c r="D19" i="65"/>
  <c r="E19" i="65"/>
  <c r="F19" i="65"/>
  <c r="G19" i="65"/>
  <c r="H19" i="65"/>
  <c r="I19" i="65"/>
  <c r="J19" i="65"/>
  <c r="K19" i="65"/>
  <c r="L19" i="65"/>
  <c r="D19" i="64"/>
  <c r="E19" i="64"/>
  <c r="F19" i="64"/>
  <c r="G19" i="64"/>
  <c r="H19" i="64"/>
  <c r="I19" i="64"/>
  <c r="J19" i="64"/>
  <c r="K19" i="64"/>
  <c r="L19" i="64"/>
  <c r="D19" i="63"/>
  <c r="E19" i="63"/>
  <c r="F19" i="63"/>
  <c r="G19" i="63"/>
  <c r="H19" i="63"/>
  <c r="I19" i="63"/>
  <c r="J19" i="63"/>
  <c r="K19" i="63"/>
  <c r="L19" i="63"/>
  <c r="D19" i="62"/>
  <c r="E19" i="62"/>
  <c r="F19" i="62"/>
  <c r="G19" i="62"/>
  <c r="H19" i="62"/>
  <c r="I19" i="62"/>
  <c r="J19" i="62"/>
  <c r="K19" i="62"/>
  <c r="L19" i="62"/>
  <c r="D19" i="61"/>
  <c r="E19" i="61"/>
  <c r="F19" i="61"/>
  <c r="G19" i="61"/>
  <c r="H19" i="61"/>
  <c r="I19" i="61"/>
  <c r="J19" i="61"/>
  <c r="K19" i="61"/>
  <c r="L19" i="61"/>
  <c r="D19" i="60"/>
  <c r="E19" i="60"/>
  <c r="F19" i="60"/>
  <c r="G19" i="60"/>
  <c r="H19" i="60"/>
  <c r="I19" i="60"/>
  <c r="J19" i="60"/>
  <c r="K19" i="60"/>
  <c r="L19" i="60"/>
  <c r="D19" i="59"/>
  <c r="E19" i="59"/>
  <c r="F19" i="59"/>
  <c r="G19" i="59"/>
  <c r="H19" i="59"/>
  <c r="I19" i="59"/>
  <c r="J19" i="59"/>
  <c r="K19" i="59"/>
  <c r="L19" i="59"/>
  <c r="D19" i="58"/>
  <c r="E19" i="58"/>
  <c r="F19" i="58"/>
  <c r="G19" i="58"/>
  <c r="H19" i="58"/>
  <c r="I19" i="58"/>
  <c r="J19" i="58"/>
  <c r="K19" i="58"/>
  <c r="L19" i="58"/>
  <c r="D19" i="57"/>
  <c r="E19" i="57"/>
  <c r="F19" i="57"/>
  <c r="G19" i="57"/>
  <c r="H19" i="57"/>
  <c r="I19" i="57"/>
  <c r="J19" i="57"/>
  <c r="K19" i="57"/>
  <c r="L19" i="57"/>
  <c r="D19" i="56"/>
  <c r="E19" i="56"/>
  <c r="F19" i="56"/>
  <c r="G19" i="56"/>
  <c r="H19" i="56"/>
  <c r="I19" i="56"/>
  <c r="J19" i="56"/>
  <c r="K19" i="56"/>
  <c r="L19" i="56"/>
  <c r="C19" i="80"/>
  <c r="C19" i="79"/>
  <c r="C19" i="78"/>
  <c r="C19" i="77"/>
  <c r="C19" i="76"/>
  <c r="C19" i="75"/>
  <c r="C19" i="74"/>
  <c r="C19" i="73"/>
  <c r="C19" i="72"/>
  <c r="C19" i="71"/>
  <c r="C19" i="70"/>
  <c r="C19" i="69"/>
  <c r="C19" i="68"/>
  <c r="C19" i="67"/>
  <c r="C19" i="66"/>
  <c r="C19" i="65"/>
  <c r="C19" i="64"/>
  <c r="C19" i="63"/>
  <c r="C19" i="62"/>
  <c r="C19" i="61"/>
  <c r="C19" i="60"/>
  <c r="C19" i="59"/>
  <c r="C19" i="58"/>
  <c r="C19" i="57"/>
  <c r="C19" i="56"/>
  <c r="I18" i="80"/>
  <c r="G18" i="80"/>
  <c r="F17" i="80"/>
  <c r="E17" i="80"/>
  <c r="D17" i="80"/>
  <c r="C17" i="80"/>
  <c r="N15" i="80"/>
  <c r="G15" i="80"/>
  <c r="I15" i="80" s="1"/>
  <c r="H15" i="80" s="1"/>
  <c r="N14" i="80"/>
  <c r="G14" i="80"/>
  <c r="I14" i="80" s="1"/>
  <c r="N13" i="80"/>
  <c r="I13" i="80"/>
  <c r="H13" i="80" s="1"/>
  <c r="G13" i="80"/>
  <c r="N12" i="80"/>
  <c r="K12" i="80"/>
  <c r="G12" i="80"/>
  <c r="I12" i="80" s="1"/>
  <c r="N11" i="80"/>
  <c r="I11" i="80"/>
  <c r="H11" i="80" s="1"/>
  <c r="G11" i="80"/>
  <c r="N10" i="80"/>
  <c r="K10" i="80"/>
  <c r="G10" i="80"/>
  <c r="I10" i="80" s="1"/>
  <c r="N9" i="80"/>
  <c r="K9" i="80"/>
  <c r="G9" i="80"/>
  <c r="I9" i="80" s="1"/>
  <c r="H9" i="80" s="1"/>
  <c r="N8" i="80"/>
  <c r="G8" i="80"/>
  <c r="I8" i="80" s="1"/>
  <c r="N7" i="80"/>
  <c r="K7" i="80"/>
  <c r="G7" i="80"/>
  <c r="I7" i="80" s="1"/>
  <c r="H7" i="80" s="1"/>
  <c r="N6" i="80"/>
  <c r="G6" i="80"/>
  <c r="I6" i="80" s="1"/>
  <c r="O5" i="80"/>
  <c r="N5" i="80"/>
  <c r="K5" i="80"/>
  <c r="G5" i="80"/>
  <c r="I5" i="80" s="1"/>
  <c r="O4" i="80"/>
  <c r="N4" i="80"/>
  <c r="K4" i="80"/>
  <c r="G4" i="80"/>
  <c r="I4" i="80" s="1"/>
  <c r="H4" i="80" s="1"/>
  <c r="O3" i="80"/>
  <c r="N3" i="80"/>
  <c r="K3" i="80"/>
  <c r="G3" i="80"/>
  <c r="I3" i="80" s="1"/>
  <c r="O2" i="80"/>
  <c r="N2" i="80"/>
  <c r="K2" i="80"/>
  <c r="G2" i="80"/>
  <c r="I2" i="80" s="1"/>
  <c r="I18" i="79"/>
  <c r="G18" i="79"/>
  <c r="F17" i="79"/>
  <c r="E17" i="79"/>
  <c r="D17" i="79"/>
  <c r="C17" i="79"/>
  <c r="N15" i="79"/>
  <c r="G15" i="79"/>
  <c r="I15" i="79" s="1"/>
  <c r="H15" i="79" s="1"/>
  <c r="N14" i="79"/>
  <c r="G14" i="79"/>
  <c r="I14" i="79" s="1"/>
  <c r="N13" i="79"/>
  <c r="I13" i="79"/>
  <c r="H13" i="79" s="1"/>
  <c r="G13" i="79"/>
  <c r="N12" i="79"/>
  <c r="K12" i="79"/>
  <c r="G12" i="79"/>
  <c r="I12" i="79" s="1"/>
  <c r="N11" i="79"/>
  <c r="I11" i="79"/>
  <c r="H11" i="79" s="1"/>
  <c r="G11" i="79"/>
  <c r="N10" i="79"/>
  <c r="K10" i="79"/>
  <c r="G10" i="79"/>
  <c r="I10" i="79" s="1"/>
  <c r="N9" i="79"/>
  <c r="K9" i="79"/>
  <c r="G9" i="79"/>
  <c r="I9" i="79" s="1"/>
  <c r="H9" i="79" s="1"/>
  <c r="N8" i="79"/>
  <c r="G8" i="79"/>
  <c r="I8" i="79" s="1"/>
  <c r="N7" i="79"/>
  <c r="K7" i="79"/>
  <c r="G7" i="79"/>
  <c r="I7" i="79" s="1"/>
  <c r="H7" i="79" s="1"/>
  <c r="N6" i="79"/>
  <c r="G6" i="79"/>
  <c r="I6" i="79" s="1"/>
  <c r="O5" i="79"/>
  <c r="N5" i="79"/>
  <c r="K5" i="79"/>
  <c r="G5" i="79"/>
  <c r="I5" i="79" s="1"/>
  <c r="O4" i="79"/>
  <c r="N4" i="79"/>
  <c r="K4" i="79"/>
  <c r="I4" i="79"/>
  <c r="H4" i="79" s="1"/>
  <c r="G4" i="79"/>
  <c r="O3" i="79"/>
  <c r="N3" i="79"/>
  <c r="K3" i="79"/>
  <c r="G3" i="79"/>
  <c r="I3" i="79" s="1"/>
  <c r="O2" i="79"/>
  <c r="N2" i="79"/>
  <c r="K2" i="79"/>
  <c r="G2" i="79"/>
  <c r="I2" i="79" s="1"/>
  <c r="I18" i="78"/>
  <c r="G18" i="78"/>
  <c r="F17" i="78"/>
  <c r="E17" i="78"/>
  <c r="D17" i="78"/>
  <c r="C17" i="78"/>
  <c r="N15" i="78"/>
  <c r="I15" i="78"/>
  <c r="H15" i="78" s="1"/>
  <c r="G15" i="78"/>
  <c r="N14" i="78"/>
  <c r="G14" i="78"/>
  <c r="I14" i="78" s="1"/>
  <c r="N13" i="78"/>
  <c r="G13" i="78"/>
  <c r="I13" i="78" s="1"/>
  <c r="H13" i="78" s="1"/>
  <c r="N12" i="78"/>
  <c r="K12" i="78"/>
  <c r="G12" i="78"/>
  <c r="I12" i="78" s="1"/>
  <c r="N11" i="78"/>
  <c r="G11" i="78"/>
  <c r="I11" i="78" s="1"/>
  <c r="H11" i="78" s="1"/>
  <c r="N10" i="78"/>
  <c r="K10" i="78"/>
  <c r="G10" i="78"/>
  <c r="I10" i="78" s="1"/>
  <c r="N9" i="78"/>
  <c r="K9" i="78"/>
  <c r="I9" i="78"/>
  <c r="H9" i="78" s="1"/>
  <c r="G9" i="78"/>
  <c r="N8" i="78"/>
  <c r="G8" i="78"/>
  <c r="I8" i="78" s="1"/>
  <c r="N7" i="78"/>
  <c r="K7" i="78"/>
  <c r="I7" i="78"/>
  <c r="H7" i="78" s="1"/>
  <c r="G7" i="78"/>
  <c r="N6" i="78"/>
  <c r="G6" i="78"/>
  <c r="I6" i="78" s="1"/>
  <c r="O5" i="78"/>
  <c r="N5" i="78"/>
  <c r="K5" i="78"/>
  <c r="G5" i="78"/>
  <c r="I5" i="78" s="1"/>
  <c r="O4" i="78"/>
  <c r="N4" i="78"/>
  <c r="K4" i="78"/>
  <c r="I4" i="78"/>
  <c r="H4" i="78" s="1"/>
  <c r="G4" i="78"/>
  <c r="O3" i="78"/>
  <c r="N3" i="78"/>
  <c r="K3" i="78"/>
  <c r="G3" i="78"/>
  <c r="I3" i="78" s="1"/>
  <c r="O2" i="78"/>
  <c r="N2" i="78"/>
  <c r="K2" i="78"/>
  <c r="G2" i="78"/>
  <c r="I2" i="78" s="1"/>
  <c r="I18" i="77"/>
  <c r="G18" i="77"/>
  <c r="F17" i="77"/>
  <c r="E17" i="77"/>
  <c r="D17" i="77"/>
  <c r="C17" i="77"/>
  <c r="N15" i="77"/>
  <c r="I15" i="77"/>
  <c r="H15" i="77" s="1"/>
  <c r="G15" i="77"/>
  <c r="N14" i="77"/>
  <c r="G14" i="77"/>
  <c r="I14" i="77" s="1"/>
  <c r="N13" i="77"/>
  <c r="G13" i="77"/>
  <c r="I13" i="77" s="1"/>
  <c r="H13" i="77" s="1"/>
  <c r="N12" i="77"/>
  <c r="K12" i="77"/>
  <c r="G12" i="77"/>
  <c r="I12" i="77" s="1"/>
  <c r="N11" i="77"/>
  <c r="G11" i="77"/>
  <c r="I11" i="77" s="1"/>
  <c r="H11" i="77" s="1"/>
  <c r="N10" i="77"/>
  <c r="K10" i="77"/>
  <c r="G10" i="77"/>
  <c r="I10" i="77" s="1"/>
  <c r="N9" i="77"/>
  <c r="K9" i="77"/>
  <c r="I9" i="77"/>
  <c r="H9" i="77" s="1"/>
  <c r="G9" i="77"/>
  <c r="N8" i="77"/>
  <c r="G8" i="77"/>
  <c r="I8" i="77" s="1"/>
  <c r="N7" i="77"/>
  <c r="K7" i="77"/>
  <c r="I7" i="77"/>
  <c r="H7" i="77" s="1"/>
  <c r="G7" i="77"/>
  <c r="N6" i="77"/>
  <c r="G6" i="77"/>
  <c r="I6" i="77" s="1"/>
  <c r="O5" i="77"/>
  <c r="N5" i="77"/>
  <c r="K5" i="77"/>
  <c r="G5" i="77"/>
  <c r="I5" i="77" s="1"/>
  <c r="O4" i="77"/>
  <c r="N4" i="77"/>
  <c r="K4" i="77"/>
  <c r="I4" i="77"/>
  <c r="H4" i="77" s="1"/>
  <c r="G4" i="77"/>
  <c r="O3" i="77"/>
  <c r="N3" i="77"/>
  <c r="K3" i="77"/>
  <c r="G3" i="77"/>
  <c r="I3" i="77" s="1"/>
  <c r="O2" i="77"/>
  <c r="N2" i="77"/>
  <c r="K2" i="77"/>
  <c r="G2" i="77"/>
  <c r="I2" i="77" s="1"/>
  <c r="I18" i="76"/>
  <c r="G18" i="76"/>
  <c r="F17" i="76"/>
  <c r="E17" i="76"/>
  <c r="D17" i="76"/>
  <c r="C17" i="76"/>
  <c r="N15" i="76"/>
  <c r="G15" i="76"/>
  <c r="I15" i="76" s="1"/>
  <c r="H15" i="76" s="1"/>
  <c r="N14" i="76"/>
  <c r="G14" i="76"/>
  <c r="I14" i="76" s="1"/>
  <c r="N13" i="76"/>
  <c r="I13" i="76"/>
  <c r="H13" i="76" s="1"/>
  <c r="G13" i="76"/>
  <c r="N12" i="76"/>
  <c r="K12" i="76"/>
  <c r="G12" i="76"/>
  <c r="I12" i="76" s="1"/>
  <c r="N11" i="76"/>
  <c r="I11" i="76"/>
  <c r="H11" i="76" s="1"/>
  <c r="G11" i="76"/>
  <c r="N10" i="76"/>
  <c r="K10" i="76"/>
  <c r="G10" i="76"/>
  <c r="I10" i="76" s="1"/>
  <c r="N9" i="76"/>
  <c r="K9" i="76"/>
  <c r="G9" i="76"/>
  <c r="I9" i="76" s="1"/>
  <c r="H9" i="76" s="1"/>
  <c r="N8" i="76"/>
  <c r="G8" i="76"/>
  <c r="I8" i="76" s="1"/>
  <c r="N7" i="76"/>
  <c r="K7" i="76"/>
  <c r="G7" i="76"/>
  <c r="I7" i="76" s="1"/>
  <c r="H7" i="76" s="1"/>
  <c r="N6" i="76"/>
  <c r="G6" i="76"/>
  <c r="I6" i="76" s="1"/>
  <c r="O5" i="76"/>
  <c r="N5" i="76"/>
  <c r="K5" i="76"/>
  <c r="I5" i="76"/>
  <c r="H5" i="76" s="1"/>
  <c r="J5" i="76" s="1"/>
  <c r="G5" i="76"/>
  <c r="O4" i="76"/>
  <c r="N4" i="76"/>
  <c r="K4" i="76"/>
  <c r="G4" i="76"/>
  <c r="I4" i="76" s="1"/>
  <c r="H4" i="76" s="1"/>
  <c r="O3" i="76"/>
  <c r="N3" i="76"/>
  <c r="K3" i="76"/>
  <c r="G3" i="76"/>
  <c r="I3" i="76" s="1"/>
  <c r="O2" i="76"/>
  <c r="N2" i="76"/>
  <c r="K2" i="76"/>
  <c r="G2" i="76"/>
  <c r="I2" i="76" s="1"/>
  <c r="I18" i="75"/>
  <c r="G18" i="75"/>
  <c r="F17" i="75"/>
  <c r="E17" i="75"/>
  <c r="D17" i="75"/>
  <c r="C17" i="75"/>
  <c r="N15" i="75"/>
  <c r="G15" i="75"/>
  <c r="I15" i="75" s="1"/>
  <c r="H15" i="75" s="1"/>
  <c r="N14" i="75"/>
  <c r="G14" i="75"/>
  <c r="I14" i="75" s="1"/>
  <c r="N13" i="75"/>
  <c r="I13" i="75"/>
  <c r="H13" i="75" s="1"/>
  <c r="G13" i="75"/>
  <c r="N12" i="75"/>
  <c r="K12" i="75"/>
  <c r="G12" i="75"/>
  <c r="I12" i="75" s="1"/>
  <c r="N11" i="75"/>
  <c r="I11" i="75"/>
  <c r="H11" i="75" s="1"/>
  <c r="G11" i="75"/>
  <c r="N10" i="75"/>
  <c r="K10" i="75"/>
  <c r="G10" i="75"/>
  <c r="I10" i="75" s="1"/>
  <c r="N9" i="75"/>
  <c r="K9" i="75"/>
  <c r="G9" i="75"/>
  <c r="I9" i="75" s="1"/>
  <c r="H9" i="75" s="1"/>
  <c r="N8" i="75"/>
  <c r="G8" i="75"/>
  <c r="I8" i="75" s="1"/>
  <c r="N7" i="75"/>
  <c r="K7" i="75"/>
  <c r="G7" i="75"/>
  <c r="I7" i="75" s="1"/>
  <c r="H7" i="75" s="1"/>
  <c r="N6" i="75"/>
  <c r="G6" i="75"/>
  <c r="I6" i="75" s="1"/>
  <c r="O5" i="75"/>
  <c r="N5" i="75"/>
  <c r="K5" i="75"/>
  <c r="G5" i="75"/>
  <c r="I5" i="75" s="1"/>
  <c r="O4" i="75"/>
  <c r="N4" i="75"/>
  <c r="K4" i="75"/>
  <c r="G4" i="75"/>
  <c r="I4" i="75" s="1"/>
  <c r="H4" i="75" s="1"/>
  <c r="O3" i="75"/>
  <c r="N3" i="75"/>
  <c r="K3" i="75"/>
  <c r="G3" i="75"/>
  <c r="I3" i="75" s="1"/>
  <c r="O2" i="75"/>
  <c r="N2" i="75"/>
  <c r="K2" i="75"/>
  <c r="G2" i="75"/>
  <c r="I2" i="75" s="1"/>
  <c r="I18" i="74"/>
  <c r="G18" i="74"/>
  <c r="F17" i="74"/>
  <c r="E17" i="74"/>
  <c r="D17" i="74"/>
  <c r="C17" i="74"/>
  <c r="N15" i="74"/>
  <c r="G15" i="74"/>
  <c r="I15" i="74" s="1"/>
  <c r="H15" i="74" s="1"/>
  <c r="N14" i="74"/>
  <c r="G14" i="74"/>
  <c r="I14" i="74" s="1"/>
  <c r="N13" i="74"/>
  <c r="I13" i="74"/>
  <c r="H13" i="74" s="1"/>
  <c r="G13" i="74"/>
  <c r="N12" i="74"/>
  <c r="K12" i="74"/>
  <c r="G12" i="74"/>
  <c r="I12" i="74" s="1"/>
  <c r="N11" i="74"/>
  <c r="I11" i="74"/>
  <c r="H11" i="74" s="1"/>
  <c r="G11" i="74"/>
  <c r="N10" i="74"/>
  <c r="K10" i="74"/>
  <c r="G10" i="74"/>
  <c r="I10" i="74" s="1"/>
  <c r="N9" i="74"/>
  <c r="K9" i="74"/>
  <c r="G9" i="74"/>
  <c r="I9" i="74" s="1"/>
  <c r="H9" i="74" s="1"/>
  <c r="N8" i="74"/>
  <c r="G8" i="74"/>
  <c r="I8" i="74" s="1"/>
  <c r="N7" i="74"/>
  <c r="K7" i="74"/>
  <c r="G7" i="74"/>
  <c r="I7" i="74" s="1"/>
  <c r="H7" i="74" s="1"/>
  <c r="N6" i="74"/>
  <c r="G6" i="74"/>
  <c r="I6" i="74" s="1"/>
  <c r="O5" i="74"/>
  <c r="N5" i="74"/>
  <c r="K5" i="74"/>
  <c r="G5" i="74"/>
  <c r="I5" i="74" s="1"/>
  <c r="O4" i="74"/>
  <c r="N4" i="74"/>
  <c r="K4" i="74"/>
  <c r="I4" i="74"/>
  <c r="H4" i="74" s="1"/>
  <c r="G4" i="74"/>
  <c r="O3" i="74"/>
  <c r="N3" i="74"/>
  <c r="K3" i="74"/>
  <c r="G3" i="74"/>
  <c r="I3" i="74" s="1"/>
  <c r="O2" i="74"/>
  <c r="N2" i="74"/>
  <c r="K2" i="74"/>
  <c r="G2" i="74"/>
  <c r="I2" i="74" s="1"/>
  <c r="I18" i="73"/>
  <c r="G18" i="73"/>
  <c r="F17" i="73"/>
  <c r="E17" i="73"/>
  <c r="D17" i="73"/>
  <c r="C17" i="73"/>
  <c r="N15" i="73"/>
  <c r="G15" i="73"/>
  <c r="I15" i="73" s="1"/>
  <c r="H15" i="73" s="1"/>
  <c r="N14" i="73"/>
  <c r="G14" i="73"/>
  <c r="I14" i="73" s="1"/>
  <c r="N13" i="73"/>
  <c r="I13" i="73"/>
  <c r="H13" i="73" s="1"/>
  <c r="G13" i="73"/>
  <c r="N12" i="73"/>
  <c r="K12" i="73"/>
  <c r="G12" i="73"/>
  <c r="I12" i="73" s="1"/>
  <c r="N11" i="73"/>
  <c r="I11" i="73"/>
  <c r="H11" i="73" s="1"/>
  <c r="G11" i="73"/>
  <c r="N10" i="73"/>
  <c r="K10" i="73"/>
  <c r="G10" i="73"/>
  <c r="I10" i="73" s="1"/>
  <c r="N9" i="73"/>
  <c r="K9" i="73"/>
  <c r="G9" i="73"/>
  <c r="I9" i="73" s="1"/>
  <c r="H9" i="73" s="1"/>
  <c r="N8" i="73"/>
  <c r="G8" i="73"/>
  <c r="I8" i="73" s="1"/>
  <c r="N7" i="73"/>
  <c r="K7" i="73"/>
  <c r="G7" i="73"/>
  <c r="I7" i="73" s="1"/>
  <c r="H7" i="73" s="1"/>
  <c r="N6" i="73"/>
  <c r="G6" i="73"/>
  <c r="I6" i="73" s="1"/>
  <c r="O5" i="73"/>
  <c r="N5" i="73"/>
  <c r="K5" i="73"/>
  <c r="I5" i="73"/>
  <c r="H5" i="73" s="1"/>
  <c r="J5" i="73" s="1"/>
  <c r="G5" i="73"/>
  <c r="O4" i="73"/>
  <c r="N4" i="73"/>
  <c r="K4" i="73"/>
  <c r="G4" i="73"/>
  <c r="I4" i="73" s="1"/>
  <c r="H4" i="73" s="1"/>
  <c r="O3" i="73"/>
  <c r="N3" i="73"/>
  <c r="K3" i="73"/>
  <c r="G3" i="73"/>
  <c r="I3" i="73" s="1"/>
  <c r="O2" i="73"/>
  <c r="N2" i="73"/>
  <c r="K2" i="73"/>
  <c r="G2" i="73"/>
  <c r="I2" i="73" s="1"/>
  <c r="I18" i="72"/>
  <c r="G18" i="72"/>
  <c r="F17" i="72"/>
  <c r="E17" i="72"/>
  <c r="D17" i="72"/>
  <c r="C17" i="72"/>
  <c r="N15" i="72"/>
  <c r="G15" i="72"/>
  <c r="I15" i="72" s="1"/>
  <c r="H15" i="72" s="1"/>
  <c r="N14" i="72"/>
  <c r="G14" i="72"/>
  <c r="I14" i="72" s="1"/>
  <c r="N13" i="72"/>
  <c r="I13" i="72"/>
  <c r="H13" i="72" s="1"/>
  <c r="G13" i="72"/>
  <c r="N12" i="72"/>
  <c r="K12" i="72"/>
  <c r="G12" i="72"/>
  <c r="I12" i="72" s="1"/>
  <c r="N11" i="72"/>
  <c r="I11" i="72"/>
  <c r="H11" i="72" s="1"/>
  <c r="G11" i="72"/>
  <c r="N10" i="72"/>
  <c r="K10" i="72"/>
  <c r="G10" i="72"/>
  <c r="I10" i="72" s="1"/>
  <c r="N9" i="72"/>
  <c r="K9" i="72"/>
  <c r="G9" i="72"/>
  <c r="I9" i="72" s="1"/>
  <c r="H9" i="72" s="1"/>
  <c r="N8" i="72"/>
  <c r="G8" i="72"/>
  <c r="I8" i="72" s="1"/>
  <c r="N7" i="72"/>
  <c r="K7" i="72"/>
  <c r="G7" i="72"/>
  <c r="I7" i="72" s="1"/>
  <c r="H7" i="72" s="1"/>
  <c r="N6" i="72"/>
  <c r="G6" i="72"/>
  <c r="I6" i="72" s="1"/>
  <c r="O5" i="72"/>
  <c r="N5" i="72"/>
  <c r="K5" i="72"/>
  <c r="G5" i="72"/>
  <c r="I5" i="72" s="1"/>
  <c r="O4" i="72"/>
  <c r="N4" i="72"/>
  <c r="K4" i="72"/>
  <c r="I4" i="72"/>
  <c r="H4" i="72" s="1"/>
  <c r="G4" i="72"/>
  <c r="O3" i="72"/>
  <c r="N3" i="72"/>
  <c r="K3" i="72"/>
  <c r="G3" i="72"/>
  <c r="I3" i="72" s="1"/>
  <c r="O2" i="72"/>
  <c r="N2" i="72"/>
  <c r="K2" i="72"/>
  <c r="G2" i="72"/>
  <c r="I2" i="72" s="1"/>
  <c r="I18" i="71"/>
  <c r="G18" i="71"/>
  <c r="F17" i="71"/>
  <c r="E17" i="71"/>
  <c r="D17" i="71"/>
  <c r="C17" i="71"/>
  <c r="N15" i="71"/>
  <c r="G15" i="71"/>
  <c r="I15" i="71" s="1"/>
  <c r="H15" i="71" s="1"/>
  <c r="N14" i="71"/>
  <c r="G14" i="71"/>
  <c r="I14" i="71" s="1"/>
  <c r="N13" i="71"/>
  <c r="I13" i="71"/>
  <c r="H13" i="71" s="1"/>
  <c r="G13" i="71"/>
  <c r="N12" i="71"/>
  <c r="K12" i="71"/>
  <c r="G12" i="71"/>
  <c r="I12" i="71" s="1"/>
  <c r="N11" i="71"/>
  <c r="I11" i="71"/>
  <c r="H11" i="71" s="1"/>
  <c r="G11" i="71"/>
  <c r="N10" i="71"/>
  <c r="K10" i="71"/>
  <c r="G10" i="71"/>
  <c r="I10" i="71" s="1"/>
  <c r="N9" i="71"/>
  <c r="K9" i="71"/>
  <c r="G9" i="71"/>
  <c r="I9" i="71" s="1"/>
  <c r="H9" i="71" s="1"/>
  <c r="N8" i="71"/>
  <c r="G8" i="71"/>
  <c r="I8" i="71" s="1"/>
  <c r="N7" i="71"/>
  <c r="K7" i="71"/>
  <c r="G7" i="71"/>
  <c r="I7" i="71" s="1"/>
  <c r="H7" i="71" s="1"/>
  <c r="N6" i="71"/>
  <c r="G6" i="71"/>
  <c r="I6" i="71" s="1"/>
  <c r="O5" i="71"/>
  <c r="N5" i="71"/>
  <c r="K5" i="71"/>
  <c r="I5" i="71"/>
  <c r="H5" i="71" s="1"/>
  <c r="J5" i="71" s="1"/>
  <c r="G5" i="71"/>
  <c r="O4" i="71"/>
  <c r="N4" i="71"/>
  <c r="K4" i="71"/>
  <c r="G4" i="71"/>
  <c r="I4" i="71" s="1"/>
  <c r="H4" i="71" s="1"/>
  <c r="O3" i="71"/>
  <c r="N3" i="71"/>
  <c r="K3" i="71"/>
  <c r="G3" i="71"/>
  <c r="I3" i="71" s="1"/>
  <c r="O2" i="71"/>
  <c r="N2" i="71"/>
  <c r="K2" i="71"/>
  <c r="G2" i="71"/>
  <c r="I2" i="71" s="1"/>
  <c r="I18" i="70"/>
  <c r="G18" i="70"/>
  <c r="F17" i="70"/>
  <c r="E17" i="70"/>
  <c r="D17" i="70"/>
  <c r="C17" i="70"/>
  <c r="N15" i="70"/>
  <c r="I15" i="70"/>
  <c r="H15" i="70" s="1"/>
  <c r="G15" i="70"/>
  <c r="N14" i="70"/>
  <c r="G14" i="70"/>
  <c r="I14" i="70" s="1"/>
  <c r="N13" i="70"/>
  <c r="G13" i="70"/>
  <c r="I13" i="70" s="1"/>
  <c r="H13" i="70" s="1"/>
  <c r="N12" i="70"/>
  <c r="K12" i="70"/>
  <c r="G12" i="70"/>
  <c r="I12" i="70" s="1"/>
  <c r="N11" i="70"/>
  <c r="G11" i="70"/>
  <c r="I11" i="70" s="1"/>
  <c r="H11" i="70" s="1"/>
  <c r="N10" i="70"/>
  <c r="K10" i="70"/>
  <c r="G10" i="70"/>
  <c r="I10" i="70" s="1"/>
  <c r="N9" i="70"/>
  <c r="K9" i="70"/>
  <c r="I9" i="70"/>
  <c r="H9" i="70" s="1"/>
  <c r="G9" i="70"/>
  <c r="N8" i="70"/>
  <c r="G8" i="70"/>
  <c r="I8" i="70" s="1"/>
  <c r="N7" i="70"/>
  <c r="K7" i="70"/>
  <c r="I7" i="70"/>
  <c r="H7" i="70" s="1"/>
  <c r="G7" i="70"/>
  <c r="N6" i="70"/>
  <c r="G6" i="70"/>
  <c r="I6" i="70" s="1"/>
  <c r="O5" i="70"/>
  <c r="N5" i="70"/>
  <c r="K5" i="70"/>
  <c r="G5" i="70"/>
  <c r="I5" i="70" s="1"/>
  <c r="H5" i="70" s="1"/>
  <c r="J5" i="70" s="1"/>
  <c r="O4" i="70"/>
  <c r="N4" i="70"/>
  <c r="K4" i="70"/>
  <c r="I4" i="70"/>
  <c r="H4" i="70" s="1"/>
  <c r="G4" i="70"/>
  <c r="O3" i="70"/>
  <c r="N3" i="70"/>
  <c r="K3" i="70"/>
  <c r="G3" i="70"/>
  <c r="I3" i="70" s="1"/>
  <c r="O2" i="70"/>
  <c r="N2" i="70"/>
  <c r="K2" i="70"/>
  <c r="G2" i="70"/>
  <c r="I2" i="70" s="1"/>
  <c r="I18" i="69"/>
  <c r="G18" i="69"/>
  <c r="F17" i="69"/>
  <c r="E17" i="69"/>
  <c r="D17" i="69"/>
  <c r="C17" i="69"/>
  <c r="N15" i="69"/>
  <c r="I15" i="69"/>
  <c r="H15" i="69" s="1"/>
  <c r="G15" i="69"/>
  <c r="N14" i="69"/>
  <c r="G14" i="69"/>
  <c r="I14" i="69" s="1"/>
  <c r="N13" i="69"/>
  <c r="G13" i="69"/>
  <c r="I13" i="69" s="1"/>
  <c r="H13" i="69" s="1"/>
  <c r="N12" i="69"/>
  <c r="K12" i="69"/>
  <c r="G12" i="69"/>
  <c r="I12" i="69" s="1"/>
  <c r="N11" i="69"/>
  <c r="G11" i="69"/>
  <c r="I11" i="69" s="1"/>
  <c r="H11" i="69" s="1"/>
  <c r="N10" i="69"/>
  <c r="K10" i="69"/>
  <c r="G10" i="69"/>
  <c r="I10" i="69" s="1"/>
  <c r="N9" i="69"/>
  <c r="K9" i="69"/>
  <c r="I9" i="69"/>
  <c r="H9" i="69" s="1"/>
  <c r="G9" i="69"/>
  <c r="N8" i="69"/>
  <c r="G8" i="69"/>
  <c r="I8" i="69" s="1"/>
  <c r="N7" i="69"/>
  <c r="K7" i="69"/>
  <c r="I7" i="69"/>
  <c r="H7" i="69" s="1"/>
  <c r="G7" i="69"/>
  <c r="N6" i="69"/>
  <c r="G6" i="69"/>
  <c r="I6" i="69" s="1"/>
  <c r="O5" i="69"/>
  <c r="N5" i="69"/>
  <c r="K5" i="69"/>
  <c r="G5" i="69"/>
  <c r="I5" i="69" s="1"/>
  <c r="O4" i="69"/>
  <c r="N4" i="69"/>
  <c r="K4" i="69"/>
  <c r="G4" i="69"/>
  <c r="I4" i="69" s="1"/>
  <c r="H4" i="69" s="1"/>
  <c r="O3" i="69"/>
  <c r="N3" i="69"/>
  <c r="K3" i="69"/>
  <c r="I3" i="69"/>
  <c r="G3" i="69"/>
  <c r="O2" i="69"/>
  <c r="N2" i="69"/>
  <c r="N17" i="69" s="1"/>
  <c r="K2" i="69"/>
  <c r="G2" i="69"/>
  <c r="I2" i="69" s="1"/>
  <c r="I18" i="68"/>
  <c r="G18" i="68"/>
  <c r="F17" i="68"/>
  <c r="E17" i="68"/>
  <c r="D17" i="68"/>
  <c r="C17" i="68"/>
  <c r="N15" i="68"/>
  <c r="I15" i="68"/>
  <c r="H15" i="68" s="1"/>
  <c r="G15" i="68"/>
  <c r="N14" i="68"/>
  <c r="G14" i="68"/>
  <c r="I14" i="68" s="1"/>
  <c r="N13" i="68"/>
  <c r="G13" i="68"/>
  <c r="I13" i="68" s="1"/>
  <c r="H13" i="68" s="1"/>
  <c r="N12" i="68"/>
  <c r="K12" i="68"/>
  <c r="G12" i="68"/>
  <c r="I12" i="68" s="1"/>
  <c r="N11" i="68"/>
  <c r="G11" i="68"/>
  <c r="I11" i="68" s="1"/>
  <c r="H11" i="68" s="1"/>
  <c r="N10" i="68"/>
  <c r="K10" i="68"/>
  <c r="G10" i="68"/>
  <c r="I10" i="68" s="1"/>
  <c r="N9" i="68"/>
  <c r="K9" i="68"/>
  <c r="I9" i="68"/>
  <c r="H9" i="68" s="1"/>
  <c r="G9" i="68"/>
  <c r="N8" i="68"/>
  <c r="G8" i="68"/>
  <c r="I8" i="68" s="1"/>
  <c r="N7" i="68"/>
  <c r="K7" i="68"/>
  <c r="I7" i="68"/>
  <c r="H7" i="68" s="1"/>
  <c r="G7" i="68"/>
  <c r="N6" i="68"/>
  <c r="G6" i="68"/>
  <c r="I6" i="68" s="1"/>
  <c r="O5" i="68"/>
  <c r="N5" i="68"/>
  <c r="K5" i="68"/>
  <c r="I5" i="68"/>
  <c r="H5" i="68" s="1"/>
  <c r="G5" i="68"/>
  <c r="O4" i="68"/>
  <c r="N4" i="68"/>
  <c r="K4" i="68"/>
  <c r="I4" i="68"/>
  <c r="H4" i="68" s="1"/>
  <c r="G4" i="68"/>
  <c r="O3" i="68"/>
  <c r="N3" i="68"/>
  <c r="K3" i="68"/>
  <c r="G3" i="68"/>
  <c r="I3" i="68" s="1"/>
  <c r="O2" i="68"/>
  <c r="N2" i="68"/>
  <c r="K2" i="68"/>
  <c r="G2" i="68"/>
  <c r="I18" i="67"/>
  <c r="G18" i="67"/>
  <c r="F17" i="67"/>
  <c r="E17" i="67"/>
  <c r="D17" i="67"/>
  <c r="C17" i="67"/>
  <c r="N15" i="67"/>
  <c r="I15" i="67"/>
  <c r="H15" i="67" s="1"/>
  <c r="G15" i="67"/>
  <c r="N14" i="67"/>
  <c r="G14" i="67"/>
  <c r="I14" i="67" s="1"/>
  <c r="N13" i="67"/>
  <c r="G13" i="67"/>
  <c r="I13" i="67" s="1"/>
  <c r="H13" i="67" s="1"/>
  <c r="N12" i="67"/>
  <c r="K12" i="67"/>
  <c r="G12" i="67"/>
  <c r="I12" i="67" s="1"/>
  <c r="N11" i="67"/>
  <c r="G11" i="67"/>
  <c r="I11" i="67" s="1"/>
  <c r="H11" i="67" s="1"/>
  <c r="N10" i="67"/>
  <c r="K10" i="67"/>
  <c r="G10" i="67"/>
  <c r="I10" i="67" s="1"/>
  <c r="N9" i="67"/>
  <c r="K9" i="67"/>
  <c r="I9" i="67"/>
  <c r="H9" i="67" s="1"/>
  <c r="G9" i="67"/>
  <c r="N8" i="67"/>
  <c r="G8" i="67"/>
  <c r="I8" i="67" s="1"/>
  <c r="N7" i="67"/>
  <c r="K7" i="67"/>
  <c r="I7" i="67"/>
  <c r="H7" i="67" s="1"/>
  <c r="G7" i="67"/>
  <c r="N6" i="67"/>
  <c r="G6" i="67"/>
  <c r="I6" i="67" s="1"/>
  <c r="O5" i="67"/>
  <c r="N5" i="67"/>
  <c r="K5" i="67"/>
  <c r="I5" i="67"/>
  <c r="H5" i="67" s="1"/>
  <c r="G5" i="67"/>
  <c r="O4" i="67"/>
  <c r="N4" i="67"/>
  <c r="K4" i="67"/>
  <c r="I4" i="67"/>
  <c r="H4" i="67" s="1"/>
  <c r="G4" i="67"/>
  <c r="O3" i="67"/>
  <c r="N3" i="67"/>
  <c r="K3" i="67"/>
  <c r="G3" i="67"/>
  <c r="I3" i="67" s="1"/>
  <c r="O2" i="67"/>
  <c r="N2" i="67"/>
  <c r="K2" i="67"/>
  <c r="G2" i="67"/>
  <c r="I2" i="67" s="1"/>
  <c r="I18" i="66"/>
  <c r="G18" i="66"/>
  <c r="F17" i="66"/>
  <c r="E17" i="66"/>
  <c r="D17" i="66"/>
  <c r="C17" i="66"/>
  <c r="N15" i="66"/>
  <c r="I15" i="66"/>
  <c r="H15" i="66" s="1"/>
  <c r="G15" i="66"/>
  <c r="N14" i="66"/>
  <c r="G14" i="66"/>
  <c r="I14" i="66" s="1"/>
  <c r="N13" i="66"/>
  <c r="G13" i="66"/>
  <c r="I13" i="66" s="1"/>
  <c r="H13" i="66" s="1"/>
  <c r="N12" i="66"/>
  <c r="K12" i="66"/>
  <c r="G12" i="66"/>
  <c r="I12" i="66" s="1"/>
  <c r="N11" i="66"/>
  <c r="G11" i="66"/>
  <c r="I11" i="66" s="1"/>
  <c r="H11" i="66" s="1"/>
  <c r="N10" i="66"/>
  <c r="K10" i="66"/>
  <c r="G10" i="66"/>
  <c r="I10" i="66" s="1"/>
  <c r="N9" i="66"/>
  <c r="K9" i="66"/>
  <c r="I9" i="66"/>
  <c r="H9" i="66" s="1"/>
  <c r="G9" i="66"/>
  <c r="N8" i="66"/>
  <c r="G8" i="66"/>
  <c r="I8" i="66" s="1"/>
  <c r="N7" i="66"/>
  <c r="K7" i="66"/>
  <c r="I7" i="66"/>
  <c r="H7" i="66" s="1"/>
  <c r="G7" i="66"/>
  <c r="N6" i="66"/>
  <c r="G6" i="66"/>
  <c r="I6" i="66" s="1"/>
  <c r="O5" i="66"/>
  <c r="N5" i="66"/>
  <c r="K5" i="66"/>
  <c r="G5" i="66"/>
  <c r="I5" i="66" s="1"/>
  <c r="O4" i="66"/>
  <c r="N4" i="66"/>
  <c r="K4" i="66"/>
  <c r="G4" i="66"/>
  <c r="I4" i="66" s="1"/>
  <c r="H4" i="66" s="1"/>
  <c r="O3" i="66"/>
  <c r="N3" i="66"/>
  <c r="K3" i="66"/>
  <c r="I3" i="66"/>
  <c r="H3" i="66" s="1"/>
  <c r="J3" i="66" s="1"/>
  <c r="G3" i="66"/>
  <c r="O2" i="66"/>
  <c r="N2" i="66"/>
  <c r="K2" i="66"/>
  <c r="G2" i="66"/>
  <c r="I2" i="66" s="1"/>
  <c r="I18" i="65"/>
  <c r="G18" i="65"/>
  <c r="F17" i="65"/>
  <c r="E17" i="65"/>
  <c r="D17" i="65"/>
  <c r="C17" i="65"/>
  <c r="N15" i="65"/>
  <c r="I15" i="65"/>
  <c r="H15" i="65" s="1"/>
  <c r="G15" i="65"/>
  <c r="N14" i="65"/>
  <c r="G14" i="65"/>
  <c r="I14" i="65" s="1"/>
  <c r="N13" i="65"/>
  <c r="G13" i="65"/>
  <c r="I13" i="65" s="1"/>
  <c r="H13" i="65" s="1"/>
  <c r="N12" i="65"/>
  <c r="K12" i="65"/>
  <c r="G12" i="65"/>
  <c r="I12" i="65" s="1"/>
  <c r="N11" i="65"/>
  <c r="G11" i="65"/>
  <c r="I11" i="65" s="1"/>
  <c r="H11" i="65" s="1"/>
  <c r="N10" i="65"/>
  <c r="K10" i="65"/>
  <c r="G10" i="65"/>
  <c r="I10" i="65" s="1"/>
  <c r="N9" i="65"/>
  <c r="K9" i="65"/>
  <c r="I9" i="65"/>
  <c r="H9" i="65" s="1"/>
  <c r="G9" i="65"/>
  <c r="N8" i="65"/>
  <c r="G8" i="65"/>
  <c r="I8" i="65" s="1"/>
  <c r="N7" i="65"/>
  <c r="K7" i="65"/>
  <c r="I7" i="65"/>
  <c r="H7" i="65" s="1"/>
  <c r="G7" i="65"/>
  <c r="N6" i="65"/>
  <c r="G6" i="65"/>
  <c r="I6" i="65" s="1"/>
  <c r="O5" i="65"/>
  <c r="N5" i="65"/>
  <c r="K5" i="65"/>
  <c r="G5" i="65"/>
  <c r="I5" i="65" s="1"/>
  <c r="H5" i="65" s="1"/>
  <c r="J5" i="65" s="1"/>
  <c r="O4" i="65"/>
  <c r="N4" i="65"/>
  <c r="K4" i="65"/>
  <c r="I4" i="65"/>
  <c r="H4" i="65" s="1"/>
  <c r="G4" i="65"/>
  <c r="O3" i="65"/>
  <c r="N3" i="65"/>
  <c r="K3" i="65"/>
  <c r="G3" i="65"/>
  <c r="I3" i="65" s="1"/>
  <c r="O2" i="65"/>
  <c r="N2" i="65"/>
  <c r="K2" i="65"/>
  <c r="G2" i="65"/>
  <c r="I2" i="65" s="1"/>
  <c r="I18" i="64"/>
  <c r="G18" i="64"/>
  <c r="F17" i="64"/>
  <c r="E17" i="64"/>
  <c r="D17" i="64"/>
  <c r="C17" i="64"/>
  <c r="N15" i="64"/>
  <c r="I15" i="64"/>
  <c r="H15" i="64" s="1"/>
  <c r="G15" i="64"/>
  <c r="N14" i="64"/>
  <c r="G14" i="64"/>
  <c r="I14" i="64" s="1"/>
  <c r="N13" i="64"/>
  <c r="G13" i="64"/>
  <c r="I13" i="64" s="1"/>
  <c r="H13" i="64" s="1"/>
  <c r="N12" i="64"/>
  <c r="K12" i="64"/>
  <c r="G12" i="64"/>
  <c r="I12" i="64" s="1"/>
  <c r="N11" i="64"/>
  <c r="G11" i="64"/>
  <c r="I11" i="64" s="1"/>
  <c r="H11" i="64" s="1"/>
  <c r="N10" i="64"/>
  <c r="K10" i="64"/>
  <c r="G10" i="64"/>
  <c r="I10" i="64" s="1"/>
  <c r="N9" i="64"/>
  <c r="K9" i="64"/>
  <c r="I9" i="64"/>
  <c r="H9" i="64" s="1"/>
  <c r="G9" i="64"/>
  <c r="N8" i="64"/>
  <c r="G8" i="64"/>
  <c r="I8" i="64" s="1"/>
  <c r="N7" i="64"/>
  <c r="K7" i="64"/>
  <c r="I7" i="64"/>
  <c r="H7" i="64" s="1"/>
  <c r="G7" i="64"/>
  <c r="N6" i="64"/>
  <c r="G6" i="64"/>
  <c r="I6" i="64" s="1"/>
  <c r="O5" i="64"/>
  <c r="N5" i="64"/>
  <c r="K5" i="64"/>
  <c r="G5" i="64"/>
  <c r="I5" i="64" s="1"/>
  <c r="O4" i="64"/>
  <c r="N4" i="64"/>
  <c r="K4" i="64"/>
  <c r="I4" i="64"/>
  <c r="H4" i="64" s="1"/>
  <c r="G4" i="64"/>
  <c r="O3" i="64"/>
  <c r="N3" i="64"/>
  <c r="K3" i="64"/>
  <c r="G3" i="64"/>
  <c r="I3" i="64" s="1"/>
  <c r="O2" i="64"/>
  <c r="N2" i="64"/>
  <c r="K2" i="64"/>
  <c r="G2" i="64"/>
  <c r="I2" i="64" s="1"/>
  <c r="I18" i="63"/>
  <c r="G18" i="63"/>
  <c r="F17" i="63"/>
  <c r="E17" i="63"/>
  <c r="D17" i="63"/>
  <c r="C17" i="63"/>
  <c r="N15" i="63"/>
  <c r="I15" i="63"/>
  <c r="H15" i="63" s="1"/>
  <c r="G15" i="63"/>
  <c r="N14" i="63"/>
  <c r="G14" i="63"/>
  <c r="I14" i="63" s="1"/>
  <c r="N13" i="63"/>
  <c r="G13" i="63"/>
  <c r="I13" i="63" s="1"/>
  <c r="H13" i="63" s="1"/>
  <c r="N12" i="63"/>
  <c r="K12" i="63"/>
  <c r="G12" i="63"/>
  <c r="I12" i="63" s="1"/>
  <c r="N11" i="63"/>
  <c r="G11" i="63"/>
  <c r="I11" i="63" s="1"/>
  <c r="H11" i="63" s="1"/>
  <c r="N10" i="63"/>
  <c r="K10" i="63"/>
  <c r="G10" i="63"/>
  <c r="I10" i="63" s="1"/>
  <c r="N9" i="63"/>
  <c r="K9" i="63"/>
  <c r="I9" i="63"/>
  <c r="H9" i="63" s="1"/>
  <c r="G9" i="63"/>
  <c r="N8" i="63"/>
  <c r="G8" i="63"/>
  <c r="I8" i="63" s="1"/>
  <c r="N7" i="63"/>
  <c r="K7" i="63"/>
  <c r="I7" i="63"/>
  <c r="H7" i="63" s="1"/>
  <c r="G7" i="63"/>
  <c r="N6" i="63"/>
  <c r="G6" i="63"/>
  <c r="I6" i="63" s="1"/>
  <c r="O5" i="63"/>
  <c r="N5" i="63"/>
  <c r="K5" i="63"/>
  <c r="G5" i="63"/>
  <c r="I5" i="63" s="1"/>
  <c r="H5" i="63" s="1"/>
  <c r="J5" i="63" s="1"/>
  <c r="O4" i="63"/>
  <c r="N4" i="63"/>
  <c r="K4" i="63"/>
  <c r="I4" i="63"/>
  <c r="H4" i="63" s="1"/>
  <c r="G4" i="63"/>
  <c r="O3" i="63"/>
  <c r="N3" i="63"/>
  <c r="K3" i="63"/>
  <c r="G3" i="63"/>
  <c r="I3" i="63" s="1"/>
  <c r="O2" i="63"/>
  <c r="N2" i="63"/>
  <c r="K2" i="63"/>
  <c r="G2" i="63"/>
  <c r="I2" i="63" s="1"/>
  <c r="I18" i="62"/>
  <c r="G18" i="62"/>
  <c r="F17" i="62"/>
  <c r="E17" i="62"/>
  <c r="D17" i="62"/>
  <c r="C17" i="62"/>
  <c r="N15" i="62"/>
  <c r="I15" i="62"/>
  <c r="H15" i="62" s="1"/>
  <c r="G15" i="62"/>
  <c r="N14" i="62"/>
  <c r="G14" i="62"/>
  <c r="I14" i="62" s="1"/>
  <c r="N13" i="62"/>
  <c r="G13" i="62"/>
  <c r="I13" i="62" s="1"/>
  <c r="H13" i="62" s="1"/>
  <c r="N12" i="62"/>
  <c r="K12" i="62"/>
  <c r="G12" i="62"/>
  <c r="I12" i="62" s="1"/>
  <c r="N11" i="62"/>
  <c r="G11" i="62"/>
  <c r="I11" i="62" s="1"/>
  <c r="H11" i="62" s="1"/>
  <c r="N10" i="62"/>
  <c r="K10" i="62"/>
  <c r="G10" i="62"/>
  <c r="I10" i="62" s="1"/>
  <c r="N9" i="62"/>
  <c r="K9" i="62"/>
  <c r="I9" i="62"/>
  <c r="H9" i="62" s="1"/>
  <c r="G9" i="62"/>
  <c r="N8" i="62"/>
  <c r="G8" i="62"/>
  <c r="I8" i="62" s="1"/>
  <c r="N7" i="62"/>
  <c r="K7" i="62"/>
  <c r="I7" i="62"/>
  <c r="H7" i="62" s="1"/>
  <c r="G7" i="62"/>
  <c r="N6" i="62"/>
  <c r="G6" i="62"/>
  <c r="I6" i="62" s="1"/>
  <c r="O5" i="62"/>
  <c r="N5" i="62"/>
  <c r="K5" i="62"/>
  <c r="G5" i="62"/>
  <c r="I5" i="62" s="1"/>
  <c r="H5" i="62" s="1"/>
  <c r="J5" i="62" s="1"/>
  <c r="O4" i="62"/>
  <c r="N4" i="62"/>
  <c r="K4" i="62"/>
  <c r="I4" i="62"/>
  <c r="H4" i="62" s="1"/>
  <c r="G4" i="62"/>
  <c r="O3" i="62"/>
  <c r="N3" i="62"/>
  <c r="K3" i="62"/>
  <c r="G3" i="62"/>
  <c r="I3" i="62" s="1"/>
  <c r="O2" i="62"/>
  <c r="N2" i="62"/>
  <c r="K2" i="62"/>
  <c r="G2" i="62"/>
  <c r="I2" i="62" s="1"/>
  <c r="I18" i="61"/>
  <c r="G18" i="61"/>
  <c r="F17" i="61"/>
  <c r="E17" i="61"/>
  <c r="D17" i="61"/>
  <c r="C17" i="61"/>
  <c r="N15" i="61"/>
  <c r="I15" i="61"/>
  <c r="H15" i="61" s="1"/>
  <c r="G15" i="61"/>
  <c r="N14" i="61"/>
  <c r="G14" i="61"/>
  <c r="I14" i="61" s="1"/>
  <c r="N13" i="61"/>
  <c r="G13" i="61"/>
  <c r="I13" i="61" s="1"/>
  <c r="H13" i="61" s="1"/>
  <c r="N12" i="61"/>
  <c r="K12" i="61"/>
  <c r="G12" i="61"/>
  <c r="I12" i="61" s="1"/>
  <c r="N11" i="61"/>
  <c r="G11" i="61"/>
  <c r="I11" i="61" s="1"/>
  <c r="H11" i="61" s="1"/>
  <c r="N10" i="61"/>
  <c r="K10" i="61"/>
  <c r="G10" i="61"/>
  <c r="I10" i="61" s="1"/>
  <c r="N9" i="61"/>
  <c r="K9" i="61"/>
  <c r="I9" i="61"/>
  <c r="H9" i="61" s="1"/>
  <c r="G9" i="61"/>
  <c r="N8" i="61"/>
  <c r="G8" i="61"/>
  <c r="I8" i="61" s="1"/>
  <c r="N7" i="61"/>
  <c r="K7" i="61"/>
  <c r="I7" i="61"/>
  <c r="H7" i="61" s="1"/>
  <c r="G7" i="61"/>
  <c r="N6" i="61"/>
  <c r="G6" i="61"/>
  <c r="I6" i="61" s="1"/>
  <c r="O5" i="61"/>
  <c r="N5" i="61"/>
  <c r="K5" i="61"/>
  <c r="G5" i="61"/>
  <c r="I5" i="61" s="1"/>
  <c r="O4" i="61"/>
  <c r="N4" i="61"/>
  <c r="K4" i="61"/>
  <c r="G4" i="61"/>
  <c r="I4" i="61" s="1"/>
  <c r="H4" i="61" s="1"/>
  <c r="O3" i="61"/>
  <c r="N3" i="61"/>
  <c r="K3" i="61"/>
  <c r="G3" i="61"/>
  <c r="I3" i="61" s="1"/>
  <c r="O2" i="61"/>
  <c r="N2" i="61"/>
  <c r="K2" i="61"/>
  <c r="G2" i="61"/>
  <c r="I2" i="61" s="1"/>
  <c r="I18" i="60"/>
  <c r="G18" i="60"/>
  <c r="F17" i="60"/>
  <c r="E17" i="60"/>
  <c r="D17" i="60"/>
  <c r="C17" i="60"/>
  <c r="N15" i="60"/>
  <c r="G15" i="60"/>
  <c r="I15" i="60" s="1"/>
  <c r="H15" i="60" s="1"/>
  <c r="N14" i="60"/>
  <c r="G14" i="60"/>
  <c r="I14" i="60" s="1"/>
  <c r="N13" i="60"/>
  <c r="I13" i="60"/>
  <c r="H13" i="60" s="1"/>
  <c r="G13" i="60"/>
  <c r="N12" i="60"/>
  <c r="K12" i="60"/>
  <c r="G12" i="60"/>
  <c r="I12" i="60" s="1"/>
  <c r="N11" i="60"/>
  <c r="I11" i="60"/>
  <c r="H11" i="60" s="1"/>
  <c r="G11" i="60"/>
  <c r="N10" i="60"/>
  <c r="K10" i="60"/>
  <c r="G10" i="60"/>
  <c r="I10" i="60" s="1"/>
  <c r="N9" i="60"/>
  <c r="K9" i="60"/>
  <c r="G9" i="60"/>
  <c r="I9" i="60" s="1"/>
  <c r="H9" i="60" s="1"/>
  <c r="N8" i="60"/>
  <c r="G8" i="60"/>
  <c r="I8" i="60" s="1"/>
  <c r="N7" i="60"/>
  <c r="K7" i="60"/>
  <c r="G7" i="60"/>
  <c r="I7" i="60" s="1"/>
  <c r="H7" i="60" s="1"/>
  <c r="N6" i="60"/>
  <c r="G6" i="60"/>
  <c r="I6" i="60" s="1"/>
  <c r="O5" i="60"/>
  <c r="N5" i="60"/>
  <c r="K5" i="60"/>
  <c r="G5" i="60"/>
  <c r="I5" i="60" s="1"/>
  <c r="O4" i="60"/>
  <c r="N4" i="60"/>
  <c r="K4" i="60"/>
  <c r="I4" i="60"/>
  <c r="H4" i="60" s="1"/>
  <c r="G4" i="60"/>
  <c r="O3" i="60"/>
  <c r="N3" i="60"/>
  <c r="K3" i="60"/>
  <c r="G3" i="60"/>
  <c r="I3" i="60" s="1"/>
  <c r="O2" i="60"/>
  <c r="N2" i="60"/>
  <c r="K2" i="60"/>
  <c r="G2" i="60"/>
  <c r="I2" i="60" s="1"/>
  <c r="I18" i="59"/>
  <c r="G18" i="59"/>
  <c r="F17" i="59"/>
  <c r="E17" i="59"/>
  <c r="D17" i="59"/>
  <c r="C17" i="59"/>
  <c r="N15" i="59"/>
  <c r="G15" i="59"/>
  <c r="I15" i="59" s="1"/>
  <c r="H15" i="59" s="1"/>
  <c r="N14" i="59"/>
  <c r="G14" i="59"/>
  <c r="I14" i="59" s="1"/>
  <c r="N13" i="59"/>
  <c r="I13" i="59"/>
  <c r="H13" i="59" s="1"/>
  <c r="G13" i="59"/>
  <c r="N12" i="59"/>
  <c r="K12" i="59"/>
  <c r="G12" i="59"/>
  <c r="I12" i="59" s="1"/>
  <c r="N11" i="59"/>
  <c r="I11" i="59"/>
  <c r="H11" i="59" s="1"/>
  <c r="G11" i="59"/>
  <c r="N10" i="59"/>
  <c r="K10" i="59"/>
  <c r="G10" i="59"/>
  <c r="I10" i="59" s="1"/>
  <c r="N9" i="59"/>
  <c r="K9" i="59"/>
  <c r="G9" i="59"/>
  <c r="I9" i="59" s="1"/>
  <c r="H9" i="59" s="1"/>
  <c r="N8" i="59"/>
  <c r="G8" i="59"/>
  <c r="I8" i="59" s="1"/>
  <c r="N7" i="59"/>
  <c r="K7" i="59"/>
  <c r="G7" i="59"/>
  <c r="I7" i="59" s="1"/>
  <c r="H7" i="59" s="1"/>
  <c r="N6" i="59"/>
  <c r="G6" i="59"/>
  <c r="I6" i="59" s="1"/>
  <c r="O5" i="59"/>
  <c r="N5" i="59"/>
  <c r="K5" i="59"/>
  <c r="I5" i="59"/>
  <c r="H5" i="59" s="1"/>
  <c r="J5" i="59" s="1"/>
  <c r="G5" i="59"/>
  <c r="O4" i="59"/>
  <c r="N4" i="59"/>
  <c r="K4" i="59"/>
  <c r="G4" i="59"/>
  <c r="I4" i="59" s="1"/>
  <c r="H4" i="59" s="1"/>
  <c r="O3" i="59"/>
  <c r="N3" i="59"/>
  <c r="K3" i="59"/>
  <c r="G3" i="59"/>
  <c r="I3" i="59" s="1"/>
  <c r="O2" i="59"/>
  <c r="N2" i="59"/>
  <c r="K2" i="59"/>
  <c r="G2" i="59"/>
  <c r="I2" i="59" s="1"/>
  <c r="I18" i="58"/>
  <c r="G18" i="58"/>
  <c r="F17" i="58"/>
  <c r="E17" i="58"/>
  <c r="D17" i="58"/>
  <c r="C17" i="58"/>
  <c r="N15" i="58"/>
  <c r="G15" i="58"/>
  <c r="I15" i="58" s="1"/>
  <c r="H15" i="58" s="1"/>
  <c r="N14" i="58"/>
  <c r="G14" i="58"/>
  <c r="I14" i="58" s="1"/>
  <c r="N13" i="58"/>
  <c r="I13" i="58"/>
  <c r="H13" i="58" s="1"/>
  <c r="G13" i="58"/>
  <c r="N12" i="58"/>
  <c r="K12" i="58"/>
  <c r="G12" i="58"/>
  <c r="I12" i="58" s="1"/>
  <c r="N11" i="58"/>
  <c r="I11" i="58"/>
  <c r="H11" i="58" s="1"/>
  <c r="G11" i="58"/>
  <c r="N10" i="58"/>
  <c r="K10" i="58"/>
  <c r="G10" i="58"/>
  <c r="I10" i="58" s="1"/>
  <c r="N9" i="58"/>
  <c r="K9" i="58"/>
  <c r="G9" i="58"/>
  <c r="I9" i="58" s="1"/>
  <c r="H9" i="58" s="1"/>
  <c r="N8" i="58"/>
  <c r="G8" i="58"/>
  <c r="I8" i="58" s="1"/>
  <c r="N7" i="58"/>
  <c r="K7" i="58"/>
  <c r="G7" i="58"/>
  <c r="I7" i="58" s="1"/>
  <c r="H7" i="58" s="1"/>
  <c r="N6" i="58"/>
  <c r="G6" i="58"/>
  <c r="I6" i="58" s="1"/>
  <c r="O5" i="58"/>
  <c r="N5" i="58"/>
  <c r="K5" i="58"/>
  <c r="I5" i="58"/>
  <c r="H5" i="58" s="1"/>
  <c r="J5" i="58" s="1"/>
  <c r="G5" i="58"/>
  <c r="O4" i="58"/>
  <c r="N4" i="58"/>
  <c r="K4" i="58"/>
  <c r="G4" i="58"/>
  <c r="I4" i="58" s="1"/>
  <c r="H4" i="58" s="1"/>
  <c r="O3" i="58"/>
  <c r="N3" i="58"/>
  <c r="K3" i="58"/>
  <c r="G3" i="58"/>
  <c r="I3" i="58" s="1"/>
  <c r="O2" i="58"/>
  <c r="N2" i="58"/>
  <c r="N17" i="58" s="1"/>
  <c r="K2" i="58"/>
  <c r="G2" i="58"/>
  <c r="I2" i="58" s="1"/>
  <c r="I18" i="57"/>
  <c r="G18" i="57"/>
  <c r="F17" i="57"/>
  <c r="E17" i="57"/>
  <c r="D17" i="57"/>
  <c r="C17" i="57"/>
  <c r="N15" i="57"/>
  <c r="G15" i="57"/>
  <c r="I15" i="57" s="1"/>
  <c r="H15" i="57" s="1"/>
  <c r="N14" i="57"/>
  <c r="G14" i="57"/>
  <c r="I14" i="57" s="1"/>
  <c r="N13" i="57"/>
  <c r="I13" i="57"/>
  <c r="H13" i="57" s="1"/>
  <c r="G13" i="57"/>
  <c r="N12" i="57"/>
  <c r="K12" i="57"/>
  <c r="G12" i="57"/>
  <c r="I12" i="57" s="1"/>
  <c r="N11" i="57"/>
  <c r="I11" i="57"/>
  <c r="H11" i="57" s="1"/>
  <c r="G11" i="57"/>
  <c r="N10" i="57"/>
  <c r="K10" i="57"/>
  <c r="G10" i="57"/>
  <c r="I10" i="57" s="1"/>
  <c r="N9" i="57"/>
  <c r="K9" i="57"/>
  <c r="G9" i="57"/>
  <c r="I9" i="57" s="1"/>
  <c r="H9" i="57" s="1"/>
  <c r="N8" i="57"/>
  <c r="G8" i="57"/>
  <c r="I8" i="57" s="1"/>
  <c r="N7" i="57"/>
  <c r="K7" i="57"/>
  <c r="G7" i="57"/>
  <c r="I7" i="57" s="1"/>
  <c r="H7" i="57" s="1"/>
  <c r="N6" i="57"/>
  <c r="G6" i="57"/>
  <c r="I6" i="57" s="1"/>
  <c r="O5" i="57"/>
  <c r="N5" i="57"/>
  <c r="K5" i="57"/>
  <c r="G5" i="57"/>
  <c r="I5" i="57" s="1"/>
  <c r="O4" i="57"/>
  <c r="N4" i="57"/>
  <c r="K4" i="57"/>
  <c r="G4" i="57"/>
  <c r="I4" i="57" s="1"/>
  <c r="H4" i="57" s="1"/>
  <c r="O3" i="57"/>
  <c r="N3" i="57"/>
  <c r="K3" i="57"/>
  <c r="G3" i="57"/>
  <c r="I3" i="57" s="1"/>
  <c r="O2" i="57"/>
  <c r="N2" i="57"/>
  <c r="N17" i="57" s="1"/>
  <c r="K2" i="57"/>
  <c r="G2" i="57"/>
  <c r="I2" i="57" s="1"/>
  <c r="J18" i="56"/>
  <c r="L18" i="56" s="1"/>
  <c r="I18" i="56"/>
  <c r="G18" i="56"/>
  <c r="F17" i="56"/>
  <c r="E17" i="56"/>
  <c r="D17" i="56"/>
  <c r="C17" i="56"/>
  <c r="N15" i="56"/>
  <c r="G15" i="56"/>
  <c r="I15" i="56" s="1"/>
  <c r="H15" i="56" s="1"/>
  <c r="J15" i="56" s="1"/>
  <c r="K15" i="56" s="1"/>
  <c r="N14" i="56"/>
  <c r="G14" i="56"/>
  <c r="I14" i="56" s="1"/>
  <c r="N13" i="56"/>
  <c r="I13" i="56"/>
  <c r="H13" i="56" s="1"/>
  <c r="J13" i="56" s="1"/>
  <c r="K13" i="56" s="1"/>
  <c r="G13" i="56"/>
  <c r="N12" i="56"/>
  <c r="K12" i="56"/>
  <c r="G12" i="56"/>
  <c r="I12" i="56" s="1"/>
  <c r="N11" i="56"/>
  <c r="I11" i="56"/>
  <c r="H11" i="56" s="1"/>
  <c r="J11" i="56" s="1"/>
  <c r="K11" i="56" s="1"/>
  <c r="G11" i="56"/>
  <c r="N10" i="56"/>
  <c r="K10" i="56"/>
  <c r="G10" i="56"/>
  <c r="I10" i="56" s="1"/>
  <c r="N9" i="56"/>
  <c r="K9" i="56"/>
  <c r="G9" i="56"/>
  <c r="I9" i="56" s="1"/>
  <c r="H9" i="56" s="1"/>
  <c r="J9" i="56" s="1"/>
  <c r="N8" i="56"/>
  <c r="G8" i="56"/>
  <c r="I8" i="56" s="1"/>
  <c r="N7" i="56"/>
  <c r="K7" i="56"/>
  <c r="G7" i="56"/>
  <c r="I7" i="56" s="1"/>
  <c r="H7" i="56" s="1"/>
  <c r="J7" i="56" s="1"/>
  <c r="N6" i="56"/>
  <c r="G6" i="56"/>
  <c r="I6" i="56" s="1"/>
  <c r="O5" i="56"/>
  <c r="N5" i="56"/>
  <c r="K5" i="56"/>
  <c r="G5" i="56"/>
  <c r="I5" i="56" s="1"/>
  <c r="O4" i="56"/>
  <c r="N4" i="56"/>
  <c r="K4" i="56"/>
  <c r="I4" i="56"/>
  <c r="H4" i="56" s="1"/>
  <c r="J4" i="56" s="1"/>
  <c r="G4" i="56"/>
  <c r="O3" i="56"/>
  <c r="N3" i="56"/>
  <c r="K3" i="56"/>
  <c r="G3" i="56"/>
  <c r="I3" i="56" s="1"/>
  <c r="O2" i="56"/>
  <c r="N2" i="56"/>
  <c r="K2" i="56"/>
  <c r="G2" i="56"/>
  <c r="I2" i="56" s="1"/>
  <c r="C17" i="1"/>
  <c r="D17" i="1"/>
  <c r="E17" i="1"/>
  <c r="F17" i="1"/>
  <c r="L17" i="1"/>
  <c r="G18" i="1"/>
  <c r="I18" i="1"/>
  <c r="J18" i="1" s="1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N17" i="1"/>
  <c r="H2" i="1"/>
  <c r="H3" i="1"/>
  <c r="H4" i="1"/>
  <c r="H5" i="1"/>
  <c r="H7" i="1"/>
  <c r="H8" i="1"/>
  <c r="H9" i="1"/>
  <c r="H10" i="1"/>
  <c r="H11" i="1"/>
  <c r="H12" i="1"/>
  <c r="H13" i="1"/>
  <c r="H14" i="1"/>
  <c r="H15" i="1"/>
  <c r="H6" i="1"/>
  <c r="G3" i="1"/>
  <c r="G4" i="1"/>
  <c r="G5" i="1"/>
  <c r="G6" i="1"/>
  <c r="I6" i="1" s="1"/>
  <c r="G7" i="1"/>
  <c r="G8" i="1"/>
  <c r="G9" i="1"/>
  <c r="I9" i="1" s="1"/>
  <c r="G10" i="1"/>
  <c r="G11" i="1"/>
  <c r="G12" i="1"/>
  <c r="G13" i="1"/>
  <c r="G14" i="1"/>
  <c r="I14" i="1" s="1"/>
  <c r="G15" i="1"/>
  <c r="G2" i="1"/>
  <c r="I10" i="1"/>
  <c r="B5" i="2"/>
  <c r="N15" i="1"/>
  <c r="I15" i="1"/>
  <c r="N14" i="1"/>
  <c r="N13" i="1"/>
  <c r="I13" i="1"/>
  <c r="N12" i="1"/>
  <c r="K12" i="1"/>
  <c r="I12" i="1"/>
  <c r="N11" i="1"/>
  <c r="I11" i="1"/>
  <c r="N10" i="1"/>
  <c r="K10" i="1"/>
  <c r="N9" i="1"/>
  <c r="K9" i="1"/>
  <c r="N8" i="1"/>
  <c r="I8" i="1"/>
  <c r="N7" i="1"/>
  <c r="K7" i="1"/>
  <c r="I7" i="1"/>
  <c r="N6" i="1"/>
  <c r="O5" i="1"/>
  <c r="N5" i="1"/>
  <c r="K5" i="1"/>
  <c r="I5" i="1"/>
  <c r="O4" i="1"/>
  <c r="N4" i="1"/>
  <c r="K4" i="1"/>
  <c r="I4" i="1"/>
  <c r="O3" i="1"/>
  <c r="N3" i="1"/>
  <c r="K3" i="1"/>
  <c r="I3" i="1"/>
  <c r="O2" i="1"/>
  <c r="N2" i="1"/>
  <c r="K2" i="1"/>
  <c r="N17" i="56" l="1"/>
  <c r="N17" i="66"/>
  <c r="N17" i="61"/>
  <c r="H5" i="75"/>
  <c r="J5" i="75" s="1"/>
  <c r="H5" i="80"/>
  <c r="J5" i="80" s="1"/>
  <c r="H5" i="78"/>
  <c r="J5" i="78" s="1"/>
  <c r="H3" i="60"/>
  <c r="J3" i="60" s="1"/>
  <c r="H5" i="57"/>
  <c r="J5" i="57" s="1"/>
  <c r="H5" i="64"/>
  <c r="J5" i="64" s="1"/>
  <c r="H5" i="77"/>
  <c r="J5" i="77" s="1"/>
  <c r="N17" i="60"/>
  <c r="N17" i="62"/>
  <c r="N17" i="64"/>
  <c r="N17" i="65"/>
  <c r="J5" i="67"/>
  <c r="G17" i="68"/>
  <c r="J5" i="68"/>
  <c r="N17" i="72"/>
  <c r="N17" i="74"/>
  <c r="N17" i="77"/>
  <c r="N17" i="78"/>
  <c r="N17" i="79"/>
  <c r="N17" i="59"/>
  <c r="N17" i="71"/>
  <c r="N17" i="73"/>
  <c r="N17" i="75"/>
  <c r="N17" i="76"/>
  <c r="N17" i="80"/>
  <c r="N17" i="63"/>
  <c r="N17" i="67"/>
  <c r="N17" i="68"/>
  <c r="H3" i="69"/>
  <c r="J3" i="69" s="1"/>
  <c r="N17" i="70"/>
  <c r="H3" i="80"/>
  <c r="J3" i="80" s="1"/>
  <c r="H6" i="80"/>
  <c r="J6" i="80" s="1"/>
  <c r="K6" i="80" s="1"/>
  <c r="H14" i="80"/>
  <c r="J14" i="80" s="1"/>
  <c r="K14" i="80" s="1"/>
  <c r="J8" i="80"/>
  <c r="K8" i="80" s="1"/>
  <c r="H8" i="80"/>
  <c r="H12" i="80"/>
  <c r="J12" i="80" s="1"/>
  <c r="I17" i="80"/>
  <c r="H2" i="80"/>
  <c r="H10" i="80"/>
  <c r="J10" i="80" s="1"/>
  <c r="G17" i="80"/>
  <c r="J4" i="80"/>
  <c r="J7" i="80"/>
  <c r="J9" i="80"/>
  <c r="J11" i="80"/>
  <c r="K11" i="80" s="1"/>
  <c r="J13" i="80"/>
  <c r="K13" i="80" s="1"/>
  <c r="J15" i="80"/>
  <c r="K15" i="80" s="1"/>
  <c r="J18" i="80"/>
  <c r="J5" i="79"/>
  <c r="H5" i="79"/>
  <c r="H6" i="79"/>
  <c r="J6" i="79" s="1"/>
  <c r="K6" i="79" s="1"/>
  <c r="J10" i="79"/>
  <c r="H10" i="79"/>
  <c r="H14" i="79"/>
  <c r="J14" i="79" s="1"/>
  <c r="K14" i="79" s="1"/>
  <c r="H8" i="79"/>
  <c r="J8" i="79" s="1"/>
  <c r="K8" i="79" s="1"/>
  <c r="J12" i="79"/>
  <c r="H12" i="79"/>
  <c r="I17" i="79"/>
  <c r="H2" i="79"/>
  <c r="J2" i="79" s="1"/>
  <c r="H3" i="79"/>
  <c r="J3" i="79" s="1"/>
  <c r="G17" i="79"/>
  <c r="J4" i="79"/>
  <c r="J7" i="79"/>
  <c r="J9" i="79"/>
  <c r="J11" i="79"/>
  <c r="K11" i="79" s="1"/>
  <c r="J13" i="79"/>
  <c r="K13" i="79" s="1"/>
  <c r="J15" i="79"/>
  <c r="K15" i="79" s="1"/>
  <c r="J18" i="79"/>
  <c r="I17" i="78"/>
  <c r="H2" i="78"/>
  <c r="H3" i="78"/>
  <c r="J3" i="78" s="1"/>
  <c r="H6" i="78"/>
  <c r="J6" i="78" s="1"/>
  <c r="K6" i="78" s="1"/>
  <c r="J10" i="78"/>
  <c r="H10" i="78"/>
  <c r="H14" i="78"/>
  <c r="J14" i="78" s="1"/>
  <c r="K14" i="78" s="1"/>
  <c r="H8" i="78"/>
  <c r="J8" i="78" s="1"/>
  <c r="K8" i="78" s="1"/>
  <c r="H12" i="78"/>
  <c r="J12" i="78" s="1"/>
  <c r="J4" i="78"/>
  <c r="J7" i="78"/>
  <c r="J9" i="78"/>
  <c r="J11" i="78"/>
  <c r="K11" i="78" s="1"/>
  <c r="J13" i="78"/>
  <c r="K13" i="78" s="1"/>
  <c r="J15" i="78"/>
  <c r="K15" i="78" s="1"/>
  <c r="J18" i="78"/>
  <c r="G17" i="78"/>
  <c r="I17" i="77"/>
  <c r="H2" i="77"/>
  <c r="J6" i="77"/>
  <c r="K6" i="77" s="1"/>
  <c r="H6" i="77"/>
  <c r="H14" i="77"/>
  <c r="J14" i="77" s="1"/>
  <c r="K14" i="77" s="1"/>
  <c r="H8" i="77"/>
  <c r="J8" i="77" s="1"/>
  <c r="K8" i="77" s="1"/>
  <c r="H12" i="77"/>
  <c r="J12" i="77" s="1"/>
  <c r="H3" i="77"/>
  <c r="J3" i="77" s="1"/>
  <c r="J10" i="77"/>
  <c r="H10" i="77"/>
  <c r="G17" i="77"/>
  <c r="J4" i="77"/>
  <c r="J7" i="77"/>
  <c r="J9" i="77"/>
  <c r="J11" i="77"/>
  <c r="K11" i="77" s="1"/>
  <c r="J13" i="77"/>
  <c r="K13" i="77" s="1"/>
  <c r="J15" i="77"/>
  <c r="K15" i="77" s="1"/>
  <c r="J18" i="77"/>
  <c r="I17" i="76"/>
  <c r="H2" i="76"/>
  <c r="H3" i="76"/>
  <c r="J3" i="76" s="1"/>
  <c r="H8" i="76"/>
  <c r="J8" i="76" s="1"/>
  <c r="K8" i="76" s="1"/>
  <c r="J12" i="76"/>
  <c r="H12" i="76"/>
  <c r="H6" i="76"/>
  <c r="J6" i="76" s="1"/>
  <c r="K6" i="76" s="1"/>
  <c r="H10" i="76"/>
  <c r="J10" i="76" s="1"/>
  <c r="J14" i="76"/>
  <c r="K14" i="76" s="1"/>
  <c r="H14" i="76"/>
  <c r="J4" i="76"/>
  <c r="J7" i="76"/>
  <c r="J9" i="76"/>
  <c r="J11" i="76"/>
  <c r="K11" i="76" s="1"/>
  <c r="J13" i="76"/>
  <c r="K13" i="76" s="1"/>
  <c r="J15" i="76"/>
  <c r="K15" i="76" s="1"/>
  <c r="J18" i="76"/>
  <c r="G17" i="76"/>
  <c r="I17" i="75"/>
  <c r="H2" i="75"/>
  <c r="J6" i="75"/>
  <c r="K6" i="75" s="1"/>
  <c r="H6" i="75"/>
  <c r="H3" i="75"/>
  <c r="J3" i="75" s="1"/>
  <c r="H10" i="75"/>
  <c r="J10" i="75" s="1"/>
  <c r="H8" i="75"/>
  <c r="J8" i="75" s="1"/>
  <c r="K8" i="75" s="1"/>
  <c r="H12" i="75"/>
  <c r="J12" i="75" s="1"/>
  <c r="J14" i="75"/>
  <c r="K14" i="75" s="1"/>
  <c r="H14" i="75"/>
  <c r="G17" i="75"/>
  <c r="J4" i="75"/>
  <c r="J7" i="75"/>
  <c r="J9" i="75"/>
  <c r="J11" i="75"/>
  <c r="K11" i="75" s="1"/>
  <c r="J13" i="75"/>
  <c r="K13" i="75" s="1"/>
  <c r="J15" i="75"/>
  <c r="K15" i="75" s="1"/>
  <c r="J18" i="75"/>
  <c r="J6" i="74"/>
  <c r="K6" i="74" s="1"/>
  <c r="H6" i="74"/>
  <c r="J5" i="74"/>
  <c r="H5" i="74"/>
  <c r="H10" i="74"/>
  <c r="J10" i="74" s="1"/>
  <c r="H8" i="74"/>
  <c r="J8" i="74" s="1"/>
  <c r="K8" i="74" s="1"/>
  <c r="H12" i="74"/>
  <c r="J12" i="74" s="1"/>
  <c r="J14" i="74"/>
  <c r="K14" i="74" s="1"/>
  <c r="H14" i="74"/>
  <c r="I17" i="74"/>
  <c r="H2" i="74"/>
  <c r="H3" i="74"/>
  <c r="J3" i="74" s="1"/>
  <c r="G17" i="74"/>
  <c r="J4" i="74"/>
  <c r="J7" i="74"/>
  <c r="J9" i="74"/>
  <c r="J11" i="74"/>
  <c r="K11" i="74" s="1"/>
  <c r="J13" i="74"/>
  <c r="K13" i="74" s="1"/>
  <c r="J15" i="74"/>
  <c r="K15" i="74" s="1"/>
  <c r="J18" i="74"/>
  <c r="I17" i="73"/>
  <c r="H2" i="73"/>
  <c r="H3" i="73"/>
  <c r="J3" i="73" s="1"/>
  <c r="H8" i="73"/>
  <c r="J8" i="73" s="1"/>
  <c r="K8" i="73" s="1"/>
  <c r="H12" i="73"/>
  <c r="J12" i="73" s="1"/>
  <c r="H6" i="73"/>
  <c r="J6" i="73" s="1"/>
  <c r="K6" i="73" s="1"/>
  <c r="H10" i="73"/>
  <c r="J10" i="73" s="1"/>
  <c r="J14" i="73"/>
  <c r="K14" i="73" s="1"/>
  <c r="H14" i="73"/>
  <c r="J4" i="73"/>
  <c r="J7" i="73"/>
  <c r="J9" i="73"/>
  <c r="J11" i="73"/>
  <c r="K11" i="73" s="1"/>
  <c r="J13" i="73"/>
  <c r="K13" i="73" s="1"/>
  <c r="J15" i="73"/>
  <c r="K15" i="73" s="1"/>
  <c r="J18" i="73"/>
  <c r="G17" i="73"/>
  <c r="H5" i="72"/>
  <c r="J5" i="72" s="1"/>
  <c r="H6" i="72"/>
  <c r="J6" i="72" s="1"/>
  <c r="K6" i="72" s="1"/>
  <c r="H14" i="72"/>
  <c r="J14" i="72" s="1"/>
  <c r="K14" i="72" s="1"/>
  <c r="H8" i="72"/>
  <c r="J8" i="72" s="1"/>
  <c r="K8" i="72" s="1"/>
  <c r="H12" i="72"/>
  <c r="J12" i="72" s="1"/>
  <c r="H10" i="72"/>
  <c r="J10" i="72" s="1"/>
  <c r="I17" i="72"/>
  <c r="H2" i="72"/>
  <c r="J2" i="72" s="1"/>
  <c r="H3" i="72"/>
  <c r="J3" i="72" s="1"/>
  <c r="J4" i="72"/>
  <c r="J7" i="72"/>
  <c r="J9" i="72"/>
  <c r="J11" i="72"/>
  <c r="K11" i="72" s="1"/>
  <c r="J13" i="72"/>
  <c r="K13" i="72" s="1"/>
  <c r="J15" i="72"/>
  <c r="K15" i="72" s="1"/>
  <c r="J18" i="72"/>
  <c r="G17" i="72"/>
  <c r="I17" i="71"/>
  <c r="H2" i="71"/>
  <c r="H3" i="71"/>
  <c r="J3" i="71" s="1"/>
  <c r="H8" i="71"/>
  <c r="J8" i="71" s="1"/>
  <c r="K8" i="71" s="1"/>
  <c r="H12" i="71"/>
  <c r="J12" i="71" s="1"/>
  <c r="J6" i="71"/>
  <c r="K6" i="71" s="1"/>
  <c r="H6" i="71"/>
  <c r="H10" i="71"/>
  <c r="J10" i="71" s="1"/>
  <c r="H14" i="71"/>
  <c r="J14" i="71" s="1"/>
  <c r="K14" i="71" s="1"/>
  <c r="G17" i="71"/>
  <c r="J4" i="71"/>
  <c r="J7" i="71"/>
  <c r="J9" i="71"/>
  <c r="J11" i="71"/>
  <c r="K11" i="71" s="1"/>
  <c r="J13" i="71"/>
  <c r="K13" i="71" s="1"/>
  <c r="J15" i="71"/>
  <c r="K15" i="71" s="1"/>
  <c r="J18" i="71"/>
  <c r="I17" i="70"/>
  <c r="H2" i="70"/>
  <c r="J2" i="70" s="1"/>
  <c r="H3" i="70"/>
  <c r="J3" i="70" s="1"/>
  <c r="H8" i="70"/>
  <c r="J8" i="70" s="1"/>
  <c r="K8" i="70" s="1"/>
  <c r="H12" i="70"/>
  <c r="J12" i="70" s="1"/>
  <c r="H6" i="70"/>
  <c r="J6" i="70" s="1"/>
  <c r="K6" i="70" s="1"/>
  <c r="H10" i="70"/>
  <c r="J10" i="70" s="1"/>
  <c r="H14" i="70"/>
  <c r="J14" i="70" s="1"/>
  <c r="K14" i="70" s="1"/>
  <c r="J4" i="70"/>
  <c r="J7" i="70"/>
  <c r="J9" i="70"/>
  <c r="J11" i="70"/>
  <c r="K11" i="70" s="1"/>
  <c r="J13" i="70"/>
  <c r="K13" i="70" s="1"/>
  <c r="J15" i="70"/>
  <c r="K15" i="70" s="1"/>
  <c r="J18" i="70"/>
  <c r="G17" i="70"/>
  <c r="H5" i="69"/>
  <c r="J5" i="69" s="1"/>
  <c r="H6" i="69"/>
  <c r="J6" i="69" s="1"/>
  <c r="K6" i="69" s="1"/>
  <c r="H10" i="69"/>
  <c r="J10" i="69" s="1"/>
  <c r="H14" i="69"/>
  <c r="J14" i="69" s="1"/>
  <c r="K14" i="69" s="1"/>
  <c r="H2" i="69"/>
  <c r="I17" i="69"/>
  <c r="H8" i="69"/>
  <c r="J8" i="69" s="1"/>
  <c r="K8" i="69" s="1"/>
  <c r="H12" i="69"/>
  <c r="J12" i="69" s="1"/>
  <c r="G17" i="69"/>
  <c r="J4" i="69"/>
  <c r="J7" i="69"/>
  <c r="J9" i="69"/>
  <c r="J11" i="69"/>
  <c r="K11" i="69" s="1"/>
  <c r="J13" i="69"/>
  <c r="K13" i="69" s="1"/>
  <c r="J15" i="69"/>
  <c r="K15" i="69" s="1"/>
  <c r="J18" i="69"/>
  <c r="H8" i="68"/>
  <c r="J8" i="68" s="1"/>
  <c r="K8" i="68" s="1"/>
  <c r="H12" i="68"/>
  <c r="J12" i="68" s="1"/>
  <c r="H3" i="68"/>
  <c r="J3" i="68" s="1"/>
  <c r="H6" i="68"/>
  <c r="J6" i="68" s="1"/>
  <c r="K6" i="68" s="1"/>
  <c r="H10" i="68"/>
  <c r="J10" i="68" s="1"/>
  <c r="J14" i="68"/>
  <c r="K14" i="68" s="1"/>
  <c r="H14" i="68"/>
  <c r="J4" i="68"/>
  <c r="J7" i="68"/>
  <c r="J9" i="68"/>
  <c r="J11" i="68"/>
  <c r="K11" i="68" s="1"/>
  <c r="J13" i="68"/>
  <c r="K13" i="68" s="1"/>
  <c r="J15" i="68"/>
  <c r="K15" i="68" s="1"/>
  <c r="J18" i="68"/>
  <c r="I2" i="68"/>
  <c r="I17" i="67"/>
  <c r="H2" i="67"/>
  <c r="J6" i="67"/>
  <c r="K6" i="67" s="1"/>
  <c r="H6" i="67"/>
  <c r="H3" i="67"/>
  <c r="J3" i="67" s="1"/>
  <c r="H10" i="67"/>
  <c r="J10" i="67" s="1"/>
  <c r="H8" i="67"/>
  <c r="J8" i="67" s="1"/>
  <c r="K8" i="67" s="1"/>
  <c r="H12" i="67"/>
  <c r="J12" i="67" s="1"/>
  <c r="J14" i="67"/>
  <c r="K14" i="67" s="1"/>
  <c r="H14" i="67"/>
  <c r="G17" i="67"/>
  <c r="J4" i="67"/>
  <c r="J7" i="67"/>
  <c r="J9" i="67"/>
  <c r="J11" i="67"/>
  <c r="K11" i="67" s="1"/>
  <c r="J13" i="67"/>
  <c r="K13" i="67" s="1"/>
  <c r="J15" i="67"/>
  <c r="K15" i="67" s="1"/>
  <c r="J18" i="67"/>
  <c r="H6" i="66"/>
  <c r="J6" i="66" s="1"/>
  <c r="K6" i="66" s="1"/>
  <c r="I17" i="66"/>
  <c r="H2" i="66"/>
  <c r="J2" i="66" s="1"/>
  <c r="H14" i="66"/>
  <c r="J14" i="66" s="1"/>
  <c r="K14" i="66" s="1"/>
  <c r="J8" i="66"/>
  <c r="K8" i="66" s="1"/>
  <c r="H8" i="66"/>
  <c r="H12" i="66"/>
  <c r="J12" i="66" s="1"/>
  <c r="H5" i="66"/>
  <c r="J5" i="66" s="1"/>
  <c r="H10" i="66"/>
  <c r="J10" i="66" s="1"/>
  <c r="G17" i="66"/>
  <c r="J4" i="66"/>
  <c r="J7" i="66"/>
  <c r="J9" i="66"/>
  <c r="J11" i="66"/>
  <c r="K11" i="66" s="1"/>
  <c r="J13" i="66"/>
  <c r="K13" i="66" s="1"/>
  <c r="J15" i="66"/>
  <c r="K15" i="66" s="1"/>
  <c r="J18" i="66"/>
  <c r="I17" i="65"/>
  <c r="H2" i="65"/>
  <c r="J2" i="65" s="1"/>
  <c r="H3" i="65"/>
  <c r="J3" i="65" s="1"/>
  <c r="H8" i="65"/>
  <c r="J8" i="65" s="1"/>
  <c r="K8" i="65" s="1"/>
  <c r="H12" i="65"/>
  <c r="J12" i="65" s="1"/>
  <c r="H6" i="65"/>
  <c r="J6" i="65" s="1"/>
  <c r="K6" i="65" s="1"/>
  <c r="H10" i="65"/>
  <c r="J10" i="65" s="1"/>
  <c r="H14" i="65"/>
  <c r="J14" i="65" s="1"/>
  <c r="K14" i="65" s="1"/>
  <c r="G17" i="65"/>
  <c r="J4" i="65"/>
  <c r="J7" i="65"/>
  <c r="J9" i="65"/>
  <c r="J11" i="65"/>
  <c r="K11" i="65" s="1"/>
  <c r="J13" i="65"/>
  <c r="K13" i="65" s="1"/>
  <c r="J15" i="65"/>
  <c r="K15" i="65" s="1"/>
  <c r="J18" i="65"/>
  <c r="I17" i="64"/>
  <c r="H2" i="64"/>
  <c r="J10" i="64"/>
  <c r="H10" i="64"/>
  <c r="H14" i="64"/>
  <c r="J14" i="64" s="1"/>
  <c r="K14" i="64" s="1"/>
  <c r="H8" i="64"/>
  <c r="J8" i="64" s="1"/>
  <c r="K8" i="64" s="1"/>
  <c r="H12" i="64"/>
  <c r="J12" i="64" s="1"/>
  <c r="H3" i="64"/>
  <c r="J3" i="64" s="1"/>
  <c r="H6" i="64"/>
  <c r="J6" i="64" s="1"/>
  <c r="K6" i="64" s="1"/>
  <c r="G17" i="64"/>
  <c r="J4" i="64"/>
  <c r="J7" i="64"/>
  <c r="J9" i="64"/>
  <c r="J11" i="64"/>
  <c r="K11" i="64" s="1"/>
  <c r="J13" i="64"/>
  <c r="K13" i="64" s="1"/>
  <c r="J15" i="64"/>
  <c r="K15" i="64" s="1"/>
  <c r="J18" i="64"/>
  <c r="H6" i="63"/>
  <c r="J6" i="63" s="1"/>
  <c r="K6" i="63" s="1"/>
  <c r="J10" i="63"/>
  <c r="H10" i="63"/>
  <c r="I17" i="63"/>
  <c r="H2" i="63"/>
  <c r="H3" i="63"/>
  <c r="J3" i="63" s="1"/>
  <c r="H8" i="63"/>
  <c r="J8" i="63" s="1"/>
  <c r="K8" i="63" s="1"/>
  <c r="H12" i="63"/>
  <c r="J12" i="63" s="1"/>
  <c r="J14" i="63"/>
  <c r="K14" i="63" s="1"/>
  <c r="H14" i="63"/>
  <c r="G17" i="63"/>
  <c r="J4" i="63"/>
  <c r="J7" i="63"/>
  <c r="J9" i="63"/>
  <c r="J11" i="63"/>
  <c r="K11" i="63" s="1"/>
  <c r="J13" i="63"/>
  <c r="K13" i="63" s="1"/>
  <c r="J15" i="63"/>
  <c r="K15" i="63" s="1"/>
  <c r="J18" i="63"/>
  <c r="H10" i="62"/>
  <c r="J10" i="62" s="1"/>
  <c r="H14" i="62"/>
  <c r="J14" i="62" s="1"/>
  <c r="K14" i="62" s="1"/>
  <c r="I17" i="62"/>
  <c r="H2" i="62"/>
  <c r="J2" i="62" s="1"/>
  <c r="H3" i="62"/>
  <c r="J3" i="62"/>
  <c r="H8" i="62"/>
  <c r="J8" i="62" s="1"/>
  <c r="K8" i="62" s="1"/>
  <c r="H12" i="62"/>
  <c r="J12" i="62" s="1"/>
  <c r="J6" i="62"/>
  <c r="K6" i="62" s="1"/>
  <c r="H6" i="62"/>
  <c r="G17" i="62"/>
  <c r="J4" i="62"/>
  <c r="J7" i="62"/>
  <c r="J9" i="62"/>
  <c r="J11" i="62"/>
  <c r="K11" i="62" s="1"/>
  <c r="J13" i="62"/>
  <c r="K13" i="62" s="1"/>
  <c r="J15" i="62"/>
  <c r="K15" i="62" s="1"/>
  <c r="J18" i="62"/>
  <c r="H5" i="61"/>
  <c r="J5" i="61" s="1"/>
  <c r="H10" i="61"/>
  <c r="J10" i="61" s="1"/>
  <c r="H14" i="61"/>
  <c r="J14" i="61" s="1"/>
  <c r="K14" i="61" s="1"/>
  <c r="H8" i="61"/>
  <c r="J8" i="61" s="1"/>
  <c r="K8" i="61" s="1"/>
  <c r="H12" i="61"/>
  <c r="J12" i="61" s="1"/>
  <c r="J6" i="61"/>
  <c r="K6" i="61" s="1"/>
  <c r="H6" i="61"/>
  <c r="J2" i="61"/>
  <c r="I17" i="61"/>
  <c r="H2" i="61"/>
  <c r="H3" i="61"/>
  <c r="J3" i="61"/>
  <c r="G17" i="61"/>
  <c r="J4" i="61"/>
  <c r="J7" i="61"/>
  <c r="J9" i="61"/>
  <c r="J11" i="61"/>
  <c r="K11" i="61" s="1"/>
  <c r="J13" i="61"/>
  <c r="K13" i="61" s="1"/>
  <c r="J15" i="61"/>
  <c r="K15" i="61" s="1"/>
  <c r="J18" i="61"/>
  <c r="H5" i="60"/>
  <c r="J5" i="60" s="1"/>
  <c r="H6" i="60"/>
  <c r="J6" i="60" s="1"/>
  <c r="K6" i="60" s="1"/>
  <c r="I17" i="60"/>
  <c r="H2" i="60"/>
  <c r="H14" i="60"/>
  <c r="J14" i="60" s="1"/>
  <c r="K14" i="60" s="1"/>
  <c r="H8" i="60"/>
  <c r="J8" i="60" s="1"/>
  <c r="K8" i="60" s="1"/>
  <c r="J12" i="60"/>
  <c r="H12" i="60"/>
  <c r="H10" i="60"/>
  <c r="J10" i="60" s="1"/>
  <c r="J4" i="60"/>
  <c r="J7" i="60"/>
  <c r="J9" i="60"/>
  <c r="J11" i="60"/>
  <c r="K11" i="60" s="1"/>
  <c r="J13" i="60"/>
  <c r="K13" i="60" s="1"/>
  <c r="J15" i="60"/>
  <c r="K15" i="60" s="1"/>
  <c r="J18" i="60"/>
  <c r="G17" i="60"/>
  <c r="J2" i="59"/>
  <c r="I17" i="59"/>
  <c r="H2" i="59"/>
  <c r="H3" i="59"/>
  <c r="J3" i="59" s="1"/>
  <c r="H8" i="59"/>
  <c r="J8" i="59" s="1"/>
  <c r="K8" i="59" s="1"/>
  <c r="H12" i="59"/>
  <c r="J12" i="59" s="1"/>
  <c r="H6" i="59"/>
  <c r="J6" i="59" s="1"/>
  <c r="K6" i="59" s="1"/>
  <c r="J10" i="59"/>
  <c r="H10" i="59"/>
  <c r="H14" i="59"/>
  <c r="J14" i="59" s="1"/>
  <c r="K14" i="59" s="1"/>
  <c r="G17" i="59"/>
  <c r="J4" i="59"/>
  <c r="J7" i="59"/>
  <c r="J9" i="59"/>
  <c r="J11" i="59"/>
  <c r="K11" i="59" s="1"/>
  <c r="J13" i="59"/>
  <c r="K13" i="59" s="1"/>
  <c r="J15" i="59"/>
  <c r="K15" i="59" s="1"/>
  <c r="J18" i="59"/>
  <c r="H6" i="58"/>
  <c r="J6" i="58" s="1"/>
  <c r="K6" i="58" s="1"/>
  <c r="J10" i="58"/>
  <c r="H10" i="58"/>
  <c r="I17" i="58"/>
  <c r="H2" i="58"/>
  <c r="H3" i="58"/>
  <c r="J3" i="58" s="1"/>
  <c r="H8" i="58"/>
  <c r="J8" i="58" s="1"/>
  <c r="K8" i="58" s="1"/>
  <c r="H12" i="58"/>
  <c r="J12" i="58" s="1"/>
  <c r="J14" i="58"/>
  <c r="K14" i="58" s="1"/>
  <c r="H14" i="58"/>
  <c r="G17" i="58"/>
  <c r="J4" i="58"/>
  <c r="J7" i="58"/>
  <c r="J9" i="58"/>
  <c r="J11" i="58"/>
  <c r="K11" i="58" s="1"/>
  <c r="J13" i="58"/>
  <c r="K13" i="58" s="1"/>
  <c r="J15" i="58"/>
  <c r="K15" i="58" s="1"/>
  <c r="J18" i="58"/>
  <c r="I17" i="57"/>
  <c r="H2" i="57"/>
  <c r="H3" i="57"/>
  <c r="J3" i="57" s="1"/>
  <c r="H6" i="57"/>
  <c r="J6" i="57" s="1"/>
  <c r="K6" i="57" s="1"/>
  <c r="J10" i="57"/>
  <c r="H10" i="57"/>
  <c r="H14" i="57"/>
  <c r="J14" i="57" s="1"/>
  <c r="K14" i="57" s="1"/>
  <c r="H8" i="57"/>
  <c r="J8" i="57" s="1"/>
  <c r="K8" i="57" s="1"/>
  <c r="H12" i="57"/>
  <c r="J12" i="57" s="1"/>
  <c r="G17" i="57"/>
  <c r="J4" i="57"/>
  <c r="J7" i="57"/>
  <c r="J9" i="57"/>
  <c r="J11" i="57"/>
  <c r="K11" i="57" s="1"/>
  <c r="J13" i="57"/>
  <c r="K13" i="57" s="1"/>
  <c r="J15" i="57"/>
  <c r="K15" i="57" s="1"/>
  <c r="J18" i="57"/>
  <c r="H8" i="56"/>
  <c r="J8" i="56" s="1"/>
  <c r="K8" i="56" s="1"/>
  <c r="C21" i="56"/>
  <c r="M18" i="56"/>
  <c r="K18" i="56" s="1"/>
  <c r="H2" i="56"/>
  <c r="I17" i="56"/>
  <c r="J12" i="56"/>
  <c r="H12" i="56"/>
  <c r="H5" i="56"/>
  <c r="J5" i="56" s="1"/>
  <c r="H6" i="56"/>
  <c r="J6" i="56" s="1"/>
  <c r="K6" i="56" s="1"/>
  <c r="H10" i="56"/>
  <c r="J10" i="56" s="1"/>
  <c r="H14" i="56"/>
  <c r="J14" i="56" s="1"/>
  <c r="K14" i="56" s="1"/>
  <c r="H3" i="56"/>
  <c r="J3" i="56" s="1"/>
  <c r="G17" i="56"/>
  <c r="J5" i="1"/>
  <c r="J10" i="1"/>
  <c r="G17" i="1"/>
  <c r="J11" i="1"/>
  <c r="K11" i="1" s="1"/>
  <c r="J13" i="1"/>
  <c r="K13" i="1" s="1"/>
  <c r="J3" i="1"/>
  <c r="J12" i="1"/>
  <c r="J6" i="1"/>
  <c r="K6" i="1" s="1"/>
  <c r="J7" i="1"/>
  <c r="J8" i="1"/>
  <c r="K8" i="1" s="1"/>
  <c r="J4" i="1"/>
  <c r="J9" i="1"/>
  <c r="J14" i="1"/>
  <c r="K14" i="1" s="1"/>
  <c r="J15" i="1"/>
  <c r="K15" i="1" s="1"/>
  <c r="I2" i="1"/>
  <c r="H17" i="74" l="1"/>
  <c r="H17" i="69"/>
  <c r="H17" i="73"/>
  <c r="H17" i="71"/>
  <c r="H17" i="76"/>
  <c r="H17" i="80"/>
  <c r="L18" i="80"/>
  <c r="J2" i="80"/>
  <c r="J17" i="80" s="1"/>
  <c r="J17" i="79"/>
  <c r="L18" i="79"/>
  <c r="H17" i="79"/>
  <c r="L18" i="78"/>
  <c r="H17" i="78"/>
  <c r="J2" i="78"/>
  <c r="J17" i="78" s="1"/>
  <c r="H17" i="77"/>
  <c r="L18" i="77"/>
  <c r="J2" i="77"/>
  <c r="J17" i="77" s="1"/>
  <c r="L18" i="76"/>
  <c r="J2" i="76"/>
  <c r="J17" i="76" s="1"/>
  <c r="H17" i="75"/>
  <c r="L18" i="75"/>
  <c r="J2" i="75"/>
  <c r="J17" i="75" s="1"/>
  <c r="L18" i="74"/>
  <c r="J2" i="74"/>
  <c r="J17" i="74" s="1"/>
  <c r="L18" i="73"/>
  <c r="J2" i="73"/>
  <c r="J17" i="73" s="1"/>
  <c r="J17" i="72"/>
  <c r="L18" i="72"/>
  <c r="H17" i="72"/>
  <c r="J2" i="71"/>
  <c r="J17" i="71" s="1"/>
  <c r="L18" i="71"/>
  <c r="L18" i="70"/>
  <c r="H17" i="70"/>
  <c r="J17" i="70"/>
  <c r="L18" i="69"/>
  <c r="J2" i="69"/>
  <c r="J17" i="69" s="1"/>
  <c r="L18" i="68"/>
  <c r="I17" i="68"/>
  <c r="H2" i="68"/>
  <c r="H17" i="68" s="1"/>
  <c r="H17" i="67"/>
  <c r="L18" i="67"/>
  <c r="J2" i="67"/>
  <c r="J17" i="67" s="1"/>
  <c r="J17" i="66"/>
  <c r="L18" i="66"/>
  <c r="H17" i="66"/>
  <c r="J17" i="65"/>
  <c r="H17" i="65"/>
  <c r="L18" i="65"/>
  <c r="H17" i="64"/>
  <c r="L18" i="64"/>
  <c r="J2" i="64"/>
  <c r="J17" i="64" s="1"/>
  <c r="H17" i="63"/>
  <c r="J2" i="63"/>
  <c r="J17" i="63" s="1"/>
  <c r="L18" i="63"/>
  <c r="J17" i="62"/>
  <c r="H17" i="62"/>
  <c r="L18" i="62"/>
  <c r="J17" i="61"/>
  <c r="L18" i="61"/>
  <c r="H17" i="61"/>
  <c r="L18" i="60"/>
  <c r="H17" i="60"/>
  <c r="J2" i="60"/>
  <c r="J17" i="60" s="1"/>
  <c r="H17" i="59"/>
  <c r="J17" i="59"/>
  <c r="L18" i="59"/>
  <c r="H17" i="58"/>
  <c r="J2" i="58"/>
  <c r="J17" i="58" s="1"/>
  <c r="L18" i="58"/>
  <c r="H17" i="57"/>
  <c r="L18" i="57"/>
  <c r="J2" i="57"/>
  <c r="J17" i="57" s="1"/>
  <c r="H17" i="56"/>
  <c r="J2" i="56"/>
  <c r="J17" i="56" s="1"/>
  <c r="I17" i="1"/>
  <c r="H17" i="1"/>
  <c r="L17" i="80" l="1"/>
  <c r="K17" i="80"/>
  <c r="C21" i="80"/>
  <c r="M18" i="80"/>
  <c r="K18" i="80" s="1"/>
  <c r="C21" i="79"/>
  <c r="M18" i="79"/>
  <c r="K18" i="79" s="1"/>
  <c r="K17" i="79"/>
  <c r="L17" i="79"/>
  <c r="L17" i="78"/>
  <c r="K17" i="78"/>
  <c r="C21" i="78"/>
  <c r="M18" i="78"/>
  <c r="K18" i="78" s="1"/>
  <c r="C21" i="77"/>
  <c r="M18" i="77"/>
  <c r="K18" i="77" s="1"/>
  <c r="K17" i="77"/>
  <c r="L17" i="77"/>
  <c r="K17" i="76"/>
  <c r="L17" i="76"/>
  <c r="C21" i="76"/>
  <c r="M18" i="76"/>
  <c r="K18" i="76" s="1"/>
  <c r="K17" i="75"/>
  <c r="L17" i="75"/>
  <c r="C21" i="75"/>
  <c r="M18" i="75"/>
  <c r="K18" i="75" s="1"/>
  <c r="K17" i="74"/>
  <c r="L17" i="74"/>
  <c r="C21" i="74"/>
  <c r="M18" i="74"/>
  <c r="K18" i="74" s="1"/>
  <c r="K17" i="73"/>
  <c r="L17" i="73"/>
  <c r="C21" i="73"/>
  <c r="M18" i="73"/>
  <c r="K18" i="73" s="1"/>
  <c r="C21" i="72"/>
  <c r="M18" i="72"/>
  <c r="K18" i="72" s="1"/>
  <c r="K17" i="72"/>
  <c r="L17" i="72"/>
  <c r="C21" i="71"/>
  <c r="M18" i="71"/>
  <c r="K18" i="71" s="1"/>
  <c r="K17" i="71"/>
  <c r="L17" i="71"/>
  <c r="C21" i="70"/>
  <c r="M18" i="70"/>
  <c r="K18" i="70" s="1"/>
  <c r="K17" i="70"/>
  <c r="L17" i="70"/>
  <c r="C21" i="69"/>
  <c r="M18" i="69"/>
  <c r="K18" i="69" s="1"/>
  <c r="L17" i="69"/>
  <c r="K17" i="69"/>
  <c r="J2" i="68"/>
  <c r="J17" i="68" s="1"/>
  <c r="C21" i="68"/>
  <c r="M18" i="68"/>
  <c r="K18" i="68" s="1"/>
  <c r="L17" i="67"/>
  <c r="K17" i="67"/>
  <c r="C21" i="67"/>
  <c r="M18" i="67"/>
  <c r="K18" i="67" s="1"/>
  <c r="C21" i="66"/>
  <c r="M18" i="66"/>
  <c r="K18" i="66" s="1"/>
  <c r="K17" i="66"/>
  <c r="L17" i="66"/>
  <c r="L17" i="65"/>
  <c r="K17" i="65"/>
  <c r="C21" i="65"/>
  <c r="M18" i="65"/>
  <c r="K18" i="65" s="1"/>
  <c r="L17" i="64"/>
  <c r="K17" i="64"/>
  <c r="C21" i="64"/>
  <c r="M18" i="64"/>
  <c r="K18" i="64" s="1"/>
  <c r="C21" i="63"/>
  <c r="M18" i="63"/>
  <c r="K18" i="63" s="1"/>
  <c r="K17" i="63"/>
  <c r="L17" i="63"/>
  <c r="C21" i="62"/>
  <c r="M18" i="62"/>
  <c r="K18" i="62" s="1"/>
  <c r="K17" i="62"/>
  <c r="L17" i="62"/>
  <c r="C21" i="61"/>
  <c r="M18" i="61"/>
  <c r="K18" i="61" s="1"/>
  <c r="K17" i="61"/>
  <c r="L17" i="61"/>
  <c r="L17" i="60"/>
  <c r="K17" i="60"/>
  <c r="C21" i="60"/>
  <c r="M18" i="60"/>
  <c r="K18" i="60" s="1"/>
  <c r="L17" i="59"/>
  <c r="K17" i="59"/>
  <c r="C21" i="59"/>
  <c r="M18" i="59"/>
  <c r="K18" i="59" s="1"/>
  <c r="C21" i="58"/>
  <c r="M18" i="58"/>
  <c r="K18" i="58" s="1"/>
  <c r="K17" i="58"/>
  <c r="L17" i="58"/>
  <c r="K17" i="57"/>
  <c r="L17" i="57"/>
  <c r="C21" i="57"/>
  <c r="M18" i="57"/>
  <c r="K18" i="57" s="1"/>
  <c r="L17" i="56"/>
  <c r="K17" i="56"/>
  <c r="J2" i="1"/>
  <c r="J17" i="1" s="1"/>
  <c r="L18" i="1"/>
  <c r="L17" i="68" l="1"/>
  <c r="K17" i="68"/>
  <c r="M18" i="1"/>
  <c r="C21" i="1"/>
  <c r="K17" i="1"/>
  <c r="K18" i="1"/>
</calcChain>
</file>

<file path=xl/sharedStrings.xml><?xml version="1.0" encoding="utf-8"?>
<sst xmlns="http://schemas.openxmlformats.org/spreadsheetml/2006/main" count="539" uniqueCount="33">
  <si>
    <t>Cc Tips</t>
  </si>
  <si>
    <t>Service Chrg</t>
  </si>
  <si>
    <t>Cash Tips</t>
  </si>
  <si>
    <t>Hours</t>
  </si>
  <si>
    <t>Wage</t>
  </si>
  <si>
    <t>Tax</t>
  </si>
  <si>
    <t>Total</t>
  </si>
  <si>
    <t>Take Home</t>
  </si>
  <si>
    <t>AVG. Hourly</t>
  </si>
  <si>
    <t>No Cash</t>
  </si>
  <si>
    <t>Net Revenue</t>
  </si>
  <si>
    <t>TIP %</t>
  </si>
  <si>
    <t>Jenna</t>
  </si>
  <si>
    <t>Self</t>
  </si>
  <si>
    <t>Lilly</t>
  </si>
  <si>
    <t>Event</t>
  </si>
  <si>
    <t>Actual</t>
  </si>
  <si>
    <t>Estimate</t>
  </si>
  <si>
    <t>Pct. Difference</t>
  </si>
  <si>
    <t>Direct Deposit Location</t>
  </si>
  <si>
    <t>Amount</t>
  </si>
  <si>
    <t>Date</t>
  </si>
  <si>
    <t>Shift Notes</t>
  </si>
  <si>
    <t>Tax Withholding</t>
  </si>
  <si>
    <t>Higher Hourly</t>
  </si>
  <si>
    <t>Low Hourly</t>
  </si>
  <si>
    <t>Mid Hourly</t>
  </si>
  <si>
    <t>Tip %</t>
  </si>
  <si>
    <t>Sales/Hour</t>
  </si>
  <si>
    <t>Day of Week</t>
  </si>
  <si>
    <t>Total Tip</t>
  </si>
  <si>
    <t>Total Service Charge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</si>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</sst>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.00"/>
    <numFmt numFmtId="165" formatCode="_([$$-409]* #,##0.00_);_([$$-409]* \(#,##0.00\);_([$$-409]* &quot;-&quot;??_);_(@_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1" xfId="1" applyFont="1" applyBorder="1"/>
    <xf numFmtId="9" fontId="0" fillId="0" borderId="0" xfId="2" applyFont="1" applyAlignment="1">
      <alignment horizontal="center"/>
    </xf>
    <xf numFmtId="165" fontId="0" fillId="0" borderId="0" xfId="1" applyNumberFormat="1" applyFont="1"/>
    <xf numFmtId="16" fontId="0" fillId="0" borderId="0" xfId="0" applyNumberFormat="1"/>
    <xf numFmtId="0" fontId="0" fillId="0" borderId="2" xfId="0" applyBorder="1"/>
    <xf numFmtId="14" fontId="0" fillId="0" borderId="2" xfId="0" applyNumberFormat="1" applyBorder="1"/>
    <xf numFmtId="165" fontId="0" fillId="0" borderId="2" xfId="0" applyNumberForma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165" fontId="0" fillId="0" borderId="5" xfId="0" applyNumberFormat="1" applyBorder="1"/>
    <xf numFmtId="165" fontId="0" fillId="0" borderId="2" xfId="1" applyNumberFormat="1" applyFont="1" applyBorder="1"/>
    <xf numFmtId="44" fontId="0" fillId="0" borderId="6" xfId="1" applyFont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9" fontId="5" fillId="0" borderId="0" xfId="2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  <xf numFmtId="0" fontId="3" fillId="0" borderId="0" xfId="1" applyNumberFormat="1" applyFont="1"/>
    <xf numFmtId="165" fontId="3" fillId="0" borderId="0" xfId="0" applyNumberFormat="1" applyFont="1"/>
    <xf numFmtId="165" fontId="3" fillId="0" borderId="7" xfId="0" applyNumberFormat="1" applyFont="1" applyBorder="1"/>
    <xf numFmtId="44" fontId="3" fillId="0" borderId="0" xfId="1" applyFont="1"/>
    <xf numFmtId="44" fontId="3" fillId="0" borderId="0" xfId="0" applyNumberFormat="1" applyFont="1"/>
    <xf numFmtId="44" fontId="0" fillId="0" borderId="0" xfId="0" applyNumberFormat="1"/>
    <xf numFmtId="10" fontId="6" fillId="0" borderId="0" xfId="0" applyNumberFormat="1" applyFont="1" applyAlignment="1">
      <alignment wrapText="1"/>
    </xf>
    <xf numFmtId="10" fontId="0" fillId="0" borderId="0" xfId="2" applyNumberFormat="1" applyFont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14" fontId="4" fillId="0" borderId="0" xfId="0" applyNumberFormat="1" applyFont="1" applyAlignment="1">
      <alignment vertical="center"/>
    </xf>
    <xf numFmtId="0" fontId="0" fillId="0" borderId="0" xfId="0" applyBorder="1" applyAlignment="1"/>
    <xf numFmtId="166" fontId="0" fillId="0" borderId="0" xfId="1" applyNumberFormat="1" applyFont="1" applyBorder="1" applyAlignment="1"/>
    <xf numFmtId="164" fontId="0" fillId="0" borderId="0" xfId="0" applyNumberFormat="1" applyBorder="1" applyAlignment="1"/>
    <xf numFmtId="9" fontId="0" fillId="0" borderId="0" xfId="2" applyFont="1"/>
    <xf numFmtId="14" fontId="0" fillId="0" borderId="0" xfId="0" quotePrefix="1" applyNumberFormat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5" xfId="1" applyNumberFormat="1" applyFont="1" applyFill="1" applyBorder="1"/>
    <xf numFmtId="0" fontId="2" fillId="0" borderId="16" xfId="0" applyFont="1" applyFill="1" applyBorder="1"/>
    <xf numFmtId="44" fontId="0" fillId="0" borderId="0" xfId="1" applyFont="1" applyBorder="1"/>
    <xf numFmtId="9" fontId="0" fillId="0" borderId="2" xfId="2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F-444F-A955-738746C3E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F-444F-A955-738746C3E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FF-444F-A955-738746C3EB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FF-444F-A955-738746C3EBC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1'!$C$1:$G$1</c15:sqref>
                  </c15:fullRef>
                </c:ext>
              </c:extLst>
              <c:f>('Week 1'!$C$1:$E$1,'Week 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1'!$C$17:$G$17</c15:sqref>
                  </c15:fullRef>
                </c:ext>
              </c:extLst>
              <c:f>('Week 1'!$C$17:$E$17,'Week 1'!$G$17)</c:f>
              <c:numCache>
                <c:formatCode>_("$"* #,##0.00_);_("$"* \(#,##0.00\);_("$"* "-"??_);_(@_)</c:formatCode>
                <c:ptCount val="4"/>
                <c:pt idx="0">
                  <c:v>460</c:v>
                </c:pt>
                <c:pt idx="1">
                  <c:v>145</c:v>
                </c:pt>
                <c:pt idx="2">
                  <c:v>100</c:v>
                </c:pt>
                <c:pt idx="3" formatCode="_([$$-409]* #,##0.00_);_([$$-409]* \(#,##0.00\);_([$$-409]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2C10-43A5-9089-265B9DF1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4'!$A$17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0E-4382-9391-A8DEA4790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0E-4382-9391-A8DEA4790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0E-4382-9391-A8DEA47908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0E-4382-9391-A8DEA479086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4'!$C$1:$G$1</c15:sqref>
                  </c15:fullRef>
                </c:ext>
              </c:extLst>
              <c:f>('Week 4'!$C$1:$E$1,'Week 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4'!$C$17:$G$17</c15:sqref>
                  </c15:fullRef>
                </c:ext>
              </c:extLst>
              <c:f>('Week 4'!$C$17:$E$17,'Week 4'!$G$17)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890E-4382-9391-A8DEA479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4'!$A$18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2-4F47-9E13-D2127702A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02-4F47-9E13-D2127702A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02-4F47-9E13-D2127702A5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2-4F47-9E13-D2127702A57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4'!$C$1:$G$1</c15:sqref>
                  </c15:fullRef>
                </c:ext>
              </c:extLst>
              <c:f>('Week 4'!$C$1:$E$1,'Week 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4'!$C$18:$G$18</c15:sqref>
                  </c15:fullRef>
                </c:ext>
              </c:extLst>
              <c:f>('Week 4'!$C$18:$E$18,'Week 4'!$G$18)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902-4F47-9E13-D2127702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4'!$K$1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4'!$B$2:$B$15</c:f>
              <c:numCache>
                <c:formatCode>m/d/yyyy</c:formatCode>
                <c:ptCount val="14"/>
              </c:numCache>
            </c:numRef>
          </c:xVal>
          <c:yVal>
            <c:numRef>
              <c:f>'Week 4'!$K$2:$K$15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7-4661-9C5E-3777ADC5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4'!$F$1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4'!$B$2:$B$15</c:f>
              <c:numCache>
                <c:formatCode>m/d/yyyy</c:formatCode>
                <c:ptCount val="14"/>
              </c:numCache>
            </c:numRef>
          </c:xVal>
          <c:yVal>
            <c:numRef>
              <c:f>'Week 4'!$F$2:$F$15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7-4661-9C5E-3777ADC5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5'!$A$17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7-4E50-B147-4E1A8AA5E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7-4E50-B147-4E1A8AA5E6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7-4E50-B147-4E1A8AA5E6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7-4E50-B147-4E1A8AA5E62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5'!$C$1:$G$1</c15:sqref>
                  </c15:fullRef>
                </c:ext>
              </c:extLst>
              <c:f>('Week 5'!$C$1:$E$1,'Week 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5'!$C$17:$G$17</c15:sqref>
                  </c15:fullRef>
                </c:ext>
              </c:extLst>
              <c:f>('Week 5'!$C$17:$E$17,'Week 5'!$G$17)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167-4E50-B147-4E1A8AA5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5'!$A$18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D-49C6-AF81-8BB7C34F90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D-49C6-AF81-8BB7C34F90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D-49C6-AF81-8BB7C34F90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D-49C6-AF81-8BB7C34F907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5'!$C$1:$G$1</c15:sqref>
                  </c15:fullRef>
                </c:ext>
              </c:extLst>
              <c:f>('Week 5'!$C$1:$E$1,'Week 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5'!$C$18:$G$18</c15:sqref>
                  </c15:fullRef>
                </c:ext>
              </c:extLst>
              <c:f>('Week 5'!$C$18:$E$18,'Week 5'!$G$18)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2BD-49C6-AF81-8BB7C34F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5'!$K$1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5'!$B$2:$B$15</c:f>
              <c:numCache>
                <c:formatCode>m/d/yyyy</c:formatCode>
                <c:ptCount val="14"/>
              </c:numCache>
            </c:numRef>
          </c:xVal>
          <c:yVal>
            <c:numRef>
              <c:f>'Week 5'!$K$2:$K$15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5-4BE2-BA35-F7A0E55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5'!$F$1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5'!$B$2:$B$15</c:f>
              <c:numCache>
                <c:formatCode>m/d/yyyy</c:formatCode>
                <c:ptCount val="14"/>
              </c:numCache>
            </c:numRef>
          </c:xVal>
          <c:yVal>
            <c:numRef>
              <c:f>'Week 5'!$F$2:$F$15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5-4BE2-BA35-F7A0E55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6'!$A$17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3-4EA8-B376-A6A437D07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3-4EA8-B376-A6A437D07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3-4EA8-B376-A6A437D07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E3-4EA8-B376-A6A437D07C6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6'!$C$1:$G$1</c15:sqref>
                  </c15:fullRef>
                </c:ext>
              </c:extLst>
              <c:f>('Week 6'!$C$1:$E$1,'Week 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6'!$C$17:$G$17</c15:sqref>
                  </c15:fullRef>
                </c:ext>
              </c:extLst>
              <c:f>('Week 6'!$C$17:$E$17,'Week 6'!$G$17)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4DE3-4EA8-B376-A6A437D0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6'!$A$18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A8-43DA-B355-26644D8AE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8-43DA-B355-26644D8AE1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A8-43DA-B355-26644D8AE1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A8-43DA-B355-26644D8AE18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6'!$C$1:$G$1</c15:sqref>
                  </c15:fullRef>
                </c:ext>
              </c:extLst>
              <c:f>('Week 6'!$C$1:$E$1,'Week 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6'!$C$18:$G$18</c15:sqref>
                  </c15:fullRef>
                </c:ext>
              </c:extLst>
              <c:f>('Week 6'!$C$18:$E$18,'Week 6'!$G$18)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6A8-43DA-B355-26644D8A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6'!$K$1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6'!$B$2:$B$15</c:f>
              <c:numCache>
                <c:formatCode>m/d/yyyy</c:formatCode>
                <c:ptCount val="14"/>
              </c:numCache>
            </c:numRef>
          </c:xVal>
          <c:yVal>
            <c:numRef>
              <c:f>'Week 6'!$K$2:$K$15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2-44F1-8CEC-F34BDA05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6'!$F$1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6'!$B$2:$B$15</c:f>
              <c:numCache>
                <c:formatCode>m/d/yyyy</c:formatCode>
                <c:ptCount val="14"/>
              </c:numCache>
            </c:numRef>
          </c:xVal>
          <c:yVal>
            <c:numRef>
              <c:f>'Week 6'!$F$2:$F$15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2-44F1-8CEC-F34BDA05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7'!$A$17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0D-4AAA-9C38-44B9A0698C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0D-4AAA-9C38-44B9A0698C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0D-4AAA-9C38-44B9A0698C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0D-4AAA-9C38-44B9A0698CA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7'!$C$1:$G$1</c15:sqref>
                  </c15:fullRef>
                </c:ext>
              </c:extLst>
              <c:f>('Week 7'!$C$1:$E$1,'Week 7'!$G$1)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7'!$C$17:$G$17</c15:sqref>
                  </c15:fullRef>
                </c:ext>
              </c:extLst>
              <c:f>('Week 7'!$C$17:$E$17,'Week 7'!$G$17)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20D-4AAA-9C38-44B9A069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8B-4827-81F0-C91D6A245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8B-4827-81F0-C91D6A245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8B-4827-81F0-C91D6A245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8B-4827-81F0-C91D6A24569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1'!$C$1:$G$1</c15:sqref>
                  </c15:fullRef>
                </c:ext>
              </c:extLst>
              <c:f>('Week 1'!$C$1:$E$1,'Week 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1'!$C$18:$G$18</c15:sqref>
                  </c15:fullRef>
                </c:ext>
              </c:extLst>
              <c:f>('Week 1'!$C$18:$E$18,'Week 1'!$G$18)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43A-4DAB-BF97-A8F9CAFB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7'!$A$18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C-4799-B15A-D9684F9FC9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C-4799-B15A-D9684F9FC9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9C-4799-B15A-D9684F9FC9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9C-4799-B15A-D9684F9FC9C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7'!$C$1:$G$1</c15:sqref>
                  </c15:fullRef>
                </c:ext>
              </c:extLst>
              <c:f>('Week 7'!$C$1:$E$1,'Week 7'!$G$1)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7'!$C$18:$G$18</c15:sqref>
                  </c15:fullRef>
                </c:ext>
              </c:extLst>
              <c:f>('Week 7'!$C$18:$E$18,'Week 7'!$G$18)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F9C-4799-B15A-D9684F9F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7'!$K$1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7'!$B$2:$B$15</c:f>
              <c:numCache>
                <c:formatCode>m/d/yyyy</c:formatCode>
                <c:ptCount val="14"/>
              </c:numCache>
            </c:numRef>
          </c:xVal>
          <c:yVal>
            <c:numRef>
              <c:f>'Week 7'!$K$2:$K$15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A-4E83-9A00-16026D7C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7'!$F$1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7'!$B$2:$B$15</c:f>
              <c:numCache>
                <c:formatCode>m/d/yyyy</c:formatCode>
                <c:ptCount val="14"/>
              </c:numCache>
            </c:numRef>
          </c:xVal>
          <c:yVal>
            <c:numRef>
              <c:f>'Week 7'!$F$2:$F$15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A-4E83-9A00-16026D7C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8'!$A$17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0-47C2-A866-D18EF545F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0-47C2-A866-D18EF545F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0-47C2-A866-D18EF545F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0-47C2-A866-D18EF545FB7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8'!$C$1:$G$1</c15:sqref>
                  </c15:fullRef>
                </c:ext>
              </c:extLst>
              <c:f>('Week 8'!$C$1:$E$1,'Week 8'!$G$1)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8'!$C$17:$G$17</c15:sqref>
                  </c15:fullRef>
                </c:ext>
              </c:extLst>
              <c:f>('Week 8'!$C$17:$E$17,'Week 8'!$G$17)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8680-47C2-A866-D18EF545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8'!$A$18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0-4CBA-BEAB-CCFEE5C72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0-4CBA-BEAB-CCFEE5C72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0-4CBA-BEAB-CCFEE5C72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0-4CBA-BEAB-CCFEE5C7278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8'!$C$1:$G$1</c15:sqref>
                  </c15:fullRef>
                </c:ext>
              </c:extLst>
              <c:f>('Week 8'!$C$1:$E$1,'Week 8'!$G$1)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8'!$C$18:$G$18</c15:sqref>
                  </c15:fullRef>
                </c:ext>
              </c:extLst>
              <c:f>('Week 8'!$C$18:$E$18,'Week 8'!$G$18)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1B50-4CBA-BEAB-CCFEE5C7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8'!$K$1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8'!$B$2:$B$15</c:f>
              <c:numCache>
                <c:formatCode>m/d/yyyy</c:formatCode>
                <c:ptCount val="14"/>
              </c:numCache>
            </c:numRef>
          </c:xVal>
          <c:yVal>
            <c:numRef>
              <c:f>'Week 8'!$K$2:$K$15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D-4C87-8827-E1FAF8BB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8'!$F$1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8'!$B$2:$B$15</c:f>
              <c:numCache>
                <c:formatCode>m/d/yyyy</c:formatCode>
                <c:ptCount val="14"/>
              </c:numCache>
            </c:numRef>
          </c:xVal>
          <c:yVal>
            <c:numRef>
              <c:f>'Week 8'!$F$2:$F$15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D-4C87-8827-E1FAF8BB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9'!$A$17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1-41FD-A23A-41E2B4BD2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1-41FD-A23A-41E2B4BD2A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01-41FD-A23A-41E2B4BD2A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01-41FD-A23A-41E2B4BD2AB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9'!$C$1:$G$1</c15:sqref>
                  </c15:fullRef>
                </c:ext>
              </c:extLst>
              <c:f>('Week 9'!$C$1:$E$1,'Week 9'!$G$1)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9'!$C$17:$G$17</c15:sqref>
                  </c15:fullRef>
                </c:ext>
              </c:extLst>
              <c:f>('Week 9'!$C$17:$E$17,'Week 9'!$G$17)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E401-41FD-A23A-41E2B4BD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9'!$A$18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D6D-AFAE-6C8C78AF6D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D6D-AFAE-6C8C78AF6D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D6D-AFAE-6C8C78AF6D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3-4D6D-AFAE-6C8C78AF6D9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9'!$C$1:$G$1</c15:sqref>
                  </c15:fullRef>
                </c:ext>
              </c:extLst>
              <c:f>('Week 9'!$C$1:$E$1,'Week 9'!$G$1)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9'!$C$18:$G$18</c15:sqref>
                  </c15:fullRef>
                </c:ext>
              </c:extLst>
              <c:f>('Week 9'!$C$18:$E$18,'Week 9'!$G$18)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E953-4D6D-AFAE-6C8C78AF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9'!$K$1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9'!$B$2:$B$15</c:f>
              <c:numCache>
                <c:formatCode>m/d/yyyy</c:formatCode>
                <c:ptCount val="14"/>
              </c:numCache>
            </c:numRef>
          </c:xVal>
          <c:yVal>
            <c:numRef>
              <c:f>'Week 9'!$K$2:$K$15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D-4FF7-91CC-441FDA67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9'!$F$1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9'!$B$2:$B$15</c:f>
              <c:numCache>
                <c:formatCode>m/d/yyyy</c:formatCode>
                <c:ptCount val="14"/>
              </c:numCache>
            </c:numRef>
          </c:xVal>
          <c:yVal>
            <c:numRef>
              <c:f>'Week 9'!$F$2:$F$15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D-4FF7-91CC-441FDA67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10'!$A$17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9-4E24-93D4-5DB70B9802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9-4E24-93D4-5DB70B9802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99-4E24-93D4-5DB70B9802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99-4E24-93D4-5DB70B9802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10'!$C$1:$G$1</c15:sqref>
                  </c15:fullRef>
                </c:ext>
              </c:extLst>
              <c:f>('Week 10'!$C$1:$E$1,'Week 10'!$G$1)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10'!$C$17:$G$17</c15:sqref>
                  </c15:fullRef>
                </c:ext>
              </c:extLst>
              <c:f>('Week 10'!$C$17:$E$17,'Week 10'!$G$17)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F99-4E24-93D4-5DB70B98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10'!$A$18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8-46B7-945E-AF4584296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8-46B7-945E-AF4584296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8-46B7-945E-AF4584296E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D8-46B7-945E-AF4584296EB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10'!$C$1:$G$1</c15:sqref>
                  </c15:fullRef>
                </c:ext>
              </c:extLst>
              <c:f>('Week 10'!$C$1:$E$1,'Week 10'!$G$1)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10'!$C$18:$G$18</c15:sqref>
                  </c15:fullRef>
                </c:ext>
              </c:extLst>
              <c:f>('Week 10'!$C$18:$E$18,'Week 10'!$G$18)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5DD8-46B7-945E-AF458429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1'!$B$2:$B$15</c:f>
              <c:numCache>
                <c:formatCode>m/d/yyyy</c:formatCode>
                <c:ptCount val="14"/>
                <c:pt idx="4">
                  <c:v>44477</c:v>
                </c:pt>
                <c:pt idx="6">
                  <c:v>44479</c:v>
                </c:pt>
                <c:pt idx="9">
                  <c:v>44482</c:v>
                </c:pt>
                <c:pt idx="11">
                  <c:v>44484</c:v>
                </c:pt>
                <c:pt idx="12">
                  <c:v>44485</c:v>
                </c:pt>
                <c:pt idx="13">
                  <c:v>44486</c:v>
                </c:pt>
              </c:numCache>
            </c:numRef>
          </c:xVal>
          <c:yVal>
            <c:numRef>
              <c:f>'Week 1'!$K$2:$K$15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19.157797428571428</c:v>
                </c:pt>
                <c:pt idx="5">
                  <c:v>0</c:v>
                </c:pt>
                <c:pt idx="6">
                  <c:v>11.654851000000001</c:v>
                </c:pt>
                <c:pt idx="7">
                  <c:v>0</c:v>
                </c:pt>
                <c:pt idx="8">
                  <c:v>0</c:v>
                </c:pt>
                <c:pt idx="9">
                  <c:v>23.326926</c:v>
                </c:pt>
                <c:pt idx="10">
                  <c:v>0</c:v>
                </c:pt>
                <c:pt idx="11">
                  <c:v>39.384559333333328</c:v>
                </c:pt>
                <c:pt idx="12">
                  <c:v>11.655126000000001</c:v>
                </c:pt>
                <c:pt idx="13">
                  <c:v>16.472059333333334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E-4C16-9A51-4281CE3C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1'!$B$2:$B$15</c:f>
              <c:numCache>
                <c:formatCode>m/d/yyyy</c:formatCode>
                <c:ptCount val="14"/>
                <c:pt idx="4">
                  <c:v>44477</c:v>
                </c:pt>
                <c:pt idx="6">
                  <c:v>44479</c:v>
                </c:pt>
                <c:pt idx="9">
                  <c:v>44482</c:v>
                </c:pt>
                <c:pt idx="11">
                  <c:v>44484</c:v>
                </c:pt>
                <c:pt idx="12">
                  <c:v>44485</c:v>
                </c:pt>
                <c:pt idx="13">
                  <c:v>44486</c:v>
                </c:pt>
              </c:numCache>
            </c:numRef>
          </c:xVal>
          <c:yVal>
            <c:numRef>
              <c:f>'Week 1'!$F$2:$F$15</c:f>
              <c:numCache>
                <c:formatCode>General</c:formatCode>
                <c:ptCount val="14"/>
                <c:pt idx="4">
                  <c:v>7</c:v>
                </c:pt>
                <c:pt idx="6">
                  <c:v>8</c:v>
                </c:pt>
                <c:pt idx="9">
                  <c:v>5</c:v>
                </c:pt>
                <c:pt idx="11">
                  <c:v>7.5</c:v>
                </c:pt>
                <c:pt idx="12">
                  <c:v>5</c:v>
                </c:pt>
                <c:pt idx="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C16-9A51-4281CE3C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10'!$K$1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10'!$B$2:$B$15</c:f>
              <c:numCache>
                <c:formatCode>m/d/yyyy</c:formatCode>
                <c:ptCount val="14"/>
              </c:numCache>
            </c:numRef>
          </c:xVal>
          <c:yVal>
            <c:numRef>
              <c:f>'Week 10'!$K$2:$K$15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D-44B4-AB6F-365C2A4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10'!$F$1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10'!$B$2:$B$15</c:f>
              <c:numCache>
                <c:formatCode>m/d/yyyy</c:formatCode>
                <c:ptCount val="14"/>
              </c:numCache>
            </c:numRef>
          </c:xVal>
          <c:yVal>
            <c:numRef>
              <c:f>'Week 10'!$F$2:$F$15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D-44B4-AB6F-365C2A4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11'!$A$17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9-49D9-BF9B-A9C11A4BB9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9-49D9-BF9B-A9C11A4BB9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9-49D9-BF9B-A9C11A4BB9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9-49D9-BF9B-A9C11A4BB9C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11'!$C$1:$G$1</c15:sqref>
                  </c15:fullRef>
                </c:ext>
              </c:extLst>
              <c:f>('Week 11'!$C$1:$E$1,'Week 11'!$G$1)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11'!$C$17:$G$17</c15:sqref>
                  </c15:fullRef>
                </c:ext>
              </c:extLst>
              <c:f>('Week 11'!$C$17:$E$17,'Week 11'!$G$17)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AD9-49D9-BF9B-A9C11A4B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11'!$A$18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C-49C3-929C-737FED8DF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C-49C3-929C-737FED8DF4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C-49C3-929C-737FED8DF4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C-49C3-929C-737FED8DF4E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11'!$C$1:$G$1</c15:sqref>
                  </c15:fullRef>
                </c:ext>
              </c:extLst>
              <c:f>('Week 11'!$C$1:$E$1,'Week 11'!$G$1)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11'!$C$18:$G$18</c15:sqref>
                  </c15:fullRef>
                </c:ext>
              </c:extLst>
              <c:f>('Week 11'!$C$18:$E$18,'Week 11'!$G$18)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7CAC-49C3-929C-737FED8D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11'!$K$1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11'!$B$2:$B$15</c:f>
              <c:numCache>
                <c:formatCode>m/d/yyyy</c:formatCode>
                <c:ptCount val="14"/>
              </c:numCache>
            </c:numRef>
          </c:xVal>
          <c:yVal>
            <c:numRef>
              <c:f>'Week 11'!$K$2:$K$15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E-44B3-BC13-6FCDDB2F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11'!$F$1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11'!$B$2:$B$15</c:f>
              <c:numCache>
                <c:formatCode>m/d/yyyy</c:formatCode>
                <c:ptCount val="14"/>
              </c:numCache>
            </c:numRef>
          </c:xVal>
          <c:yVal>
            <c:numRef>
              <c:f>'Week 11'!$F$2:$F$15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E-44B3-BC13-6FCDDB2F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12'!$A$17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6-4F3C-ACF7-86E83ACAC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6-4F3C-ACF7-86E83ACAC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6-4F3C-ACF7-86E83ACAC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6-4F3C-ACF7-86E83ACACBA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12'!$C$1:$G$1</c15:sqref>
                  </c15:fullRef>
                </c:ext>
              </c:extLst>
              <c:f>('Week 12'!$C$1:$E$1,'Week 12'!$G$1)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12'!$C$17:$G$17</c15:sqref>
                  </c15:fullRef>
                </c:ext>
              </c:extLst>
              <c:f>('Week 12'!$C$17:$E$17,'Week 12'!$G$17)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7CA6-4F3C-ACF7-86E83ACA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12'!$A$18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5-48F0-A62D-F01647826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5-48F0-A62D-F01647826D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5-48F0-A62D-F01647826D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5-48F0-A62D-F01647826D2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12'!$C$1:$G$1</c15:sqref>
                  </c15:fullRef>
                </c:ext>
              </c:extLst>
              <c:f>('Week 12'!$C$1:$E$1,'Week 12'!$G$1)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12'!$C$18:$G$18</c15:sqref>
                  </c15:fullRef>
                </c:ext>
              </c:extLst>
              <c:f>('Week 12'!$C$18:$E$18,'Week 12'!$G$18)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E35-48F0-A62D-F0164782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12'!$K$1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12'!$B$2:$B$15</c:f>
              <c:numCache>
                <c:formatCode>m/d/yyyy</c:formatCode>
                <c:ptCount val="14"/>
              </c:numCache>
            </c:numRef>
          </c:xVal>
          <c:yVal>
            <c:numRef>
              <c:f>'Week 12'!$K$2:$K$15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0-4636-9445-3270FFAB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12'!$F$1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12'!$B$2:$B$15</c:f>
              <c:numCache>
                <c:formatCode>m/d/yyyy</c:formatCode>
                <c:ptCount val="14"/>
              </c:numCache>
            </c:numRef>
          </c:xVal>
          <c:yVal>
            <c:numRef>
              <c:f>'Week 12'!$F$2:$F$15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0-4636-9445-3270FFAB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13'!$A$17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C-457C-BD38-53A606E14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C-457C-BD38-53A606E14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C-457C-BD38-53A606E14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C-457C-BD38-53A606E147E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13'!$C$1:$G$1</c15:sqref>
                  </c15:fullRef>
                </c:ext>
              </c:extLst>
              <c:f>('Week 13'!$C$1:$E$1,'Week 13'!$G$1)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13'!$C$17:$G$17</c15:sqref>
                  </c15:fullRef>
                </c:ext>
              </c:extLst>
              <c:f>('Week 13'!$C$17:$E$17,'Week 13'!$G$17)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50C-457C-BD38-53A606E1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13'!$A$18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B-4595-8A33-328E153BE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6B-4595-8A33-328E153BE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6B-4595-8A33-328E153BE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6B-4595-8A33-328E153BEEE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13'!$C$1:$G$1</c15:sqref>
                  </c15:fullRef>
                </c:ext>
              </c:extLst>
              <c:f>('Week 13'!$C$1:$E$1,'Week 13'!$G$1)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13'!$C$18:$G$18</c15:sqref>
                  </c15:fullRef>
                </c:ext>
              </c:extLst>
              <c:f>('Week 13'!$C$18:$E$18,'Week 13'!$G$18)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26B-4595-8A33-328E153B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13'!$K$1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13'!$B$2:$B$15</c:f>
              <c:numCache>
                <c:formatCode>m/d/yyyy</c:formatCode>
                <c:ptCount val="14"/>
              </c:numCache>
            </c:numRef>
          </c:xVal>
          <c:yVal>
            <c:numRef>
              <c:f>'Week 13'!$K$2:$K$15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3-4DA9-BBD8-9E3343B0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13'!$F$1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13'!$B$2:$B$15</c:f>
              <c:numCache>
                <c:formatCode>m/d/yyyy</c:formatCode>
                <c:ptCount val="14"/>
              </c:numCache>
            </c:numRef>
          </c:xVal>
          <c:yVal>
            <c:numRef>
              <c:f>'Week 13'!$F$2:$F$15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93-4DA9-BBD8-9E3343B0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59-4A84-983D-2985A1621E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59-4A84-983D-2985A1621E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59-4A84-983D-2985A1621E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59-4A84-983D-2985A1621EE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2'!$C$1:$G$1</c15:sqref>
                  </c15:fullRef>
                </c:ext>
              </c:extLst>
              <c:f>('Week 2'!$C$1:$E$1,'Week 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2'!$C$17:$G$17</c15:sqref>
                  </c15:fullRef>
                </c:ext>
              </c:extLst>
              <c:f>('Week 2'!$C$17:$E$17,'Week 2'!$G$17)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0759-4A84-983D-2985A162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14'!$A$17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D-4519-B603-EAB4F88AE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6D-4519-B603-EAB4F88AE5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6D-4519-B603-EAB4F88AE5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6D-4519-B603-EAB4F88AE59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14'!$C$1:$G$1</c15:sqref>
                  </c15:fullRef>
                </c:ext>
              </c:extLst>
              <c:f>('Week 14'!$C$1:$E$1,'Week 14'!$G$1)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14'!$C$17:$G$17</c15:sqref>
                  </c15:fullRef>
                </c:ext>
              </c:extLst>
              <c:f>('Week 14'!$C$17:$E$17,'Week 14'!$G$17)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446D-4519-B603-EAB4F88A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14'!$A$18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2-47BC-A35A-C096704D2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2-47BC-A35A-C096704D2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2-47BC-A35A-C096704D2D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D2-47BC-A35A-C096704D2D2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14'!$C$1:$G$1</c15:sqref>
                  </c15:fullRef>
                </c:ext>
              </c:extLst>
              <c:f>('Week 14'!$C$1:$E$1,'Week 14'!$G$1)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14'!$C$18:$G$18</c15:sqref>
                  </c15:fullRef>
                </c:ext>
              </c:extLst>
              <c:f>('Week 14'!$C$18:$E$18,'Week 14'!$G$18)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54D2-47BC-A35A-C096704D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14'!$K$1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14'!$B$2:$B$15</c:f>
              <c:numCache>
                <c:formatCode>m/d/yyyy</c:formatCode>
                <c:ptCount val="14"/>
              </c:numCache>
            </c:numRef>
          </c:xVal>
          <c:yVal>
            <c:numRef>
              <c:f>'Week 14'!$K$2:$K$15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626-B3EB-52741E38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14'!$F$1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14'!$B$2:$B$15</c:f>
              <c:numCache>
                <c:formatCode>m/d/yyyy</c:formatCode>
                <c:ptCount val="14"/>
              </c:numCache>
            </c:numRef>
          </c:xVal>
          <c:yVal>
            <c:numRef>
              <c:f>'Week 14'!$F$2:$F$15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4-4626-B3EB-52741E38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15'!$A$17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5-40E4-AF5C-EC48B5FF0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5-40E4-AF5C-EC48B5FF0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5-40E4-AF5C-EC48B5FF0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5-40E4-AF5C-EC48B5FF01D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15'!$C$1:$G$1</c15:sqref>
                  </c15:fullRef>
                </c:ext>
              </c:extLst>
              <c:f>('Week 15'!$C$1:$E$1,'Week 15'!$G$1)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15'!$C$17:$G$17</c15:sqref>
                  </c15:fullRef>
                </c:ext>
              </c:extLst>
              <c:f>('Week 15'!$C$17:$E$17,'Week 15'!$G$17)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045-40E4-AF5C-EC48B5FF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15'!$A$18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5-4FDA-B66E-B1B9A22B2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5-4FDA-B66E-B1B9A22B2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5-4FDA-B66E-B1B9A22B2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5-4FDA-B66E-B1B9A22B2E0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15'!$C$1:$G$1</c15:sqref>
                  </c15:fullRef>
                </c:ext>
              </c:extLst>
              <c:f>('Week 15'!$C$1:$E$1,'Week 15'!$G$1)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15'!$C$18:$G$18</c15:sqref>
                  </c15:fullRef>
                </c:ext>
              </c:extLst>
              <c:f>('Week 15'!$C$18:$E$18,'Week 15'!$G$18)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A95-4FDA-B66E-B1B9A22B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15'!$K$1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15'!$B$2:$B$15</c:f>
              <c:numCache>
                <c:formatCode>m/d/yyyy</c:formatCode>
                <c:ptCount val="14"/>
              </c:numCache>
            </c:numRef>
          </c:xVal>
          <c:yVal>
            <c:numRef>
              <c:f>'Week 15'!$K$2:$K$15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1-4664-8562-A726D962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15'!$F$1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15'!$B$2:$B$15</c:f>
              <c:numCache>
                <c:formatCode>m/d/yyyy</c:formatCode>
                <c:ptCount val="14"/>
              </c:numCache>
            </c:numRef>
          </c:xVal>
          <c:yVal>
            <c:numRef>
              <c:f>'Week 15'!$F$2:$F$15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1-4664-8562-A726D962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16'!$A$17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2-4820-A792-AF7A01A755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2-4820-A792-AF7A01A755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2-4820-A792-AF7A01A755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72-4820-A792-AF7A01A7552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16'!$C$1:$G$1</c15:sqref>
                  </c15:fullRef>
                </c:ext>
              </c:extLst>
              <c:f>('Week 16'!$C$1:$E$1,'Week 16'!$G$1)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16'!$C$17:$G$17</c15:sqref>
                  </c15:fullRef>
                </c:ext>
              </c:extLst>
              <c:f>('Week 16'!$C$17:$E$17,'Week 16'!$G$17)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3D72-4820-A792-AF7A01A7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16'!$A$18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40-4B63-A0EA-C7FF9FEB0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40-4B63-A0EA-C7FF9FEB0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40-4B63-A0EA-C7FF9FEB0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40-4B63-A0EA-C7FF9FEB012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16'!$C$1:$G$1</c15:sqref>
                  </c15:fullRef>
                </c:ext>
              </c:extLst>
              <c:f>('Week 16'!$C$1:$E$1,'Week 16'!$G$1)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16'!$C$18:$G$18</c15:sqref>
                  </c15:fullRef>
                </c:ext>
              </c:extLst>
              <c:f>('Week 16'!$C$18:$E$18,'Week 16'!$G$18)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EB40-4B63-A0EA-C7FF9FEB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16'!$K$1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16'!$B$2:$B$15</c:f>
              <c:numCache>
                <c:formatCode>m/d/yyyy</c:formatCode>
                <c:ptCount val="14"/>
              </c:numCache>
            </c:numRef>
          </c:xVal>
          <c:yVal>
            <c:numRef>
              <c:f>'Week 16'!$K$2:$K$15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A-4652-91BE-BF931056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16'!$F$1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16'!$B$2:$B$15</c:f>
              <c:numCache>
                <c:formatCode>m/d/yyyy</c:formatCode>
                <c:ptCount val="14"/>
              </c:numCache>
            </c:numRef>
          </c:xVal>
          <c:yVal>
            <c:numRef>
              <c:f>'Week 16'!$F$2:$F$15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A-4652-91BE-BF931056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17'!$A$17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D-4887-BB14-904186DAD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D-4887-BB14-904186DADE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D-4887-BB14-904186DAD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D-4887-BB14-904186DADE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17'!$C$1:$G$1</c15:sqref>
                  </c15:fullRef>
                </c:ext>
              </c:extLst>
              <c:f>('Week 17'!$C$1:$E$1,'Week 17'!$G$1)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17'!$C$17:$G$17</c15:sqref>
                  </c15:fullRef>
                </c:ext>
              </c:extLst>
              <c:f>('Week 17'!$C$17:$E$17,'Week 17'!$G$17)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5EED-4887-BB14-904186DA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00-41CC-9B3E-A679D29BC9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00-41CC-9B3E-A679D29BC9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00-41CC-9B3E-A679D29BC9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00-41CC-9B3E-A679D29BC9B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2'!$C$1:$G$1</c15:sqref>
                  </c15:fullRef>
                </c:ext>
              </c:extLst>
              <c:f>('Week 2'!$C$1:$E$1,'Week 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2'!$C$18:$G$18</c15:sqref>
                  </c15:fullRef>
                </c:ext>
              </c:extLst>
              <c:f>('Week 2'!$C$18:$E$18,'Week 2'!$G$18)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4900-41CC-9B3E-A679D29B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17'!$A$18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0B-4C6C-A2A0-B0CEA1C85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0B-4C6C-A2A0-B0CEA1C856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0B-4C6C-A2A0-B0CEA1C856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0B-4C6C-A2A0-B0CEA1C856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17'!$C$1:$G$1</c15:sqref>
                  </c15:fullRef>
                </c:ext>
              </c:extLst>
              <c:f>('Week 17'!$C$1:$E$1,'Week 17'!$G$1)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17'!$C$18:$G$18</c15:sqref>
                  </c15:fullRef>
                </c:ext>
              </c:extLst>
              <c:f>('Week 17'!$C$18:$E$18,'Week 17'!$G$18)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700B-4C6C-A2A0-B0CEA1C8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17'!$K$1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17'!$B$2:$B$15</c:f>
              <c:numCache>
                <c:formatCode>m/d/yyyy</c:formatCode>
                <c:ptCount val="14"/>
              </c:numCache>
            </c:numRef>
          </c:xVal>
          <c:yVal>
            <c:numRef>
              <c:f>'Week 17'!$K$2:$K$15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A-43BB-8345-2F0DE90F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17'!$F$1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17'!$B$2:$B$15</c:f>
              <c:numCache>
                <c:formatCode>m/d/yyyy</c:formatCode>
                <c:ptCount val="14"/>
              </c:numCache>
            </c:numRef>
          </c:xVal>
          <c:yVal>
            <c:numRef>
              <c:f>'Week 17'!$F$2:$F$15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A-43BB-8345-2F0DE90F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18'!$A$17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B-4A34-AB52-C6D11F09E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B-4A34-AB52-C6D11F09EC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B-4A34-AB52-C6D11F09EC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2B-4A34-AB52-C6D11F09EC5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18'!$C$1:$G$1</c15:sqref>
                  </c15:fullRef>
                </c:ext>
              </c:extLst>
              <c:f>('Week 18'!$C$1:$E$1,'Week 18'!$G$1)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18'!$C$17:$G$17</c15:sqref>
                  </c15:fullRef>
                </c:ext>
              </c:extLst>
              <c:f>('Week 18'!$C$17:$E$17,'Week 18'!$G$17)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92B-4A34-AB52-C6D11F09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18'!$A$18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F-44AA-975C-B0FD470F08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3F-44AA-975C-B0FD470F08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3F-44AA-975C-B0FD470F08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3F-44AA-975C-B0FD470F082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18'!$C$1:$G$1</c15:sqref>
                  </c15:fullRef>
                </c:ext>
              </c:extLst>
              <c:f>('Week 18'!$C$1:$E$1,'Week 18'!$G$1)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18'!$C$18:$G$18</c15:sqref>
                  </c15:fullRef>
                </c:ext>
              </c:extLst>
              <c:f>('Week 18'!$C$18:$E$18,'Week 18'!$G$18)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E73F-44AA-975C-B0FD470F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18'!$K$1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18'!$B$2:$B$15</c:f>
              <c:numCache>
                <c:formatCode>m/d/yyyy</c:formatCode>
                <c:ptCount val="14"/>
              </c:numCache>
            </c:numRef>
          </c:xVal>
          <c:yVal>
            <c:numRef>
              <c:f>'Week 18'!$K$2:$K$15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5-46F4-B5DB-99DF23A0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18'!$F$1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18'!$B$2:$B$15</c:f>
              <c:numCache>
                <c:formatCode>m/d/yyyy</c:formatCode>
                <c:ptCount val="14"/>
              </c:numCache>
            </c:numRef>
          </c:xVal>
          <c:yVal>
            <c:numRef>
              <c:f>'Week 18'!$F$2:$F$15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5-46F4-B5DB-99DF23A0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19'!$A$17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9-41E9-902D-A0CC75439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9-41E9-902D-A0CC75439D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9-41E9-902D-A0CC75439D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9-41E9-902D-A0CC75439DB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19'!$C$1:$G$1</c15:sqref>
                  </c15:fullRef>
                </c:ext>
              </c:extLst>
              <c:f>('Week 19'!$C$1:$E$1,'Week 19'!$G$1)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19'!$C$17:$G$17</c15:sqref>
                  </c15:fullRef>
                </c:ext>
              </c:extLst>
              <c:f>('Week 19'!$C$17:$E$17,'Week 19'!$G$17)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E99-41E9-902D-A0CC7543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19'!$A$18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4-484E-BBD6-1205A13C5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4-484E-BBD6-1205A13C5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4-484E-BBD6-1205A13C5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4-484E-BBD6-1205A13C54C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19'!$C$1:$G$1</c15:sqref>
                  </c15:fullRef>
                </c:ext>
              </c:extLst>
              <c:f>('Week 19'!$C$1:$E$1,'Week 19'!$G$1)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19'!$C$18:$G$18</c15:sqref>
                  </c15:fullRef>
                </c:ext>
              </c:extLst>
              <c:f>('Week 19'!$C$18:$E$18,'Week 19'!$G$18)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9564-484E-BBD6-1205A13C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19'!$K$1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19'!$B$2:$B$15</c:f>
              <c:numCache>
                <c:formatCode>m/d/yyyy</c:formatCode>
                <c:ptCount val="14"/>
              </c:numCache>
            </c:numRef>
          </c:xVal>
          <c:yVal>
            <c:numRef>
              <c:f>'Week 19'!$K$2:$K$15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D-4396-80BC-5D73D7A8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19'!$F$1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19'!$B$2:$B$15</c:f>
              <c:numCache>
                <c:formatCode>m/d/yyyy</c:formatCode>
                <c:ptCount val="14"/>
              </c:numCache>
            </c:numRef>
          </c:xVal>
          <c:yVal>
            <c:numRef>
              <c:f>'Week 19'!$F$2:$F$15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D-4396-80BC-5D73D7A8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20'!$A$17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9-4EDD-A0F9-54978402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9-4EDD-A0F9-54978402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9-4EDD-A0F9-54978402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99-4EDD-A0F9-54978402EF2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20'!$C$1:$G$1</c15:sqref>
                  </c15:fullRef>
                </c:ext>
              </c:extLst>
              <c:f>('Week 20'!$C$1:$E$1,'Week 20'!$G$1)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20'!$C$17:$G$17</c15:sqref>
                  </c15:fullRef>
                </c:ext>
              </c:extLst>
              <c:f>('Week 20'!$C$17:$E$17,'Week 20'!$G$17)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699-4EDD-A0F9-54978402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20'!$A$18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8-4746-A9D1-864CCC1D1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88-4746-A9D1-864CCC1D1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88-4746-A9D1-864CCC1D10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88-4746-A9D1-864CCC1D102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20'!$C$1:$G$1</c15:sqref>
                  </c15:fullRef>
                </c:ext>
              </c:extLst>
              <c:f>('Week 20'!$C$1:$E$1,'Week 20'!$G$1)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20'!$C$18:$G$18</c15:sqref>
                  </c15:fullRef>
                </c:ext>
              </c:extLst>
              <c:f>('Week 20'!$C$18:$E$18,'Week 20'!$G$18)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3C88-4746-A9D1-864CCC1D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2'!$B$2:$B$15</c:f>
              <c:numCache>
                <c:formatCode>m/d/yyyy</c:formatCode>
                <c:ptCount val="14"/>
              </c:numCache>
            </c:numRef>
          </c:xVal>
          <c:yVal>
            <c:numRef>
              <c:f>'Week 2'!$K$2:$K$15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1-446F-8D86-21A852E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2'!$B$2:$B$15</c:f>
              <c:numCache>
                <c:formatCode>m/d/yyyy</c:formatCode>
                <c:ptCount val="14"/>
              </c:numCache>
            </c:numRef>
          </c:xVal>
          <c:yVal>
            <c:numRef>
              <c:f>'Week 2'!$F$2:$F$15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1-446F-8D86-21A852E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20'!$K$1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20'!$B$2:$B$15</c:f>
              <c:numCache>
                <c:formatCode>m/d/yyyy</c:formatCode>
                <c:ptCount val="14"/>
              </c:numCache>
            </c:numRef>
          </c:xVal>
          <c:yVal>
            <c:numRef>
              <c:f>'Week 20'!$K$2:$K$15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8-439B-B449-93C13A60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20'!$F$1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20'!$B$2:$B$15</c:f>
              <c:numCache>
                <c:formatCode>m/d/yyyy</c:formatCode>
                <c:ptCount val="14"/>
              </c:numCache>
            </c:numRef>
          </c:xVal>
          <c:yVal>
            <c:numRef>
              <c:f>'Week 20'!$F$2:$F$15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8-439B-B449-93C13A60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21'!$A$17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B-4FE4-BCA1-DA0892BEFF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6B-4FE4-BCA1-DA0892BEFF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B-4FE4-BCA1-DA0892BEFF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6B-4FE4-BCA1-DA0892BEFF8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21'!$C$1:$G$1</c15:sqref>
                  </c15:fullRef>
                </c:ext>
              </c:extLst>
              <c:f>('Week 21'!$C$1:$E$1,'Week 21'!$G$1)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21'!$C$17:$G$17</c15:sqref>
                  </c15:fullRef>
                </c:ext>
              </c:extLst>
              <c:f>('Week 21'!$C$17:$E$17,'Week 21'!$G$17)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106B-4FE4-BCA1-DA0892BE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21'!$A$18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8-4545-8492-8C273F1610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8-4545-8492-8C273F1610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8-4545-8492-8C273F1610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8-4545-8492-8C273F16105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21'!$C$1:$G$1</c15:sqref>
                  </c15:fullRef>
                </c:ext>
              </c:extLst>
              <c:f>('Week 21'!$C$1:$E$1,'Week 21'!$G$1)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21'!$C$18:$G$18</c15:sqref>
                  </c15:fullRef>
                </c:ext>
              </c:extLst>
              <c:f>('Week 21'!$C$18:$E$18,'Week 21'!$G$18)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9558-4545-8492-8C273F16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21'!$K$1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21'!$B$2:$B$15</c:f>
              <c:numCache>
                <c:formatCode>m/d/yyyy</c:formatCode>
                <c:ptCount val="14"/>
              </c:numCache>
            </c:numRef>
          </c:xVal>
          <c:yVal>
            <c:numRef>
              <c:f>'Week 21'!$K$2:$K$15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8-44D6-A3C1-77C58584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21'!$F$1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21'!$B$2:$B$15</c:f>
              <c:numCache>
                <c:formatCode>m/d/yyyy</c:formatCode>
                <c:ptCount val="14"/>
              </c:numCache>
            </c:numRef>
          </c:xVal>
          <c:yVal>
            <c:numRef>
              <c:f>'Week 21'!$F$2:$F$15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8-44D6-A3C1-77C58584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22'!$A$17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6-45BD-842A-C0CD53967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6-45BD-842A-C0CD53967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6-45BD-842A-C0CD53967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6-45BD-842A-C0CD53967F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22'!$C$1:$G$1</c15:sqref>
                  </c15:fullRef>
                </c:ext>
              </c:extLst>
              <c:f>('Week 22'!$C$1:$E$1,'Week 22'!$G$1)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22'!$C$17:$G$17</c15:sqref>
                  </c15:fullRef>
                </c:ext>
              </c:extLst>
              <c:f>('Week 22'!$C$17:$E$17,'Week 22'!$G$17)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866-45BD-842A-C0CD5396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22'!$A$18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A-457E-A158-BB4668EE9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A-457E-A158-BB4668EE9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A-457E-A158-BB4668EE9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A-457E-A158-BB4668EE918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22'!$C$1:$G$1</c15:sqref>
                  </c15:fullRef>
                </c:ext>
              </c:extLst>
              <c:f>('Week 22'!$C$1:$E$1,'Week 22'!$G$1)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22'!$C$18:$G$18</c15:sqref>
                  </c15:fullRef>
                </c:ext>
              </c:extLst>
              <c:f>('Week 22'!$C$18:$E$18,'Week 22'!$G$18)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F9A-457E-A158-BB4668EE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22'!$K$1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22'!$B$2:$B$15</c:f>
              <c:numCache>
                <c:formatCode>m/d/yyyy</c:formatCode>
                <c:ptCount val="14"/>
              </c:numCache>
            </c:numRef>
          </c:xVal>
          <c:yVal>
            <c:numRef>
              <c:f>'Week 22'!$K$2:$K$15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E-487E-8545-C7031A12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22'!$F$1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22'!$B$2:$B$15</c:f>
              <c:numCache>
                <c:formatCode>m/d/yyyy</c:formatCode>
                <c:ptCount val="14"/>
              </c:numCache>
            </c:numRef>
          </c:xVal>
          <c:yVal>
            <c:numRef>
              <c:f>'Week 22'!$F$2:$F$15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E-487E-8545-C7031A12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23'!$A$17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1-4D22-A88A-91A4EAA3F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1-4D22-A88A-91A4EAA3F5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1-4D22-A88A-91A4EAA3F5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51-4D22-A88A-91A4EAA3F5C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23'!$C$1:$G$1</c15:sqref>
                  </c15:fullRef>
                </c:ext>
              </c:extLst>
              <c:f>('Week 23'!$C$1:$E$1,'Week 23'!$G$1)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23'!$C$17:$G$17</c15:sqref>
                  </c15:fullRef>
                </c:ext>
              </c:extLst>
              <c:f>('Week 23'!$C$17:$E$17,'Week 23'!$G$17)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8351-4D22-A88A-91A4EAA3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23'!$A$18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3-408E-A6B7-610ECB6487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3-408E-A6B7-610ECB6487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3-408E-A6B7-610ECB6487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3-408E-A6B7-610ECB64871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23'!$C$1:$G$1</c15:sqref>
                  </c15:fullRef>
                </c:ext>
              </c:extLst>
              <c:f>('Week 23'!$C$1:$E$1,'Week 23'!$G$1)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23'!$C$18:$G$18</c15:sqref>
                  </c15:fullRef>
                </c:ext>
              </c:extLst>
              <c:f>('Week 23'!$C$18:$E$18,'Week 23'!$G$18)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5253-408E-A6B7-610ECB64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23'!$K$1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23'!$B$2:$B$15</c:f>
              <c:numCache>
                <c:formatCode>m/d/yyyy</c:formatCode>
                <c:ptCount val="14"/>
              </c:numCache>
            </c:numRef>
          </c:xVal>
          <c:yVal>
            <c:numRef>
              <c:f>'Week 23'!$K$2:$K$15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9-40EA-B5DD-ED25368D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23'!$F$1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23'!$B$2:$B$15</c:f>
              <c:numCache>
                <c:formatCode>m/d/yyyy</c:formatCode>
                <c:ptCount val="14"/>
              </c:numCache>
            </c:numRef>
          </c:xVal>
          <c:yVal>
            <c:numRef>
              <c:f>'Week 23'!$F$2:$F$15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9-40EA-B5DD-ED25368D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3'!$A$17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A-4E68-9751-44C37F88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A-4E68-9751-44C37F88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A-4E68-9751-44C37F8815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8A-4E68-9751-44C37F88154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3'!$C$1:$G$1</c15:sqref>
                  </c15:fullRef>
                </c:ext>
              </c:extLst>
              <c:f>('Week 3'!$C$1:$E$1,'Week 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3'!$C$17:$G$17</c15:sqref>
                  </c15:fullRef>
                </c:ext>
              </c:extLst>
              <c:f>('Week 3'!$C$17:$E$17,'Week 3'!$G$17)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48A-4E68-9751-44C37F88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24'!$A$17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D-4A0D-B63E-BB910B457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D-4A0D-B63E-BB910B457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D-4A0D-B63E-BB910B457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9D-4A0D-B63E-BB910B457C6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24'!$C$1:$G$1</c15:sqref>
                  </c15:fullRef>
                </c:ext>
              </c:extLst>
              <c:f>('Week 24'!$C$1:$E$1,'Week 24'!$G$1)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24'!$C$17:$G$17</c15:sqref>
                  </c15:fullRef>
                </c:ext>
              </c:extLst>
              <c:f>('Week 24'!$C$17:$E$17,'Week 24'!$G$17)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4C9D-4A0D-B63E-BB910B45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24'!$A$18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E-42A6-B646-98DA2A8039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E-42A6-B646-98DA2A8039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E-42A6-B646-98DA2A8039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E-42A6-B646-98DA2A80390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24'!$C$1:$G$1</c15:sqref>
                  </c15:fullRef>
                </c:ext>
              </c:extLst>
              <c:f>('Week 24'!$C$1:$E$1,'Week 24'!$G$1)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24'!$C$18:$G$18</c15:sqref>
                  </c15:fullRef>
                </c:ext>
              </c:extLst>
              <c:f>('Week 24'!$C$18:$E$18,'Week 24'!$G$18)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EAE-42A6-B646-98DA2A80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24'!$K$1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24'!$B$2:$B$15</c:f>
              <c:numCache>
                <c:formatCode>m/d/yyyy</c:formatCode>
                <c:ptCount val="14"/>
              </c:numCache>
            </c:numRef>
          </c:xVal>
          <c:yVal>
            <c:numRef>
              <c:f>'Week 24'!$K$2:$K$15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3-466C-847C-5C535939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24'!$F$1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24'!$B$2:$B$15</c:f>
              <c:numCache>
                <c:formatCode>m/d/yyyy</c:formatCode>
                <c:ptCount val="14"/>
              </c:numCache>
            </c:numRef>
          </c:xVal>
          <c:yVal>
            <c:numRef>
              <c:f>'Week 24'!$F$2:$F$15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3-466C-847C-5C535939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25'!$A$17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A-4952-A8D8-5D6A3DE9E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A-4952-A8D8-5D6A3DE9E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8A-4952-A8D8-5D6A3DE9E8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8A-4952-A8D8-5D6A3DE9E86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25'!$C$1:$G$1</c15:sqref>
                  </c15:fullRef>
                </c:ext>
              </c:extLst>
              <c:f>('Week 25'!$C$1:$E$1,'Week 25'!$G$1)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25'!$C$17:$G$17</c15:sqref>
                  </c15:fullRef>
                </c:ext>
              </c:extLst>
              <c:f>('Week 25'!$C$17:$E$17,'Week 25'!$G$17)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88A-4952-A8D8-5D6A3DE9E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25'!$A$18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9D-400B-8C53-CF2090BCF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9D-400B-8C53-CF2090BCF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9D-400B-8C53-CF2090BCF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9D-400B-8C53-CF2090BCF1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25'!$C$1:$G$1</c15:sqref>
                  </c15:fullRef>
                </c:ext>
              </c:extLst>
              <c:f>('Week 25'!$C$1:$E$1,'Week 25'!$G$1)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25'!$C$18:$G$18</c15:sqref>
                  </c15:fullRef>
                </c:ext>
              </c:extLst>
              <c:f>('Week 25'!$C$18:$E$18,'Week 25'!$G$18)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39D-400B-8C53-CF2090BC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25'!$K$1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25'!$B$2:$B$15</c:f>
              <c:numCache>
                <c:formatCode>m/d/yyyy</c:formatCode>
                <c:ptCount val="14"/>
              </c:numCache>
            </c:numRef>
          </c:xVal>
          <c:yVal>
            <c:numRef>
              <c:f>'Week 25'!$K$2:$K$15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2-491E-BCC1-BB8D1262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25'!$F$1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25'!$B$2:$B$15</c:f>
              <c:numCache>
                <c:formatCode>m/d/yyyy</c:formatCode>
                <c:ptCount val="14"/>
              </c:numCache>
            </c:numRef>
          </c:xVal>
          <c:yVal>
            <c:numRef>
              <c:f>'Week 25'!$F$2:$F$15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2-491E-BCC1-BB8D1262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26'!$A$17</c:f>
              <c:strCache>
                <c:ptCount val="1"/>
                <c:pt idx="0">
                  <c:v>Estimate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1E-4209-A8A1-68BE8A2F3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1E-4209-A8A1-68BE8A2F3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1E-4209-A8A1-68BE8A2F3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1E-4209-A8A1-68BE8A2F3A2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26'!$C$1:$G$1</c15:sqref>
                  </c15:fullRef>
                </c:ext>
              </c:extLst>
              <c:f>('Week 26'!$C$1:$E$1,'Week 26'!$G$1)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26'!$C$17:$G$17</c15:sqref>
                  </c15:fullRef>
                </c:ext>
              </c:extLst>
              <c:f>('Week 26'!$C$17:$E$17,'Week 26'!$G$17)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[$$-409]* #,##0.00_);_([$$-409]* \(#,##0.00\);_([$$-409]* &quot;-&quot;??_);_(@_)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0E1E-4209-A8A1-68BE8A2F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26'!$A$18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C-4D3F-BA40-A606EF4CC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C-4D3F-BA40-A606EF4CC0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BC-4D3F-BA40-A606EF4CC0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BC-4D3F-BA40-A606EF4CC02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26'!$C$1:$G$1</c15:sqref>
                  </c15:fullRef>
                </c:ext>
              </c:extLst>
              <c:f>('Week 26'!$C$1:$E$1,'Week 26'!$G$1)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26'!$C$18:$G$18</c15:sqref>
                  </c15:fullRef>
                </c:ext>
              </c:extLst>
              <c:f>('Week 26'!$C$18:$E$18,'Week 26'!$G$18)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2BC-4D3F-BA40-A606EF4C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26'!$K$1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26'!$B$2:$B$15</c:f>
              <c:numCache>
                <c:formatCode>m/d/yyyy</c:formatCode>
                <c:ptCount val="14"/>
              </c:numCache>
            </c:numRef>
          </c:xVal>
          <c:yVal>
            <c:numRef>
              <c:f>'Week 26'!$K$2:$K$15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4-4795-8F97-32A98182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26'!$F$1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26'!$B$2:$B$15</c:f>
              <c:numCache>
                <c:formatCode>m/d/yyyy</c:formatCode>
                <c:ptCount val="14"/>
              </c:numCache>
            </c:numRef>
          </c:xVal>
          <c:yVal>
            <c:numRef>
              <c:f>'Week 26'!$F$2:$F$15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4-4795-8F97-32A98182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 3'!$A$18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D-48A7-999B-4C6D0B49B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D-48A7-999B-4C6D0B49B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D-48A7-999B-4C6D0B49BE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D-48A7-999B-4C6D0B49BE8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'Week 3'!$C$1:$G$1</c15:sqref>
                  </c15:fullRef>
                </c:ext>
              </c:extLst>
              <c:f>('Week 3'!$C$1:$E$1,'Week 3'!$G$1)</c:f>
              <c:strCache>
                <c:ptCount val="4"/>
                <c:pt idx="0">
                  <c:v>Cc Tips</c:v>
                </c:pt>
                <c:pt idx="1">
                  <c:v>Service Chrg</c:v>
                </c:pt>
                <c:pt idx="2">
                  <c:v>Cash Tips</c:v>
                </c:pt>
                <c:pt idx="3">
                  <c:v>Wage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3'!$C$18:$G$18</c15:sqref>
                  </c15:fullRef>
                </c:ext>
              </c:extLst>
              <c:f>('Week 3'!$C$18:$E$18,'Week 3'!$G$18)</c:f>
              <c:numCache>
                <c:formatCode>_([$$-409]* #,##0.00_);_([$$-409]* \(#,##0.00\);_([$$-409]* "-"??_);_(@_)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 formatCode="_(&quot;$&quot;* #,##0.00_);_(&quot;$&quot;* \(#,##0.00\);_(&quot;$&quot;* &quot;-&quot;??_);_(@_)">
                  <c:v>289.67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D1D-48A7-999B-4C6D0B49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'Week 3'!$K$1</c:f>
              <c:strCache>
                <c:ptCount val="1"/>
                <c:pt idx="0">
                  <c:v>AVG. Hourly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3'!$B$2:$B$15</c:f>
              <c:numCache>
                <c:formatCode>m/d/yyyy</c:formatCode>
                <c:ptCount val="14"/>
              </c:numCache>
            </c:numRef>
          </c:xVal>
          <c:yVal>
            <c:numRef>
              <c:f>'Week 3'!$K$2:$K$15</c:f>
              <c:numCache>
                <c:formatCode>_("$"* #,##0.00_);_("$"* \(#,##0.00\);_("$"*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2-4B1E-846D-D08E156E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8768"/>
        <c:axId val="715476800"/>
      </c:scatterChart>
      <c:scatterChart>
        <c:scatterStyle val="lineMarker"/>
        <c:varyColors val="0"/>
        <c:ser>
          <c:idx val="0"/>
          <c:order val="0"/>
          <c:tx>
            <c:strRef>
              <c:f>'Week 3'!$F$1</c:f>
              <c:strCache>
                <c:ptCount val="1"/>
                <c:pt idx="0">
                  <c:v>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3'!$B$2:$B$15</c:f>
              <c:numCache>
                <c:formatCode>m/d/yyyy</c:formatCode>
                <c:ptCount val="14"/>
              </c:numCache>
            </c:numRef>
          </c:xVal>
          <c:yVal>
            <c:numRef>
              <c:f>'Week 3'!$F$2:$F$15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2-4B1E-846D-D08E156E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0736"/>
        <c:axId val="715470896"/>
      </c:scatterChart>
      <c:valAx>
        <c:axId val="715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6800"/>
        <c:crosses val="autoZero"/>
        <c:crossBetween val="midCat"/>
      </c:valAx>
      <c:valAx>
        <c:axId val="715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768"/>
        <c:crossesAt val="44476"/>
        <c:crossBetween val="midCat"/>
      </c:valAx>
      <c:valAx>
        <c:axId val="71547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0736"/>
        <c:crosses val="max"/>
        <c:crossBetween val="midCat"/>
      </c:valAx>
      <c:valAx>
        <c:axId val="71548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4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42D7C-70E4-472C-A292-1EBDC960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37005-A54F-4544-A08D-F36EE685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4FC10-2368-4356-B800-9822FD9C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3CCC0-B2F2-46DA-8953-726CB7551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10EF0-CC9F-448A-B7A6-2CDAAD03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46B57-D99A-4836-B478-DE65BCC0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9C28-0B64-498F-966E-DFCDE6B2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9E4C3-4635-4341-9B5C-D91BBDAEF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046F7-F1BC-4ED9-9F3E-1ABFCDA0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5DAD-7C78-49F3-B62B-22685D742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17F17-55F8-4DAD-8070-78FC970DF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F2449-8210-41E1-AD34-2827432AB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3AE9B-2CEE-4BF6-9A8E-A4F7302F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C90CD-9C7F-45E2-B8DC-BC5783D73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69E61-E223-439F-9222-714047D4E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6292-3F3F-4A1A-B443-45B7ED792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161F-3EAB-4A3C-9960-269ECBD57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ABBF3-5397-427E-91F1-723E6655E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F5045-9ACC-4342-B69A-535BFC0C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E1221-0254-4B47-AED9-5C5FFB63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7C83F-483E-4A3B-B2EC-AFB2DF768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A10DB-3419-43DD-9D96-EFA2D9A1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B3B86-E6B6-4DB5-9B60-9EAADEBBD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B427A-C678-4F98-AFBC-F4648BDE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5304F-52B3-47F6-A0F7-0FCA2F82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8B3ED-DFC1-4E11-91EE-87A886824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DD9BF-4721-485D-B692-21E2381C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340A-D52B-403F-9D9C-962EB55D3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95C9A-8DA4-4F28-B7F3-4E565E76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6F063-0664-467B-8887-4D204147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46CB4-CDAA-41B2-9B23-BA6FFA54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83E56-4A58-4D74-BF15-3380D12C5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B6663-53CC-4B50-941E-CBF79D3B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9ECF1-E4F9-4045-8483-5F8CE70D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CA222-2648-48AF-BC35-AC02FD88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FD610-369D-4554-8CC4-5AB7BA825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A280C-BF6A-4C48-92E7-94CA1511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4E96D-F4A0-456F-8BA2-6B9FC95AB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24901-6D65-4AB2-9FF0-1FA1D22E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168F5-43F2-444E-B348-FDBD96DA9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093FE-85A2-4857-B43A-1E05E6A9F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E3CF6-18ED-4648-B261-64DAEEE2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6C8E-893F-439F-A760-4322B4BA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E0630-A101-4F9E-AB3D-72021821B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9166B-66FA-4B06-8171-177979E5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672A2-EEE9-4E14-97D0-DE4B03AA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435BA-56D3-43F3-A910-74E81837A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EF7D6-533A-48B6-BC55-CF5AB3F1D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59BD-713D-4327-8A7C-F0B6EABA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02977-93CE-47F8-A680-47F9F148B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A4716-7822-43E7-9528-CBB653BE0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54B6E-742A-49D2-8DE1-63CBDAFD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1B440-FF97-4836-B6AB-EBB1E4561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0795F-FCBE-46F3-A351-FD2D407D7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AB1D3-32D4-4416-A1B7-BC562794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9C993-3145-41A7-B575-42A030848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18B85-C176-4E84-BA95-3D83BE92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C29CC-2E4F-48A9-8C28-B05F5FCD6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3EE70-0E93-4ABF-8A5C-A8534FB4C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3DD3C-E46B-4F1C-B3E9-7A03CEFB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DB1D0-9D8B-4447-960A-DB518952A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F1E5C-1892-4CDA-BAA8-F7DC18197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D0541-22DE-4E27-8584-CF41F7751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F849B-8DED-4A26-A6DB-7A9D07C93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EFE52-D3C2-467E-9CF1-0BFC2D3ED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3F0E3-5520-4F02-B762-871683219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4944-DA06-4ED8-B4BB-CFCF32BB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D1199-A141-4451-921B-2E221494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00153-F32E-4719-B0D7-FE6079249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53009-A7AC-4773-96F4-3A0F0B020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AED6C-3035-436A-9292-5306D703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8A0F0-9F20-4C1D-9FCF-D1EC4110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3AF60-73BF-4BE3-AE18-A9628010A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23DA8-0598-4664-9316-1F0F425B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70DF6-1ADB-447B-B568-180A4D2C0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7620</xdr:rowOff>
    </xdr:from>
    <xdr:to>
      <xdr:col>22</xdr:col>
      <xdr:colOff>312420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99A5-F7E7-474B-AC35-F9838A75D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22411</xdr:colOff>
      <xdr:row>14</xdr:row>
      <xdr:rowOff>183777</xdr:rowOff>
    </xdr:from>
    <xdr:to>
      <xdr:col>22</xdr:col>
      <xdr:colOff>327211</xdr:colOff>
      <xdr:row>29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5C5A7-BA6A-4934-B118-908C78FAD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4481</xdr:colOff>
      <xdr:row>22</xdr:row>
      <xdr:rowOff>76198</xdr:rowOff>
    </xdr:from>
    <xdr:to>
      <xdr:col>14</xdr:col>
      <xdr:colOff>573741</xdr:colOff>
      <xdr:row>40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9DBEF-39FB-43F3-BBD1-017904DA1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AB206-AE90-42DA-95A6-BF4B9127E32E}" name="Yearly_Table" displayName="Yearly_Table" ref="A1:I15" totalsRowShown="0">
  <autoFilter ref="A1:I15" xr:uid="{C62AB206-AE90-42DA-95A6-BF4B9127E32E}"/>
  <tableColumns count="9">
    <tableColumn id="1" xr3:uid="{4EE3E09B-F8F1-46F8-9C17-E16DFEF22A9D}" name="Date" dataDxfId="2"/>
    <tableColumn id="2" xr3:uid="{1F23C270-0DE0-4798-B9E7-CD5C7D22893A}" name="Day of Week" dataDxfId="1">
      <calculatedColumnFormula>IF(Yearly_Table[[#This Row],[Date]]="","",TEXT(Yearly_Table[[#This Row],[Date]],"dddd"))</calculatedColumnFormula>
    </tableColumn>
    <tableColumn id="3" xr3:uid="{B06F3DFE-94DE-4E04-9697-2E2988AE0C7B}" name="AVG. Hourly"/>
    <tableColumn id="4" xr3:uid="{F6C5D1FC-2D0B-4CFB-97DA-45715BA842D9}" name="Total Tip"/>
    <tableColumn id="5" xr3:uid="{0D0422F3-AD0E-48D8-B5C7-2170ADCAD212}" name="Net Revenue"/>
    <tableColumn id="6" xr3:uid="{FD90FAFE-2635-4650-81C5-AC2A606992F2}" name="Tip %"/>
    <tableColumn id="7" xr3:uid="{5A3CC1CD-54E7-4B78-A5C5-7D968F9605F0}" name="Hours"/>
    <tableColumn id="8" xr3:uid="{227AC4E7-D953-4EFE-8563-ECB218528599}" name="Sales/Hour" dataDxfId="0">
      <calculatedColumnFormula>IF(Yearly_Table[[#This Row],[Hours]]=0,"",(Yearly_Table[[#This Row],[Net Revenue]]/Yearly_Table[[#This Row],[Hours]]))</calculatedColumnFormula>
    </tableColumn>
    <tableColumn id="9" xr3:uid="{3335C3BF-A8D7-4BA7-B2BE-33D6C85CED32}" name="Total Service Char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CCCA-3A69-44F6-9D49-6475C5F1C2C1}">
  <sheetPr codeName="Sheet1"/>
  <dimension ref="A1:C5"/>
  <sheetViews>
    <sheetView workbookViewId="0">
      <selection activeCell="P17" sqref="P17"/>
    </sheetView>
  </sheetViews>
  <sheetFormatPr defaultRowHeight="14.4" x14ac:dyDescent="0.3"/>
  <cols>
    <col min="1" max="1" width="14.21875" bestFit="1" customWidth="1"/>
    <col min="2" max="2" width="11.6640625" customWidth="1"/>
  </cols>
  <sheetData>
    <row r="1" spans="1:3" x14ac:dyDescent="0.3">
      <c r="A1" t="s">
        <v>4</v>
      </c>
      <c r="B1" s="7">
        <v>6.98</v>
      </c>
      <c r="C1" s="7">
        <v>5.63</v>
      </c>
    </row>
    <row r="2" spans="1:3" x14ac:dyDescent="0.3">
      <c r="A2" t="s">
        <v>23</v>
      </c>
      <c r="B2" s="43">
        <v>0.1663</v>
      </c>
      <c r="C2" s="43">
        <v>0.18282000000000001</v>
      </c>
    </row>
    <row r="3" spans="1:3" x14ac:dyDescent="0.3">
      <c r="A3" t="s">
        <v>24</v>
      </c>
      <c r="B3">
        <v>30</v>
      </c>
    </row>
    <row r="4" spans="1:3" x14ac:dyDescent="0.3">
      <c r="A4" t="s">
        <v>25</v>
      </c>
      <c r="B4">
        <v>15</v>
      </c>
    </row>
    <row r="5" spans="1:3" x14ac:dyDescent="0.3">
      <c r="A5" t="s">
        <v>26</v>
      </c>
      <c r="B5">
        <f>((B3-B4)/2)+B4</f>
        <v>22.5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B69C-5CE6-4517-933A-6DAC923EECFD}">
  <sheetPr codeName="Sheet20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E8B2DA-BB4C-448B-9F9A-A6BF21EA2BEE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23D4-4F54-4EE2-BDAA-1F414B704D76}">
  <sheetPr codeName="Sheet19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3B00161-28AA-4CDD-B2AF-6406A3C3E4FE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BD94-DF72-4105-B79A-421A32853D8B}">
  <sheetPr codeName="Sheet18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4EB2F45-5259-4B20-BE7D-A0EE003677BC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9455-16B3-4B4D-974D-586ACB077C72}">
  <sheetPr codeName="Sheet17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97DD779-F5A0-4B20-A130-A9F6EB9A9698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383E-D8B7-4BCA-BD16-C6E32F11C83D}">
  <sheetPr codeName="Sheet16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1DAFA95-4AC6-4B84-9CED-80813C517208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204C-03C9-4D05-98D1-F6DD9865D5C1}">
  <sheetPr codeName="Sheet15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DF85469-60A6-4E83-B529-39B2E6F6BADE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763F-B630-4779-BBC7-32DB2043E948}">
  <sheetPr codeName="Sheet14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13A6012-E47C-4CF0-97ED-7A56383D153B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B75E-1DF7-4821-A0D3-5B8BA98693B9}">
  <sheetPr codeName="Sheet13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6974A28-DBE4-4B65-9B11-ED405A57FC3D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AB88-03E6-4CF4-9C20-7B8E2351286C}">
  <sheetPr codeName="Sheet12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5721C6-C8EC-4ACB-89C8-CA5787313FB0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1E3C-08B9-47ED-9439-4E62322058C3}">
  <sheetPr codeName="Sheet11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0608AA-2B11-46FB-9DD9-BCF1DD513916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56B6-AD59-4DFC-9E91-1F4A6DA3B35B}">
  <sheetPr codeName="Sheet2"/>
  <dimension ref="A1:O21"/>
  <sheetViews>
    <sheetView tabSelected="1" zoomScale="85" zoomScaleNormal="85" workbookViewId="0">
      <selection activeCell="M19" sqref="M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A6" t="s">
        <v>12</v>
      </c>
      <c r="B6" s="5">
        <v>44477</v>
      </c>
      <c r="C6" s="6">
        <v>100</v>
      </c>
      <c r="D6" s="6">
        <v>0</v>
      </c>
      <c r="E6" s="6">
        <v>10</v>
      </c>
      <c r="F6">
        <v>7</v>
      </c>
      <c r="G6" s="7">
        <f>IF(F6="","",(Admin!$B$1*F6))</f>
        <v>48.86</v>
      </c>
      <c r="H6" s="7">
        <f>IF(I6="","",Admin!$B$2*I6)</f>
        <v>24.755418000000002</v>
      </c>
      <c r="I6" s="7">
        <f t="shared" si="0"/>
        <v>148.86000000000001</v>
      </c>
      <c r="J6" s="7">
        <f t="shared" si="1"/>
        <v>134.10458199999999</v>
      </c>
      <c r="K6" s="8">
        <f t="shared" si="2"/>
        <v>19.157797428571428</v>
      </c>
      <c r="L6" s="6"/>
      <c r="M6" s="10">
        <v>267</v>
      </c>
      <c r="N6" s="9">
        <f>IF(M6=0,"",(C6+E6)/M6)</f>
        <v>0.41198501872659177</v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A8" t="s">
        <v>13</v>
      </c>
      <c r="B8" s="5">
        <v>44479</v>
      </c>
      <c r="C8" s="6">
        <v>50</v>
      </c>
      <c r="D8" s="6">
        <v>0</v>
      </c>
      <c r="E8" s="6">
        <v>5</v>
      </c>
      <c r="F8">
        <v>8</v>
      </c>
      <c r="G8" s="7">
        <f>IF(F8="","",(Admin!$B$1*F8))</f>
        <v>55.84</v>
      </c>
      <c r="H8" s="7">
        <f>IF(I8="","",Admin!$B$2*I8)</f>
        <v>17.601192000000001</v>
      </c>
      <c r="I8" s="7">
        <f t="shared" si="0"/>
        <v>105.84</v>
      </c>
      <c r="J8" s="7">
        <f t="shared" si="1"/>
        <v>93.238808000000006</v>
      </c>
      <c r="K8" s="8">
        <f t="shared" si="2"/>
        <v>11.654851000000001</v>
      </c>
      <c r="L8" s="6"/>
      <c r="M8" s="10">
        <v>1142.3499999999999</v>
      </c>
      <c r="N8" s="9">
        <f t="shared" si="4"/>
        <v>4.8146364949446317E-2</v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>
        <v>44482</v>
      </c>
      <c r="C11" s="6">
        <v>75</v>
      </c>
      <c r="D11" s="6">
        <v>30</v>
      </c>
      <c r="E11" s="6">
        <v>0</v>
      </c>
      <c r="F11">
        <v>5</v>
      </c>
      <c r="G11" s="7">
        <f>IF(F11="","",(Admin!$B$1*F11))</f>
        <v>34.900000000000006</v>
      </c>
      <c r="H11" s="7">
        <f>IF(I11="","",Admin!$B$2*I11)</f>
        <v>23.265370000000001</v>
      </c>
      <c r="I11" s="7">
        <f t="shared" si="0"/>
        <v>139.9</v>
      </c>
      <c r="J11" s="7">
        <f t="shared" si="1"/>
        <v>116.63463</v>
      </c>
      <c r="K11" s="8">
        <f t="shared" si="2"/>
        <v>23.326926</v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A13" t="s">
        <v>12</v>
      </c>
      <c r="B13" s="5">
        <v>44484</v>
      </c>
      <c r="C13" s="6">
        <v>200</v>
      </c>
      <c r="D13" s="6">
        <v>0</v>
      </c>
      <c r="E13" s="6">
        <v>85</v>
      </c>
      <c r="F13">
        <v>7.5</v>
      </c>
      <c r="G13" s="7">
        <f>IF(F13="","",(Admin!$B$1*F13))</f>
        <v>52.35</v>
      </c>
      <c r="H13" s="7">
        <f>IF(I13="","",Admin!$B$2*I13)</f>
        <v>41.965805000000003</v>
      </c>
      <c r="I13" s="7">
        <f t="shared" si="0"/>
        <v>252.35</v>
      </c>
      <c r="J13" s="7">
        <f t="shared" si="1"/>
        <v>295.38419499999998</v>
      </c>
      <c r="K13" s="8">
        <f t="shared" si="2"/>
        <v>39.384559333333328</v>
      </c>
      <c r="L13" s="6"/>
      <c r="M13" s="10">
        <v>901.01</v>
      </c>
      <c r="N13" s="9">
        <f t="shared" si="4"/>
        <v>0.31631169465377745</v>
      </c>
      <c r="O13" s="6"/>
    </row>
    <row r="14" spans="1:15" x14ac:dyDescent="0.3">
      <c r="A14" t="s">
        <v>14</v>
      </c>
      <c r="B14" s="5">
        <v>44485</v>
      </c>
      <c r="C14" s="6">
        <v>35</v>
      </c>
      <c r="D14" s="6">
        <v>0</v>
      </c>
      <c r="E14" s="6">
        <v>0</v>
      </c>
      <c r="F14">
        <v>5</v>
      </c>
      <c r="G14" s="7">
        <f>IF(F14="","",(Admin!$B$1*F14))</f>
        <v>34.900000000000006</v>
      </c>
      <c r="H14" s="7">
        <f>IF(I14="","",Admin!$B$2*I14)</f>
        <v>11.624370000000001</v>
      </c>
      <c r="I14" s="7">
        <f t="shared" si="0"/>
        <v>69.900000000000006</v>
      </c>
      <c r="J14" s="7">
        <f t="shared" si="1"/>
        <v>58.275630000000007</v>
      </c>
      <c r="K14" s="8">
        <f t="shared" si="2"/>
        <v>11.655126000000001</v>
      </c>
      <c r="L14" s="6"/>
      <c r="M14" s="10">
        <v>197.25</v>
      </c>
      <c r="N14" s="9">
        <f t="shared" si="4"/>
        <v>0.17743979721166034</v>
      </c>
      <c r="O14" s="6"/>
    </row>
    <row r="15" spans="1:15" ht="15" thickBot="1" x14ac:dyDescent="0.35">
      <c r="A15" s="12" t="s">
        <v>15</v>
      </c>
      <c r="B15" s="13">
        <v>44486</v>
      </c>
      <c r="C15" s="14">
        <v>0</v>
      </c>
      <c r="D15" s="14">
        <v>115</v>
      </c>
      <c r="E15" s="14">
        <v>0</v>
      </c>
      <c r="F15" s="12">
        <v>9</v>
      </c>
      <c r="G15" s="15">
        <f>IF(F15="","",(Admin!$B$1*F15))</f>
        <v>62.820000000000007</v>
      </c>
      <c r="H15" s="15">
        <f>IF(I15="","",Admin!$B$2*I15)</f>
        <v>29.571466000000001</v>
      </c>
      <c r="I15" s="15">
        <f t="shared" si="0"/>
        <v>177.82</v>
      </c>
      <c r="J15" s="16">
        <f t="shared" si="1"/>
        <v>148.24853400000001</v>
      </c>
      <c r="K15" s="17">
        <f t="shared" si="2"/>
        <v>16.472059333333334</v>
      </c>
      <c r="L15" s="18"/>
      <c r="M15" s="19">
        <v>0</v>
      </c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460</v>
      </c>
      <c r="D17" s="23">
        <f t="shared" si="5"/>
        <v>145</v>
      </c>
      <c r="E17" s="23">
        <f t="shared" si="5"/>
        <v>100</v>
      </c>
      <c r="F17" s="22">
        <f>IF(SUM(F2:F15)=0,0,SUM(F2:F15))</f>
        <v>41.5</v>
      </c>
      <c r="G17" s="21">
        <f t="shared" ref="G17:J17" si="6">SUM(G2:G15)</f>
        <v>289.67</v>
      </c>
      <c r="H17" s="21">
        <f t="shared" si="6"/>
        <v>148.78362100000001</v>
      </c>
      <c r="I17" s="21">
        <f t="shared" si="6"/>
        <v>894.67000000000007</v>
      </c>
      <c r="J17" s="21">
        <f t="shared" si="6"/>
        <v>845.88637900000003</v>
      </c>
      <c r="K17" s="7">
        <f>IF(F17 = 0, 0, J17/F17)</f>
        <v>20.382804313253011</v>
      </c>
      <c r="L17" s="23">
        <f>IFERROR(J17-E17+C16,0)</f>
        <v>745.88637900000003</v>
      </c>
      <c r="N17" s="24">
        <f>IFERROR(AVERAGE(N2:N15),"")</f>
        <v>0.23847071888536897</v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19.823373493975904</v>
      </c>
      <c r="L18" s="31">
        <f>J18-E18</f>
        <v>722.67000000000007</v>
      </c>
      <c r="M18" s="32">
        <f>IFERROR(L18+E17,0)</f>
        <v>822.67000000000007</v>
      </c>
    </row>
    <row r="19" spans="1:14" ht="15" thickBot="1" x14ac:dyDescent="0.35">
      <c r="A19" t="s">
        <v>18</v>
      </c>
      <c r="B19" s="33"/>
      <c r="C19" s="34">
        <f>IFERROR((C18-C17)/C17,0)</f>
        <v>8.6956521739130432E-2</v>
      </c>
      <c r="D19" s="34">
        <f t="shared" ref="D19:L19" si="7">IFERROR((D18-D17)/D17,0)</f>
        <v>-0.31034482758620691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0.1224353788243935</v>
      </c>
      <c r="I19" s="34">
        <f t="shared" si="7"/>
        <v>0.10618440318776755</v>
      </c>
      <c r="J19" s="34">
        <f t="shared" si="7"/>
        <v>-2.7446214499216991E-2</v>
      </c>
      <c r="K19" s="34">
        <f t="shared" si="7"/>
        <v>-2.7446214499216987E-2</v>
      </c>
      <c r="L19" s="34">
        <f t="shared" si="7"/>
        <v>-3.112589216487081E-2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37CB51C-945A-4D8A-B1D3-7EF2A7836978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EF7-0FDF-4AEA-A5E3-96BA0942E676}">
  <sheetPr codeName="Sheet10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552AD62-DD73-423C-9C64-CB38AB601E1D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E273-70B3-42CC-A898-734AAE15038E}">
  <sheetPr codeName="Sheet9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727837B-906C-4216-90EA-3D15D3A73A03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92-E647-44B9-A032-B08327C70D6B}">
  <sheetPr codeName="Sheet8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954D313-6158-4FF1-80B1-2E6364FCACBC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F330-F907-4111-97DA-674B8A57F9B3}">
  <sheetPr codeName="Sheet7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F4D53DC-DCB9-4C7D-BE6C-FC4BE917E91E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0911-ED42-416D-A723-A4BAA7CAB232}">
  <sheetPr codeName="Sheet6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5AB07C8-A736-4C85-93BB-38744B9F9BF3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C4D-306E-4F13-8551-7BD5CCF3821D}">
  <sheetPr codeName="Sheet5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385AA7-A300-4786-8171-25CFDC4190C4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FB-F650-4CA1-8B11-77EEC3092E13}">
  <sheetPr codeName="Sheet4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10C456B-7030-422A-9991-790CE7207E99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D2C7-463D-4CB9-964E-2850D908DB4B}">
  <sheetPr codeName="Sheet3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E420097-9CE4-472C-B0B0-6DE24796537D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EC96-712C-4BBC-A10F-0CC59FF17C49}">
  <sheetPr codeName="Sheet27"/>
  <dimension ref="A1:U30"/>
  <sheetViews>
    <sheetView workbookViewId="0">
      <selection activeCell="M18" sqref="M18"/>
    </sheetView>
  </sheetViews>
  <sheetFormatPr defaultRowHeight="14.4" x14ac:dyDescent="0.3"/>
  <cols>
    <col min="1" max="1" width="10.5546875" bestFit="1" customWidth="1"/>
    <col min="2" max="2" width="11.6640625" customWidth="1"/>
    <col min="3" max="3" width="13.44140625" bestFit="1" customWidth="1"/>
    <col min="4" max="4" width="10.44140625" bestFit="1" customWidth="1"/>
    <col min="5" max="5" width="14" bestFit="1" customWidth="1"/>
    <col min="6" max="6" width="7.6640625" bestFit="1" customWidth="1"/>
    <col min="7" max="7" width="8.109375" bestFit="1" customWidth="1"/>
    <col min="8" max="8" width="12.44140625" bestFit="1" customWidth="1"/>
    <col min="9" max="9" width="20.44140625" bestFit="1" customWidth="1"/>
    <col min="15" max="15" width="4.88671875" bestFit="1" customWidth="1"/>
    <col min="16" max="16" width="11.33203125" bestFit="1" customWidth="1"/>
    <col min="17" max="17" width="10.77734375" bestFit="1" customWidth="1"/>
    <col min="18" max="18" width="5.44140625" bestFit="1" customWidth="1"/>
    <col min="19" max="19" width="11.77734375" bestFit="1" customWidth="1"/>
    <col min="20" max="20" width="5.88671875" bestFit="1" customWidth="1"/>
    <col min="21" max="21" width="10.21875" bestFit="1" customWidth="1"/>
  </cols>
  <sheetData>
    <row r="1" spans="1:21" x14ac:dyDescent="0.3">
      <c r="A1" s="44" t="s">
        <v>21</v>
      </c>
      <c r="B1" t="s">
        <v>29</v>
      </c>
      <c r="C1" t="s">
        <v>8</v>
      </c>
      <c r="D1" t="s">
        <v>30</v>
      </c>
      <c r="E1" t="s">
        <v>10</v>
      </c>
      <c r="F1" t="s">
        <v>27</v>
      </c>
      <c r="G1" t="s">
        <v>3</v>
      </c>
      <c r="H1" t="s">
        <v>28</v>
      </c>
      <c r="I1" t="s">
        <v>31</v>
      </c>
      <c r="O1" s="45"/>
      <c r="P1" s="46"/>
      <c r="Q1" s="46"/>
      <c r="R1" s="46"/>
      <c r="S1" s="47"/>
      <c r="T1" s="46"/>
      <c r="U1" s="48"/>
    </row>
    <row r="2" spans="1:21" x14ac:dyDescent="0.3">
      <c r="A2" s="5">
        <v>44489</v>
      </c>
      <c r="B2" t="str">
        <f>IF(Yearly_Table[[#This Row],[Date]]="","",TEXT(Yearly_Table[[#This Row],[Date]],"dddd"))</f>
        <v>Wednesday</v>
      </c>
      <c r="H2" t="str">
        <f>IF(Yearly_Table[[#This Row],[Hours]]=0,"",(Yearly_Table[[#This Row],[Net Revenue]]/Yearly_Table[[#This Row],[Hours]]))</f>
        <v/>
      </c>
    </row>
    <row r="3" spans="1:21" x14ac:dyDescent="0.3">
      <c r="A3" s="5"/>
      <c r="B3" t="str">
        <f>IF(Yearly_Table[[#This Row],[Date]]="","",TEXT(Yearly_Table[[#This Row],[Date]],"dddd"))</f>
        <v/>
      </c>
      <c r="H3" t="str">
        <f>IF(Yearly_Table[[#This Row],[Hours]]=0,"",(Yearly_Table[[#This Row],[Net Revenue]]/Yearly_Table[[#This Row],[Hours]]))</f>
        <v/>
      </c>
    </row>
    <row r="4" spans="1:21" x14ac:dyDescent="0.3">
      <c r="A4" s="5"/>
      <c r="B4" t="str">
        <f>IF(Yearly_Table[[#This Row],[Date]]="","",TEXT(Yearly_Table[[#This Row],[Date]],"dddd"))</f>
        <v/>
      </c>
      <c r="H4" t="str">
        <f>IF(Yearly_Table[[#This Row],[Hours]]=0,"",(Yearly_Table[[#This Row],[Net Revenue]]/Yearly_Table[[#This Row],[Hours]]))</f>
        <v/>
      </c>
    </row>
    <row r="5" spans="1:21" x14ac:dyDescent="0.3">
      <c r="A5" s="5"/>
      <c r="B5" t="str">
        <f>IF(Yearly_Table[[#This Row],[Date]]="","",TEXT(Yearly_Table[[#This Row],[Date]],"dddd"))</f>
        <v/>
      </c>
      <c r="H5" t="str">
        <f>IF(Yearly_Table[[#This Row],[Hours]]=0,"",(Yearly_Table[[#This Row],[Net Revenue]]/Yearly_Table[[#This Row],[Hours]]))</f>
        <v/>
      </c>
    </row>
    <row r="6" spans="1:21" x14ac:dyDescent="0.3">
      <c r="A6" s="5"/>
      <c r="B6" t="str">
        <f>IF(Yearly_Table[[#This Row],[Date]]="","",TEXT(Yearly_Table[[#This Row],[Date]],"dddd"))</f>
        <v/>
      </c>
      <c r="H6" t="str">
        <f>IF(Yearly_Table[[#This Row],[Hours]]=0,"",(Yearly_Table[[#This Row],[Net Revenue]]/Yearly_Table[[#This Row],[Hours]]))</f>
        <v/>
      </c>
    </row>
    <row r="7" spans="1:21" x14ac:dyDescent="0.3">
      <c r="A7" s="5"/>
      <c r="B7" t="str">
        <f>IF(Yearly_Table[[#This Row],[Date]]="","",TEXT(Yearly_Table[[#This Row],[Date]],"dddd"))</f>
        <v/>
      </c>
      <c r="H7" t="str">
        <f>IF(Yearly_Table[[#This Row],[Hours]]=0,"",(Yearly_Table[[#This Row],[Net Revenue]]/Yearly_Table[[#This Row],[Hours]]))</f>
        <v/>
      </c>
    </row>
    <row r="8" spans="1:21" x14ac:dyDescent="0.3">
      <c r="A8" s="5"/>
      <c r="B8" t="str">
        <f>IF(Yearly_Table[[#This Row],[Date]]="","",TEXT(Yearly_Table[[#This Row],[Date]],"dddd"))</f>
        <v/>
      </c>
      <c r="H8" t="str">
        <f>IF(Yearly_Table[[#This Row],[Hours]]=0,"",(Yearly_Table[[#This Row],[Net Revenue]]/Yearly_Table[[#This Row],[Hours]]))</f>
        <v/>
      </c>
    </row>
    <row r="9" spans="1:21" x14ac:dyDescent="0.3">
      <c r="A9" s="5"/>
      <c r="B9" t="str">
        <f>IF(Yearly_Table[[#This Row],[Date]]="","",TEXT(Yearly_Table[[#This Row],[Date]],"dddd"))</f>
        <v/>
      </c>
      <c r="H9" t="str">
        <f>IF(Yearly_Table[[#This Row],[Hours]]=0,"",(Yearly_Table[[#This Row],[Net Revenue]]/Yearly_Table[[#This Row],[Hours]]))</f>
        <v/>
      </c>
    </row>
    <row r="10" spans="1:21" x14ac:dyDescent="0.3">
      <c r="A10" s="5"/>
      <c r="B10" t="str">
        <f>IF(Yearly_Table[[#This Row],[Date]]="","",TEXT(Yearly_Table[[#This Row],[Date]],"dddd"))</f>
        <v/>
      </c>
      <c r="H10" t="str">
        <f>IF(Yearly_Table[[#This Row],[Hours]]=0,"",(Yearly_Table[[#This Row],[Net Revenue]]/Yearly_Table[[#This Row],[Hours]]))</f>
        <v/>
      </c>
    </row>
    <row r="11" spans="1:21" x14ac:dyDescent="0.3">
      <c r="A11" s="5"/>
      <c r="B11" t="str">
        <f>IF(Yearly_Table[[#This Row],[Date]]="","",TEXT(Yearly_Table[[#This Row],[Date]],"dddd"))</f>
        <v/>
      </c>
      <c r="H11" t="str">
        <f>IF(Yearly_Table[[#This Row],[Hours]]=0,"",(Yearly_Table[[#This Row],[Net Revenue]]/Yearly_Table[[#This Row],[Hours]]))</f>
        <v/>
      </c>
    </row>
    <row r="12" spans="1:21" x14ac:dyDescent="0.3">
      <c r="A12" s="5"/>
      <c r="B12" t="str">
        <f>IF(Yearly_Table[[#This Row],[Date]]="","",TEXT(Yearly_Table[[#This Row],[Date]],"dddd"))</f>
        <v/>
      </c>
      <c r="H12" t="str">
        <f>IF(Yearly_Table[[#This Row],[Hours]]=0,"",(Yearly_Table[[#This Row],[Net Revenue]]/Yearly_Table[[#This Row],[Hours]]))</f>
        <v/>
      </c>
    </row>
    <row r="13" spans="1:21" x14ac:dyDescent="0.3">
      <c r="A13" s="5"/>
      <c r="B13" t="str">
        <f>IF(Yearly_Table[[#This Row],[Date]]="","",TEXT(Yearly_Table[[#This Row],[Date]],"dddd"))</f>
        <v/>
      </c>
      <c r="H13" t="str">
        <f>IF(Yearly_Table[[#This Row],[Hours]]=0,"",(Yearly_Table[[#This Row],[Net Revenue]]/Yearly_Table[[#This Row],[Hours]]))</f>
        <v/>
      </c>
    </row>
    <row r="14" spans="1:21" x14ac:dyDescent="0.3">
      <c r="A14" s="5"/>
      <c r="B14" t="str">
        <f>IF(Yearly_Table[[#This Row],[Date]]="","",TEXT(Yearly_Table[[#This Row],[Date]],"dddd"))</f>
        <v/>
      </c>
      <c r="H14" t="str">
        <f>IF(Yearly_Table[[#This Row],[Hours]]=0,"",(Yearly_Table[[#This Row],[Net Revenue]]/Yearly_Table[[#This Row],[Hours]]))</f>
        <v/>
      </c>
    </row>
    <row r="15" spans="1:21" x14ac:dyDescent="0.3">
      <c r="A15" s="5"/>
      <c r="B15" t="str">
        <f>IF(Yearly_Table[[#This Row],[Date]]="","",TEXT(Yearly_Table[[#This Row],[Date]],"dddd"))</f>
        <v/>
      </c>
      <c r="H15" t="str">
        <f>IF(Yearly_Table[[#This Row],[Hours]]=0,"",(Yearly_Table[[#This Row],[Net Revenue]]/Yearly_Table[[#This Row],[Hours]]))</f>
        <v/>
      </c>
    </row>
    <row r="16" spans="1:21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CA70-3D46-4097-AFB8-8177F39D758E}">
  <sheetPr codeName="Sheet28"/>
  <dimension ref="A1:O21"/>
  <sheetViews>
    <sheetView zoomScale="85" zoomScaleNormal="85" workbookViewId="0">
      <selection activeCell="C19" sqref="C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5AF044-E135-47B1-860B-88F2DFECC5C1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5BEF-2082-4E2A-9C0B-D89AC42FA8D1}">
  <sheetPr codeName="Sheet26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C76C988-822F-4DCA-902D-87C3D79F4277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F19C-4595-4C46-A505-2A40E3087C87}">
  <sheetPr codeName="Sheet25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163154-A1CA-437C-B117-ED3B57581410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8BFD-9B3B-4A68-9CA9-D77F4B7A27A3}">
  <sheetPr codeName="Sheet24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BA6F261-AA7F-40DC-B6CA-E91C3082A832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1BA8-8312-4EC6-B59A-D18045CE25AF}">
  <sheetPr codeName="Sheet23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D058B0-17DE-4A3D-BE4C-6734E429098D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E240-C8AA-461F-9D4E-CA4595E9A38F}">
  <sheetPr codeName="Sheet22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5EB231-9F6A-4365-BA80-BE32D68F200E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75B7-23AD-42A4-90FE-1BBF66C06874}">
  <sheetPr codeName="Sheet21"/>
  <dimension ref="A1:O21"/>
  <sheetViews>
    <sheetView zoomScale="85" zoomScaleNormal="85" workbookViewId="0">
      <selection activeCell="C19" sqref="C19:L19"/>
    </sheetView>
  </sheetViews>
  <sheetFormatPr defaultRowHeight="14.4" x14ac:dyDescent="0.3"/>
  <cols>
    <col min="1" max="1" width="15.109375" customWidth="1"/>
    <col min="2" max="2" width="10.5546875" bestFit="1" customWidth="1"/>
    <col min="3" max="3" width="8.88671875" bestFit="1" customWidth="1"/>
    <col min="4" max="4" width="11.33203125" bestFit="1" customWidth="1"/>
    <col min="5" max="5" width="8.77734375" bestFit="1" customWidth="1"/>
    <col min="6" max="6" width="8.109375" bestFit="1" customWidth="1"/>
    <col min="7" max="7" width="9" bestFit="1" customWidth="1"/>
    <col min="8" max="8" width="8.88671875" bestFit="1" customWidth="1"/>
    <col min="9" max="9" width="9.109375" bestFit="1" customWidth="1"/>
    <col min="10" max="10" width="10.44140625" bestFit="1" customWidth="1"/>
    <col min="11" max="11" width="11.21875" bestFit="1" customWidth="1"/>
    <col min="12" max="12" width="9" bestFit="1" customWidth="1"/>
    <col min="13" max="13" width="11.77734375" bestFit="1" customWidth="1"/>
    <col min="14" max="14" width="5.5546875" bestFit="1" customWidth="1"/>
  </cols>
  <sheetData>
    <row r="1" spans="1:15" x14ac:dyDescent="0.3">
      <c r="A1" s="2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5" ht="17.399999999999999" x14ac:dyDescent="0.3">
      <c r="A2" s="4"/>
      <c r="B2" s="39"/>
      <c r="C2" s="6"/>
      <c r="D2" s="6"/>
      <c r="E2" s="6"/>
      <c r="G2" s="7" t="str">
        <f>IF(F2="","",(Admin!$B$1*F2))</f>
        <v/>
      </c>
      <c r="H2" s="7" t="str">
        <f>IF(I2="","",Admin!$B$2*I2)</f>
        <v/>
      </c>
      <c r="I2" s="7" t="str">
        <f t="shared" ref="I2:I15" si="0">IF(AND(C2="",D2="",G2=""),"",C2+D2+G2)</f>
        <v/>
      </c>
      <c r="J2" s="7" t="str">
        <f t="shared" ref="J2:J15" si="1">IF( AND(I2 = "", H2 = "", E2 = ""), "", (I2-H2) + E2)</f>
        <v/>
      </c>
      <c r="K2" s="8" t="str">
        <f t="shared" ref="K2:K15" si="2">IF(F2 = 0, "", J2/F2)</f>
        <v/>
      </c>
      <c r="L2" s="6"/>
      <c r="M2" s="6"/>
      <c r="N2" s="9" t="str">
        <f>IF(M2=0,"",(C2+E2)/M2)</f>
        <v/>
      </c>
      <c r="O2" s="6" t="str">
        <f t="shared" ref="O2:O5" si="3">IF(F2=0,"",M2/F2)</f>
        <v/>
      </c>
    </row>
    <row r="3" spans="1:15" x14ac:dyDescent="0.3">
      <c r="B3" s="5"/>
      <c r="C3" s="6"/>
      <c r="D3" s="6"/>
      <c r="E3" s="6"/>
      <c r="G3" s="7" t="str">
        <f>IF(F3="","",(Admin!$B$1*F3))</f>
        <v/>
      </c>
      <c r="H3" s="7" t="str">
        <f>IF(I3="","",Admin!$B$2*I3)</f>
        <v/>
      </c>
      <c r="I3" s="7" t="str">
        <f t="shared" si="0"/>
        <v/>
      </c>
      <c r="J3" s="7" t="str">
        <f t="shared" si="1"/>
        <v/>
      </c>
      <c r="K3" s="8" t="str">
        <f t="shared" si="2"/>
        <v/>
      </c>
      <c r="L3" s="6"/>
      <c r="M3" s="6"/>
      <c r="N3" s="9" t="str">
        <f>IF(M3=0,"",(C3+E3)/M3)</f>
        <v/>
      </c>
      <c r="O3" s="6" t="str">
        <f t="shared" si="3"/>
        <v/>
      </c>
    </row>
    <row r="4" spans="1:15" x14ac:dyDescent="0.3">
      <c r="B4" s="5"/>
      <c r="C4" s="6"/>
      <c r="D4" s="6"/>
      <c r="E4" s="6"/>
      <c r="G4" s="7" t="str">
        <f>IF(F4="","",(Admin!$B$1*F4))</f>
        <v/>
      </c>
      <c r="H4" s="7" t="str">
        <f>IF(I4="","",Admin!$B$2*I4)</f>
        <v/>
      </c>
      <c r="I4" s="7" t="str">
        <f t="shared" si="0"/>
        <v/>
      </c>
      <c r="J4" s="7" t="str">
        <f t="shared" si="1"/>
        <v/>
      </c>
      <c r="K4" s="8" t="str">
        <f t="shared" si="2"/>
        <v/>
      </c>
      <c r="L4" s="6"/>
      <c r="M4" s="10"/>
      <c r="N4" s="9" t="str">
        <f>IF(M4=0,"",(C4+E4)/M4)</f>
        <v/>
      </c>
      <c r="O4" s="6" t="str">
        <f t="shared" si="3"/>
        <v/>
      </c>
    </row>
    <row r="5" spans="1:15" x14ac:dyDescent="0.3">
      <c r="B5" s="5"/>
      <c r="C5" s="6"/>
      <c r="D5" s="6"/>
      <c r="E5" s="6"/>
      <c r="G5" s="7" t="str">
        <f>IF(F5="","",(Admin!$B$1*F5))</f>
        <v/>
      </c>
      <c r="H5" s="7" t="str">
        <f>IF(I5="","",Admin!$B$2*I5)</f>
        <v/>
      </c>
      <c r="I5" s="7" t="str">
        <f t="shared" si="0"/>
        <v/>
      </c>
      <c r="J5" s="7" t="str">
        <f t="shared" si="1"/>
        <v/>
      </c>
      <c r="K5" s="8" t="str">
        <f t="shared" si="2"/>
        <v/>
      </c>
      <c r="L5" s="6"/>
      <c r="M5" s="6"/>
      <c r="N5" s="9" t="str">
        <f>IF(M5=0,"",(C5+E5)/M5)</f>
        <v/>
      </c>
      <c r="O5" s="6" t="str">
        <f t="shared" si="3"/>
        <v/>
      </c>
    </row>
    <row r="6" spans="1:15" x14ac:dyDescent="0.3">
      <c r="B6" s="5"/>
      <c r="C6" s="6"/>
      <c r="D6" s="6"/>
      <c r="E6" s="6"/>
      <c r="G6" s="7" t="str">
        <f>IF(F6="","",(Admin!$B$1*F6))</f>
        <v/>
      </c>
      <c r="H6" s="7" t="str">
        <f>IF(I6="","",Admin!$B$2*I6)</f>
        <v/>
      </c>
      <c r="I6" s="7" t="str">
        <f t="shared" si="0"/>
        <v/>
      </c>
      <c r="J6" s="7" t="str">
        <f t="shared" si="1"/>
        <v/>
      </c>
      <c r="K6" s="8" t="str">
        <f t="shared" si="2"/>
        <v/>
      </c>
      <c r="L6" s="6"/>
      <c r="M6" s="10"/>
      <c r="N6" s="9" t="str">
        <f>IF(M6=0,"",(C6+E6)/M6)</f>
        <v/>
      </c>
      <c r="O6" s="6"/>
    </row>
    <row r="7" spans="1:15" x14ac:dyDescent="0.3">
      <c r="B7" s="5"/>
      <c r="C7" s="6"/>
      <c r="D7" s="6"/>
      <c r="E7" s="6"/>
      <c r="G7" s="7" t="str">
        <f>IF(F7="","",(Admin!$B$1*F7))</f>
        <v/>
      </c>
      <c r="H7" s="7" t="str">
        <f>IF(I7="","",Admin!$B$2*I7)</f>
        <v/>
      </c>
      <c r="I7" s="7" t="str">
        <f t="shared" si="0"/>
        <v/>
      </c>
      <c r="J7" s="7" t="str">
        <f t="shared" si="1"/>
        <v/>
      </c>
      <c r="K7" s="8" t="str">
        <f t="shared" si="2"/>
        <v/>
      </c>
      <c r="L7" s="6"/>
      <c r="M7" s="6"/>
      <c r="N7" s="9" t="str">
        <f t="shared" ref="N7:N15" si="4">IF(M7=0,"",(C7+E7)/M7)</f>
        <v/>
      </c>
      <c r="O7" s="6"/>
    </row>
    <row r="8" spans="1:15" x14ac:dyDescent="0.3">
      <c r="B8" s="5"/>
      <c r="C8" s="6"/>
      <c r="D8" s="6"/>
      <c r="E8" s="6"/>
      <c r="G8" s="7" t="str">
        <f>IF(F8="","",(Admin!$B$1*F8))</f>
        <v/>
      </c>
      <c r="H8" s="7" t="str">
        <f>IF(I8="","",Admin!$B$2*I8)</f>
        <v/>
      </c>
      <c r="I8" s="7" t="str">
        <f t="shared" si="0"/>
        <v/>
      </c>
      <c r="J8" s="7" t="str">
        <f t="shared" si="1"/>
        <v/>
      </c>
      <c r="K8" s="8" t="str">
        <f t="shared" si="2"/>
        <v/>
      </c>
      <c r="L8" s="6"/>
      <c r="M8" s="10"/>
      <c r="N8" s="9" t="str">
        <f t="shared" si="4"/>
        <v/>
      </c>
      <c r="O8" s="6"/>
    </row>
    <row r="9" spans="1:15" x14ac:dyDescent="0.3">
      <c r="B9" s="11"/>
      <c r="C9" s="6"/>
      <c r="D9" s="6"/>
      <c r="E9" s="6"/>
      <c r="G9" s="7" t="str">
        <f>IF(F9="","",(Admin!$B$1*F9))</f>
        <v/>
      </c>
      <c r="H9" s="7" t="str">
        <f>IF(I9="","",Admin!$B$2*I9)</f>
        <v/>
      </c>
      <c r="I9" s="7" t="str">
        <f t="shared" si="0"/>
        <v/>
      </c>
      <c r="J9" s="7" t="str">
        <f t="shared" si="1"/>
        <v/>
      </c>
      <c r="K9" s="8" t="str">
        <f t="shared" si="2"/>
        <v/>
      </c>
      <c r="L9" s="6"/>
      <c r="M9" s="6"/>
      <c r="N9" s="9" t="str">
        <f t="shared" si="4"/>
        <v/>
      </c>
      <c r="O9" s="6"/>
    </row>
    <row r="10" spans="1:15" x14ac:dyDescent="0.3">
      <c r="B10" s="5"/>
      <c r="C10" s="6"/>
      <c r="D10" s="6"/>
      <c r="E10" s="6"/>
      <c r="G10" s="7" t="str">
        <f>IF(F10="","",(Admin!$B$1*F10))</f>
        <v/>
      </c>
      <c r="H10" s="7" t="str">
        <f>IF(I10="","",Admin!$B$2*I10)</f>
        <v/>
      </c>
      <c r="I10" s="7" t="str">
        <f t="shared" si="0"/>
        <v/>
      </c>
      <c r="J10" s="7" t="str">
        <f t="shared" si="1"/>
        <v/>
      </c>
      <c r="K10" s="8" t="str">
        <f t="shared" si="2"/>
        <v/>
      </c>
      <c r="L10" s="6"/>
      <c r="M10" s="6"/>
      <c r="N10" s="9" t="str">
        <f t="shared" si="4"/>
        <v/>
      </c>
      <c r="O10" s="6"/>
    </row>
    <row r="11" spans="1:15" x14ac:dyDescent="0.3">
      <c r="B11" s="5"/>
      <c r="C11" s="6"/>
      <c r="D11" s="6"/>
      <c r="E11" s="6"/>
      <c r="G11" s="7" t="str">
        <f>IF(F11="","",(Admin!$B$1*F11))</f>
        <v/>
      </c>
      <c r="H11" s="7" t="str">
        <f>IF(I11="","",Admin!$B$2*I11)</f>
        <v/>
      </c>
      <c r="I11" s="7" t="str">
        <f t="shared" si="0"/>
        <v/>
      </c>
      <c r="J11" s="7" t="str">
        <f t="shared" si="1"/>
        <v/>
      </c>
      <c r="K11" s="8" t="str">
        <f t="shared" si="2"/>
        <v/>
      </c>
      <c r="L11" s="6"/>
      <c r="M11" s="6"/>
      <c r="N11" s="9" t="str">
        <f t="shared" si="4"/>
        <v/>
      </c>
      <c r="O11" s="6"/>
    </row>
    <row r="12" spans="1:15" x14ac:dyDescent="0.3">
      <c r="B12" s="5"/>
      <c r="C12" s="6"/>
      <c r="D12" s="6"/>
      <c r="E12" s="6"/>
      <c r="G12" s="7" t="str">
        <f>IF(F12="","",(Admin!$B$1*F12))</f>
        <v/>
      </c>
      <c r="H12" s="7" t="str">
        <f>IF(I12="","",Admin!$B$2*I12)</f>
        <v/>
      </c>
      <c r="I12" s="7" t="str">
        <f t="shared" si="0"/>
        <v/>
      </c>
      <c r="J12" s="7" t="str">
        <f t="shared" si="1"/>
        <v/>
      </c>
      <c r="K12" s="8" t="str">
        <f t="shared" si="2"/>
        <v/>
      </c>
      <c r="L12" s="6"/>
      <c r="M12" s="10"/>
      <c r="N12" s="9" t="str">
        <f t="shared" si="4"/>
        <v/>
      </c>
      <c r="O12" s="6"/>
    </row>
    <row r="13" spans="1:15" x14ac:dyDescent="0.3">
      <c r="B13" s="5"/>
      <c r="C13" s="6"/>
      <c r="D13" s="6"/>
      <c r="E13" s="6"/>
      <c r="G13" s="7" t="str">
        <f>IF(F13="","",(Admin!$B$1*F13))</f>
        <v/>
      </c>
      <c r="H13" s="7" t="str">
        <f>IF(I13="","",Admin!$B$2*I13)</f>
        <v/>
      </c>
      <c r="I13" s="7" t="str">
        <f t="shared" si="0"/>
        <v/>
      </c>
      <c r="J13" s="7" t="str">
        <f t="shared" si="1"/>
        <v/>
      </c>
      <c r="K13" s="8" t="str">
        <f t="shared" si="2"/>
        <v/>
      </c>
      <c r="L13" s="6"/>
      <c r="M13" s="10"/>
      <c r="N13" s="9" t="str">
        <f t="shared" si="4"/>
        <v/>
      </c>
      <c r="O13" s="6"/>
    </row>
    <row r="14" spans="1:15" x14ac:dyDescent="0.3">
      <c r="B14" s="5"/>
      <c r="C14" s="6"/>
      <c r="D14" s="6"/>
      <c r="E14" s="6"/>
      <c r="G14" s="7" t="str">
        <f>IF(F14="","",(Admin!$B$1*F14))</f>
        <v/>
      </c>
      <c r="H14" s="7" t="str">
        <f>IF(I14="","",Admin!$B$2*I14)</f>
        <v/>
      </c>
      <c r="I14" s="7" t="str">
        <f t="shared" si="0"/>
        <v/>
      </c>
      <c r="J14" s="7" t="str">
        <f t="shared" si="1"/>
        <v/>
      </c>
      <c r="K14" s="8" t="str">
        <f t="shared" si="2"/>
        <v/>
      </c>
      <c r="L14" s="6"/>
      <c r="M14" s="10"/>
      <c r="N14" s="9" t="str">
        <f t="shared" si="4"/>
        <v/>
      </c>
      <c r="O14" s="6"/>
    </row>
    <row r="15" spans="1:15" ht="15" thickBot="1" x14ac:dyDescent="0.35">
      <c r="A15" s="12"/>
      <c r="B15" s="13"/>
      <c r="C15" s="14"/>
      <c r="D15" s="14"/>
      <c r="E15" s="14"/>
      <c r="F15" s="12"/>
      <c r="G15" s="15" t="str">
        <f>IF(F15="","",(Admin!$B$1*F15))</f>
        <v/>
      </c>
      <c r="H15" s="15" t="str">
        <f>IF(I15="","",Admin!$B$2*I15)</f>
        <v/>
      </c>
      <c r="I15" s="15" t="str">
        <f t="shared" si="0"/>
        <v/>
      </c>
      <c r="J15" s="16" t="str">
        <f t="shared" si="1"/>
        <v/>
      </c>
      <c r="K15" s="17" t="str">
        <f t="shared" si="2"/>
        <v/>
      </c>
      <c r="L15" s="18"/>
      <c r="M15" s="19"/>
      <c r="N15" s="50" t="str">
        <f t="shared" si="4"/>
        <v/>
      </c>
      <c r="O15" s="6"/>
    </row>
    <row r="16" spans="1:15" x14ac:dyDescent="0.3">
      <c r="B16" s="6"/>
      <c r="C16" s="6"/>
      <c r="E16" s="6"/>
      <c r="G16" s="6"/>
      <c r="K16" s="20"/>
    </row>
    <row r="17" spans="1:14" ht="16.2" thickBot="1" x14ac:dyDescent="0.35">
      <c r="A17" t="s">
        <v>17</v>
      </c>
      <c r="B17" s="5"/>
      <c r="C17" s="23">
        <f t="shared" ref="C17:E17" si="5">IF(SUM(C2:C15)=0,0,SUM(C2:C15))</f>
        <v>0</v>
      </c>
      <c r="D17" s="23">
        <f t="shared" si="5"/>
        <v>0</v>
      </c>
      <c r="E17" s="23">
        <f t="shared" si="5"/>
        <v>0</v>
      </c>
      <c r="F17" s="22">
        <f>IF(SUM(F2:F15)=0,0,SUM(F2:F15))</f>
        <v>0</v>
      </c>
      <c r="G17" s="21">
        <f t="shared" ref="G17:J17" si="6">SUM(G2:G15)</f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7">
        <f>IF(F17 = 0, 0, J17/F17)</f>
        <v>0</v>
      </c>
      <c r="L17" s="23">
        <f>IFERROR(J17-E17+C16,0)</f>
        <v>0</v>
      </c>
      <c r="N17" s="24" t="str">
        <f>IFERROR(AVERAGE(N2:N15),"")</f>
        <v/>
      </c>
    </row>
    <row r="18" spans="1:14" ht="15" thickBot="1" x14ac:dyDescent="0.35">
      <c r="A18" s="25" t="s">
        <v>16</v>
      </c>
      <c r="B18" s="25"/>
      <c r="C18" s="26">
        <v>500</v>
      </c>
      <c r="D18" s="26">
        <v>100</v>
      </c>
      <c r="E18" s="26">
        <v>100</v>
      </c>
      <c r="F18" s="27">
        <v>41.5</v>
      </c>
      <c r="G18" s="49">
        <f>IF(F18="",0,(Admin!$B$1*F18))</f>
        <v>289.67</v>
      </c>
      <c r="H18" s="26">
        <v>167</v>
      </c>
      <c r="I18" s="28">
        <f>IFERROR(C18+D18+G18+E18,0)</f>
        <v>989.67000000000007</v>
      </c>
      <c r="J18" s="29">
        <f>IFERROR(I18-H18,0)</f>
        <v>822.67000000000007</v>
      </c>
      <c r="K18" s="30">
        <f>IF(F18 = 0, 0, M18/F18+F16+J16)</f>
        <v>17.413734939759038</v>
      </c>
      <c r="L18" s="31">
        <f>J18-E18</f>
        <v>722.67000000000007</v>
      </c>
      <c r="M18" s="32">
        <f>IFERROR(L18+E17,0)</f>
        <v>722.67000000000007</v>
      </c>
    </row>
    <row r="19" spans="1:14" ht="15" thickBot="1" x14ac:dyDescent="0.35">
      <c r="A19" t="s">
        <v>18</v>
      </c>
      <c r="B19" s="33"/>
      <c r="C19" s="34">
        <f>IFERROR((C18-C17)/C17,0)</f>
        <v>0</v>
      </c>
      <c r="D19" s="34">
        <f t="shared" ref="D19:L19" si="7">IFERROR((D18-D17)/D17,0)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N19" s="7"/>
    </row>
    <row r="20" spans="1:14" x14ac:dyDescent="0.3">
      <c r="A20" s="35" t="s">
        <v>19</v>
      </c>
      <c r="B20" s="36"/>
      <c r="C20" s="51" t="s">
        <v>32</v>
      </c>
      <c r="D20" s="51"/>
      <c r="E20" s="52"/>
      <c r="F20" s="40"/>
      <c r="G20" s="40"/>
      <c r="H20" s="40"/>
      <c r="I20" s="40"/>
      <c r="J20" s="40"/>
      <c r="K20" s="40"/>
    </row>
    <row r="21" spans="1:14" ht="15" thickBot="1" x14ac:dyDescent="0.35">
      <c r="A21" s="37" t="s">
        <v>20</v>
      </c>
      <c r="B21" s="38"/>
      <c r="C21" s="53">
        <f>IF($L$18 = 0, $L$17,$L$18)</f>
        <v>722.67000000000007</v>
      </c>
      <c r="D21" s="53"/>
      <c r="E21" s="54"/>
      <c r="F21" s="41"/>
      <c r="G21" s="41"/>
      <c r="H21" s="42"/>
      <c r="I21" s="42"/>
      <c r="J21" s="42"/>
      <c r="K21" s="42"/>
    </row>
  </sheetData>
  <mergeCells count="2">
    <mergeCell ref="C20:E20"/>
    <mergeCell ref="C21:E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EADC851-7EC9-45CD-BB77-BFBC3BA55F04}">
            <x14:iconSet iconSet="4TrafficLights" custom="1">
              <x14:cfvo type="percent">
                <xm:f>0</xm:f>
              </x14:cfvo>
              <x14:cfvo type="num">
                <xm:f>-0.05</xm:f>
              </x14:cfvo>
              <x14:cfvo type="num">
                <xm:f>0</xm:f>
              </x14:cfvo>
              <x14:cfvo type="num">
                <xm:f>0.05</xm:f>
              </x14:cfvo>
              <x14:cfIcon iconSet="3TrafficLights1" iconId="0"/>
              <x14:cfIcon iconSet="3TrafficLights1" iconId="2"/>
              <x14:cfIcon iconSet="3TrafficLights1" iconId="2"/>
              <x14:cfIcon iconSet="3TrafficLights1" iconId="1"/>
            </x14:iconSet>
          </x14:cfRule>
          <xm:sqref>C19:L19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6D3AEA76AB0468FA2AB1E655F9939" ma:contentTypeVersion="13" ma:contentTypeDescription="Create a new document." ma:contentTypeScope="" ma:versionID="84d996938b94211642228db066346b12">
  <xsd:schema xmlns:xsd="http://www.w3.org/2001/XMLSchema" xmlns:xs="http://www.w3.org/2001/XMLSchema" xmlns:p="http://schemas.microsoft.com/office/2006/metadata/properties" xmlns:ns3="cd31e29a-d1f5-4bbc-8525-5d2bded23f8c" xmlns:ns4="138f0fb5-6ac9-4c69-9d0a-c57342866de0" targetNamespace="http://schemas.microsoft.com/office/2006/metadata/properties" ma:root="true" ma:fieldsID="a4e8c94d7102e23b716834a556335def" ns3:_="" ns4:_="">
    <xsd:import namespace="cd31e29a-d1f5-4bbc-8525-5d2bded23f8c"/>
    <xsd:import namespace="138f0fb5-6ac9-4c69-9d0a-c57342866d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1e29a-d1f5-4bbc-8525-5d2bded2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f0fb5-6ac9-4c69-9d0a-c57342866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7FBF7D-2FF2-4E82-A24E-7F64BBA50B03}">
  <ds:schemaRefs>
    <ds:schemaRef ds:uri="http://purl.org/dc/elements/1.1/"/>
    <ds:schemaRef ds:uri="http://schemas.microsoft.com/office/2006/metadata/properties"/>
    <ds:schemaRef ds:uri="138f0fb5-6ac9-4c69-9d0a-c57342866de0"/>
    <ds:schemaRef ds:uri="http://purl.org/dc/terms/"/>
    <ds:schemaRef ds:uri="http://schemas.microsoft.com/office/2006/documentManagement/types"/>
    <ds:schemaRef ds:uri="http://purl.org/dc/dcmitype/"/>
    <ds:schemaRef ds:uri="cd31e29a-d1f5-4bbc-8525-5d2bded23f8c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65A460-FDDD-49CE-B2A2-2AA7E47A1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5DF373-8069-456E-BF13-AA0DA9D3D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31e29a-d1f5-4bbc-8525-5d2bded23f8c"/>
    <ds:schemaRef ds:uri="138f0fb5-6ac9-4c69-9d0a-c57342866d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Admin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Ross</dc:creator>
  <cp:lastModifiedBy>Spencer Ross</cp:lastModifiedBy>
  <dcterms:created xsi:type="dcterms:W3CDTF">2021-10-25T23:18:27Z</dcterms:created>
  <dcterms:modified xsi:type="dcterms:W3CDTF">2021-10-26T11:43:11Z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0x0101005B06D3AEA76AB0468FA2AB1E655F9939</vt:lpwstr>
  </property>
</Properties>
</file>