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charts/chart2.xml" ContentType="application/vnd.openxmlformats-officedocument.drawingml.chart+xml"/>
  <Override PartName="/xl/tables/table1.xml" ContentType="application/vnd.openxmlformats-officedocument.spreadsheetml.tab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120" yWindow="810" windowWidth="10245" windowHeight="8145"/>
  </bookViews>
  <sheets>
    <sheet name="Data" sheetId="1" r:id="rId1"/>
    <sheet name="BurnDownChart" sheetId="2" r:id="rId2"/>
    <sheet name="standup comments" sheetId="3" r:id="rId3"/>
    <sheet name="test_results.html" sheetId="9" r:id="rId4"/>
    <sheet name="test_output" sheetId="10" r:id="rId5"/>
  </sheets>
  <definedNames>
    <definedName name="_xlnm._FilterDatabase" localSheetId="0" hidden="1">Data!$S$2:$S$5</definedName>
    <definedName name="_xlnm._FilterDatabase" localSheetId="2" hidden="1">'standup comments'!$A$1:$D$17</definedName>
    <definedName name="_xlnm.Print_Area" localSheetId="1">BurnDownChart!$A$1:$G$42</definedName>
  </definedNames>
  <calcPr calcId="145621"/>
</workbook>
</file>

<file path=xl/calcChain.xml><?xml version="1.0" encoding="utf-8"?>
<calcChain xmlns="http://schemas.openxmlformats.org/spreadsheetml/2006/main">
  <c r="D21" i="2" l="1"/>
  <c r="D22" i="2"/>
  <c r="C21" i="2"/>
  <c r="C22" i="2"/>
  <c r="C23" i="2"/>
  <c r="B20" i="2"/>
  <c r="B21" i="2"/>
  <c r="B22" i="2"/>
  <c r="B23" i="2"/>
  <c r="B36" i="2" l="1"/>
  <c r="B37" i="2"/>
  <c r="B38" i="2"/>
  <c r="B39" i="2"/>
  <c r="B40" i="2"/>
  <c r="B41" i="2"/>
  <c r="B42" i="2"/>
  <c r="C36" i="2"/>
  <c r="C37" i="2"/>
  <c r="C38" i="2"/>
  <c r="C39" i="2"/>
  <c r="C40" i="2"/>
  <c r="C41" i="2"/>
  <c r="C42" i="2"/>
  <c r="C29" i="2"/>
  <c r="C30" i="2"/>
  <c r="C31" i="2"/>
  <c r="C32" i="2"/>
  <c r="C33" i="2"/>
  <c r="C34" i="2"/>
  <c r="C35" i="2"/>
  <c r="B29" i="2"/>
  <c r="B30" i="2"/>
  <c r="B31" i="2"/>
  <c r="B32" i="2"/>
  <c r="B33" i="2"/>
  <c r="B34" i="2"/>
  <c r="B35" i="2"/>
  <c r="A28" i="2"/>
  <c r="C28" i="2"/>
  <c r="B28" i="2"/>
  <c r="A25" i="2"/>
  <c r="A26" i="2"/>
  <c r="A27" i="2"/>
  <c r="A29" i="2"/>
  <c r="A30" i="2"/>
  <c r="A31" i="2"/>
  <c r="A32" i="2"/>
  <c r="A33" i="2"/>
  <c r="A34" i="2"/>
  <c r="A35" i="2"/>
  <c r="A36" i="2"/>
  <c r="A37" i="2"/>
  <c r="A38" i="2"/>
  <c r="A39" i="2"/>
  <c r="A40" i="2"/>
  <c r="A41" i="2"/>
  <c r="D18" i="2"/>
  <c r="D19" i="2"/>
  <c r="D20" i="2"/>
  <c r="A20" i="2"/>
  <c r="F41" i="2"/>
  <c r="C13" i="2"/>
  <c r="A16" i="2"/>
  <c r="A17" i="2"/>
  <c r="A18" i="2"/>
  <c r="A19" i="2"/>
  <c r="A21" i="2"/>
  <c r="A22" i="2"/>
  <c r="A23" i="2"/>
  <c r="A24" i="2"/>
  <c r="B15" i="2"/>
  <c r="B16" i="2"/>
  <c r="B17" i="2"/>
  <c r="B18" i="2"/>
  <c r="B19" i="2"/>
  <c r="B24" i="2"/>
  <c r="B25" i="2"/>
  <c r="B26" i="2"/>
  <c r="B27" i="2"/>
  <c r="C24" i="2"/>
  <c r="C25" i="2"/>
  <c r="C26" i="2"/>
  <c r="C27" i="2"/>
  <c r="C20" i="2"/>
  <c r="C16" i="2"/>
  <c r="C17" i="2"/>
  <c r="C18" i="2"/>
  <c r="C19" i="2"/>
  <c r="B14" i="2"/>
  <c r="A14" i="2"/>
  <c r="D14" i="2"/>
  <c r="D15" i="2"/>
  <c r="C14" i="2"/>
  <c r="A8" i="3"/>
  <c r="A9" i="3"/>
  <c r="D10" i="2"/>
  <c r="D11" i="2"/>
  <c r="C10" i="2"/>
  <c r="C11" i="2"/>
  <c r="B10" i="2"/>
  <c r="B11" i="2"/>
  <c r="A10" i="2"/>
  <c r="A11" i="2"/>
  <c r="D25" i="2"/>
  <c r="D26" i="2"/>
  <c r="D27" i="2"/>
  <c r="D28" i="2"/>
  <c r="D29" i="2"/>
  <c r="D30" i="2"/>
  <c r="D31" i="2"/>
  <c r="D32" i="2"/>
  <c r="D33" i="2"/>
  <c r="D34" i="2"/>
  <c r="D35" i="2"/>
  <c r="D36" i="2"/>
  <c r="D37" i="2"/>
  <c r="D38" i="2"/>
  <c r="D39" i="2"/>
  <c r="D40" i="2"/>
  <c r="D41" i="2"/>
  <c r="D42" i="2"/>
  <c r="D23" i="2"/>
  <c r="D24" i="2"/>
  <c r="D16" i="2"/>
  <c r="D17" i="2"/>
  <c r="A7" i="2"/>
  <c r="A5" i="2"/>
  <c r="A6" i="2"/>
  <c r="A8" i="2"/>
  <c r="A9" i="2"/>
  <c r="D6" i="2"/>
  <c r="C6" i="2"/>
  <c r="B6" i="2"/>
  <c r="F90" i="1"/>
  <c r="A3" i="3" l="1"/>
  <c r="A4" i="3"/>
  <c r="A5" i="3"/>
  <c r="A6" i="3"/>
  <c r="A7" i="3"/>
  <c r="A10" i="3"/>
  <c r="A11" i="3"/>
  <c r="A12" i="3"/>
  <c r="A13" i="3"/>
  <c r="A14" i="3"/>
  <c r="A15" i="3"/>
  <c r="A16" i="3"/>
  <c r="A17" i="3"/>
  <c r="A2" i="3"/>
  <c r="B54" i="1" l="1"/>
  <c r="B55" i="1" s="1"/>
  <c r="A53" i="1"/>
  <c r="D12" i="2"/>
  <c r="D13" i="2"/>
  <c r="C12" i="2"/>
  <c r="C15" i="2"/>
  <c r="C4" i="2"/>
  <c r="C5" i="2"/>
  <c r="C7" i="2"/>
  <c r="C8" i="2"/>
  <c r="B12" i="2"/>
  <c r="C9" i="2"/>
  <c r="D88" i="1"/>
  <c r="D87" i="1" s="1"/>
  <c r="A15" i="2"/>
  <c r="A13" i="2"/>
  <c r="A12" i="2"/>
  <c r="B13" i="2"/>
  <c r="F2" i="2"/>
  <c r="F1" i="2"/>
  <c r="E89" i="1"/>
  <c r="B53" i="1" s="1"/>
  <c r="D7" i="2"/>
  <c r="D8" i="2"/>
  <c r="D9" i="2"/>
  <c r="B7" i="2"/>
  <c r="B8" i="2"/>
  <c r="B9" i="2"/>
  <c r="D4" i="2"/>
  <c r="B4" i="2"/>
  <c r="A4" i="2"/>
  <c r="D5" i="2"/>
  <c r="B5" i="2"/>
  <c r="A42" i="2"/>
  <c r="F40" i="2"/>
  <c r="C43" i="2" l="1"/>
  <c r="B56" i="1"/>
</calcChain>
</file>

<file path=xl/comments1.xml><?xml version="1.0" encoding="utf-8"?>
<comments xmlns="http://schemas.openxmlformats.org/spreadsheetml/2006/main">
  <authors>
    <author>cavdarserup</author>
  </authors>
  <commentList>
    <comment ref="G2" authorId="0">
      <text>
        <r>
          <rPr>
            <b/>
            <sz val="9"/>
            <color indexed="81"/>
            <rFont val="Tahoma"/>
            <charset val="1"/>
          </rPr>
          <t>cavdarserup:</t>
        </r>
        <r>
          <rPr>
            <sz val="9"/>
            <color indexed="81"/>
            <rFont val="Tahoma"/>
            <charset val="1"/>
          </rPr>
          <t xml:space="preserve">
1.4 - As a 'User' I need 'to be able to connect and exchange data between Client Application's and the Server Application' 
       so that 'all users can utilize the server functions/services from a/any modern browser enabled mobile device'.
1.6 - As a 'User' I need 'a Server Database' so that 'i can manage and maintain data related to multiple customer relationships'</t>
        </r>
      </text>
    </comment>
  </commentList>
</comments>
</file>

<file path=xl/sharedStrings.xml><?xml version="1.0" encoding="utf-8"?>
<sst xmlns="http://schemas.openxmlformats.org/spreadsheetml/2006/main" count="65" uniqueCount="62">
  <si>
    <t>NOT CHECKED OUT</t>
  </si>
  <si>
    <t>CHECKED OUT</t>
  </si>
  <si>
    <t>DONE</t>
  </si>
  <si>
    <t xml:space="preserve">SPRINT GOAL: </t>
  </si>
  <si>
    <t>UNPLANNED ITEMS</t>
  </si>
  <si>
    <t>NEXT</t>
  </si>
  <si>
    <t>START DAY</t>
  </si>
  <si>
    <t>EST. END DAY</t>
  </si>
  <si>
    <t>ACT. END DAY</t>
  </si>
  <si>
    <t xml:space="preserve">Johnny Serup </t>
  </si>
  <si>
    <t>Checked OUT [yes / no / done] (empty field means no task)</t>
  </si>
  <si>
    <t>hours left on each task</t>
  </si>
  <si>
    <t>hours left :</t>
  </si>
  <si>
    <t>hours left per day history</t>
  </si>
  <si>
    <t>IMPEDIMENT</t>
  </si>
  <si>
    <t>SPRINT GOAL</t>
  </si>
  <si>
    <t>SPRINT PERIOD</t>
  </si>
  <si>
    <t>HOURS LEFT</t>
  </si>
  <si>
    <t>Checked out date</t>
  </si>
  <si>
    <t>Done date</t>
  </si>
  <si>
    <t>Sprint period</t>
  </si>
  <si>
    <t>velocity p/h</t>
  </si>
  <si>
    <t>serverity on progress</t>
  </si>
  <si>
    <t>points/day</t>
  </si>
  <si>
    <t>est. Hours</t>
  </si>
  <si>
    <t>What did I do yesterday</t>
  </si>
  <si>
    <t>What do I plan on doing today</t>
  </si>
  <si>
    <t>Is there any impediments for todays work</t>
  </si>
  <si>
    <t>Column1</t>
  </si>
  <si>
    <t>hours in sprint</t>
  </si>
  <si>
    <t>Overflow of hours in sprint</t>
  </si>
  <si>
    <t>Story points in sprint</t>
  </si>
  <si>
    <t>[T] Transfered from previous sprint</t>
  </si>
  <si>
    <t>story points:</t>
  </si>
  <si>
    <t>{t} Transfer to next sprint</t>
  </si>
  <si>
    <t>This sprint will consist of a subset of tasks which will solve a part of the overall userstory</t>
  </si>
  <si>
    <t>The goal of this sprint is to go towards being able to create data in a flat file, to create customer data in the database, where database is a flat file</t>
  </si>
  <si>
    <t>The overal userstory which is a customer asking for the functionality of creating a customer in the database, will be divided into subtasks and these subtasks will be committed to various sprints</t>
  </si>
  <si>
    <t>The customer is in fact a "virtual customer" it is the systemanalysis and systemspec dokument which yields demands, thus creating user stories, which then in turn ends up as tasks</t>
  </si>
  <si>
    <t>It is important to note that the virtual customer has his own meetings -- when we consult and reevaluate the systemanalysis and specs -- this yields new demands, fx a DFD function is a demand for a certain feature and this could be translated into a user story, however the demand could be too big for one sprint, so it will have to be dived into tasks, which then in turn could be spread across various sprints --- NOT various developers -- when a user story is committed, then it is committed to one person and that person can make tasks which he/she could recommit to various sprints</t>
  </si>
  <si>
    <t>Tasks titel</t>
  </si>
  <si>
    <t>Task description</t>
  </si>
  <si>
    <t>individual story points</t>
  </si>
  <si>
    <t>Task id</t>
  </si>
  <si>
    <t>product backlog id</t>
  </si>
  <si>
    <t>velocity = story points per hour</t>
  </si>
  <si>
    <t>JavaScript send history to AddToLog</t>
  </si>
  <si>
    <t>Web client javascript send to log</t>
  </si>
  <si>
    <t>CloudChatClient -- add ChatWidget to customer homepage</t>
  </si>
  <si>
    <t>CloudChatClient - add ChatWidget to customer homepage</t>
  </si>
  <si>
    <t>w18-w19 2014</t>
  </si>
  <si>
    <t xml:space="preserve">client chat history will be stored in profile area -- communication with customer homepage will work </t>
  </si>
  <si>
    <t xml:space="preserve">Profile LOG /customer homepage chat client widget </t>
  </si>
  <si>
    <t xml:space="preserve">scanvaserver apache start stop </t>
  </si>
  <si>
    <t>Setup start stop scanvaserver -- scanvaserver apache start stop -- using /etc/init.d/scanvaserver og stopscanvaserver</t>
  </si>
  <si>
    <t>done</t>
  </si>
  <si>
    <t>no</t>
  </si>
  <si>
    <t>Was down prioritized, more focus on getting ui flow running for cloudmanager and chatwidget</t>
  </si>
  <si>
    <t>Makefile for ubuntu/cygwin testing cloudmanager_context</t>
  </si>
  <si>
    <t>cloudmanager context make file</t>
  </si>
  <si>
    <t>Meeting with Copenhagen "kommune"</t>
  </si>
  <si>
    <t>Kbh meeting Stig Sørensen</t>
  </si>
</sst>
</file>

<file path=xl/styles.xml><?xml version="1.0" encoding="utf-8"?>
<styleSheet xmlns="http://schemas.openxmlformats.org/spreadsheetml/2006/main" xmlns:mc="http://schemas.openxmlformats.org/markup-compatibility/2006" xmlns:x14ac="http://schemas.microsoft.com/office/spreadsheetml/2009/9/ac" mc:Ignorable="x14ac">
  <fonts count="25" x14ac:knownFonts="1">
    <font>
      <sz val="10"/>
      <name val="Arial"/>
    </font>
    <font>
      <sz val="11"/>
      <color theme="1"/>
      <name val="Calibri"/>
      <family val="2"/>
      <scheme val="minor"/>
    </font>
    <font>
      <sz val="8"/>
      <name val="Arial"/>
      <family val="2"/>
    </font>
    <font>
      <b/>
      <sz val="10"/>
      <name val="Arial"/>
      <family val="2"/>
    </font>
    <font>
      <sz val="10"/>
      <name val="Arial"/>
      <family val="2"/>
    </font>
    <font>
      <sz val="10"/>
      <color rgb="FFFF0000"/>
      <name val="Arial"/>
      <family val="2"/>
    </font>
    <font>
      <b/>
      <sz val="11"/>
      <color rgb="FFFF0000"/>
      <name val="Arial"/>
      <family val="2"/>
    </font>
    <font>
      <sz val="9"/>
      <name val="Arial"/>
      <family val="2"/>
    </font>
    <font>
      <b/>
      <sz val="10"/>
      <name val="Arial"/>
      <family val="2"/>
    </font>
    <font>
      <b/>
      <sz val="8"/>
      <color rgb="FF000080"/>
      <name val="Arial"/>
      <family val="2"/>
    </font>
    <font>
      <sz val="11"/>
      <color rgb="FF9C0006"/>
      <name val="Calibri"/>
      <family val="2"/>
      <scheme val="minor"/>
    </font>
    <font>
      <b/>
      <sz val="14"/>
      <name val="Arial"/>
      <family val="2"/>
    </font>
    <font>
      <sz val="8"/>
      <name val="Arial"/>
      <family val="2"/>
    </font>
    <font>
      <sz val="11"/>
      <name val="Calibri"/>
      <family val="2"/>
    </font>
    <font>
      <sz val="12"/>
      <name val="Calibri"/>
      <family val="2"/>
    </font>
    <font>
      <sz val="9"/>
      <name val="SimSun"/>
    </font>
    <font>
      <sz val="8"/>
      <name val="Tahoma"/>
      <family val="2"/>
    </font>
    <font>
      <u/>
      <sz val="8.5"/>
      <color theme="10"/>
      <name val="Arial"/>
      <family val="2"/>
    </font>
    <font>
      <sz val="10"/>
      <name val="Tahoma"/>
      <family val="2"/>
    </font>
    <font>
      <b/>
      <i/>
      <sz val="10"/>
      <name val="Courier New"/>
      <family val="3"/>
    </font>
    <font>
      <b/>
      <i/>
      <u/>
      <sz val="10"/>
      <name val="Arial"/>
      <family val="2"/>
    </font>
    <font>
      <sz val="9"/>
      <color indexed="81"/>
      <name val="Tahoma"/>
      <charset val="1"/>
    </font>
    <font>
      <b/>
      <sz val="9"/>
      <color indexed="81"/>
      <name val="Tahoma"/>
      <charset val="1"/>
    </font>
    <font>
      <sz val="11"/>
      <color rgb="FFFF0000"/>
      <name val="Calibri"/>
      <family val="2"/>
      <scheme val="minor"/>
    </font>
    <font>
      <b/>
      <sz val="8.5"/>
      <color theme="10"/>
      <name val="Arial"/>
      <family val="2"/>
    </font>
  </fonts>
  <fills count="9">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rgb="FFFFC000"/>
        <bgColor indexed="64"/>
      </patternFill>
    </fill>
    <fill>
      <patternFill patternType="solid">
        <fgColor theme="9" tint="0.59999389629810485"/>
        <bgColor indexed="64"/>
      </patternFill>
    </fill>
    <fill>
      <patternFill patternType="solid">
        <fgColor theme="4" tint="0.39997558519241921"/>
        <bgColor indexed="64"/>
      </patternFill>
    </fill>
    <fill>
      <patternFill patternType="solid">
        <fgColor theme="0"/>
        <bgColor indexed="64"/>
      </patternFill>
    </fill>
    <fill>
      <patternFill patternType="solid">
        <fgColor rgb="FFFFC7CE"/>
      </patternFill>
    </fill>
  </fills>
  <borders count="20">
    <border>
      <left/>
      <right/>
      <top/>
      <bottom/>
      <diagonal/>
    </border>
    <border>
      <left style="thick">
        <color indexed="64"/>
      </left>
      <right style="thick">
        <color indexed="64"/>
      </right>
      <top style="thick">
        <color indexed="64"/>
      </top>
      <bottom/>
      <diagonal/>
    </border>
    <border>
      <left style="thick">
        <color indexed="64"/>
      </left>
      <right style="thick">
        <color indexed="64"/>
      </right>
      <top/>
      <bottom/>
      <diagonal/>
    </border>
    <border>
      <left style="thick">
        <color indexed="64"/>
      </left>
      <right style="thick">
        <color indexed="64"/>
      </right>
      <top/>
      <bottom style="thick">
        <color indexed="64"/>
      </bottom>
      <diagonal/>
    </border>
    <border>
      <left style="thick">
        <color indexed="64"/>
      </left>
      <right/>
      <top style="thick">
        <color indexed="64"/>
      </top>
      <bottom/>
      <diagonal/>
    </border>
    <border>
      <left/>
      <right/>
      <top style="thick">
        <color indexed="64"/>
      </top>
      <bottom/>
      <diagonal/>
    </border>
    <border>
      <left/>
      <right style="thick">
        <color indexed="64"/>
      </right>
      <top style="thick">
        <color indexed="64"/>
      </top>
      <bottom/>
      <diagonal/>
    </border>
    <border>
      <left style="thick">
        <color indexed="64"/>
      </left>
      <right/>
      <top/>
      <bottom/>
      <diagonal/>
    </border>
    <border>
      <left/>
      <right style="thick">
        <color indexed="64"/>
      </right>
      <top/>
      <bottom/>
      <diagonal/>
    </border>
    <border>
      <left style="thick">
        <color indexed="64"/>
      </left>
      <right/>
      <top/>
      <bottom style="thick">
        <color indexed="64"/>
      </bottom>
      <diagonal/>
    </border>
    <border>
      <left/>
      <right/>
      <top/>
      <bottom style="thick">
        <color indexed="64"/>
      </bottom>
      <diagonal/>
    </border>
    <border>
      <left/>
      <right style="thick">
        <color indexed="64"/>
      </right>
      <top/>
      <bottom style="thick">
        <color indexed="64"/>
      </bottom>
      <diagonal/>
    </border>
    <border>
      <left/>
      <right/>
      <top style="double">
        <color indexed="64"/>
      </top>
      <bottom style="double">
        <color indexed="64"/>
      </bottom>
      <diagonal/>
    </border>
    <border>
      <left style="thin">
        <color auto="1"/>
      </left>
      <right style="thin">
        <color auto="1"/>
      </right>
      <top/>
      <bottom/>
      <diagonal/>
    </border>
    <border>
      <left/>
      <right style="thin">
        <color indexed="64"/>
      </right>
      <top/>
      <bottom/>
      <diagonal/>
    </border>
    <border>
      <left/>
      <right/>
      <top/>
      <bottom style="medium">
        <color indexed="64"/>
      </bottom>
      <diagonal/>
    </border>
    <border>
      <left style="thin">
        <color auto="1"/>
      </left>
      <right style="thin">
        <color auto="1"/>
      </right>
      <top/>
      <bottom style="medium">
        <color indexed="64"/>
      </bottom>
      <diagonal/>
    </border>
    <border>
      <left/>
      <right style="thin">
        <color indexed="64"/>
      </right>
      <top/>
      <bottom style="medium">
        <color indexed="64"/>
      </bottom>
      <diagonal/>
    </border>
    <border>
      <left style="thick">
        <color auto="1"/>
      </left>
      <right/>
      <top/>
      <bottom style="medium">
        <color indexed="64"/>
      </bottom>
      <diagonal/>
    </border>
    <border>
      <left style="thick">
        <color indexed="64"/>
      </left>
      <right style="thick">
        <color indexed="64"/>
      </right>
      <top style="thick">
        <color indexed="64"/>
      </top>
      <bottom style="double">
        <color indexed="64"/>
      </bottom>
      <diagonal/>
    </border>
  </borders>
  <cellStyleXfs count="5">
    <xf numFmtId="0" fontId="0" fillId="0" borderId="0"/>
    <xf numFmtId="0" fontId="10" fillId="8" borderId="0" applyNumberFormat="0" applyBorder="0" applyAlignment="0" applyProtection="0"/>
    <xf numFmtId="0" fontId="17" fillId="0" borderId="0" applyNumberFormat="0" applyFill="0" applyBorder="0" applyAlignment="0" applyProtection="0">
      <alignment vertical="top"/>
      <protection locked="0"/>
    </xf>
    <xf numFmtId="0" fontId="23" fillId="0" borderId="0" applyNumberFormat="0" applyFill="0" applyBorder="0" applyAlignment="0" applyProtection="0"/>
    <xf numFmtId="0" fontId="1" fillId="0" borderId="0"/>
  </cellStyleXfs>
  <cellXfs count="86">
    <xf numFmtId="0" fontId="0" fillId="0" borderId="0" xfId="0"/>
    <xf numFmtId="14" fontId="0" fillId="0" borderId="0" xfId="0" applyNumberFormat="1"/>
    <xf numFmtId="0" fontId="0" fillId="0" borderId="0" xfId="0" applyBorder="1"/>
    <xf numFmtId="14" fontId="0" fillId="0" borderId="0" xfId="0" applyNumberFormat="1" applyBorder="1"/>
    <xf numFmtId="0" fontId="0" fillId="0" borderId="1" xfId="0" applyBorder="1" applyAlignment="1">
      <alignment horizontal="center"/>
    </xf>
    <xf numFmtId="0" fontId="0" fillId="0" borderId="2" xfId="0" applyBorder="1"/>
    <xf numFmtId="0" fontId="0" fillId="0" borderId="4" xfId="0" applyBorder="1" applyAlignment="1">
      <alignment horizontal="center"/>
    </xf>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xf numFmtId="0" fontId="0" fillId="0" borderId="4" xfId="0" applyBorder="1"/>
    <xf numFmtId="0" fontId="3" fillId="0" borderId="0" xfId="0" applyFont="1"/>
    <xf numFmtId="0" fontId="0" fillId="3" borderId="0" xfId="0" applyFill="1"/>
    <xf numFmtId="14" fontId="0" fillId="3" borderId="0" xfId="0" applyNumberFormat="1" applyFill="1"/>
    <xf numFmtId="0" fontId="4" fillId="3" borderId="0" xfId="0" applyFont="1" applyFill="1"/>
    <xf numFmtId="0" fontId="4" fillId="4" borderId="0" xfId="0" applyFont="1" applyFill="1"/>
    <xf numFmtId="2" fontId="0" fillId="4" borderId="12" xfId="0" applyNumberFormat="1" applyFill="1" applyBorder="1"/>
    <xf numFmtId="0" fontId="5" fillId="2" borderId="0" xfId="0" applyFont="1" applyFill="1"/>
    <xf numFmtId="0" fontId="4" fillId="0" borderId="0" xfId="0" applyFont="1"/>
    <xf numFmtId="0" fontId="0" fillId="0" borderId="2" xfId="0" applyBorder="1" applyAlignment="1">
      <alignment shrinkToFit="1"/>
    </xf>
    <xf numFmtId="0" fontId="0" fillId="0" borderId="1" xfId="0" applyBorder="1" applyAlignment="1">
      <alignment shrinkToFit="1"/>
    </xf>
    <xf numFmtId="0" fontId="0" fillId="0" borderId="3" xfId="0" applyBorder="1" applyAlignment="1">
      <alignment shrinkToFit="1"/>
    </xf>
    <xf numFmtId="0" fontId="4" fillId="0" borderId="0" xfId="0" applyFont="1" applyAlignment="1">
      <alignment wrapText="1"/>
    </xf>
    <xf numFmtId="0" fontId="4" fillId="0" borderId="1" xfId="0" applyFont="1" applyBorder="1" applyAlignment="1">
      <alignment horizontal="center"/>
    </xf>
    <xf numFmtId="0" fontId="0" fillId="0" borderId="2" xfId="0" applyBorder="1" applyAlignment="1">
      <alignment horizontal="center"/>
    </xf>
    <xf numFmtId="0" fontId="6" fillId="2" borderId="0" xfId="0" applyFont="1" applyFill="1"/>
    <xf numFmtId="14" fontId="0" fillId="5" borderId="14" xfId="0" applyNumberFormat="1" applyFill="1" applyBorder="1"/>
    <xf numFmtId="0" fontId="0" fillId="5" borderId="14" xfId="0" applyFill="1" applyBorder="1"/>
    <xf numFmtId="14" fontId="0" fillId="6" borderId="14" xfId="0" applyNumberFormat="1" applyFill="1" applyBorder="1"/>
    <xf numFmtId="0" fontId="0" fillId="6" borderId="14" xfId="0" applyFill="1" applyBorder="1"/>
    <xf numFmtId="0" fontId="7" fillId="7" borderId="15" xfId="0" applyFont="1" applyFill="1" applyBorder="1" applyAlignment="1">
      <alignment horizontal="center" wrapText="1"/>
    </xf>
    <xf numFmtId="0" fontId="4" fillId="7" borderId="15" xfId="0" applyFont="1" applyFill="1" applyBorder="1" applyAlignment="1">
      <alignment wrapText="1"/>
    </xf>
    <xf numFmtId="0" fontId="0" fillId="7" borderId="15" xfId="0" applyFill="1" applyBorder="1" applyAlignment="1">
      <alignment wrapText="1"/>
    </xf>
    <xf numFmtId="2" fontId="0" fillId="7" borderId="15" xfId="0" applyNumberFormat="1" applyFill="1" applyBorder="1" applyAlignment="1">
      <alignment wrapText="1"/>
    </xf>
    <xf numFmtId="2" fontId="0" fillId="7" borderId="16" xfId="0" applyNumberFormat="1" applyFill="1" applyBorder="1" applyAlignment="1">
      <alignment wrapText="1"/>
    </xf>
    <xf numFmtId="2" fontId="0" fillId="7" borderId="17" xfId="0" applyNumberFormat="1" applyFill="1" applyBorder="1" applyAlignment="1">
      <alignment wrapText="1"/>
    </xf>
    <xf numFmtId="2" fontId="8" fillId="2" borderId="13" xfId="0" applyNumberFormat="1" applyFont="1" applyFill="1" applyBorder="1"/>
    <xf numFmtId="0" fontId="8" fillId="0" borderId="13" xfId="0" applyFont="1" applyBorder="1"/>
    <xf numFmtId="2" fontId="4" fillId="7" borderId="16" xfId="0" applyNumberFormat="1" applyFont="1" applyFill="1" applyBorder="1" applyAlignment="1">
      <alignment wrapText="1"/>
    </xf>
    <xf numFmtId="0" fontId="9" fillId="0" borderId="0" xfId="0" applyFont="1"/>
    <xf numFmtId="0" fontId="6" fillId="2" borderId="0" xfId="0" applyFont="1" applyFill="1" applyAlignment="1">
      <alignment shrinkToFit="1"/>
    </xf>
    <xf numFmtId="2" fontId="6" fillId="2" borderId="0" xfId="0" applyNumberFormat="1" applyFont="1" applyFill="1"/>
    <xf numFmtId="0" fontId="11" fillId="0" borderId="0" xfId="0" applyFont="1"/>
    <xf numFmtId="0" fontId="12" fillId="0" borderId="0" xfId="0" applyFont="1" applyAlignment="1">
      <alignment wrapText="1"/>
    </xf>
    <xf numFmtId="2" fontId="4" fillId="2" borderId="13" xfId="0" applyNumberFormat="1" applyFont="1" applyFill="1" applyBorder="1" applyAlignment="1">
      <alignment wrapText="1"/>
    </xf>
    <xf numFmtId="2" fontId="0" fillId="0" borderId="0" xfId="0" applyNumberFormat="1"/>
    <xf numFmtId="2" fontId="0" fillId="3" borderId="0" xfId="0" applyNumberFormat="1" applyFill="1"/>
    <xf numFmtId="2" fontId="10" fillId="8" borderId="0" xfId="1" applyNumberFormat="1"/>
    <xf numFmtId="0" fontId="13" fillId="0" borderId="0" xfId="0" applyFont="1"/>
    <xf numFmtId="0" fontId="16" fillId="0" borderId="0" xfId="0" applyFont="1" applyAlignment="1">
      <alignment horizontal="left" indent="8"/>
    </xf>
    <xf numFmtId="0" fontId="14" fillId="0" borderId="0" xfId="0" applyFont="1" applyAlignment="1">
      <alignment horizontal="left" indent="4"/>
    </xf>
    <xf numFmtId="0" fontId="15" fillId="0" borderId="0" xfId="0" applyFont="1" applyAlignment="1">
      <alignment horizontal="left" indent="4"/>
    </xf>
    <xf numFmtId="0" fontId="0" fillId="7" borderId="18" xfId="0" applyFill="1" applyBorder="1" applyAlignment="1">
      <alignment wrapText="1"/>
    </xf>
    <xf numFmtId="0" fontId="4" fillId="0" borderId="7" xfId="0" applyFont="1" applyBorder="1"/>
    <xf numFmtId="0" fontId="4" fillId="0" borderId="7" xfId="0" applyFont="1" applyBorder="1" applyAlignment="1">
      <alignment wrapText="1"/>
    </xf>
    <xf numFmtId="0" fontId="0" fillId="0" borderId="19" xfId="0" applyBorder="1" applyAlignment="1">
      <alignment horizontal="center"/>
    </xf>
    <xf numFmtId="0" fontId="2" fillId="0" borderId="0" xfId="0" applyFont="1" applyAlignment="1">
      <alignment wrapText="1"/>
    </xf>
    <xf numFmtId="0" fontId="2" fillId="0" borderId="0" xfId="0" applyFont="1" applyAlignment="1">
      <alignment vertical="top" wrapText="1"/>
    </xf>
    <xf numFmtId="2" fontId="3" fillId="2" borderId="13" xfId="0" applyNumberFormat="1" applyFont="1" applyFill="1" applyBorder="1"/>
    <xf numFmtId="0" fontId="12" fillId="0" borderId="0" xfId="0" applyFont="1" applyAlignment="1">
      <alignment vertical="top" wrapText="1"/>
    </xf>
    <xf numFmtId="0" fontId="17" fillId="0" borderId="0" xfId="2" applyAlignment="1" applyProtection="1"/>
    <xf numFmtId="0" fontId="18" fillId="0" borderId="0" xfId="0" applyFont="1" applyAlignment="1">
      <alignment wrapText="1"/>
    </xf>
    <xf numFmtId="0" fontId="0" fillId="0" borderId="0" xfId="0" applyAlignment="1">
      <alignment wrapText="1"/>
    </xf>
    <xf numFmtId="0" fontId="0" fillId="0" borderId="0" xfId="0" applyFont="1" applyAlignment="1">
      <alignment wrapText="1"/>
    </xf>
    <xf numFmtId="0" fontId="17" fillId="0" borderId="0" xfId="2" applyAlignment="1" applyProtection="1">
      <alignment wrapText="1"/>
    </xf>
    <xf numFmtId="2" fontId="0" fillId="4" borderId="0" xfId="0" applyNumberFormat="1" applyFill="1" applyBorder="1"/>
    <xf numFmtId="0" fontId="4" fillId="0" borderId="0" xfId="0" applyFont="1" applyFill="1" applyBorder="1"/>
    <xf numFmtId="0" fontId="4" fillId="0" borderId="0" xfId="0" applyFont="1" applyAlignment="1">
      <alignment vertical="center" wrapText="1"/>
    </xf>
    <xf numFmtId="0" fontId="20" fillId="0" borderId="0" xfId="0" applyFont="1" applyAlignment="1">
      <alignment wrapText="1"/>
    </xf>
    <xf numFmtId="2" fontId="18" fillId="2" borderId="13" xfId="0" applyNumberFormat="1" applyFont="1" applyFill="1" applyBorder="1" applyAlignment="1">
      <alignment wrapText="1"/>
    </xf>
    <xf numFmtId="2" fontId="0" fillId="7" borderId="15" xfId="0" applyNumberFormat="1" applyFill="1" applyBorder="1" applyAlignment="1">
      <alignment horizontal="center" wrapText="1"/>
    </xf>
    <xf numFmtId="0" fontId="0" fillId="0" borderId="7" xfId="0" applyBorder="1" applyAlignment="1">
      <alignment horizontal="center"/>
    </xf>
    <xf numFmtId="0" fontId="0" fillId="0" borderId="0" xfId="0" applyAlignment="1">
      <alignment horizontal="center"/>
    </xf>
    <xf numFmtId="2" fontId="0" fillId="4" borderId="0" xfId="0" applyNumberFormat="1" applyFill="1" applyBorder="1" applyAlignment="1">
      <alignment horizontal="center"/>
    </xf>
    <xf numFmtId="0" fontId="0" fillId="0" borderId="0" xfId="0" applyAlignment="1">
      <alignment vertical="top" wrapText="1"/>
    </xf>
    <xf numFmtId="0" fontId="23" fillId="0" borderId="0" xfId="3" applyAlignment="1">
      <alignment wrapText="1"/>
    </xf>
    <xf numFmtId="0" fontId="23" fillId="0" borderId="0" xfId="3" applyAlignment="1">
      <alignment vertical="top" wrapText="1"/>
    </xf>
    <xf numFmtId="0" fontId="24" fillId="0" borderId="0" xfId="2" applyFont="1" applyAlignment="1" applyProtection="1">
      <alignment horizontal="left"/>
    </xf>
    <xf numFmtId="0" fontId="4" fillId="0" borderId="7" xfId="0" applyFont="1" applyBorder="1" applyAlignment="1">
      <alignment horizontal="center"/>
    </xf>
    <xf numFmtId="0" fontId="19" fillId="0" borderId="0" xfId="0" applyFont="1" applyAlignment="1">
      <alignment horizontal="left" wrapText="1"/>
    </xf>
    <xf numFmtId="0" fontId="0" fillId="0" borderId="0" xfId="0" applyAlignment="1">
      <alignment horizontal="left" vertical="top" wrapText="1"/>
    </xf>
    <xf numFmtId="0" fontId="4" fillId="0" borderId="0" xfId="0" applyFont="1" applyAlignment="1">
      <alignment horizontal="left" vertical="top" wrapText="1"/>
    </xf>
  </cellXfs>
  <cellStyles count="5">
    <cellStyle name="Advarselstekst" xfId="3" builtinId="11"/>
    <cellStyle name="Link" xfId="2" builtinId="8"/>
    <cellStyle name="Normal" xfId="0" builtinId="0"/>
    <cellStyle name="Normal 2" xfId="4"/>
    <cellStyle name="Ugyldig" xfId="1" builtinId="27"/>
  </cellStyles>
  <dxfs count="19">
    <dxf>
      <font>
        <b val="0"/>
        <i val="0"/>
        <strike val="0"/>
        <condense val="0"/>
        <extend val="0"/>
        <outline val="0"/>
        <shadow val="0"/>
        <u val="none"/>
        <vertAlign val="baseline"/>
        <sz val="10"/>
        <color auto="1"/>
        <name val="Arial"/>
        <scheme val="none"/>
      </font>
      <alignment horizontal="general" vertical="bottom" textRotation="0" wrapText="1" relativeIndent="0" justifyLastLine="0" shrinkToFit="0" readingOrder="0"/>
    </dxf>
    <dxf>
      <font>
        <b val="0"/>
        <i val="0"/>
        <strike val="0"/>
        <condense val="0"/>
        <extend val="0"/>
        <outline val="0"/>
        <shadow val="0"/>
        <u val="none"/>
        <vertAlign val="baseline"/>
        <sz val="10"/>
        <color auto="1"/>
        <name val="Arial"/>
        <scheme val="none"/>
      </font>
      <alignment horizontal="general" vertical="bottom" textRotation="0" wrapText="1" relativeIndent="0" justifyLastLine="0" shrinkToFit="0" readingOrder="0"/>
    </dxf>
    <dxf>
      <font>
        <b val="0"/>
        <i val="0"/>
        <strike val="0"/>
        <condense val="0"/>
        <extend val="0"/>
        <outline val="0"/>
        <shadow val="0"/>
        <u val="none"/>
        <vertAlign val="baseline"/>
        <sz val="10"/>
        <color auto="1"/>
        <name val="Arial"/>
        <scheme val="none"/>
      </font>
      <alignment horizontal="general" vertical="bottom" textRotation="0" wrapText="1" relativeIndent="0" justifyLastLine="0" shrinkToFit="0" readingOrder="0"/>
    </dxf>
    <dxf>
      <numFmt numFmtId="19" formatCode="dd/mm/yyyy"/>
    </dxf>
    <dxf>
      <font>
        <b val="0"/>
        <i val="0"/>
        <strike val="0"/>
        <condense val="0"/>
        <extend val="0"/>
        <outline val="0"/>
        <shadow val="0"/>
        <u val="none"/>
        <vertAlign val="baseline"/>
        <sz val="10"/>
        <color auto="1"/>
        <name val="Arial"/>
        <scheme val="none"/>
      </font>
      <alignment horizontal="general" vertical="bottom" textRotation="0" wrapText="1" relativeIndent="0" justifyLastLine="0" shrinkToFit="0" readingOrder="0"/>
    </dxf>
    <dxf>
      <font>
        <b/>
        <i val="0"/>
        <strike val="0"/>
        <condense val="0"/>
        <extend val="0"/>
        <outline val="0"/>
        <shadow val="0"/>
        <u val="none"/>
        <vertAlign val="baseline"/>
        <sz val="14"/>
        <color auto="1"/>
        <name val="Arial"/>
        <scheme val="none"/>
      </font>
    </dxf>
    <dxf>
      <fill>
        <patternFill>
          <bgColor rgb="FFFFC00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C000"/>
        </patternFill>
      </fill>
    </dxf>
    <dxf>
      <fill>
        <patternFill>
          <bgColor rgb="FF92D050"/>
        </patternFill>
      </fill>
    </dxf>
    <dxf>
      <fill>
        <patternFill>
          <bgColor rgb="FFFF000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FFC000"/>
        </patternFill>
      </fill>
    </dxf>
  </dxfs>
  <tableStyles count="0" defaultTableStyle="TableStyleMedium9" defaultPivotStyle="PivotStyleLight16"/>
  <colors>
    <mruColors>
      <color rgb="FF00D05E"/>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da-DK"/>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b="1" i="0" u="none" strike="noStrike" baseline="0">
                <a:solidFill>
                  <a:srgbClr val="000000"/>
                </a:solidFill>
                <a:latin typeface="Arial"/>
                <a:ea typeface="Arial"/>
                <a:cs typeface="Arial"/>
              </a:defRPr>
            </a:pPr>
            <a:r>
              <a:rPr lang="en-US"/>
              <a:t>BurnDown</a:t>
            </a:r>
          </a:p>
        </c:rich>
      </c:tx>
      <c:layout>
        <c:manualLayout>
          <c:xMode val="edge"/>
          <c:yMode val="edge"/>
          <c:x val="0.4280442804428064"/>
          <c:y val="3.0567757977621242E-2"/>
        </c:manualLayout>
      </c:layout>
      <c:overlay val="0"/>
      <c:spPr>
        <a:noFill/>
        <a:ln w="25400">
          <a:noFill/>
        </a:ln>
      </c:spPr>
    </c:title>
    <c:autoTitleDeleted val="0"/>
    <c:plotArea>
      <c:layout>
        <c:manualLayout>
          <c:layoutTarget val="inner"/>
          <c:xMode val="edge"/>
          <c:yMode val="edge"/>
          <c:x val="0.1199261992619932"/>
          <c:y val="0.1593886462882097"/>
          <c:w val="0.83394833948340086"/>
          <c:h val="0.62663755458515669"/>
        </c:manualLayout>
      </c:layout>
      <c:scatterChart>
        <c:scatterStyle val="lineMarker"/>
        <c:varyColors val="0"/>
        <c:ser>
          <c:idx val="0"/>
          <c:order val="0"/>
          <c:spPr>
            <a:ln w="38100">
              <a:solidFill>
                <a:srgbClr val="000080">
                  <a:alpha val="52000"/>
                </a:srgbClr>
              </a:solidFill>
              <a:prstDash val="solid"/>
            </a:ln>
          </c:spPr>
          <c:marker>
            <c:symbol val="diamond"/>
            <c:size val="5"/>
            <c:spPr>
              <a:solidFill>
                <a:srgbClr val="000080"/>
              </a:solidFill>
              <a:ln>
                <a:solidFill>
                  <a:schemeClr val="accent6">
                    <a:lumMod val="75000"/>
                    <a:alpha val="88000"/>
                  </a:schemeClr>
                </a:solidFill>
                <a:prstDash val="solid"/>
              </a:ln>
            </c:spPr>
          </c:marker>
          <c:dLbls>
            <c:dLbl>
              <c:idx val="1"/>
              <c:layout/>
              <c:tx>
                <c:rich>
                  <a:bodyPr/>
                  <a:lstStyle/>
                  <a:p>
                    <a:r>
                      <a:rPr lang="en-US"/>
                      <a:t>73  </a:t>
                    </a:r>
                  </a:p>
                </c:rich>
              </c:tx>
              <c:showLegendKey val="0"/>
              <c:showVal val="1"/>
              <c:showCatName val="0"/>
              <c:showSerName val="0"/>
              <c:showPercent val="0"/>
              <c:showBubbleSize val="0"/>
            </c:dLbl>
            <c:dLbl>
              <c:idx val="3"/>
              <c:layout/>
              <c:tx>
                <c:rich>
                  <a:bodyPr/>
                  <a:lstStyle/>
                  <a:p>
                    <a:r>
                      <a:rPr lang="en-US"/>
                      <a:t>55 </a:t>
                    </a:r>
                  </a:p>
                </c:rich>
              </c:tx>
              <c:showLegendKey val="0"/>
              <c:showVal val="1"/>
              <c:showCatName val="0"/>
              <c:showSerName val="0"/>
              <c:showPercent val="0"/>
              <c:showBubbleSize val="0"/>
            </c:dLbl>
            <c:dLbl>
              <c:idx val="9"/>
              <c:layout/>
              <c:tx>
                <c:rich>
                  <a:bodyPr/>
                  <a:lstStyle/>
                  <a:p>
                    <a:r>
                      <a:rPr lang="en-US"/>
                      <a:t>48 </a:t>
                    </a:r>
                    <a:endParaRPr lang="en-US" sz="800"/>
                  </a:p>
                </c:rich>
              </c:tx>
              <c:showLegendKey val="0"/>
              <c:showVal val="1"/>
              <c:showCatName val="0"/>
              <c:showSerName val="0"/>
              <c:showPercent val="0"/>
              <c:showBubbleSize val="0"/>
            </c:dLbl>
            <c:showLegendKey val="0"/>
            <c:showVal val="1"/>
            <c:showCatName val="0"/>
            <c:showSerName val="0"/>
            <c:showPercent val="0"/>
            <c:showBubbleSize val="0"/>
            <c:showLeaderLines val="0"/>
          </c:dLbls>
          <c:trendline>
            <c:spPr>
              <a:ln w="25400">
                <a:solidFill>
                  <a:srgbClr val="000000"/>
                </a:solidFill>
                <a:prstDash val="solid"/>
              </a:ln>
            </c:spPr>
            <c:trendlineType val="linear"/>
            <c:dispRSqr val="1"/>
            <c:dispEq val="0"/>
            <c:trendlineLbl>
              <c:layout/>
              <c:numFmt formatCode="Standard" sourceLinked="0"/>
            </c:trendlineLbl>
          </c:trendline>
          <c:trendline>
            <c:trendlineType val="linear"/>
            <c:dispRSqr val="0"/>
            <c:dispEq val="0"/>
          </c:trendline>
          <c:xVal>
            <c:numRef>
              <c:f>Data!$A$2:$A$16</c:f>
              <c:numCache>
                <c:formatCode>dd-mm-åååå</c:formatCode>
                <c:ptCount val="15"/>
                <c:pt idx="0">
                  <c:v>41757</c:v>
                </c:pt>
                <c:pt idx="1">
                  <c:v>41758</c:v>
                </c:pt>
                <c:pt idx="2">
                  <c:v>41759</c:v>
                </c:pt>
                <c:pt idx="3">
                  <c:v>41760</c:v>
                </c:pt>
                <c:pt idx="4">
                  <c:v>41761</c:v>
                </c:pt>
                <c:pt idx="5">
                  <c:v>41762</c:v>
                </c:pt>
                <c:pt idx="6">
                  <c:v>41763</c:v>
                </c:pt>
                <c:pt idx="7">
                  <c:v>41764</c:v>
                </c:pt>
                <c:pt idx="8">
                  <c:v>41765</c:v>
                </c:pt>
                <c:pt idx="9">
                  <c:v>41766</c:v>
                </c:pt>
                <c:pt idx="10">
                  <c:v>41767</c:v>
                </c:pt>
                <c:pt idx="11">
                  <c:v>41768</c:v>
                </c:pt>
                <c:pt idx="12">
                  <c:v>41769</c:v>
                </c:pt>
                <c:pt idx="13">
                  <c:v>41770</c:v>
                </c:pt>
              </c:numCache>
            </c:numRef>
          </c:xVal>
          <c:yVal>
            <c:numRef>
              <c:f>Data!$B$2:$B$16</c:f>
              <c:numCache>
                <c:formatCode>Standard</c:formatCode>
                <c:ptCount val="15"/>
                <c:pt idx="0" formatCode="0,00">
                  <c:v>60</c:v>
                </c:pt>
                <c:pt idx="1">
                  <c:v>50</c:v>
                </c:pt>
                <c:pt idx="2">
                  <c:v>41</c:v>
                </c:pt>
                <c:pt idx="3">
                  <c:v>40</c:v>
                </c:pt>
                <c:pt idx="4">
                  <c:v>34</c:v>
                </c:pt>
                <c:pt idx="5">
                  <c:v>30</c:v>
                </c:pt>
                <c:pt idx="6">
                  <c:v>30</c:v>
                </c:pt>
                <c:pt idx="7">
                  <c:v>30</c:v>
                </c:pt>
                <c:pt idx="8">
                  <c:v>20</c:v>
                </c:pt>
                <c:pt idx="9">
                  <c:v>10</c:v>
                </c:pt>
                <c:pt idx="10">
                  <c:v>6</c:v>
                </c:pt>
                <c:pt idx="11">
                  <c:v>4</c:v>
                </c:pt>
                <c:pt idx="12">
                  <c:v>2</c:v>
                </c:pt>
                <c:pt idx="13">
                  <c:v>0</c:v>
                </c:pt>
              </c:numCache>
            </c:numRef>
          </c:yVal>
          <c:smooth val="0"/>
        </c:ser>
        <c:dLbls>
          <c:showLegendKey val="0"/>
          <c:showVal val="0"/>
          <c:showCatName val="0"/>
          <c:showSerName val="0"/>
          <c:showPercent val="0"/>
          <c:showBubbleSize val="0"/>
        </c:dLbls>
        <c:axId val="215172992"/>
        <c:axId val="214564864"/>
      </c:scatterChart>
      <c:valAx>
        <c:axId val="215172992"/>
        <c:scaling>
          <c:orientation val="minMax"/>
        </c:scaling>
        <c:delete val="0"/>
        <c:axPos val="b"/>
        <c:majorGridlines>
          <c:spPr>
            <a:ln w="3175">
              <a:solidFill>
                <a:srgbClr val="000000"/>
              </a:solidFill>
              <a:prstDash val="solid"/>
            </a:ln>
          </c:spPr>
        </c:majorGridlines>
        <c:title>
          <c:tx>
            <c:rich>
              <a:bodyPr/>
              <a:lstStyle/>
              <a:p>
                <a:pPr>
                  <a:defRPr sz="900" b="1" i="0" u="none" strike="noStrike" baseline="0">
                    <a:solidFill>
                      <a:srgbClr val="000000"/>
                    </a:solidFill>
                    <a:latin typeface="Arial"/>
                    <a:ea typeface="Arial"/>
                    <a:cs typeface="Arial"/>
                  </a:defRPr>
                </a:pPr>
                <a:r>
                  <a:rPr lang="en-US"/>
                  <a:t>sprint days left</a:t>
                </a:r>
              </a:p>
            </c:rich>
          </c:tx>
          <c:layout>
            <c:manualLayout>
              <c:xMode val="edge"/>
              <c:yMode val="edge"/>
              <c:x val="0.45571955719557194"/>
              <c:y val="0.9170305290786015"/>
            </c:manualLayout>
          </c:layout>
          <c:overlay val="0"/>
          <c:spPr>
            <a:noFill/>
            <a:ln w="25400">
              <a:noFill/>
            </a:ln>
          </c:spPr>
        </c:title>
        <c:numFmt formatCode="dd-mm-åååå"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da-DK"/>
          </a:p>
        </c:txPr>
        <c:crossAx val="214564864"/>
        <c:crosses val="autoZero"/>
        <c:crossBetween val="midCat"/>
        <c:majorUnit val="1"/>
      </c:valAx>
      <c:valAx>
        <c:axId val="214564864"/>
        <c:scaling>
          <c:orientation val="minMax"/>
          <c:min val="0"/>
        </c:scaling>
        <c:delete val="0"/>
        <c:axPos val="l"/>
        <c:majorGridlines>
          <c:spPr>
            <a:ln w="3175">
              <a:solidFill>
                <a:srgbClr val="000000"/>
              </a:solidFill>
              <a:prstDash val="solid"/>
            </a:ln>
          </c:spPr>
        </c:majorGridlines>
        <c:minorGridlines>
          <c:spPr>
            <a:ln w="3175">
              <a:solidFill>
                <a:srgbClr val="000000"/>
              </a:solidFill>
              <a:prstDash val="solid"/>
            </a:ln>
          </c:spPr>
        </c:minorGridlines>
        <c:title>
          <c:tx>
            <c:rich>
              <a:bodyPr/>
              <a:lstStyle/>
              <a:p>
                <a:pPr>
                  <a:defRPr sz="900" b="1" i="0" u="none" strike="noStrike" baseline="0">
                    <a:solidFill>
                      <a:srgbClr val="000000"/>
                    </a:solidFill>
                    <a:latin typeface="Arial"/>
                    <a:ea typeface="Arial"/>
                    <a:cs typeface="Arial"/>
                  </a:defRPr>
                </a:pPr>
                <a:r>
                  <a:rPr lang="en-US"/>
                  <a:t>work time remaining</a:t>
                </a:r>
              </a:p>
            </c:rich>
          </c:tx>
          <c:layout>
            <c:manualLayout>
              <c:xMode val="edge"/>
              <c:yMode val="edge"/>
              <c:x val="3.1365313653136592E-2"/>
              <c:y val="0.34061124464705067"/>
            </c:manualLayout>
          </c:layout>
          <c:overlay val="0"/>
          <c:spPr>
            <a:noFill/>
            <a:ln w="25400">
              <a:noFill/>
            </a:ln>
          </c:spPr>
        </c:title>
        <c:numFmt formatCode="0,00" sourceLinked="1"/>
        <c:majorTickMark val="out"/>
        <c:minorTickMark val="none"/>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da-DK"/>
          </a:p>
        </c:txPr>
        <c:crossAx val="215172992"/>
        <c:crossesAt val="40192.916400000002"/>
        <c:crossBetween val="midCat"/>
        <c:minorUnit val="1"/>
      </c:valAx>
      <c:spPr>
        <a:solidFill>
          <a:srgbClr val="C0C0C0"/>
        </a:solidFill>
        <a:ln w="12700">
          <a:solidFill>
            <a:srgbClr val="808080"/>
          </a:solidFill>
          <a:prstDash val="solid"/>
        </a:ln>
      </c:spPr>
    </c:plotArea>
    <c:plotVisOnly val="1"/>
    <c:dispBlanksAs val="gap"/>
    <c:showDLblsOverMax val="0"/>
  </c:chart>
  <c:spPr>
    <a:solidFill>
      <a:srgbClr val="FFFFFF"/>
    </a:solidFill>
    <a:ln w="25400">
      <a:solidFill>
        <a:srgbClr val="000000"/>
      </a:solidFill>
      <a:prstDash val="solid"/>
    </a:ln>
  </c:spPr>
  <c:txPr>
    <a:bodyPr/>
    <a:lstStyle/>
    <a:p>
      <a:pPr>
        <a:defRPr sz="900" b="0" i="0" u="none" strike="noStrike" baseline="0">
          <a:solidFill>
            <a:srgbClr val="000000"/>
          </a:solidFill>
          <a:latin typeface="Arial"/>
          <a:ea typeface="Arial"/>
          <a:cs typeface="Arial"/>
        </a:defRPr>
      </a:pPr>
      <a:endParaRPr lang="da-DK"/>
    </a:p>
  </c:txPr>
  <c:printSettings>
    <c:headerFooter alignWithMargins="0"/>
    <c:pageMargins b="1" l="0.75000000000000366" r="0.75000000000000366" t="1" header="0.5" footer="0.5"/>
    <c:pageSetup paperSize="9" orientation="landscape"/>
  </c:printSettings>
  <c:userShapes r:id="rId1"/>
</c:chartSpace>
</file>

<file path=xl/charts/chart2.xml><?xml version="1.0" encoding="utf-8"?>
<c:chartSpace xmlns:c="http://schemas.openxmlformats.org/drawingml/2006/chart" xmlns:a="http://schemas.openxmlformats.org/drawingml/2006/main" xmlns:r="http://schemas.openxmlformats.org/officeDocument/2006/relationships">
  <c:date1904 val="0"/>
  <c:lang val="da-DK"/>
  <c:roundedCorners val="0"/>
  <mc:AlternateContent xmlns:mc="http://schemas.openxmlformats.org/markup-compatibility/2006">
    <mc:Choice xmlns:c14="http://schemas.microsoft.com/office/drawing/2007/8/2/chart" Requires="c14">
      <c14:style val="145"/>
    </mc:Choice>
    <mc:Fallback>
      <c:style val="45"/>
    </mc:Fallback>
  </mc:AlternateContent>
  <c:chart>
    <c:autoTitleDeleted val="0"/>
    <c:plotArea>
      <c:layout/>
      <c:barChart>
        <c:barDir val="col"/>
        <c:grouping val="clustered"/>
        <c:varyColors val="0"/>
        <c:ser>
          <c:idx val="0"/>
          <c:order val="0"/>
          <c:invertIfNegative val="0"/>
          <c:dLbls>
            <c:txPr>
              <a:bodyPr/>
              <a:lstStyle/>
              <a:p>
                <a:pPr>
                  <a:defRPr sz="800"/>
                </a:pPr>
                <a:endParaRPr lang="da-DK"/>
              </a:p>
            </c:txPr>
            <c:showLegendKey val="0"/>
            <c:showVal val="1"/>
            <c:showCatName val="0"/>
            <c:showSerName val="0"/>
            <c:showPercent val="0"/>
            <c:showBubbleSize val="0"/>
            <c:showLeaderLines val="0"/>
          </c:dLbls>
          <c:val>
            <c:numRef>
              <c:f>Data!$B$55</c:f>
              <c:numCache>
                <c:formatCode>0,00</c:formatCode>
                <c:ptCount val="1"/>
                <c:pt idx="0">
                  <c:v>4.083333333333333</c:v>
                </c:pt>
              </c:numCache>
            </c:numRef>
          </c:val>
        </c:ser>
        <c:dLbls>
          <c:showLegendKey val="0"/>
          <c:showVal val="0"/>
          <c:showCatName val="0"/>
          <c:showSerName val="0"/>
          <c:showPercent val="0"/>
          <c:showBubbleSize val="0"/>
        </c:dLbls>
        <c:gapWidth val="150"/>
        <c:axId val="214608128"/>
        <c:axId val="214618112"/>
      </c:barChart>
      <c:catAx>
        <c:axId val="214608128"/>
        <c:scaling>
          <c:orientation val="minMax"/>
        </c:scaling>
        <c:delete val="1"/>
        <c:axPos val="b"/>
        <c:majorTickMark val="out"/>
        <c:minorTickMark val="none"/>
        <c:tickLblPos val="none"/>
        <c:crossAx val="214618112"/>
        <c:crosses val="autoZero"/>
        <c:auto val="1"/>
        <c:lblAlgn val="ctr"/>
        <c:lblOffset val="100"/>
        <c:noMultiLvlLbl val="0"/>
      </c:catAx>
      <c:valAx>
        <c:axId val="214618112"/>
        <c:scaling>
          <c:orientation val="minMax"/>
        </c:scaling>
        <c:delete val="0"/>
        <c:axPos val="l"/>
        <c:majorGridlines>
          <c:spPr>
            <a:ln>
              <a:solidFill>
                <a:schemeClr val="accent1"/>
              </a:solidFill>
            </a:ln>
          </c:spPr>
        </c:majorGridlines>
        <c:minorGridlines/>
        <c:numFmt formatCode="#.#00" sourceLinked="0"/>
        <c:majorTickMark val="out"/>
        <c:minorTickMark val="none"/>
        <c:tickLblPos val="nextTo"/>
        <c:crossAx val="214608128"/>
        <c:crosses val="autoZero"/>
        <c:crossBetween val="between"/>
        <c:minorUnit val="2.0000000000000011E-2"/>
      </c:valAx>
    </c:plotArea>
    <c:plotVisOnly val="1"/>
    <c:dispBlanksAs val="gap"/>
    <c:showDLblsOverMax val="0"/>
  </c:chart>
  <c:printSettings>
    <c:headerFooter/>
    <c:pageMargins b="0.75000000000000278" l="0.70000000000000062" r="0.70000000000000062" t="0.75000000000000278" header="0.30000000000000032" footer="0.30000000000000032"/>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4</xdr:col>
      <xdr:colOff>19049</xdr:colOff>
      <xdr:row>3</xdr:row>
      <xdr:rowOff>19050</xdr:rowOff>
    </xdr:from>
    <xdr:to>
      <xdr:col>6</xdr:col>
      <xdr:colOff>2085974</xdr:colOff>
      <xdr:row>28</xdr:row>
      <xdr:rowOff>19050</xdr:rowOff>
    </xdr:to>
    <xdr:graphicFrame macro="">
      <xdr:nvGraphicFramePr>
        <xdr:cNvPr id="2274"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1595231</xdr:colOff>
      <xdr:row>23</xdr:row>
      <xdr:rowOff>12009</xdr:rowOff>
    </xdr:from>
    <xdr:to>
      <xdr:col>6</xdr:col>
      <xdr:colOff>1595231</xdr:colOff>
      <xdr:row>26</xdr:row>
      <xdr:rowOff>126309</xdr:rowOff>
    </xdr:to>
    <xdr:sp macro="" textlink="">
      <xdr:nvSpPr>
        <xdr:cNvPr id="2276" name="Line 4"/>
        <xdr:cNvSpPr>
          <a:spLocks noChangeShapeType="1"/>
        </xdr:cNvSpPr>
      </xdr:nvSpPr>
      <xdr:spPr bwMode="auto">
        <a:xfrm>
          <a:off x="14400144" y="4203009"/>
          <a:ext cx="0" cy="660952"/>
        </a:xfrm>
        <a:prstGeom prst="line">
          <a:avLst/>
        </a:prstGeom>
        <a:noFill/>
        <a:ln w="9525">
          <a:solidFill>
            <a:srgbClr val="000000"/>
          </a:solidFill>
          <a:round/>
          <a:headEnd/>
          <a:tailEnd/>
        </a:ln>
      </xdr:spPr>
    </xdr:sp>
    <xdr:clientData/>
  </xdr:twoCellAnchor>
  <xdr:twoCellAnchor>
    <xdr:from>
      <xdr:col>5</xdr:col>
      <xdr:colOff>965753</xdr:colOff>
      <xdr:row>23</xdr:row>
      <xdr:rowOff>28161</xdr:rowOff>
    </xdr:from>
    <xdr:to>
      <xdr:col>5</xdr:col>
      <xdr:colOff>965753</xdr:colOff>
      <xdr:row>26</xdr:row>
      <xdr:rowOff>143703</xdr:rowOff>
    </xdr:to>
    <xdr:sp macro="" textlink="">
      <xdr:nvSpPr>
        <xdr:cNvPr id="2277" name="Line 5"/>
        <xdr:cNvSpPr>
          <a:spLocks noChangeShapeType="1"/>
        </xdr:cNvSpPr>
      </xdr:nvSpPr>
      <xdr:spPr bwMode="auto">
        <a:xfrm>
          <a:off x="12254949" y="4219161"/>
          <a:ext cx="0" cy="662194"/>
        </a:xfrm>
        <a:prstGeom prst="line">
          <a:avLst/>
        </a:prstGeom>
        <a:noFill/>
        <a:ln w="9525">
          <a:solidFill>
            <a:srgbClr val="000000"/>
          </a:solidFill>
          <a:round/>
          <a:headEnd/>
          <a:tailEnd/>
        </a:ln>
      </xdr:spPr>
    </xdr:sp>
    <xdr:clientData/>
  </xdr:twoCellAnchor>
  <xdr:twoCellAnchor>
    <xdr:from>
      <xdr:col>6</xdr:col>
      <xdr:colOff>495300</xdr:colOff>
      <xdr:row>37</xdr:row>
      <xdr:rowOff>76200</xdr:rowOff>
    </xdr:from>
    <xdr:to>
      <xdr:col>6</xdr:col>
      <xdr:colOff>1790700</xdr:colOff>
      <xdr:row>41</xdr:row>
      <xdr:rowOff>133349</xdr:rowOff>
    </xdr:to>
    <xdr:graphicFrame macro="">
      <xdr:nvGraphicFramePr>
        <xdr:cNvPr id="7" name="Chart 6" title="velocity p/h"/>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603802</xdr:colOff>
      <xdr:row>23</xdr:row>
      <xdr:rowOff>42656</xdr:rowOff>
    </xdr:from>
    <xdr:to>
      <xdr:col>4</xdr:col>
      <xdr:colOff>603802</xdr:colOff>
      <xdr:row>26</xdr:row>
      <xdr:rowOff>156956</xdr:rowOff>
    </xdr:to>
    <xdr:sp macro="" textlink="">
      <xdr:nvSpPr>
        <xdr:cNvPr id="11" name="Line 5"/>
        <xdr:cNvSpPr>
          <a:spLocks noChangeShapeType="1"/>
        </xdr:cNvSpPr>
      </xdr:nvSpPr>
      <xdr:spPr bwMode="auto">
        <a:xfrm>
          <a:off x="10625759" y="4233656"/>
          <a:ext cx="0" cy="660952"/>
        </a:xfrm>
        <a:prstGeom prst="line">
          <a:avLst/>
        </a:prstGeom>
        <a:noFill/>
        <a:ln w="9525">
          <a:solidFill>
            <a:srgbClr val="000000"/>
          </a:solidFill>
          <a:round/>
          <a:headEnd/>
          <a:tailEnd/>
        </a:ln>
      </xdr:spPr>
    </xdr:sp>
    <xdr:clientData/>
  </xdr:twoCellAnchor>
  <xdr:twoCellAnchor>
    <xdr:from>
      <xdr:col>6</xdr:col>
      <xdr:colOff>1334328</xdr:colOff>
      <xdr:row>22</xdr:row>
      <xdr:rowOff>177661</xdr:rowOff>
    </xdr:from>
    <xdr:to>
      <xdr:col>6</xdr:col>
      <xdr:colOff>1334328</xdr:colOff>
      <xdr:row>26</xdr:row>
      <xdr:rowOff>109744</xdr:rowOff>
    </xdr:to>
    <xdr:sp macro="" textlink="">
      <xdr:nvSpPr>
        <xdr:cNvPr id="14" name="Line 5"/>
        <xdr:cNvSpPr>
          <a:spLocks noChangeShapeType="1"/>
        </xdr:cNvSpPr>
      </xdr:nvSpPr>
      <xdr:spPr bwMode="auto">
        <a:xfrm>
          <a:off x="14139241" y="4186444"/>
          <a:ext cx="0" cy="660952"/>
        </a:xfrm>
        <a:prstGeom prst="line">
          <a:avLst/>
        </a:prstGeom>
        <a:noFill/>
        <a:ln w="9525">
          <a:solidFill>
            <a:srgbClr val="000000"/>
          </a:solidFill>
          <a:round/>
          <a:headEnd/>
          <a:tailEnd/>
        </a:ln>
      </xdr:spPr>
    </xdr:sp>
    <xdr:clientData/>
  </xdr:twoCellAnchor>
  <xdr:twoCellAnchor>
    <xdr:from>
      <xdr:col>5</xdr:col>
      <xdr:colOff>1217129</xdr:colOff>
      <xdr:row>23</xdr:row>
      <xdr:rowOff>36444</xdr:rowOff>
    </xdr:from>
    <xdr:to>
      <xdr:col>5</xdr:col>
      <xdr:colOff>1217129</xdr:colOff>
      <xdr:row>26</xdr:row>
      <xdr:rowOff>151986</xdr:rowOff>
    </xdr:to>
    <xdr:sp macro="" textlink="">
      <xdr:nvSpPr>
        <xdr:cNvPr id="9" name="Line 5"/>
        <xdr:cNvSpPr>
          <a:spLocks noChangeShapeType="1"/>
        </xdr:cNvSpPr>
      </xdr:nvSpPr>
      <xdr:spPr bwMode="auto">
        <a:xfrm>
          <a:off x="12506325" y="4227444"/>
          <a:ext cx="0" cy="662194"/>
        </a:xfrm>
        <a:prstGeom prst="line">
          <a:avLst/>
        </a:prstGeom>
        <a:noFill/>
        <a:ln w="9525">
          <a:solidFill>
            <a:srgbClr val="000000"/>
          </a:solidFill>
          <a:round/>
          <a:headEnd/>
          <a:tailEnd/>
        </a:ln>
      </xdr:spPr>
    </xdr:sp>
    <xdr:clientData/>
  </xdr:twoCellAnchor>
</xdr:wsDr>
</file>

<file path=xl/drawings/drawing2.xml><?xml version="1.0" encoding="utf-8"?>
<c:userShapes xmlns:c="http://schemas.openxmlformats.org/drawingml/2006/chart">
  <cdr:relSizeAnchor xmlns:cdr="http://schemas.openxmlformats.org/drawingml/2006/chartDrawing">
    <cdr:from>
      <cdr:x>1</cdr:x>
      <cdr:y>0.85474</cdr:y>
    </cdr:from>
    <cdr:to>
      <cdr:x>1</cdr:x>
      <cdr:y>1</cdr:y>
    </cdr:to>
    <cdr:sp macro="" textlink="">
      <cdr:nvSpPr>
        <cdr:cNvPr id="2" name="Line 5"/>
        <cdr:cNvSpPr>
          <a:spLocks xmlns:a="http://schemas.openxmlformats.org/drawingml/2006/main" noChangeShapeType="1"/>
        </cdr:cNvSpPr>
      </cdr:nvSpPr>
      <cdr:spPr bwMode="auto">
        <a:xfrm xmlns:a="http://schemas.openxmlformats.org/drawingml/2006/main">
          <a:off x="12658725" y="4143375"/>
          <a:ext cx="0" cy="657225"/>
        </a:xfrm>
        <a:prstGeom xmlns:a="http://schemas.openxmlformats.org/drawingml/2006/main" prst="line">
          <a:avLst/>
        </a:prstGeom>
        <a:noFill xmlns:a="http://schemas.openxmlformats.org/drawingml/2006/main"/>
        <a:ln xmlns:a="http://schemas.openxmlformats.org/drawingml/2006/main" w="9525">
          <a:solidFill>
            <a:srgbClr val="000000"/>
          </a:solidFill>
          <a:round/>
          <a:headEnd/>
          <a:tailEnd/>
        </a:ln>
      </cdr:spPr>
    </cdr:sp>
  </cdr:relSizeAnchor>
</c:userShapes>
</file>

<file path=xl/drawings/drawing3.xml><?xml version="1.0" encoding="utf-8"?>
<xdr:wsDr xmlns:xdr="http://schemas.openxmlformats.org/drawingml/2006/spreadsheetDrawing" xmlns:a="http://schemas.openxmlformats.org/drawingml/2006/main">
  <xdr:twoCellAnchor editAs="oneCell">
    <xdr:from>
      <xdr:col>0</xdr:col>
      <xdr:colOff>0</xdr:colOff>
      <xdr:row>5</xdr:row>
      <xdr:rowOff>0</xdr:rowOff>
    </xdr:from>
    <xdr:to>
      <xdr:col>12</xdr:col>
      <xdr:colOff>418133</xdr:colOff>
      <xdr:row>27</xdr:row>
      <xdr:rowOff>28126</xdr:rowOff>
    </xdr:to>
    <xdr:pic>
      <xdr:nvPicPr>
        <xdr:cNvPr id="2" name="Billede 1"/>
        <xdr:cNvPicPr>
          <a:picLocks noChangeAspect="1"/>
        </xdr:cNvPicPr>
      </xdr:nvPicPr>
      <xdr:blipFill>
        <a:blip xmlns:r="http://schemas.openxmlformats.org/officeDocument/2006/relationships" r:embed="rId1"/>
        <a:stretch>
          <a:fillRect/>
        </a:stretch>
      </xdr:blipFill>
      <xdr:spPr>
        <a:xfrm>
          <a:off x="0" y="809625"/>
          <a:ext cx="7733333" cy="3590476"/>
        </a:xfrm>
        <a:prstGeom prst="rect">
          <a:avLst/>
        </a:prstGeom>
      </xdr:spPr>
    </xdr:pic>
    <xdr:clientData/>
  </xdr:twoCellAnchor>
  <xdr:twoCellAnchor editAs="oneCell">
    <xdr:from>
      <xdr:col>14</xdr:col>
      <xdr:colOff>0</xdr:colOff>
      <xdr:row>5</xdr:row>
      <xdr:rowOff>0</xdr:rowOff>
    </xdr:from>
    <xdr:to>
      <xdr:col>23</xdr:col>
      <xdr:colOff>180267</xdr:colOff>
      <xdr:row>24</xdr:row>
      <xdr:rowOff>56758</xdr:rowOff>
    </xdr:to>
    <xdr:pic>
      <xdr:nvPicPr>
        <xdr:cNvPr id="3" name="Billede 2"/>
        <xdr:cNvPicPr>
          <a:picLocks noChangeAspect="1"/>
        </xdr:cNvPicPr>
      </xdr:nvPicPr>
      <xdr:blipFill>
        <a:blip xmlns:r="http://schemas.openxmlformats.org/officeDocument/2006/relationships" r:embed="rId2"/>
        <a:stretch>
          <a:fillRect/>
        </a:stretch>
      </xdr:blipFill>
      <xdr:spPr>
        <a:xfrm>
          <a:off x="8534400" y="809625"/>
          <a:ext cx="5666667" cy="3133333"/>
        </a:xfrm>
        <a:prstGeom prst="rect">
          <a:avLst/>
        </a:prstGeom>
      </xdr:spPr>
    </xdr:pic>
    <xdr:clientData/>
  </xdr:twoCellAnchor>
  <xdr:twoCellAnchor editAs="oneCell">
    <xdr:from>
      <xdr:col>0</xdr:col>
      <xdr:colOff>0</xdr:colOff>
      <xdr:row>29</xdr:row>
      <xdr:rowOff>47625</xdr:rowOff>
    </xdr:from>
    <xdr:to>
      <xdr:col>10</xdr:col>
      <xdr:colOff>104000</xdr:colOff>
      <xdr:row>69</xdr:row>
      <xdr:rowOff>18244</xdr:rowOff>
    </xdr:to>
    <xdr:pic>
      <xdr:nvPicPr>
        <xdr:cNvPr id="4" name="Billede 3"/>
        <xdr:cNvPicPr>
          <a:picLocks noChangeAspect="1"/>
        </xdr:cNvPicPr>
      </xdr:nvPicPr>
      <xdr:blipFill>
        <a:blip xmlns:r="http://schemas.openxmlformats.org/officeDocument/2006/relationships" r:embed="rId3"/>
        <a:stretch>
          <a:fillRect/>
        </a:stretch>
      </xdr:blipFill>
      <xdr:spPr>
        <a:xfrm>
          <a:off x="0" y="4743450"/>
          <a:ext cx="6200000" cy="6447619"/>
        </a:xfrm>
        <a:prstGeom prst="rect">
          <a:avLst/>
        </a:prstGeom>
      </xdr:spPr>
    </xdr:pic>
    <xdr:clientData/>
  </xdr:twoCellAnchor>
  <xdr:twoCellAnchor editAs="oneCell">
    <xdr:from>
      <xdr:col>11</xdr:col>
      <xdr:colOff>0</xdr:colOff>
      <xdr:row>31</xdr:row>
      <xdr:rowOff>0</xdr:rowOff>
    </xdr:from>
    <xdr:to>
      <xdr:col>24</xdr:col>
      <xdr:colOff>208533</xdr:colOff>
      <xdr:row>57</xdr:row>
      <xdr:rowOff>66140</xdr:rowOff>
    </xdr:to>
    <xdr:pic>
      <xdr:nvPicPr>
        <xdr:cNvPr id="5" name="Billede 4"/>
        <xdr:cNvPicPr>
          <a:picLocks noChangeAspect="1"/>
        </xdr:cNvPicPr>
      </xdr:nvPicPr>
      <xdr:blipFill>
        <a:blip xmlns:r="http://schemas.openxmlformats.org/officeDocument/2006/relationships" r:embed="rId4"/>
        <a:stretch>
          <a:fillRect/>
        </a:stretch>
      </xdr:blipFill>
      <xdr:spPr>
        <a:xfrm>
          <a:off x="6705600" y="5019675"/>
          <a:ext cx="8133333" cy="4276190"/>
        </a:xfrm>
        <a:prstGeom prst="rect">
          <a:avLst/>
        </a:prstGeom>
      </xdr:spPr>
    </xdr:pic>
    <xdr:clientData/>
  </xdr:twoCellAnchor>
  <xdr:twoCellAnchor editAs="oneCell">
    <xdr:from>
      <xdr:col>12</xdr:col>
      <xdr:colOff>381000</xdr:colOff>
      <xdr:row>62</xdr:row>
      <xdr:rowOff>76200</xdr:rowOff>
    </xdr:from>
    <xdr:to>
      <xdr:col>27</xdr:col>
      <xdr:colOff>237000</xdr:colOff>
      <xdr:row>126</xdr:row>
      <xdr:rowOff>160619</xdr:rowOff>
    </xdr:to>
    <xdr:pic>
      <xdr:nvPicPr>
        <xdr:cNvPr id="6" name="Billede 5"/>
        <xdr:cNvPicPr>
          <a:picLocks noChangeAspect="1"/>
        </xdr:cNvPicPr>
      </xdr:nvPicPr>
      <xdr:blipFill>
        <a:blip xmlns:r="http://schemas.openxmlformats.org/officeDocument/2006/relationships" r:embed="rId5"/>
        <a:stretch>
          <a:fillRect/>
        </a:stretch>
      </xdr:blipFill>
      <xdr:spPr>
        <a:xfrm>
          <a:off x="7696200" y="10115550"/>
          <a:ext cx="9000000" cy="10447619"/>
        </a:xfrm>
        <a:prstGeom prst="rect">
          <a:avLst/>
        </a:prstGeom>
      </xdr:spPr>
    </xdr:pic>
    <xdr:clientData/>
  </xdr:twoCellAnchor>
  <xdr:twoCellAnchor editAs="oneCell">
    <xdr:from>
      <xdr:col>3</xdr:col>
      <xdr:colOff>0</xdr:colOff>
      <xdr:row>79</xdr:row>
      <xdr:rowOff>0</xdr:rowOff>
    </xdr:from>
    <xdr:to>
      <xdr:col>12</xdr:col>
      <xdr:colOff>180267</xdr:colOff>
      <xdr:row>98</xdr:row>
      <xdr:rowOff>56758</xdr:rowOff>
    </xdr:to>
    <xdr:pic>
      <xdr:nvPicPr>
        <xdr:cNvPr id="7" name="Billede 6"/>
        <xdr:cNvPicPr>
          <a:picLocks noChangeAspect="1"/>
        </xdr:cNvPicPr>
      </xdr:nvPicPr>
      <xdr:blipFill>
        <a:blip xmlns:r="http://schemas.openxmlformats.org/officeDocument/2006/relationships" r:embed="rId6"/>
        <a:stretch>
          <a:fillRect/>
        </a:stretch>
      </xdr:blipFill>
      <xdr:spPr>
        <a:xfrm>
          <a:off x="1828800" y="12792075"/>
          <a:ext cx="5666667" cy="3133333"/>
        </a:xfrm>
        <a:prstGeom prst="rect">
          <a:avLst/>
        </a:prstGeom>
      </xdr:spPr>
    </xdr:pic>
    <xdr:clientData/>
  </xdr:twoCellAnchor>
</xdr:wsDr>
</file>

<file path=xl/tables/table1.xml><?xml version="1.0" encoding="utf-8"?>
<table xmlns="http://schemas.openxmlformats.org/spreadsheetml/2006/main" id="1" name="Table1" displayName="Table1" ref="A1:D16" totalsRowShown="0" headerRowDxfId="5" dataDxfId="4">
  <autoFilter ref="A1:D16"/>
  <tableColumns count="4">
    <tableColumn id="1" name="Column1" dataDxfId="3">
      <calculatedColumnFormula>IF(Data!A2="","",Data!A2)</calculatedColumnFormula>
    </tableColumn>
    <tableColumn id="2" name="What did I do yesterday" dataDxfId="2"/>
    <tableColumn id="3" name="What do I plan on doing today" dataDxfId="1"/>
    <tableColumn id="4" name="Is there any impediments for todays work" dataDxfId="0"/>
  </tableColumns>
  <tableStyleInfo name="TableStyleLight16" showFirstColumn="0" showLastColumn="0" showRowStripes="1" showColumnStripes="0"/>
</table>
</file>

<file path=xl/theme/theme1.xml><?xml version="1.0" encoding="utf-8"?>
<a:theme xmlns:a="http://schemas.openxmlformats.org/drawingml/2006/main" name="Kontortema">
  <a:themeElements>
    <a:clrScheme name="Kontor">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Kontor">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Kontor">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1048576"/>
  <sheetViews>
    <sheetView tabSelected="1" zoomScale="85" zoomScaleNormal="85" workbookViewId="0">
      <selection activeCell="E8" sqref="E8"/>
    </sheetView>
  </sheetViews>
  <sheetFormatPr defaultRowHeight="12.75" x14ac:dyDescent="0.2"/>
  <cols>
    <col min="1" max="1" width="13.42578125" customWidth="1"/>
    <col min="2" max="2" width="23.5703125" customWidth="1"/>
    <col min="3" max="3" width="9.140625" style="9"/>
    <col min="5" max="5" width="14.7109375" customWidth="1"/>
    <col min="6" max="6" width="11.140625" customWidth="1"/>
    <col min="7" max="7" width="9.140625" style="76" customWidth="1"/>
    <col min="8" max="8" width="7.5703125" customWidth="1"/>
    <col min="9" max="9" width="48.42578125" customWidth="1"/>
    <col min="10" max="10" width="77" customWidth="1"/>
    <col min="11" max="11" width="14.42578125" style="31" customWidth="1"/>
    <col min="12" max="12" width="16.5703125" style="33" customWidth="1"/>
    <col min="13" max="13" width="10.140625" style="41" customWidth="1"/>
    <col min="14" max="14" width="100.7109375" customWidth="1"/>
    <col min="15" max="15" width="39.85546875" customWidth="1"/>
    <col min="16" max="16" width="73.42578125" customWidth="1"/>
    <col min="19" max="19" width="10.5703125" customWidth="1"/>
  </cols>
  <sheetData>
    <row r="1" spans="1:19" s="36" customFormat="1" ht="78.75" customHeight="1" thickBot="1" x14ac:dyDescent="0.25">
      <c r="A1" s="34" t="s">
        <v>20</v>
      </c>
      <c r="B1" s="35" t="s">
        <v>13</v>
      </c>
      <c r="C1" s="56"/>
      <c r="D1" s="36" t="s">
        <v>24</v>
      </c>
      <c r="E1" s="37" t="s">
        <v>11</v>
      </c>
      <c r="F1" s="37" t="s">
        <v>42</v>
      </c>
      <c r="G1" s="74" t="s">
        <v>44</v>
      </c>
      <c r="H1" s="37" t="s">
        <v>43</v>
      </c>
      <c r="I1" s="37" t="s">
        <v>41</v>
      </c>
      <c r="J1" s="38" t="s">
        <v>40</v>
      </c>
      <c r="K1" s="39" t="s">
        <v>18</v>
      </c>
      <c r="L1" s="39" t="s">
        <v>19</v>
      </c>
      <c r="M1" s="42" t="s">
        <v>10</v>
      </c>
    </row>
    <row r="2" spans="1:19" ht="25.5" customHeight="1" x14ac:dyDescent="0.2">
      <c r="A2" s="17">
        <v>41757</v>
      </c>
      <c r="B2" s="50">
        <v>60</v>
      </c>
      <c r="D2" s="49">
        <v>24</v>
      </c>
      <c r="E2">
        <v>0</v>
      </c>
      <c r="F2">
        <v>50</v>
      </c>
      <c r="G2" s="75"/>
      <c r="H2" s="22"/>
      <c r="I2" s="65" t="s">
        <v>46</v>
      </c>
      <c r="J2" s="73" t="s">
        <v>47</v>
      </c>
      <c r="K2" s="30"/>
      <c r="L2" s="32"/>
      <c r="M2" s="62" t="s">
        <v>56</v>
      </c>
      <c r="N2" s="81" t="s">
        <v>57</v>
      </c>
      <c r="S2" s="15"/>
    </row>
    <row r="3" spans="1:19" ht="24" customHeight="1" x14ac:dyDescent="0.2">
      <c r="A3" s="17">
        <v>41758</v>
      </c>
      <c r="B3" s="16">
        <v>50</v>
      </c>
      <c r="D3" s="49">
        <v>30</v>
      </c>
      <c r="E3">
        <v>0</v>
      </c>
      <c r="F3">
        <v>100</v>
      </c>
      <c r="G3" s="82"/>
      <c r="H3" s="22"/>
      <c r="I3" s="65" t="s">
        <v>48</v>
      </c>
      <c r="J3" s="73" t="s">
        <v>49</v>
      </c>
      <c r="K3" s="30"/>
      <c r="L3" s="32"/>
      <c r="M3" s="62" t="s">
        <v>55</v>
      </c>
      <c r="N3" s="26"/>
      <c r="O3" s="80"/>
    </row>
    <row r="4" spans="1:19" ht="36" customHeight="1" x14ac:dyDescent="0.2">
      <c r="A4" s="17">
        <v>41759</v>
      </c>
      <c r="B4" s="16">
        <v>41</v>
      </c>
      <c r="D4" s="49">
        <v>6</v>
      </c>
      <c r="E4">
        <v>0</v>
      </c>
      <c r="F4" s="22">
        <v>80</v>
      </c>
      <c r="G4" s="82"/>
      <c r="H4" s="22"/>
      <c r="I4" s="65" t="s">
        <v>54</v>
      </c>
      <c r="J4" s="73" t="s">
        <v>53</v>
      </c>
      <c r="K4" s="30"/>
      <c r="L4" s="32"/>
      <c r="M4" s="62" t="s">
        <v>55</v>
      </c>
      <c r="N4" s="26"/>
      <c r="O4" s="78"/>
    </row>
    <row r="5" spans="1:19" ht="24" customHeight="1" x14ac:dyDescent="0.2">
      <c r="A5" s="17">
        <v>41760</v>
      </c>
      <c r="B5" s="18">
        <v>40</v>
      </c>
      <c r="D5" s="49">
        <v>3</v>
      </c>
      <c r="E5">
        <v>0</v>
      </c>
      <c r="F5" s="22">
        <v>10</v>
      </c>
      <c r="G5" s="75"/>
      <c r="H5" s="22"/>
      <c r="I5" s="65" t="s">
        <v>58</v>
      </c>
      <c r="J5" s="73" t="s">
        <v>59</v>
      </c>
      <c r="K5" s="30"/>
      <c r="L5" s="32"/>
      <c r="M5" s="62" t="s">
        <v>55</v>
      </c>
      <c r="N5" s="26"/>
      <c r="O5" s="71"/>
    </row>
    <row r="6" spans="1:19" ht="24" customHeight="1" x14ac:dyDescent="0.2">
      <c r="A6" s="17">
        <v>41761</v>
      </c>
      <c r="B6" s="16">
        <v>34</v>
      </c>
      <c r="D6" s="49">
        <v>4</v>
      </c>
      <c r="E6">
        <v>0</v>
      </c>
      <c r="F6" s="70">
        <v>5</v>
      </c>
      <c r="G6" s="75"/>
      <c r="H6" s="22"/>
      <c r="I6" s="65" t="s">
        <v>60</v>
      </c>
      <c r="J6" s="73" t="s">
        <v>61</v>
      </c>
      <c r="K6" s="30"/>
      <c r="L6" s="32"/>
      <c r="M6" s="62" t="s">
        <v>55</v>
      </c>
      <c r="N6" s="71"/>
      <c r="O6" s="71"/>
    </row>
    <row r="7" spans="1:19" ht="24" customHeight="1" x14ac:dyDescent="0.2">
      <c r="A7" s="17">
        <v>41762</v>
      </c>
      <c r="B7" s="16">
        <v>30</v>
      </c>
      <c r="D7" s="49"/>
      <c r="F7" s="70"/>
      <c r="G7" s="75"/>
      <c r="H7" s="22"/>
      <c r="I7" s="65"/>
      <c r="J7" s="73"/>
      <c r="K7" s="30"/>
      <c r="L7" s="32"/>
      <c r="M7" s="62"/>
      <c r="N7" s="26"/>
      <c r="O7" s="64"/>
    </row>
    <row r="8" spans="1:19" ht="24" customHeight="1" x14ac:dyDescent="0.2">
      <c r="A8" s="17">
        <v>41763</v>
      </c>
      <c r="B8" s="16">
        <v>30</v>
      </c>
      <c r="D8" s="49"/>
      <c r="F8" s="70"/>
      <c r="G8" s="75"/>
      <c r="H8" s="22"/>
      <c r="I8" s="65"/>
      <c r="J8" s="73"/>
      <c r="K8" s="30"/>
      <c r="L8" s="32"/>
      <c r="M8" s="62"/>
      <c r="N8" s="26"/>
    </row>
    <row r="9" spans="1:19" ht="24" customHeight="1" x14ac:dyDescent="0.2">
      <c r="A9" s="17">
        <v>41764</v>
      </c>
      <c r="B9" s="16">
        <v>30</v>
      </c>
      <c r="D9" s="49"/>
      <c r="F9" s="70"/>
      <c r="G9" s="75"/>
      <c r="H9" s="22"/>
      <c r="I9" s="65"/>
      <c r="J9" s="73"/>
      <c r="K9" s="30"/>
      <c r="L9" s="32"/>
      <c r="M9" s="62"/>
      <c r="N9" s="26"/>
    </row>
    <row r="10" spans="1:19" ht="24" customHeight="1" x14ac:dyDescent="0.2">
      <c r="A10" s="17">
        <v>41765</v>
      </c>
      <c r="B10" s="16">
        <v>20</v>
      </c>
      <c r="D10" s="49"/>
      <c r="F10" s="70"/>
      <c r="G10" s="75"/>
      <c r="H10" s="22"/>
      <c r="I10" s="65"/>
      <c r="J10" s="73"/>
      <c r="K10" s="30"/>
      <c r="L10" s="32"/>
      <c r="M10" s="62"/>
      <c r="N10" s="26"/>
    </row>
    <row r="11" spans="1:19" ht="24" customHeight="1" x14ac:dyDescent="0.2">
      <c r="A11" s="17">
        <v>41766</v>
      </c>
      <c r="B11" s="16">
        <v>10</v>
      </c>
      <c r="D11" s="49"/>
      <c r="F11" s="70"/>
      <c r="G11" s="75"/>
      <c r="H11" s="22"/>
      <c r="I11" s="65"/>
      <c r="J11" s="73"/>
      <c r="K11" s="30"/>
      <c r="L11" s="32"/>
      <c r="M11" s="62"/>
      <c r="N11" s="26"/>
    </row>
    <row r="12" spans="1:19" ht="24" customHeight="1" x14ac:dyDescent="0.25">
      <c r="A12" s="17">
        <v>41767</v>
      </c>
      <c r="B12" s="16">
        <v>6</v>
      </c>
      <c r="D12" s="49"/>
      <c r="F12" s="70"/>
      <c r="G12" s="75"/>
      <c r="H12" s="22"/>
      <c r="I12" s="65"/>
      <c r="J12" s="73"/>
      <c r="K12" s="30"/>
      <c r="L12" s="32"/>
      <c r="M12" s="62"/>
      <c r="N12" s="26"/>
      <c r="O12" s="83"/>
      <c r="P12" s="83"/>
    </row>
    <row r="13" spans="1:19" ht="24" customHeight="1" x14ac:dyDescent="0.2">
      <c r="A13" s="17">
        <v>41768</v>
      </c>
      <c r="B13" s="16">
        <v>4</v>
      </c>
      <c r="D13" s="49"/>
      <c r="F13" s="70"/>
      <c r="G13" s="75"/>
      <c r="H13" s="22"/>
      <c r="I13" s="65"/>
      <c r="J13" s="73"/>
      <c r="K13" s="30"/>
      <c r="L13" s="32"/>
      <c r="M13" s="62"/>
      <c r="N13" s="26"/>
      <c r="O13" s="64"/>
    </row>
    <row r="14" spans="1:19" ht="24" customHeight="1" x14ac:dyDescent="0.2">
      <c r="A14" s="17">
        <v>41769</v>
      </c>
      <c r="B14" s="16">
        <v>2</v>
      </c>
      <c r="D14" s="49"/>
      <c r="F14" s="70"/>
      <c r="G14" s="75"/>
      <c r="H14" s="22"/>
      <c r="I14" s="65"/>
      <c r="J14" s="73"/>
      <c r="K14" s="30"/>
      <c r="L14" s="32"/>
      <c r="M14" s="62"/>
      <c r="N14" s="26"/>
    </row>
    <row r="15" spans="1:19" ht="24" customHeight="1" x14ac:dyDescent="0.2">
      <c r="A15" s="17">
        <v>41770</v>
      </c>
      <c r="B15" s="16">
        <v>0</v>
      </c>
      <c r="D15" s="49"/>
      <c r="F15" s="22"/>
      <c r="G15" s="75"/>
      <c r="H15" s="22"/>
      <c r="I15" s="65"/>
      <c r="J15" s="73"/>
      <c r="K15" s="30"/>
      <c r="L15" s="32"/>
      <c r="M15" s="62"/>
      <c r="N15" s="26"/>
    </row>
    <row r="16" spans="1:19" ht="24" customHeight="1" x14ac:dyDescent="0.2">
      <c r="A16" s="17"/>
      <c r="B16" s="16"/>
      <c r="D16" s="49"/>
      <c r="F16" s="22"/>
      <c r="G16" s="75"/>
      <c r="H16" s="22"/>
      <c r="I16" s="65"/>
      <c r="J16" s="73"/>
      <c r="K16" s="30"/>
      <c r="L16" s="32"/>
      <c r="M16" s="62"/>
      <c r="N16" s="26"/>
    </row>
    <row r="17" spans="1:15" x14ac:dyDescent="0.2">
      <c r="A17" s="17"/>
      <c r="B17" s="16"/>
      <c r="D17" s="49"/>
      <c r="F17" s="22"/>
      <c r="G17" s="75"/>
      <c r="H17" s="22"/>
      <c r="I17" s="65"/>
      <c r="J17" s="73"/>
      <c r="K17" s="30"/>
      <c r="L17" s="32"/>
      <c r="M17" s="62"/>
      <c r="N17" s="72"/>
    </row>
    <row r="18" spans="1:15" x14ac:dyDescent="0.2">
      <c r="A18" s="17"/>
      <c r="B18" s="16"/>
      <c r="D18" s="49"/>
      <c r="F18" s="22"/>
      <c r="G18" s="75"/>
      <c r="H18" s="22"/>
      <c r="I18" s="65"/>
      <c r="J18" s="73"/>
      <c r="K18" s="30"/>
      <c r="L18" s="32"/>
      <c r="M18" s="62"/>
      <c r="N18" s="72"/>
    </row>
    <row r="19" spans="1:15" x14ac:dyDescent="0.2">
      <c r="A19" s="17"/>
      <c r="B19" s="16"/>
      <c r="D19" s="49"/>
      <c r="F19" s="22"/>
      <c r="G19" s="75"/>
      <c r="H19" s="22"/>
      <c r="I19" s="65"/>
      <c r="J19" s="73"/>
      <c r="K19" s="30"/>
      <c r="L19" s="32"/>
      <c r="M19" s="62"/>
      <c r="N19" s="26"/>
      <c r="O19" s="68"/>
    </row>
    <row r="20" spans="1:15" x14ac:dyDescent="0.2">
      <c r="A20" s="17"/>
      <c r="B20" s="16"/>
      <c r="D20" s="49"/>
      <c r="F20" s="22"/>
      <c r="G20" s="75"/>
      <c r="H20" s="22"/>
      <c r="I20" s="65"/>
      <c r="J20" s="73"/>
      <c r="K20" s="30"/>
      <c r="L20" s="32"/>
      <c r="M20" s="62"/>
      <c r="N20" s="26"/>
      <c r="O20" s="68"/>
    </row>
    <row r="21" spans="1:15" ht="15" x14ac:dyDescent="0.25">
      <c r="A21" s="17"/>
      <c r="B21" s="16"/>
      <c r="D21" s="49"/>
      <c r="F21" s="22"/>
      <c r="G21" s="75"/>
      <c r="H21" s="22"/>
      <c r="I21" s="65"/>
      <c r="J21" s="73"/>
      <c r="K21" s="30"/>
      <c r="L21" s="32"/>
      <c r="M21" s="62"/>
      <c r="N21" s="79"/>
    </row>
    <row r="22" spans="1:15" x14ac:dyDescent="0.2">
      <c r="A22" s="17"/>
      <c r="B22" s="16"/>
      <c r="D22" s="49"/>
      <c r="F22" s="22"/>
      <c r="G22" s="75"/>
      <c r="H22" s="22"/>
      <c r="I22" s="65"/>
      <c r="J22" s="73"/>
      <c r="K22" s="30"/>
      <c r="L22" s="32"/>
      <c r="M22" s="62"/>
      <c r="N22" s="26"/>
    </row>
    <row r="23" spans="1:15" x14ac:dyDescent="0.2">
      <c r="A23" s="17"/>
      <c r="B23" s="16"/>
      <c r="D23" s="49"/>
      <c r="F23" s="22"/>
      <c r="G23" s="75"/>
      <c r="H23" s="22"/>
      <c r="I23" s="65"/>
      <c r="J23" s="73"/>
      <c r="K23" s="30"/>
      <c r="L23" s="32"/>
      <c r="M23" s="62"/>
      <c r="N23" s="26"/>
    </row>
    <row r="24" spans="1:15" x14ac:dyDescent="0.2">
      <c r="A24" s="17"/>
      <c r="B24" s="16"/>
      <c r="D24" s="49"/>
      <c r="F24" s="22"/>
      <c r="G24" s="75"/>
      <c r="H24" s="22"/>
      <c r="I24" s="65"/>
      <c r="J24" s="73"/>
      <c r="K24" s="30"/>
      <c r="L24" s="32"/>
      <c r="M24" s="62"/>
      <c r="N24" s="26"/>
    </row>
    <row r="25" spans="1:15" x14ac:dyDescent="0.2">
      <c r="A25" s="17"/>
      <c r="B25" s="16"/>
      <c r="D25" s="49"/>
      <c r="F25" s="22"/>
      <c r="G25" s="75"/>
      <c r="H25" s="22"/>
      <c r="I25" s="65"/>
      <c r="J25" s="73"/>
      <c r="K25" s="30"/>
      <c r="L25" s="32"/>
      <c r="M25" s="62"/>
      <c r="N25" s="26"/>
    </row>
    <row r="26" spans="1:15" x14ac:dyDescent="0.2">
      <c r="A26" s="17"/>
      <c r="B26" s="16"/>
      <c r="D26" s="49"/>
      <c r="F26" s="22"/>
      <c r="G26" s="75"/>
      <c r="H26" s="22"/>
      <c r="I26" s="65"/>
      <c r="J26" s="73"/>
      <c r="K26" s="30"/>
      <c r="L26" s="32"/>
      <c r="M26" s="62"/>
      <c r="N26" s="26"/>
    </row>
    <row r="27" spans="1:15" x14ac:dyDescent="0.2">
      <c r="A27" s="17"/>
      <c r="B27" s="16"/>
      <c r="D27" s="49"/>
      <c r="F27" s="22"/>
      <c r="G27" s="75"/>
      <c r="H27" s="22"/>
      <c r="I27" s="65"/>
      <c r="J27" s="73"/>
      <c r="K27" s="30"/>
      <c r="L27" s="32"/>
      <c r="M27" s="62"/>
    </row>
    <row r="28" spans="1:15" x14ac:dyDescent="0.2">
      <c r="A28" s="17"/>
      <c r="B28" s="16"/>
      <c r="D28" s="49"/>
      <c r="F28" s="22"/>
      <c r="G28" s="75"/>
      <c r="H28" s="22"/>
      <c r="I28" s="65"/>
      <c r="J28" s="73"/>
      <c r="K28" s="30"/>
      <c r="L28" s="32"/>
      <c r="M28" s="62"/>
    </row>
    <row r="29" spans="1:15" x14ac:dyDescent="0.2">
      <c r="A29" s="17"/>
      <c r="B29" s="16"/>
      <c r="D29" s="49"/>
      <c r="F29" s="22"/>
      <c r="G29" s="75"/>
      <c r="H29" s="22"/>
      <c r="I29" s="65"/>
      <c r="J29" s="48"/>
      <c r="K29" s="30"/>
      <c r="L29" s="32"/>
      <c r="M29" s="62"/>
    </row>
    <row r="30" spans="1:15" x14ac:dyDescent="0.2">
      <c r="A30" s="17"/>
      <c r="B30" s="16"/>
      <c r="D30" s="49"/>
      <c r="F30" s="22"/>
      <c r="G30" s="75"/>
      <c r="H30" s="22"/>
      <c r="I30" s="65"/>
      <c r="J30" s="48"/>
      <c r="K30" s="30"/>
      <c r="L30" s="32"/>
      <c r="M30" s="40"/>
    </row>
    <row r="31" spans="1:15" x14ac:dyDescent="0.2">
      <c r="A31" s="17"/>
      <c r="B31" s="16"/>
      <c r="D31" s="49"/>
      <c r="F31" s="22"/>
      <c r="G31" s="75"/>
      <c r="H31" s="22"/>
      <c r="I31" s="65"/>
      <c r="J31" s="48"/>
      <c r="K31" s="30"/>
      <c r="L31" s="32"/>
      <c r="M31" s="40"/>
    </row>
    <row r="32" spans="1:15" x14ac:dyDescent="0.2">
      <c r="A32" s="17"/>
      <c r="B32" s="16"/>
      <c r="D32" s="49"/>
      <c r="F32" s="22"/>
      <c r="G32" s="75"/>
      <c r="H32" s="22"/>
      <c r="J32" s="48"/>
      <c r="K32" s="30"/>
      <c r="L32" s="32"/>
      <c r="M32" s="40"/>
    </row>
    <row r="33" spans="1:13" x14ac:dyDescent="0.2">
      <c r="A33" s="17"/>
      <c r="B33" s="16"/>
      <c r="D33" s="49"/>
      <c r="F33" s="22"/>
      <c r="G33" s="75"/>
      <c r="H33" s="22"/>
      <c r="J33" s="48"/>
      <c r="K33" s="30"/>
      <c r="L33" s="32"/>
      <c r="M33" s="40"/>
    </row>
    <row r="34" spans="1:13" x14ac:dyDescent="0.2">
      <c r="A34" s="17"/>
      <c r="B34" s="16"/>
      <c r="D34" s="49"/>
      <c r="F34" s="22"/>
      <c r="G34" s="75"/>
      <c r="H34" s="22"/>
      <c r="J34" s="48"/>
      <c r="K34" s="30"/>
      <c r="L34" s="32"/>
      <c r="M34" s="40"/>
    </row>
    <row r="35" spans="1:13" x14ac:dyDescent="0.2">
      <c r="A35" s="17"/>
      <c r="B35" s="16"/>
      <c r="D35" s="49"/>
      <c r="F35" s="22"/>
      <c r="G35" s="75"/>
      <c r="H35" s="22"/>
      <c r="J35" s="48"/>
      <c r="K35" s="30"/>
      <c r="L35" s="32"/>
      <c r="M35" s="40"/>
    </row>
    <row r="36" spans="1:13" x14ac:dyDescent="0.2">
      <c r="A36" s="17"/>
      <c r="B36" s="16"/>
      <c r="D36" s="49"/>
      <c r="F36" s="22"/>
      <c r="G36" s="75"/>
      <c r="H36" s="22"/>
      <c r="J36" s="48"/>
      <c r="K36" s="30"/>
      <c r="L36" s="32"/>
      <c r="M36" s="40"/>
    </row>
    <row r="37" spans="1:13" x14ac:dyDescent="0.2">
      <c r="A37" s="17"/>
      <c r="B37" s="16"/>
      <c r="D37" s="49"/>
      <c r="F37" s="22"/>
      <c r="G37" s="75"/>
      <c r="H37" s="22"/>
      <c r="J37" s="48"/>
      <c r="K37" s="30"/>
      <c r="L37" s="32"/>
      <c r="M37" s="40"/>
    </row>
    <row r="38" spans="1:13" x14ac:dyDescent="0.2">
      <c r="A38" s="17"/>
      <c r="B38" s="16"/>
      <c r="D38" s="49"/>
      <c r="F38" s="22"/>
      <c r="G38" s="75"/>
      <c r="H38" s="22"/>
      <c r="I38" s="47"/>
      <c r="J38" s="48"/>
      <c r="K38" s="30"/>
      <c r="L38" s="32"/>
      <c r="M38" s="40"/>
    </row>
    <row r="39" spans="1:13" x14ac:dyDescent="0.2">
      <c r="A39" s="17"/>
      <c r="B39" s="16"/>
      <c r="D39" s="49"/>
      <c r="F39" s="22"/>
      <c r="G39" s="75"/>
      <c r="H39" s="22"/>
      <c r="I39" s="47"/>
      <c r="J39" s="48"/>
      <c r="K39" s="30"/>
      <c r="L39" s="32"/>
      <c r="M39" s="40"/>
    </row>
    <row r="40" spans="1:13" x14ac:dyDescent="0.2">
      <c r="A40" s="17"/>
      <c r="B40" s="16"/>
      <c r="D40" s="49"/>
      <c r="F40" s="22"/>
      <c r="G40" s="75"/>
      <c r="H40" s="22"/>
      <c r="I40" s="47"/>
      <c r="J40" s="48"/>
      <c r="K40" s="30"/>
      <c r="L40" s="32"/>
      <c r="M40" s="40"/>
    </row>
    <row r="41" spans="1:13" x14ac:dyDescent="0.2">
      <c r="A41" s="17"/>
      <c r="B41" s="16"/>
      <c r="D41" s="49"/>
      <c r="F41" s="22"/>
      <c r="G41" s="75"/>
      <c r="H41" s="22"/>
      <c r="I41" s="47"/>
      <c r="J41" s="48"/>
      <c r="K41" s="30"/>
      <c r="L41" s="32"/>
      <c r="M41" s="40"/>
    </row>
    <row r="42" spans="1:13" x14ac:dyDescent="0.2">
      <c r="A42" s="17"/>
      <c r="B42" s="16"/>
      <c r="D42" s="49"/>
      <c r="F42" s="22"/>
      <c r="G42" s="75"/>
      <c r="H42" s="22"/>
      <c r="I42" s="47"/>
      <c r="J42" s="48"/>
      <c r="K42" s="30"/>
      <c r="L42" s="32"/>
      <c r="M42" s="40"/>
    </row>
    <row r="43" spans="1:13" x14ac:dyDescent="0.2">
      <c r="A43" s="17"/>
      <c r="B43" s="16"/>
      <c r="D43" s="49"/>
      <c r="F43" s="22"/>
      <c r="G43" s="75"/>
      <c r="H43" s="22"/>
      <c r="I43" s="47"/>
      <c r="J43" s="48"/>
      <c r="K43" s="30"/>
      <c r="L43" s="32"/>
      <c r="M43" s="40"/>
    </row>
    <row r="44" spans="1:13" x14ac:dyDescent="0.2">
      <c r="A44" s="17"/>
      <c r="B44" s="16"/>
      <c r="D44" s="49"/>
      <c r="F44" s="22"/>
      <c r="G44" s="75"/>
      <c r="H44" s="22"/>
      <c r="I44" s="47"/>
      <c r="J44" s="48"/>
      <c r="K44" s="30"/>
      <c r="L44" s="32"/>
      <c r="M44" s="40"/>
    </row>
    <row r="45" spans="1:13" x14ac:dyDescent="0.2">
      <c r="A45" s="17"/>
      <c r="B45" s="16"/>
      <c r="D45" s="49"/>
      <c r="F45" s="22"/>
      <c r="G45" s="75"/>
      <c r="H45" s="22"/>
      <c r="I45" s="47"/>
      <c r="J45" s="48"/>
      <c r="K45" s="30"/>
      <c r="L45" s="32"/>
      <c r="M45" s="40"/>
    </row>
    <row r="46" spans="1:13" x14ac:dyDescent="0.2">
      <c r="A46" s="17"/>
      <c r="B46" s="16"/>
      <c r="D46" s="49"/>
      <c r="F46" s="22"/>
      <c r="G46" s="75"/>
      <c r="H46" s="22"/>
      <c r="I46" s="47"/>
      <c r="J46" s="48"/>
      <c r="K46" s="30"/>
      <c r="L46" s="32"/>
      <c r="M46" s="40"/>
    </row>
    <row r="47" spans="1:13" x14ac:dyDescent="0.2">
      <c r="A47" s="17"/>
      <c r="B47" s="16"/>
      <c r="D47" s="49"/>
      <c r="F47" s="22"/>
      <c r="G47" s="75"/>
      <c r="H47" s="22"/>
      <c r="I47" s="47"/>
      <c r="J47" s="48"/>
      <c r="K47" s="30"/>
      <c r="L47" s="32"/>
      <c r="M47" s="40"/>
    </row>
    <row r="48" spans="1:13" x14ac:dyDescent="0.2">
      <c r="A48" s="17"/>
      <c r="B48" s="16"/>
      <c r="D48" s="49"/>
      <c r="F48" s="22"/>
      <c r="G48" s="75"/>
      <c r="H48" s="22"/>
      <c r="I48" s="47"/>
      <c r="J48" s="48"/>
      <c r="K48" s="30"/>
      <c r="L48" s="32"/>
      <c r="M48" s="40"/>
    </row>
    <row r="49" spans="1:18" x14ac:dyDescent="0.2">
      <c r="A49" s="17"/>
      <c r="B49" s="16"/>
      <c r="D49" s="49"/>
      <c r="F49" s="22"/>
      <c r="G49" s="75"/>
      <c r="H49" s="22"/>
      <c r="I49" s="47"/>
      <c r="J49" s="48"/>
      <c r="K49" s="30"/>
      <c r="L49" s="32"/>
      <c r="M49" s="40"/>
    </row>
    <row r="50" spans="1:18" x14ac:dyDescent="0.2">
      <c r="A50" s="17"/>
      <c r="B50" s="16"/>
      <c r="D50" s="49"/>
      <c r="F50" s="22"/>
      <c r="G50" s="75"/>
      <c r="H50" s="22"/>
      <c r="I50" s="47"/>
      <c r="J50" s="48"/>
      <c r="K50" s="30"/>
      <c r="L50" s="32"/>
      <c r="M50" s="40"/>
    </row>
    <row r="51" spans="1:18" x14ac:dyDescent="0.2">
      <c r="A51" s="17"/>
      <c r="B51" s="16"/>
      <c r="D51" s="49"/>
      <c r="F51" s="22"/>
      <c r="G51" s="75"/>
      <c r="H51" s="22"/>
      <c r="I51" s="47"/>
      <c r="J51" s="48"/>
      <c r="K51" s="30"/>
      <c r="L51" s="32"/>
      <c r="M51" s="40"/>
    </row>
    <row r="52" spans="1:18" x14ac:dyDescent="0.2">
      <c r="D52" s="49"/>
      <c r="F52" s="22"/>
      <c r="G52" s="75"/>
      <c r="H52" s="22"/>
      <c r="I52" s="47"/>
      <c r="J52" s="48"/>
      <c r="K52" s="30"/>
      <c r="L52" s="32"/>
      <c r="M52" s="40"/>
    </row>
    <row r="53" spans="1:18" ht="15" x14ac:dyDescent="0.25">
      <c r="A53" s="29" t="str">
        <f>D89</f>
        <v>hours left :</v>
      </c>
      <c r="B53" s="29">
        <f>E89</f>
        <v>0</v>
      </c>
      <c r="D53" s="49"/>
      <c r="F53" s="22"/>
      <c r="G53" s="75"/>
      <c r="H53" s="22"/>
      <c r="I53" s="47"/>
      <c r="J53" s="48"/>
      <c r="K53" s="30"/>
      <c r="L53" s="32"/>
      <c r="M53" s="40"/>
    </row>
    <row r="54" spans="1:18" ht="24.75" customHeight="1" x14ac:dyDescent="0.25">
      <c r="A54" s="29" t="s">
        <v>33</v>
      </c>
      <c r="B54" s="29">
        <f>$F$90</f>
        <v>245</v>
      </c>
      <c r="D54" s="49"/>
      <c r="F54" s="22"/>
      <c r="G54" s="75"/>
      <c r="H54" s="22"/>
      <c r="I54" s="47"/>
      <c r="J54" s="48"/>
      <c r="K54" s="30"/>
      <c r="L54" s="32"/>
      <c r="M54" s="40"/>
    </row>
    <row r="55" spans="1:18" ht="15" x14ac:dyDescent="0.25">
      <c r="A55" s="44" t="s">
        <v>21</v>
      </c>
      <c r="B55" s="45">
        <f>B54/B2</f>
        <v>4.083333333333333</v>
      </c>
      <c r="D55" s="49"/>
      <c r="F55" s="22"/>
      <c r="G55" s="75"/>
      <c r="H55" s="22"/>
      <c r="I55" s="47"/>
      <c r="J55" s="48"/>
      <c r="K55" s="30"/>
      <c r="L55" s="32"/>
      <c r="M55" s="40"/>
    </row>
    <row r="56" spans="1:18" ht="15" x14ac:dyDescent="0.25">
      <c r="A56" s="44" t="s">
        <v>23</v>
      </c>
      <c r="B56" s="45">
        <f>6*B55</f>
        <v>24.5</v>
      </c>
      <c r="D56" s="49"/>
      <c r="F56" s="22"/>
      <c r="G56" s="75"/>
      <c r="H56" s="22"/>
      <c r="I56" s="47"/>
      <c r="J56" s="48"/>
      <c r="K56" s="30"/>
      <c r="L56" s="32"/>
      <c r="M56" s="40"/>
    </row>
    <row r="57" spans="1:18" x14ac:dyDescent="0.2">
      <c r="A57" s="22" t="s">
        <v>15</v>
      </c>
      <c r="B57" s="22" t="s">
        <v>52</v>
      </c>
      <c r="D57" s="49"/>
      <c r="G57" s="75"/>
      <c r="I57" s="47"/>
      <c r="J57" s="48"/>
      <c r="K57" s="30"/>
      <c r="L57" s="32"/>
      <c r="M57" s="40"/>
    </row>
    <row r="58" spans="1:18" x14ac:dyDescent="0.2">
      <c r="A58" s="22" t="s">
        <v>16</v>
      </c>
      <c r="B58" s="22" t="s">
        <v>50</v>
      </c>
      <c r="D58" s="49"/>
      <c r="G58" s="75"/>
      <c r="I58" s="47"/>
      <c r="J58" s="48"/>
      <c r="K58" s="30"/>
      <c r="L58" s="32"/>
      <c r="M58" s="40"/>
    </row>
    <row r="59" spans="1:18" x14ac:dyDescent="0.2">
      <c r="A59" s="1"/>
      <c r="B59" s="1"/>
      <c r="D59" s="49"/>
      <c r="G59" s="75"/>
      <c r="I59" s="47"/>
      <c r="J59" s="48"/>
      <c r="K59" s="30"/>
      <c r="L59" s="32"/>
      <c r="M59" s="40"/>
    </row>
    <row r="60" spans="1:18" x14ac:dyDescent="0.2">
      <c r="A60" s="22"/>
      <c r="B60" s="84" t="s">
        <v>51</v>
      </c>
      <c r="C60" s="84"/>
      <c r="D60" s="84"/>
      <c r="E60" s="84"/>
      <c r="G60" s="75"/>
      <c r="I60" s="47"/>
      <c r="J60" s="48"/>
      <c r="K60" s="30"/>
      <c r="L60" s="32"/>
      <c r="M60" s="40"/>
    </row>
    <row r="61" spans="1:18" x14ac:dyDescent="0.2">
      <c r="A61" s="43"/>
      <c r="B61" s="84"/>
      <c r="C61" s="84"/>
      <c r="D61" s="84"/>
      <c r="E61" s="84"/>
      <c r="G61" s="75"/>
      <c r="I61" s="47"/>
      <c r="J61" s="48"/>
      <c r="K61" s="30"/>
      <c r="L61" s="32"/>
      <c r="M61" s="40"/>
      <c r="R61" s="26"/>
    </row>
    <row r="62" spans="1:18" x14ac:dyDescent="0.2">
      <c r="A62" s="43"/>
      <c r="B62" s="84"/>
      <c r="C62" s="84"/>
      <c r="D62" s="84"/>
      <c r="E62" s="84"/>
      <c r="G62" s="75"/>
      <c r="I62" s="47"/>
      <c r="J62" s="48"/>
      <c r="K62" s="30"/>
      <c r="L62" s="32"/>
      <c r="M62" s="40"/>
      <c r="R62" s="26"/>
    </row>
    <row r="63" spans="1:18" x14ac:dyDescent="0.2">
      <c r="A63" s="43"/>
      <c r="B63" s="84"/>
      <c r="C63" s="84"/>
      <c r="D63" s="84"/>
      <c r="E63" s="84"/>
      <c r="G63" s="75"/>
      <c r="I63" s="47"/>
      <c r="J63" s="48"/>
      <c r="K63" s="30"/>
      <c r="L63" s="32"/>
      <c r="M63" s="40"/>
      <c r="R63" s="26"/>
    </row>
    <row r="64" spans="1:18" x14ac:dyDescent="0.2">
      <c r="A64" s="43"/>
      <c r="B64" s="84"/>
      <c r="C64" s="84"/>
      <c r="D64" s="84"/>
      <c r="E64" s="84"/>
      <c r="G64" s="75"/>
      <c r="I64" s="47"/>
      <c r="J64" s="48"/>
      <c r="K64" s="30"/>
      <c r="L64" s="32"/>
      <c r="M64" s="40"/>
    </row>
    <row r="65" spans="1:18" x14ac:dyDescent="0.2">
      <c r="A65" s="21" t="s">
        <v>14</v>
      </c>
      <c r="B65" s="21"/>
      <c r="C65" s="57" t="s">
        <v>22</v>
      </c>
      <c r="D65" s="49"/>
      <c r="I65" s="47"/>
      <c r="J65" s="48"/>
      <c r="K65" s="30"/>
      <c r="L65" s="32"/>
      <c r="M65" s="40"/>
      <c r="R65" s="26"/>
    </row>
    <row r="66" spans="1:18" x14ac:dyDescent="0.2">
      <c r="A66" s="22"/>
      <c r="C66" s="57"/>
      <c r="D66" s="49"/>
      <c r="I66" s="47"/>
      <c r="J66" s="48"/>
      <c r="K66" s="30"/>
      <c r="L66" s="32"/>
      <c r="M66" s="40"/>
    </row>
    <row r="67" spans="1:18" x14ac:dyDescent="0.2">
      <c r="A67" s="22"/>
      <c r="B67" s="60"/>
      <c r="C67" s="57"/>
      <c r="D67" s="49"/>
      <c r="I67" s="47"/>
      <c r="J67" s="48"/>
      <c r="K67" s="30"/>
      <c r="L67" s="32"/>
      <c r="M67" s="40"/>
    </row>
    <row r="68" spans="1:18" x14ac:dyDescent="0.2">
      <c r="A68" s="43"/>
      <c r="B68" s="60"/>
      <c r="D68" s="49"/>
      <c r="I68" s="47"/>
      <c r="J68" s="48"/>
      <c r="K68" s="30"/>
      <c r="L68" s="32"/>
      <c r="M68" s="40"/>
    </row>
    <row r="69" spans="1:18" x14ac:dyDescent="0.2">
      <c r="B69" s="60"/>
      <c r="D69" s="49"/>
      <c r="I69" s="47"/>
      <c r="J69" s="48"/>
      <c r="K69" s="30"/>
      <c r="L69" s="32"/>
      <c r="M69" s="40"/>
    </row>
    <row r="70" spans="1:18" x14ac:dyDescent="0.2">
      <c r="A70" s="43"/>
      <c r="B70" s="60"/>
      <c r="D70" s="49"/>
      <c r="I70" s="47"/>
      <c r="J70" s="48"/>
      <c r="K70" s="30"/>
      <c r="L70" s="32"/>
      <c r="M70" s="40"/>
    </row>
    <row r="71" spans="1:18" x14ac:dyDescent="0.2">
      <c r="A71" s="43"/>
      <c r="B71" s="60"/>
      <c r="D71" s="49"/>
      <c r="I71" s="47"/>
      <c r="J71" s="48"/>
      <c r="K71" s="30"/>
      <c r="L71" s="32"/>
      <c r="M71" s="40"/>
    </row>
    <row r="72" spans="1:18" x14ac:dyDescent="0.2">
      <c r="A72" s="47"/>
      <c r="B72" s="60"/>
      <c r="D72" s="49"/>
      <c r="I72" s="47"/>
      <c r="J72" s="48"/>
      <c r="K72" s="30"/>
      <c r="L72" s="32"/>
      <c r="M72" s="40"/>
    </row>
    <row r="73" spans="1:18" x14ac:dyDescent="0.2">
      <c r="A73" s="1"/>
      <c r="B73" s="60"/>
      <c r="D73" s="49"/>
      <c r="I73" s="47"/>
      <c r="J73" s="48"/>
      <c r="K73" s="30"/>
      <c r="L73" s="32"/>
      <c r="M73" s="40"/>
    </row>
    <row r="74" spans="1:18" x14ac:dyDescent="0.2">
      <c r="A74" s="1"/>
      <c r="B74" s="47"/>
      <c r="D74" s="49"/>
      <c r="I74" s="47"/>
      <c r="J74" s="48"/>
      <c r="K74" s="30"/>
      <c r="L74" s="32"/>
      <c r="M74" s="40"/>
    </row>
    <row r="75" spans="1:18" x14ac:dyDescent="0.2">
      <c r="A75" s="1"/>
      <c r="B75" s="60"/>
      <c r="D75" s="49"/>
      <c r="I75" s="47"/>
      <c r="J75" s="48"/>
      <c r="K75" s="30"/>
      <c r="L75" s="32"/>
      <c r="M75" s="40"/>
      <c r="R75" s="26"/>
    </row>
    <row r="76" spans="1:18" x14ac:dyDescent="0.2">
      <c r="A76" s="1"/>
      <c r="B76" s="1"/>
      <c r="D76" s="49"/>
      <c r="I76" s="47"/>
      <c r="J76" s="48"/>
      <c r="K76" s="30"/>
      <c r="L76" s="32"/>
      <c r="M76" s="40"/>
      <c r="R76" s="26"/>
    </row>
    <row r="77" spans="1:18" x14ac:dyDescent="0.2">
      <c r="A77" s="1"/>
      <c r="B77" s="1"/>
      <c r="D77" s="49"/>
      <c r="I77" s="47"/>
      <c r="J77" s="48"/>
      <c r="K77" s="30"/>
      <c r="L77" s="32"/>
      <c r="M77" s="40"/>
      <c r="R77" s="26"/>
    </row>
    <row r="78" spans="1:18" x14ac:dyDescent="0.2">
      <c r="D78" s="49"/>
      <c r="I78" s="47"/>
      <c r="J78" s="48"/>
      <c r="K78" s="30"/>
      <c r="L78" s="32"/>
      <c r="M78" s="40"/>
    </row>
    <row r="79" spans="1:18" x14ac:dyDescent="0.2">
      <c r="D79" s="49"/>
      <c r="I79" s="47"/>
      <c r="J79" s="48"/>
      <c r="K79" s="30"/>
      <c r="L79" s="32"/>
      <c r="M79" s="40"/>
    </row>
    <row r="80" spans="1:18" x14ac:dyDescent="0.2">
      <c r="A80" s="1"/>
      <c r="B80" s="1"/>
      <c r="D80" s="49"/>
      <c r="I80" s="47"/>
      <c r="J80" s="48"/>
      <c r="K80" s="30"/>
      <c r="L80" s="32"/>
      <c r="M80" s="40"/>
    </row>
    <row r="81" spans="1:18" x14ac:dyDescent="0.2">
      <c r="A81" s="1"/>
      <c r="B81" s="1"/>
      <c r="D81" s="49"/>
      <c r="I81" s="47"/>
      <c r="J81" s="48"/>
      <c r="K81" s="30"/>
      <c r="L81" s="32"/>
      <c r="M81" s="40"/>
    </row>
    <row r="82" spans="1:18" x14ac:dyDescent="0.2">
      <c r="A82" s="1"/>
      <c r="B82" s="1"/>
      <c r="D82" s="49"/>
      <c r="I82" s="47"/>
      <c r="J82" s="48"/>
      <c r="K82" s="30"/>
      <c r="L82" s="32"/>
      <c r="M82" s="40"/>
    </row>
    <row r="83" spans="1:18" x14ac:dyDescent="0.2">
      <c r="A83" s="1"/>
      <c r="B83" s="1"/>
      <c r="D83" s="49"/>
      <c r="I83" s="47"/>
      <c r="J83" s="48"/>
      <c r="K83" s="30"/>
      <c r="L83" s="32"/>
      <c r="M83" s="40"/>
      <c r="R83" s="26"/>
    </row>
    <row r="84" spans="1:18" x14ac:dyDescent="0.2">
      <c r="A84" s="1"/>
      <c r="B84" s="1"/>
      <c r="D84" s="49"/>
      <c r="I84" s="47"/>
      <c r="J84" s="48"/>
      <c r="K84" s="30"/>
      <c r="L84" s="32"/>
      <c r="M84" s="40"/>
      <c r="R84" s="26"/>
    </row>
    <row r="85" spans="1:18" x14ac:dyDescent="0.2">
      <c r="A85" s="1"/>
      <c r="B85" s="1"/>
      <c r="D85" s="49"/>
      <c r="I85" s="47"/>
      <c r="J85" s="48"/>
      <c r="K85" s="30"/>
      <c r="L85" s="32"/>
      <c r="M85" s="40"/>
      <c r="R85" s="26"/>
    </row>
    <row r="86" spans="1:18" x14ac:dyDescent="0.2">
      <c r="A86" s="1"/>
      <c r="B86" s="1"/>
      <c r="D86" s="49"/>
      <c r="I86" s="47"/>
      <c r="J86" s="48"/>
      <c r="K86" s="30"/>
      <c r="L86" s="32"/>
      <c r="M86" s="40"/>
      <c r="R86" s="26"/>
    </row>
    <row r="87" spans="1:18" ht="39" x14ac:dyDescent="0.25">
      <c r="A87" s="1"/>
      <c r="B87" s="1"/>
      <c r="C87" s="58" t="s">
        <v>30</v>
      </c>
      <c r="D87" s="51">
        <f>D88-B2</f>
        <v>7</v>
      </c>
      <c r="I87" s="47"/>
      <c r="J87" s="48"/>
      <c r="K87" s="30"/>
      <c r="L87" s="32"/>
      <c r="M87" s="40"/>
      <c r="R87" s="26"/>
    </row>
    <row r="88" spans="1:18" ht="26.25" thickBot="1" x14ac:dyDescent="0.25">
      <c r="A88" s="1"/>
      <c r="B88" s="1"/>
      <c r="C88" s="58" t="s">
        <v>29</v>
      </c>
      <c r="D88" s="49">
        <f>SUM(D2:D46)</f>
        <v>67</v>
      </c>
      <c r="I88" s="47"/>
      <c r="J88" s="48"/>
      <c r="K88" s="30"/>
      <c r="L88" s="32"/>
      <c r="M88" s="40"/>
      <c r="R88" s="26"/>
    </row>
    <row r="89" spans="1:18" ht="14.25" thickTop="1" thickBot="1" x14ac:dyDescent="0.25">
      <c r="A89" s="1"/>
      <c r="B89" s="1"/>
      <c r="D89" s="19" t="s">
        <v>12</v>
      </c>
      <c r="E89" s="20">
        <f>SUM(E2:E46)</f>
        <v>0</v>
      </c>
      <c r="R89" s="26"/>
    </row>
    <row r="90" spans="1:18" ht="14.25" thickTop="1" thickBot="1" x14ac:dyDescent="0.25">
      <c r="A90" s="1"/>
      <c r="B90" s="1"/>
      <c r="C90" s="9" t="s">
        <v>31</v>
      </c>
      <c r="F90" s="20">
        <f>SUM(F2:F88)</f>
        <v>245</v>
      </c>
      <c r="G90" s="77"/>
      <c r="H90" s="69"/>
    </row>
    <row r="91" spans="1:18" ht="13.5" thickTop="1" x14ac:dyDescent="0.2">
      <c r="A91" s="1"/>
      <c r="B91" s="1"/>
    </row>
    <row r="92" spans="1:18" x14ac:dyDescent="0.2">
      <c r="A92" s="1"/>
      <c r="B92" s="1"/>
    </row>
    <row r="93" spans="1:18" x14ac:dyDescent="0.2">
      <c r="A93" s="1"/>
      <c r="B93" s="1"/>
    </row>
    <row r="94" spans="1:18" x14ac:dyDescent="0.2">
      <c r="A94" s="1"/>
      <c r="B94" s="1"/>
    </row>
    <row r="95" spans="1:18" x14ac:dyDescent="0.2">
      <c r="A95" s="1"/>
    </row>
    <row r="96" spans="1:18" x14ac:dyDescent="0.2">
      <c r="A96" s="1"/>
    </row>
    <row r="97" spans="1:1" x14ac:dyDescent="0.2">
      <c r="A97" s="1"/>
    </row>
    <row r="98" spans="1:1" x14ac:dyDescent="0.2">
      <c r="A98" s="1"/>
    </row>
    <row r="1048576" spans="11:11" x14ac:dyDescent="0.2">
      <c r="K1048576" s="30"/>
    </row>
  </sheetData>
  <mergeCells count="2">
    <mergeCell ref="O12:P12"/>
    <mergeCell ref="B60:E64"/>
  </mergeCells>
  <phoneticPr fontId="2" type="noConversion"/>
  <conditionalFormatting sqref="M2:M88">
    <cfRule type="containsText" dxfId="18" priority="128" operator="containsText" text="yes">
      <formula>NOT(ISERROR(SEARCH("yes",M2)))</formula>
    </cfRule>
    <cfRule type="containsText" dxfId="17" priority="137" operator="containsText" text="done">
      <formula>NOT(ISERROR(SEARCH("done",M2)))</formula>
    </cfRule>
    <cfRule type="containsText" dxfId="16" priority="138" operator="containsText" text="no">
      <formula>NOT(ISERROR(SEARCH("no",M2)))</formula>
    </cfRule>
    <cfRule type="cellIs" dxfId="15" priority="140" operator="equal">
      <formula>"yes"</formula>
    </cfRule>
  </conditionalFormatting>
  <conditionalFormatting sqref="M2:M88">
    <cfRule type="containsText" dxfId="14" priority="133" operator="containsText" text="done">
      <formula>NOT(ISERROR(SEARCH("done",M2)))</formula>
    </cfRule>
    <cfRule type="containsText" dxfId="13" priority="134" operator="containsText" text="no">
      <formula>NOT(ISERROR(SEARCH("no",M2)))</formula>
    </cfRule>
    <cfRule type="containsText" dxfId="12" priority="135" operator="containsText" text="yes">
      <formula>NOT(ISERROR(SEARCH("yes",M2)))</formula>
    </cfRule>
    <cfRule type="cellIs" dxfId="11" priority="136" operator="equal">
      <formula>"yes"</formula>
    </cfRule>
  </conditionalFormatting>
  <conditionalFormatting sqref="M3:M88">
    <cfRule type="containsText" dxfId="10" priority="112" operator="containsText" text="done">
      <formula>NOT(ISERROR(SEARCH("done",M3)))</formula>
    </cfRule>
    <cfRule type="containsText" dxfId="9" priority="113" operator="containsText" text="no">
      <formula>NOT(ISERROR(SEARCH("no",M3)))</formula>
    </cfRule>
  </conditionalFormatting>
  <conditionalFormatting sqref="M12">
    <cfRule type="dataBar" priority="105">
      <dataBar>
        <cfvo type="min"/>
        <cfvo type="max"/>
        <color rgb="FF63C384"/>
      </dataBar>
    </cfRule>
  </conditionalFormatting>
  <conditionalFormatting sqref="M5">
    <cfRule type="dataBar" priority="94">
      <dataBar>
        <cfvo type="min"/>
        <cfvo type="max"/>
        <color rgb="FF63C384"/>
      </dataBar>
    </cfRule>
  </conditionalFormatting>
  <conditionalFormatting sqref="M12">
    <cfRule type="containsText" dxfId="8" priority="79" operator="containsText" text="done">
      <formula>NOT(ISERROR(SEARCH("done",M12)))</formula>
    </cfRule>
    <cfRule type="containsText" dxfId="7" priority="80" operator="containsText" text="no">
      <formula>NOT(ISERROR(SEARCH("no",M12)))</formula>
    </cfRule>
    <cfRule type="cellIs" dxfId="6" priority="82" operator="equal">
      <formula>"yes"</formula>
    </cfRule>
  </conditionalFormatting>
  <conditionalFormatting sqref="A72">
    <cfRule type="dataBar" priority="31">
      <dataBar>
        <cfvo type="min"/>
        <cfvo type="max"/>
        <color rgb="FF92D050"/>
      </dataBar>
    </cfRule>
    <cfRule type="cellIs" priority="32" operator="between">
      <formula>0</formula>
      <formula>60</formula>
    </cfRule>
    <cfRule type="dataBar" priority="33">
      <dataBar>
        <cfvo type="min"/>
        <cfvo type="max"/>
        <color rgb="FF63C384"/>
      </dataBar>
    </cfRule>
  </conditionalFormatting>
  <conditionalFormatting sqref="A72">
    <cfRule type="dataBar" priority="30">
      <dataBar>
        <cfvo type="min"/>
        <cfvo type="max"/>
        <color rgb="FF63C384"/>
      </dataBar>
    </cfRule>
  </conditionalFormatting>
  <conditionalFormatting sqref="A72">
    <cfRule type="cellIs" priority="27" operator="between">
      <formula>0</formula>
      <formula>60</formula>
    </cfRule>
    <cfRule type="dataBar" priority="28">
      <dataBar>
        <cfvo type="min"/>
        <cfvo type="max"/>
        <color rgb="FF63C384"/>
      </dataBar>
    </cfRule>
  </conditionalFormatting>
  <conditionalFormatting sqref="E4:E58 F4 F10:F56 E5:F9 I38:I88 B67:B75 E2:F3 H2:H56">
    <cfRule type="dataBar" priority="154">
      <dataBar>
        <cfvo type="min"/>
        <cfvo type="max"/>
        <color rgb="FF92D050"/>
      </dataBar>
    </cfRule>
    <cfRule type="cellIs" priority="155" operator="between">
      <formula>0</formula>
      <formula>60</formula>
    </cfRule>
    <cfRule type="dataBar" priority="156">
      <dataBar>
        <cfvo type="min"/>
        <cfvo type="max"/>
        <color rgb="FF63C384"/>
      </dataBar>
    </cfRule>
  </conditionalFormatting>
  <conditionalFormatting sqref="E65:I88 M8:M88 M4:M5 E3:F59 I38:I64 B67:B75 H2:H64 F60:F64">
    <cfRule type="dataBar" priority="181">
      <dataBar>
        <cfvo type="min"/>
        <cfvo type="max"/>
        <color rgb="FF63C384"/>
      </dataBar>
    </cfRule>
  </conditionalFormatting>
  <conditionalFormatting sqref="B67:B75 F10:F56 F4 E3:F3 E4:E58 E5:F9 I38:I64 H2:H56">
    <cfRule type="dataBar" priority="189">
      <dataBar>
        <cfvo type="min"/>
        <cfvo type="max"/>
        <color rgb="FF63C384"/>
      </dataBar>
    </cfRule>
  </conditionalFormatting>
  <conditionalFormatting sqref="B67:B75 F10:F56 F4 E3:F3 E4:E58 E5:F9 I38:I64 H2:H56">
    <cfRule type="cellIs" priority="198" operator="between">
      <formula>0</formula>
      <formula>60</formula>
    </cfRule>
    <cfRule type="dataBar" priority="199">
      <dataBar>
        <cfvo type="min"/>
        <cfvo type="max"/>
        <color rgb="FF63C384"/>
      </dataBar>
    </cfRule>
  </conditionalFormatting>
  <pageMargins left="0.75" right="0.75" top="1" bottom="1" header="0.5" footer="0.5"/>
  <pageSetup paperSize="9" orientation="portrait" r:id="rId1"/>
  <headerFooter alignWithMargins="0"/>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45"/>
  <sheetViews>
    <sheetView topLeftCell="A10" zoomScaleNormal="100" workbookViewId="0">
      <selection activeCell="D5" sqref="D5"/>
    </sheetView>
  </sheetViews>
  <sheetFormatPr defaultRowHeight="12.75" x14ac:dyDescent="0.2"/>
  <cols>
    <col min="1" max="1" width="69.42578125" customWidth="1"/>
    <col min="2" max="2" width="31.85546875" customWidth="1"/>
    <col min="3" max="3" width="13.5703125" customWidth="1"/>
    <col min="4" max="4" width="35.5703125" customWidth="1"/>
    <col min="5" max="5" width="19" customWidth="1"/>
    <col min="6" max="6" width="22.7109375" customWidth="1"/>
    <col min="7" max="7" width="31.5703125" customWidth="1"/>
  </cols>
  <sheetData>
    <row r="1" spans="1:7" ht="14.25" customHeight="1" thickTop="1" x14ac:dyDescent="0.2">
      <c r="A1" s="4" t="s">
        <v>0</v>
      </c>
      <c r="B1" s="4" t="s">
        <v>1</v>
      </c>
      <c r="C1" s="27" t="s">
        <v>17</v>
      </c>
      <c r="D1" s="4" t="s">
        <v>2</v>
      </c>
      <c r="E1" s="6" t="s">
        <v>3</v>
      </c>
      <c r="F1" s="7" t="str">
        <f>Data!B57</f>
        <v xml:space="preserve">Profile LOG /customer homepage chat client widget </v>
      </c>
      <c r="G1" s="8"/>
    </row>
    <row r="2" spans="1:7" ht="14.25" customHeight="1" x14ac:dyDescent="0.2">
      <c r="A2" s="5"/>
      <c r="B2" s="5"/>
      <c r="C2" s="5"/>
      <c r="D2" s="5"/>
      <c r="E2" s="9"/>
      <c r="F2" s="2" t="str">
        <f>Data!B58</f>
        <v>w18-w19 2014</v>
      </c>
      <c r="G2" s="10"/>
    </row>
    <row r="3" spans="1:7" ht="14.25" customHeight="1" thickBot="1" x14ac:dyDescent="0.25">
      <c r="A3" s="5"/>
      <c r="B3" s="5"/>
      <c r="C3" s="5"/>
      <c r="D3" s="5"/>
      <c r="E3" s="9"/>
      <c r="F3" s="2" t="s">
        <v>9</v>
      </c>
      <c r="G3" s="10"/>
    </row>
    <row r="4" spans="1:7" ht="14.25" customHeight="1" thickTop="1" x14ac:dyDescent="0.2">
      <c r="A4" s="24" t="str">
        <f>IF(Data!M2="no",Data!J2,"")</f>
        <v>Web client javascript send to log</v>
      </c>
      <c r="B4" s="24" t="str">
        <f>IF(Data!M2="yes",Data!J2,"")</f>
        <v/>
      </c>
      <c r="C4" s="4" t="str">
        <f>IF(Data!E2=0,"",Data!E2)</f>
        <v/>
      </c>
      <c r="D4" s="24" t="str">
        <f>IF(Data!M2="done",Data!J2,"")</f>
        <v/>
      </c>
      <c r="E4" s="9"/>
      <c r="F4" s="2"/>
      <c r="G4" s="10"/>
    </row>
    <row r="5" spans="1:7" ht="14.25" customHeight="1" x14ac:dyDescent="0.2">
      <c r="A5" s="23" t="str">
        <f>IF(Data!M3="no",Data!J3,"")</f>
        <v/>
      </c>
      <c r="B5" s="23" t="str">
        <f>IF(Data!M3="yes",Data!J3,"")</f>
        <v/>
      </c>
      <c r="C5" s="28" t="str">
        <f>IF(Data!E3=0,"",Data!E3)</f>
        <v/>
      </c>
      <c r="D5" s="23" t="str">
        <f>IF(Data!M3="done",Data!J3,"")</f>
        <v>CloudChatClient - add ChatWidget to customer homepage</v>
      </c>
      <c r="E5" s="9"/>
      <c r="F5" s="2"/>
      <c r="G5" s="10"/>
    </row>
    <row r="6" spans="1:7" ht="14.25" customHeight="1" x14ac:dyDescent="0.2">
      <c r="A6" s="23" t="str">
        <f>IF(Data!M4="no",Data!J4,"")</f>
        <v/>
      </c>
      <c r="B6" s="23" t="str">
        <f>IF(Data!M4="yes",Data!J4,"")</f>
        <v/>
      </c>
      <c r="C6" s="28" t="str">
        <f>IF(Data!E4=0,"",Data!E4)</f>
        <v/>
      </c>
      <c r="D6" s="23" t="str">
        <f>IF(Data!M4="done",Data!J4,"")</f>
        <v xml:space="preserve">scanvaserver apache start stop </v>
      </c>
      <c r="E6" s="9"/>
      <c r="F6" s="2"/>
      <c r="G6" s="10"/>
    </row>
    <row r="7" spans="1:7" ht="14.25" customHeight="1" x14ac:dyDescent="0.2">
      <c r="A7" s="23" t="str">
        <f>IF(Data!M5="no",Data!J5,"")</f>
        <v/>
      </c>
      <c r="B7" s="23" t="str">
        <f>IF(Data!M5="yes",Data!J5,"")</f>
        <v/>
      </c>
      <c r="C7" s="28" t="str">
        <f>IF(Data!E5=0,"",Data!E5)</f>
        <v/>
      </c>
      <c r="D7" s="23" t="str">
        <f>IF(Data!M5="done",Data!J5,"")</f>
        <v>cloudmanager context make file</v>
      </c>
      <c r="E7" s="9"/>
      <c r="F7" s="2"/>
      <c r="G7" s="10"/>
    </row>
    <row r="8" spans="1:7" ht="14.25" customHeight="1" x14ac:dyDescent="0.2">
      <c r="A8" s="23" t="str">
        <f>IF(Data!M6="no",Data!J6,"")</f>
        <v/>
      </c>
      <c r="B8" s="23" t="str">
        <f>IF(Data!M6="yes",Data!J6,"")</f>
        <v/>
      </c>
      <c r="C8" s="28" t="str">
        <f>IF(Data!E6=0,"",Data!E6)</f>
        <v/>
      </c>
      <c r="D8" s="23" t="str">
        <f>IF(Data!M6="done",Data!J6,"")</f>
        <v>Kbh meeting Stig Sørensen</v>
      </c>
      <c r="E8" s="9"/>
      <c r="F8" s="2"/>
      <c r="G8" s="10"/>
    </row>
    <row r="9" spans="1:7" ht="14.25" customHeight="1" x14ac:dyDescent="0.2">
      <c r="A9" s="23" t="str">
        <f>IF(Data!M7="no",Data!J7,"")</f>
        <v/>
      </c>
      <c r="B9" s="23" t="str">
        <f>IF(Data!M7="yes",Data!J7,"")</f>
        <v/>
      </c>
      <c r="C9" s="28" t="str">
        <f>IF(Data!E7=0,"",Data!E7)</f>
        <v/>
      </c>
      <c r="D9" s="23" t="str">
        <f>IF(Data!M7="done",Data!J7,"")</f>
        <v/>
      </c>
      <c r="E9" s="9"/>
      <c r="F9" s="2"/>
      <c r="G9" s="10"/>
    </row>
    <row r="10" spans="1:7" ht="14.25" customHeight="1" x14ac:dyDescent="0.2">
      <c r="A10" s="23" t="str">
        <f>IF(Data!M8="no",Data!J8,"")</f>
        <v/>
      </c>
      <c r="B10" s="23" t="str">
        <f>IF(Data!M8="yes",Data!J8,"")</f>
        <v/>
      </c>
      <c r="C10" s="28" t="str">
        <f>IF(Data!E8=0,"",Data!E8)</f>
        <v/>
      </c>
      <c r="D10" s="23" t="str">
        <f>IF(Data!M8="done",Data!J8,"")</f>
        <v/>
      </c>
      <c r="E10" s="9"/>
      <c r="F10" s="2"/>
      <c r="G10" s="10"/>
    </row>
    <row r="11" spans="1:7" ht="14.25" customHeight="1" thickBot="1" x14ac:dyDescent="0.25">
      <c r="A11" s="25" t="str">
        <f>IF(Data!M9="no",Data!J9,"")</f>
        <v/>
      </c>
      <c r="B11" s="23" t="str">
        <f>IF(Data!M9="yes",Data!J9,"")</f>
        <v/>
      </c>
      <c r="C11" s="28" t="str">
        <f>IF(Data!E9=0,"",Data!E9)</f>
        <v/>
      </c>
      <c r="D11" s="23" t="str">
        <f>IF(Data!M9="done",Data!J9,"")</f>
        <v/>
      </c>
      <c r="E11" s="9"/>
      <c r="F11" s="2"/>
      <c r="G11" s="10"/>
    </row>
    <row r="12" spans="1:7" ht="14.25" customHeight="1" thickTop="1" x14ac:dyDescent="0.2">
      <c r="A12" s="23" t="str">
        <f>IF(Data!M10="no",Data!J10,"")</f>
        <v/>
      </c>
      <c r="B12" s="24" t="str">
        <f>IF(Data!M10="yes",Data!J10,"")</f>
        <v/>
      </c>
      <c r="C12" s="4" t="str">
        <f>IF(Data!E10=0,"",Data!E10)</f>
        <v/>
      </c>
      <c r="D12" s="24" t="str">
        <f>IF(Data!M10="done",Data!J10,"")</f>
        <v/>
      </c>
      <c r="E12" s="9"/>
      <c r="F12" s="2"/>
      <c r="G12" s="10"/>
    </row>
    <row r="13" spans="1:7" ht="14.25" customHeight="1" x14ac:dyDescent="0.2">
      <c r="A13" s="23" t="str">
        <f>IF(Data!M11="no",Data!J11,"")</f>
        <v/>
      </c>
      <c r="B13" s="23" t="str">
        <f>IF(Data!M11="yes",Data!J11,"")</f>
        <v/>
      </c>
      <c r="C13" s="28" t="str">
        <f>IF(Data!E11=0,"",Data!E11)</f>
        <v/>
      </c>
      <c r="D13" s="23" t="str">
        <f>IF(Data!M11="done",Data!J11,"")</f>
        <v/>
      </c>
      <c r="E13" s="9"/>
      <c r="F13" s="2"/>
      <c r="G13" s="10"/>
    </row>
    <row r="14" spans="1:7" ht="14.25" customHeight="1" x14ac:dyDescent="0.2">
      <c r="A14" s="23" t="str">
        <f>IF(Data!M12="no",Data!J12,"")</f>
        <v/>
      </c>
      <c r="B14" s="23" t="str">
        <f>IF(Data!M12="yes",Data!J12,"")</f>
        <v/>
      </c>
      <c r="C14" s="28" t="str">
        <f>IF(Data!E12=0,"",Data!E12)</f>
        <v/>
      </c>
      <c r="D14" s="23" t="str">
        <f>IF(Data!M12="done",Data!J12,"")</f>
        <v/>
      </c>
      <c r="E14" s="9"/>
      <c r="F14" s="2"/>
      <c r="G14" s="10"/>
    </row>
    <row r="15" spans="1:7" ht="14.25" customHeight="1" x14ac:dyDescent="0.2">
      <c r="A15" s="23" t="str">
        <f>IF(Data!M13="no",Data!J13,"")</f>
        <v/>
      </c>
      <c r="B15" s="23" t="str">
        <f>IF(Data!M13="yes",Data!J13,"")</f>
        <v/>
      </c>
      <c r="C15" s="28" t="str">
        <f>IF(Data!E13=0,"",Data!E13)</f>
        <v/>
      </c>
      <c r="D15" s="23" t="str">
        <f>IF(Data!M13="done",Data!J13,"")</f>
        <v/>
      </c>
      <c r="E15" s="9"/>
      <c r="F15" s="2"/>
      <c r="G15" s="10"/>
    </row>
    <row r="16" spans="1:7" ht="14.25" customHeight="1" x14ac:dyDescent="0.2">
      <c r="A16" s="23" t="str">
        <f>IF(Data!M14="no",Data!J14,"")</f>
        <v/>
      </c>
      <c r="B16" s="23" t="str">
        <f>IF(Data!M14="yes",Data!J14,"")</f>
        <v/>
      </c>
      <c r="C16" s="28" t="str">
        <f>IF(Data!E14=0,"",Data!E14)</f>
        <v/>
      </c>
      <c r="D16" s="23" t="str">
        <f>IF(Data!M14="done",Data!J14,"")</f>
        <v/>
      </c>
      <c r="E16" s="9"/>
      <c r="F16" s="2"/>
      <c r="G16" s="10"/>
    </row>
    <row r="17" spans="1:7" ht="14.25" customHeight="1" x14ac:dyDescent="0.2">
      <c r="A17" s="23" t="str">
        <f>IF(Data!M15="no",Data!J15,"")</f>
        <v/>
      </c>
      <c r="B17" s="23" t="str">
        <f>IF(Data!M15="yes",Data!J15,"")</f>
        <v/>
      </c>
      <c r="C17" s="28" t="str">
        <f>IF(Data!E15=0,"",Data!E15)</f>
        <v/>
      </c>
      <c r="D17" s="23" t="str">
        <f>IF(Data!M15="done",Data!J15,"")</f>
        <v/>
      </c>
      <c r="E17" s="9"/>
      <c r="F17" s="2"/>
      <c r="G17" s="10"/>
    </row>
    <row r="18" spans="1:7" ht="14.25" customHeight="1" x14ac:dyDescent="0.2">
      <c r="A18" s="23" t="str">
        <f>IF(Data!M16="no",Data!J16,"")</f>
        <v/>
      </c>
      <c r="B18" s="23" t="str">
        <f>IF(Data!M16="yes",Data!J16,"")</f>
        <v/>
      </c>
      <c r="C18" s="28" t="str">
        <f>IF(Data!E16=0,"",Data!E16)</f>
        <v/>
      </c>
      <c r="D18" s="23" t="str">
        <f>IF(Data!M16="done",Data!J16,"")</f>
        <v/>
      </c>
      <c r="E18" s="9"/>
      <c r="F18" s="2"/>
      <c r="G18" s="10"/>
    </row>
    <row r="19" spans="1:7" ht="14.25" customHeight="1" x14ac:dyDescent="0.2">
      <c r="A19" s="23" t="str">
        <f>IF(Data!M17="no",Data!J17,"")</f>
        <v/>
      </c>
      <c r="B19" s="23" t="str">
        <f>IF(Data!M17="yes",Data!J17,"")</f>
        <v/>
      </c>
      <c r="C19" s="28" t="str">
        <f>IF(Data!E17=0,"",Data!E17)</f>
        <v/>
      </c>
      <c r="D19" s="23" t="str">
        <f>IF(Data!M17="done",Data!J17,"")</f>
        <v/>
      </c>
      <c r="E19" s="9"/>
      <c r="F19" s="2"/>
      <c r="G19" s="10"/>
    </row>
    <row r="20" spans="1:7" ht="14.25" customHeight="1" thickBot="1" x14ac:dyDescent="0.25">
      <c r="A20" s="23" t="str">
        <f>IF(Data!M19="no",Data!J19,"")</f>
        <v/>
      </c>
      <c r="B20" s="23" t="str">
        <f>IF(Data!M19="yes",Data!J19,"")</f>
        <v/>
      </c>
      <c r="C20" s="28" t="str">
        <f>IF(Data!E19=0,"",Data!E19)</f>
        <v/>
      </c>
      <c r="D20" s="23" t="str">
        <f>IF(Data!M19="done",Data!J19,"")</f>
        <v/>
      </c>
      <c r="E20" s="9"/>
      <c r="F20" s="2"/>
      <c r="G20" s="10"/>
    </row>
    <row r="21" spans="1:7" ht="14.25" customHeight="1" thickTop="1" x14ac:dyDescent="0.2">
      <c r="A21" s="24" t="str">
        <f>IF(Data!M21="no",Data!J21,"")</f>
        <v/>
      </c>
      <c r="B21" s="24" t="str">
        <f>IF(Data!M20="yes",Data!J20,"")</f>
        <v/>
      </c>
      <c r="C21" s="4" t="str">
        <f>IF(Data!E20=0,"",Data!E20)</f>
        <v/>
      </c>
      <c r="D21" s="24" t="str">
        <f>IF(Data!M20="done",Data!J20,"")</f>
        <v/>
      </c>
      <c r="E21" s="9"/>
      <c r="F21" s="2"/>
      <c r="G21" s="10"/>
    </row>
    <row r="22" spans="1:7" ht="14.25" customHeight="1" x14ac:dyDescent="0.2">
      <c r="A22" s="23" t="str">
        <f>IF(Data!M22="no",Data!J22,"")</f>
        <v/>
      </c>
      <c r="B22" s="23" t="str">
        <f>IF(Data!M21="yes",Data!J21,"")</f>
        <v/>
      </c>
      <c r="C22" s="28" t="str">
        <f>IF(Data!E21=0,"",Data!E21)</f>
        <v/>
      </c>
      <c r="D22" s="23" t="str">
        <f>IF(Data!M21="done",Data!J21,"")</f>
        <v/>
      </c>
      <c r="E22" s="9"/>
      <c r="F22" s="2"/>
      <c r="G22" s="10"/>
    </row>
    <row r="23" spans="1:7" ht="14.25" customHeight="1" x14ac:dyDescent="0.2">
      <c r="A23" s="23" t="str">
        <f>IF(Data!M23="no",Data!J23,"")</f>
        <v/>
      </c>
      <c r="B23" s="23" t="str">
        <f>IF(Data!M22="yes",Data!J22,"")</f>
        <v/>
      </c>
      <c r="C23" s="28" t="str">
        <f>IF(Data!E22=0,"",Data!E22)</f>
        <v/>
      </c>
      <c r="D23" s="23" t="str">
        <f>IF(Data!M23="done",Data!J23,"")</f>
        <v/>
      </c>
      <c r="E23" s="9"/>
      <c r="F23" s="2"/>
      <c r="G23" s="10"/>
    </row>
    <row r="24" spans="1:7" ht="14.25" customHeight="1" x14ac:dyDescent="0.2">
      <c r="A24" s="23" t="str">
        <f>IF(Data!M24="no",Data!J24,"")</f>
        <v/>
      </c>
      <c r="B24" s="23" t="str">
        <f>IF(Data!M24="yes",Data!J24,"")</f>
        <v/>
      </c>
      <c r="C24" s="28" t="str">
        <f>IF(Data!E24=0,"",Data!E24)</f>
        <v/>
      </c>
      <c r="D24" s="23" t="str">
        <f>IF(Data!M24="done",Data!J24,"")</f>
        <v/>
      </c>
      <c r="E24" s="9"/>
      <c r="F24" s="2"/>
      <c r="G24" s="10"/>
    </row>
    <row r="25" spans="1:7" ht="14.25" customHeight="1" x14ac:dyDescent="0.2">
      <c r="A25" s="23" t="str">
        <f>IF(Data!M25="no",Data!J25,"")</f>
        <v/>
      </c>
      <c r="B25" s="23" t="str">
        <f>IF(Data!M25="yes",Data!J25,"")</f>
        <v/>
      </c>
      <c r="C25" s="28" t="str">
        <f>IF(Data!E25=0,"",Data!E25)</f>
        <v/>
      </c>
      <c r="D25" s="23" t="str">
        <f>IF(Data!M25="done",Data!J25,"")</f>
        <v/>
      </c>
      <c r="E25" s="9"/>
      <c r="F25" s="2"/>
      <c r="G25" s="10"/>
    </row>
    <row r="26" spans="1:7" ht="14.25" customHeight="1" x14ac:dyDescent="0.2">
      <c r="A26" s="23" t="str">
        <f>IF(Data!M26="no",Data!J26,"")</f>
        <v/>
      </c>
      <c r="B26" s="23" t="str">
        <f>IF(Data!M26="yes",Data!J26,"")</f>
        <v/>
      </c>
      <c r="C26" s="28" t="str">
        <f>IF(Data!E26=0,"",Data!E26)</f>
        <v/>
      </c>
      <c r="D26" s="23" t="str">
        <f>IF(Data!M26="done",Data!J26,"")</f>
        <v/>
      </c>
      <c r="E26" s="9"/>
      <c r="F26" s="2"/>
      <c r="G26" s="10"/>
    </row>
    <row r="27" spans="1:7" ht="14.25" customHeight="1" x14ac:dyDescent="0.2">
      <c r="A27" s="23" t="str">
        <f>IF(Data!M27="no",Data!J27,"")</f>
        <v/>
      </c>
      <c r="B27" s="23" t="str">
        <f>IF(Data!M27="yes",Data!J27,"")</f>
        <v/>
      </c>
      <c r="C27" s="28" t="str">
        <f>IF(Data!E27=0,"",Data!E27)</f>
        <v/>
      </c>
      <c r="D27" s="23" t="str">
        <f>IF(Data!M27="done",Data!J27,"")</f>
        <v/>
      </c>
      <c r="E27" s="9"/>
      <c r="F27" s="2"/>
      <c r="G27" s="10"/>
    </row>
    <row r="28" spans="1:7" ht="14.25" customHeight="1" thickBot="1" x14ac:dyDescent="0.25">
      <c r="A28" s="23" t="str">
        <f>IF(Data!M28="no",Data!J28,"")</f>
        <v/>
      </c>
      <c r="B28" s="23" t="str">
        <f>IF(Data!M28="yes",Data!J28,"")</f>
        <v/>
      </c>
      <c r="C28" s="28" t="str">
        <f>IF(Data!E28=0,"",Data!E28)</f>
        <v/>
      </c>
      <c r="D28" s="23" t="str">
        <f>IF(Data!M28="done",Data!J28,"")</f>
        <v/>
      </c>
      <c r="F28" s="2"/>
    </row>
    <row r="29" spans="1:7" ht="14.25" customHeight="1" thickTop="1" x14ac:dyDescent="0.2">
      <c r="A29" s="24" t="str">
        <f>IF(Data!M29="no",Data!J29,"")</f>
        <v/>
      </c>
      <c r="B29" s="24" t="str">
        <f>IF(Data!M29="yes",Data!J29,"")</f>
        <v/>
      </c>
      <c r="C29" s="4" t="str">
        <f>IF(Data!E29=0,"",Data!E29)</f>
        <v/>
      </c>
      <c r="D29" s="24" t="str">
        <f>IF(Data!M29="done",Data!J29,"")</f>
        <v/>
      </c>
      <c r="E29" s="9" t="s">
        <v>4</v>
      </c>
      <c r="F29" s="2"/>
      <c r="G29" s="10" t="s">
        <v>5</v>
      </c>
    </row>
    <row r="30" spans="1:7" ht="14.25" customHeight="1" x14ac:dyDescent="0.2">
      <c r="A30" s="23" t="str">
        <f>IF(Data!M30="no",Data!J30,"")</f>
        <v/>
      </c>
      <c r="B30" s="23" t="str">
        <f>IF(Data!M30="yes",Data!J30,"")</f>
        <v/>
      </c>
      <c r="C30" s="28" t="str">
        <f>IF(Data!E30=0,"",Data!E30)</f>
        <v/>
      </c>
      <c r="D30" s="23" t="str">
        <f>IF(Data!M30="done",Data!J30,"")</f>
        <v/>
      </c>
      <c r="E30" s="9"/>
      <c r="F30" s="2"/>
      <c r="G30" s="10"/>
    </row>
    <row r="31" spans="1:7" ht="14.25" customHeight="1" x14ac:dyDescent="0.2">
      <c r="A31" s="23" t="str">
        <f>IF(Data!M31="no",Data!J31,"")</f>
        <v/>
      </c>
      <c r="B31" s="23" t="str">
        <f>IF(Data!M31="yes",Data!J31,"")</f>
        <v/>
      </c>
      <c r="C31" s="28" t="str">
        <f>IF(Data!E31=0,"",Data!E31)</f>
        <v/>
      </c>
      <c r="D31" s="23" t="str">
        <f>IF(Data!M31="done",Data!J31,"")</f>
        <v/>
      </c>
      <c r="E31" s="9"/>
      <c r="F31" s="2"/>
      <c r="G31" s="10"/>
    </row>
    <row r="32" spans="1:7" ht="14.25" customHeight="1" x14ac:dyDescent="0.2">
      <c r="A32" s="23" t="str">
        <f>IF(Data!M32="no",Data!J32,"")</f>
        <v/>
      </c>
      <c r="B32" s="23" t="str">
        <f>IF(Data!M32="yes",Data!J32,"")</f>
        <v/>
      </c>
      <c r="C32" s="28" t="str">
        <f>IF(Data!E32=0,"",Data!E32)</f>
        <v/>
      </c>
      <c r="D32" s="23" t="str">
        <f>IF(Data!M32="done",Data!J32,"")</f>
        <v/>
      </c>
      <c r="E32" s="9"/>
      <c r="F32" s="2"/>
      <c r="G32" s="10"/>
    </row>
    <row r="33" spans="1:7" ht="14.25" customHeight="1" x14ac:dyDescent="0.2">
      <c r="A33" s="23" t="str">
        <f>IF(Data!M33="no",Data!J33,"")</f>
        <v/>
      </c>
      <c r="B33" s="23" t="str">
        <f>IF(Data!M33="yes",Data!J33,"")</f>
        <v/>
      </c>
      <c r="C33" s="28" t="str">
        <f>IF(Data!E33=0,"",Data!E33)</f>
        <v/>
      </c>
      <c r="D33" s="23" t="str">
        <f>IF(Data!M33="done",Data!J33,"")</f>
        <v/>
      </c>
      <c r="E33" s="9"/>
      <c r="F33" s="2"/>
      <c r="G33" s="10"/>
    </row>
    <row r="34" spans="1:7" ht="14.25" customHeight="1" x14ac:dyDescent="0.2">
      <c r="A34" s="23" t="str">
        <f>IF(Data!M34="no",Data!J34,"")</f>
        <v/>
      </c>
      <c r="B34" s="23" t="str">
        <f>IF(Data!M34="yes",Data!J34,"")</f>
        <v/>
      </c>
      <c r="C34" s="28" t="str">
        <f>IF(Data!E34=0,"",Data!E34)</f>
        <v/>
      </c>
      <c r="D34" s="23" t="str">
        <f>IF(Data!M34="done",Data!J34,"")</f>
        <v/>
      </c>
      <c r="E34" s="9"/>
      <c r="F34" s="2"/>
      <c r="G34" s="10"/>
    </row>
    <row r="35" spans="1:7" ht="14.25" customHeight="1" x14ac:dyDescent="0.2">
      <c r="A35" s="23" t="str">
        <f>IF(Data!M35="no",Data!J35,"")</f>
        <v/>
      </c>
      <c r="B35" s="23" t="str">
        <f>IF(Data!M35="yes",Data!J35,"")</f>
        <v/>
      </c>
      <c r="C35" s="28" t="str">
        <f>IF(Data!E35=0,"",Data!E35)</f>
        <v/>
      </c>
      <c r="D35" s="23" t="str">
        <f>IF(Data!M35="done",Data!J35,"")</f>
        <v/>
      </c>
      <c r="E35" s="9"/>
      <c r="F35" s="2"/>
      <c r="G35" s="10"/>
    </row>
    <row r="36" spans="1:7" ht="14.25" customHeight="1" thickBot="1" x14ac:dyDescent="0.25">
      <c r="A36" s="23" t="str">
        <f>IF(Data!M36="no",Data!J36,"")</f>
        <v/>
      </c>
      <c r="B36" s="23" t="str">
        <f>IF(Data!M36="yes",Data!J36,"")</f>
        <v/>
      </c>
      <c r="C36" s="28" t="str">
        <f>IF(Data!E36=0,"",Data!E36)</f>
        <v/>
      </c>
      <c r="D36" s="23" t="str">
        <f>IF(Data!M36="done",Data!J36,"")</f>
        <v/>
      </c>
      <c r="E36" s="9"/>
      <c r="F36" s="2"/>
      <c r="G36" s="10"/>
    </row>
    <row r="37" spans="1:7" ht="14.25" customHeight="1" thickTop="1" x14ac:dyDescent="0.2">
      <c r="A37" s="24" t="str">
        <f>IF(Data!M37="no",Data!J37,"")</f>
        <v/>
      </c>
      <c r="B37" s="24" t="str">
        <f>IF(Data!M37="yes",Data!J37,"")</f>
        <v/>
      </c>
      <c r="C37" s="4" t="str">
        <f>IF(Data!E37=0,"",Data!E37)</f>
        <v/>
      </c>
      <c r="D37" s="24" t="str">
        <f>IF(Data!M37="done",Data!J37,"")</f>
        <v/>
      </c>
      <c r="E37" s="14"/>
      <c r="F37" s="7"/>
      <c r="G37" s="8" t="s">
        <v>45</v>
      </c>
    </row>
    <row r="38" spans="1:7" ht="14.25" customHeight="1" x14ac:dyDescent="0.2">
      <c r="A38" s="23" t="str">
        <f>IF(Data!M38="no",Data!J38,"")</f>
        <v/>
      </c>
      <c r="B38" s="23" t="str">
        <f>IF(Data!M38="yes",Data!J38,"")</f>
        <v/>
      </c>
      <c r="C38" s="28" t="str">
        <f>IF(Data!E38=0,"",Data!E38)</f>
        <v/>
      </c>
      <c r="D38" s="23" t="str">
        <f>IF(Data!M38="done",Data!J38,"")</f>
        <v/>
      </c>
      <c r="E38" s="9"/>
      <c r="F38" s="2"/>
      <c r="G38" s="10"/>
    </row>
    <row r="39" spans="1:7" ht="14.25" customHeight="1" x14ac:dyDescent="0.2">
      <c r="A39" s="23" t="str">
        <f>IF(Data!M39="no",Data!J39,"")</f>
        <v/>
      </c>
      <c r="B39" s="23" t="str">
        <f>IF(Data!M39="yes",Data!J39,"")</f>
        <v/>
      </c>
      <c r="C39" s="28" t="str">
        <f>IF(Data!E39=0,"",Data!E39)</f>
        <v/>
      </c>
      <c r="D39" s="23" t="str">
        <f>IF(Data!M39="done",Data!J39,"")</f>
        <v/>
      </c>
      <c r="E39" s="9"/>
      <c r="F39" s="2"/>
      <c r="G39" s="10"/>
    </row>
    <row r="40" spans="1:7" ht="14.25" customHeight="1" x14ac:dyDescent="0.2">
      <c r="A40" s="23" t="str">
        <f>IF(Data!M40="no",Data!J40,"")</f>
        <v/>
      </c>
      <c r="B40" s="23" t="str">
        <f>IF(Data!M40="yes",Data!J40,"")</f>
        <v/>
      </c>
      <c r="C40" s="28" t="str">
        <f>IF(Data!E40=0,"",Data!E40)</f>
        <v/>
      </c>
      <c r="D40" s="23" t="str">
        <f>IF(Data!M40="done",Data!J40,"")</f>
        <v/>
      </c>
      <c r="E40" s="9" t="s">
        <v>6</v>
      </c>
      <c r="F40" s="3">
        <f>Data!A2</f>
        <v>41757</v>
      </c>
      <c r="G40" s="10"/>
    </row>
    <row r="41" spans="1:7" ht="14.25" customHeight="1" x14ac:dyDescent="0.2">
      <c r="A41" s="23" t="str">
        <f>IF(Data!M41="no",Data!J41,"")</f>
        <v/>
      </c>
      <c r="B41" s="23" t="str">
        <f>IF(Data!M41="yes",Data!J41,"")</f>
        <v/>
      </c>
      <c r="C41" s="28" t="str">
        <f>IF(Data!E41=0,"",Data!E41)</f>
        <v/>
      </c>
      <c r="D41" s="23" t="str">
        <f>IF(Data!M41="done",Data!J41,"")</f>
        <v/>
      </c>
      <c r="E41" s="9" t="s">
        <v>7</v>
      </c>
      <c r="F41" s="3">
        <f>Data!A15</f>
        <v>41770</v>
      </c>
      <c r="G41" s="10"/>
    </row>
    <row r="42" spans="1:7" ht="14.25" customHeight="1" thickBot="1" x14ac:dyDescent="0.25">
      <c r="A42" s="25" t="str">
        <f>IF(Data!M103="no",Data!J103,"")</f>
        <v/>
      </c>
      <c r="B42" s="25" t="str">
        <f>IF(Data!M42="yes",Data!J42,"")</f>
        <v/>
      </c>
      <c r="C42" s="28" t="str">
        <f>IF(Data!E42=0,"",Data!E42)</f>
        <v/>
      </c>
      <c r="D42" s="25" t="str">
        <f>IF(Data!M42="done",Data!J42,"")</f>
        <v/>
      </c>
      <c r="E42" s="11" t="s">
        <v>8</v>
      </c>
      <c r="F42" s="12"/>
      <c r="G42" s="13"/>
    </row>
    <row r="43" spans="1:7" ht="14.25" thickTop="1" thickBot="1" x14ac:dyDescent="0.25">
      <c r="C43" s="59">
        <f>SUM(C4:C42)</f>
        <v>0</v>
      </c>
    </row>
    <row r="44" spans="1:7" ht="13.5" thickTop="1" x14ac:dyDescent="0.2">
      <c r="A44" s="22" t="s">
        <v>34</v>
      </c>
    </row>
    <row r="45" spans="1:7" x14ac:dyDescent="0.2">
      <c r="A45" t="s">
        <v>32</v>
      </c>
    </row>
  </sheetData>
  <phoneticPr fontId="2" type="noConversion"/>
  <conditionalFormatting sqref="B12:C12 C13">
    <cfRule type="colorScale" priority="35">
      <colorScale>
        <cfvo type="formula" val="0"/>
        <cfvo type="formula" val="&quot;Data!$E$10&quot;"/>
        <color rgb="FFFF7128"/>
        <color rgb="FFFFEF9C"/>
      </colorScale>
    </cfRule>
  </conditionalFormatting>
  <conditionalFormatting sqref="C4:C42">
    <cfRule type="dataBar" priority="26">
      <dataBar>
        <cfvo type="min"/>
        <cfvo type="max"/>
        <color rgb="FF00D05E"/>
      </dataBar>
    </cfRule>
    <cfRule type="cellIs" priority="27" operator="between">
      <formula>0</formula>
      <formula>60</formula>
    </cfRule>
    <cfRule type="dataBar" priority="28">
      <dataBar>
        <cfvo type="min"/>
        <cfvo type="max"/>
        <color rgb="FF63C384"/>
      </dataBar>
    </cfRule>
  </conditionalFormatting>
  <conditionalFormatting sqref="C4:C42">
    <cfRule type="dataBar" priority="25">
      <dataBar>
        <cfvo type="min"/>
        <cfvo type="max"/>
        <color rgb="FF63C384"/>
      </dataBar>
    </cfRule>
  </conditionalFormatting>
  <conditionalFormatting sqref="C4:C42">
    <cfRule type="cellIs" priority="22" operator="between">
      <formula>0</formula>
      <formula>60</formula>
    </cfRule>
    <cfRule type="dataBar" priority="23">
      <dataBar>
        <cfvo type="min"/>
        <cfvo type="max"/>
        <color rgb="FF63C384"/>
      </dataBar>
    </cfRule>
  </conditionalFormatting>
  <conditionalFormatting sqref="C4:C42">
    <cfRule type="iconSet" priority="14">
      <iconSet iconSet="3Signs" reverse="1">
        <cfvo type="percent" val="0"/>
        <cfvo type="num" val="3"/>
        <cfvo type="num" val="6"/>
      </iconSet>
    </cfRule>
  </conditionalFormatting>
  <conditionalFormatting sqref="C43">
    <cfRule type="dataBar" priority="11">
      <dataBar>
        <cfvo type="min"/>
        <cfvo type="max"/>
        <color rgb="FF00D05E"/>
      </dataBar>
    </cfRule>
    <cfRule type="cellIs" priority="12" operator="between">
      <formula>0</formula>
      <formula>60</formula>
    </cfRule>
    <cfRule type="dataBar" priority="13">
      <dataBar>
        <cfvo type="min"/>
        <cfvo type="max"/>
        <color rgb="FF63C384"/>
      </dataBar>
    </cfRule>
  </conditionalFormatting>
  <conditionalFormatting sqref="C43">
    <cfRule type="dataBar" priority="10">
      <dataBar>
        <cfvo type="min"/>
        <cfvo type="max"/>
        <color rgb="FF63C384"/>
      </dataBar>
    </cfRule>
  </conditionalFormatting>
  <conditionalFormatting sqref="C43">
    <cfRule type="cellIs" priority="7" operator="between">
      <formula>0</formula>
      <formula>60</formula>
    </cfRule>
    <cfRule type="dataBar" priority="8">
      <dataBar>
        <cfvo type="min"/>
        <cfvo type="max"/>
        <color rgb="FF63C384"/>
      </dataBar>
    </cfRule>
  </conditionalFormatting>
  <conditionalFormatting sqref="C43">
    <cfRule type="iconSet" priority="1">
      <iconSet iconSet="3Signs" reverse="1">
        <cfvo type="percent" val="0"/>
        <cfvo type="num" val="3"/>
        <cfvo type="num" val="6"/>
      </iconSet>
    </cfRule>
  </conditionalFormatting>
  <pageMargins left="0.19685039370078741" right="0.19685039370078741" top="0.43307086614173229" bottom="0.23622047244094491" header="0.31496062992125984" footer="0.35433070866141736"/>
  <pageSetup paperSize="9" scale="59" orientation="landscape"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9"/>
  <sheetViews>
    <sheetView workbookViewId="0">
      <selection activeCell="D9" sqref="D9"/>
    </sheetView>
  </sheetViews>
  <sheetFormatPr defaultRowHeight="12.75" x14ac:dyDescent="0.2"/>
  <cols>
    <col min="1" max="1" width="15" customWidth="1"/>
    <col min="2" max="2" width="45.28515625" customWidth="1"/>
    <col min="3" max="3" width="49.28515625" customWidth="1"/>
    <col min="4" max="4" width="77.140625" bestFit="1" customWidth="1"/>
    <col min="5" max="5" width="41" customWidth="1"/>
  </cols>
  <sheetData>
    <row r="1" spans="1:5" s="46" customFormat="1" ht="18" x14ac:dyDescent="0.25">
      <c r="A1" s="46" t="s">
        <v>28</v>
      </c>
      <c r="B1" s="46" t="s">
        <v>25</v>
      </c>
      <c r="C1" s="46" t="s">
        <v>26</v>
      </c>
      <c r="D1" s="46" t="s">
        <v>27</v>
      </c>
    </row>
    <row r="2" spans="1:5" x14ac:dyDescent="0.2">
      <c r="A2" s="1">
        <f>IF(Data!A2="","",Data!A2)</f>
        <v>41757</v>
      </c>
      <c r="B2" s="26"/>
      <c r="C2" s="26"/>
      <c r="D2" s="26"/>
    </row>
    <row r="3" spans="1:5" x14ac:dyDescent="0.2">
      <c r="A3" s="1">
        <f>IF(Data!A3="","",Data!A3)</f>
        <v>41758</v>
      </c>
      <c r="B3" s="26"/>
      <c r="C3" s="26"/>
      <c r="D3" s="26"/>
    </row>
    <row r="4" spans="1:5" x14ac:dyDescent="0.2">
      <c r="A4" s="1">
        <f>IF(Data!A4="","",Data!A4)</f>
        <v>41759</v>
      </c>
      <c r="B4" s="67"/>
      <c r="C4" s="66"/>
      <c r="D4" s="26"/>
    </row>
    <row r="5" spans="1:5" x14ac:dyDescent="0.2">
      <c r="A5" s="1">
        <f>IF(Data!A5="","",Data!A5)</f>
        <v>41760</v>
      </c>
      <c r="B5" s="26"/>
      <c r="C5" s="26"/>
      <c r="D5" s="26"/>
    </row>
    <row r="6" spans="1:5" x14ac:dyDescent="0.2">
      <c r="A6" s="1">
        <f>IF(Data!A6="","",Data!A6)</f>
        <v>41761</v>
      </c>
      <c r="B6" s="26"/>
      <c r="C6" s="26"/>
      <c r="D6" s="26"/>
    </row>
    <row r="7" spans="1:5" x14ac:dyDescent="0.2">
      <c r="A7" s="1">
        <f>IF(Data!A7="","",Data!A7)</f>
        <v>41762</v>
      </c>
      <c r="B7" s="67"/>
      <c r="C7" s="67"/>
      <c r="D7" s="26"/>
    </row>
    <row r="8" spans="1:5" x14ac:dyDescent="0.2">
      <c r="A8" s="1">
        <f>IF(Data!A8="","",Data!A8)</f>
        <v>41763</v>
      </c>
      <c r="B8" s="26"/>
      <c r="C8" s="26"/>
      <c r="D8" s="26"/>
    </row>
    <row r="9" spans="1:5" x14ac:dyDescent="0.2">
      <c r="A9" s="1">
        <f>IF(Data!A9="","",Data!A9)</f>
        <v>41764</v>
      </c>
      <c r="B9" s="26"/>
      <c r="C9" s="26"/>
      <c r="D9" s="26"/>
    </row>
    <row r="10" spans="1:5" x14ac:dyDescent="0.2">
      <c r="A10" s="1">
        <f>IF(Data!A10="","",Data!A10)</f>
        <v>41765</v>
      </c>
      <c r="B10" s="26"/>
      <c r="C10" s="26"/>
      <c r="D10" s="26"/>
    </row>
    <row r="11" spans="1:5" x14ac:dyDescent="0.2">
      <c r="A11" s="1">
        <f>IF(Data!A11="","",Data!A11)</f>
        <v>41766</v>
      </c>
      <c r="B11" s="26"/>
      <c r="C11" s="26"/>
      <c r="D11" s="26"/>
    </row>
    <row r="12" spans="1:5" x14ac:dyDescent="0.2">
      <c r="A12" s="1">
        <f>IF(Data!A12="","",Data!A12)</f>
        <v>41767</v>
      </c>
      <c r="B12" s="26"/>
      <c r="C12" s="67"/>
      <c r="D12" s="26"/>
      <c r="E12" s="61"/>
    </row>
    <row r="13" spans="1:5" x14ac:dyDescent="0.2">
      <c r="A13" s="1">
        <f>IF(Data!A13="","",Data!A13)</f>
        <v>41768</v>
      </c>
      <c r="B13" s="26"/>
      <c r="C13" s="26"/>
      <c r="D13" s="26"/>
      <c r="E13" s="61"/>
    </row>
    <row r="14" spans="1:5" x14ac:dyDescent="0.2">
      <c r="A14" s="1">
        <f>IF(Data!A14="","",Data!A14)</f>
        <v>41769</v>
      </c>
      <c r="B14" s="26"/>
      <c r="C14" s="26"/>
      <c r="D14" s="26"/>
      <c r="E14" s="61"/>
    </row>
    <row r="15" spans="1:5" x14ac:dyDescent="0.2">
      <c r="A15" s="1">
        <f>IF(Data!A15="","",Data!A15)</f>
        <v>41770</v>
      </c>
      <c r="B15" s="26"/>
      <c r="C15" s="26"/>
      <c r="D15" s="26"/>
      <c r="E15" s="61"/>
    </row>
    <row r="16" spans="1:5" x14ac:dyDescent="0.2">
      <c r="A16" s="1" t="str">
        <f>IF(Data!A16="","",Data!A16)</f>
        <v/>
      </c>
      <c r="B16" s="26"/>
      <c r="C16" s="26"/>
      <c r="D16" s="26"/>
      <c r="E16" s="61"/>
    </row>
    <row r="17" spans="1:5" x14ac:dyDescent="0.2">
      <c r="A17" s="1" t="str">
        <f>IF(Data!A43="","",Data!A43)</f>
        <v/>
      </c>
      <c r="E17" s="61"/>
    </row>
    <row r="18" spans="1:5" x14ac:dyDescent="0.2">
      <c r="E18" s="61"/>
    </row>
    <row r="19" spans="1:5" x14ac:dyDescent="0.2">
      <c r="E19" s="63"/>
    </row>
    <row r="20" spans="1:5" x14ac:dyDescent="0.2">
      <c r="A20" s="22" t="s">
        <v>35</v>
      </c>
      <c r="E20" s="61"/>
    </row>
    <row r="21" spans="1:5" x14ac:dyDescent="0.2">
      <c r="A21" s="22" t="s">
        <v>36</v>
      </c>
    </row>
    <row r="22" spans="1:5" x14ac:dyDescent="0.2">
      <c r="A22" s="22" t="s">
        <v>37</v>
      </c>
    </row>
    <row r="23" spans="1:5" x14ac:dyDescent="0.2">
      <c r="A23" s="22" t="s">
        <v>38</v>
      </c>
    </row>
    <row r="25" spans="1:5" ht="76.5" customHeight="1" x14ac:dyDescent="0.2">
      <c r="A25" s="84" t="s">
        <v>39</v>
      </c>
      <c r="B25" s="84"/>
      <c r="C25" s="84"/>
    </row>
    <row r="30" spans="1:5" ht="15" x14ac:dyDescent="0.25">
      <c r="C30" s="52"/>
    </row>
    <row r="32" spans="1:5" ht="15" x14ac:dyDescent="0.25">
      <c r="C32" s="52"/>
    </row>
    <row r="33" spans="3:3" ht="15" x14ac:dyDescent="0.25">
      <c r="C33" s="52"/>
    </row>
    <row r="34" spans="3:3" ht="15" x14ac:dyDescent="0.25">
      <c r="C34" s="52"/>
    </row>
    <row r="35" spans="3:3" ht="15" x14ac:dyDescent="0.25">
      <c r="C35" s="52"/>
    </row>
    <row r="36" spans="3:3" ht="15" x14ac:dyDescent="0.25">
      <c r="C36" s="52"/>
    </row>
    <row r="37" spans="3:3" ht="15" x14ac:dyDescent="0.25">
      <c r="C37" s="52"/>
    </row>
    <row r="38" spans="3:3" ht="15" x14ac:dyDescent="0.25">
      <c r="C38" s="52"/>
    </row>
    <row r="39" spans="3:3" ht="15" x14ac:dyDescent="0.25">
      <c r="C39" s="52"/>
    </row>
    <row r="40" spans="3:3" ht="15" x14ac:dyDescent="0.25">
      <c r="C40" s="52"/>
    </row>
    <row r="41" spans="3:3" ht="15" x14ac:dyDescent="0.25">
      <c r="C41" s="52"/>
    </row>
    <row r="42" spans="3:3" ht="15" x14ac:dyDescent="0.25">
      <c r="C42" s="52"/>
    </row>
    <row r="43" spans="3:3" ht="15" x14ac:dyDescent="0.25">
      <c r="C43" s="52"/>
    </row>
    <row r="44" spans="3:3" ht="15" x14ac:dyDescent="0.25">
      <c r="C44" s="52"/>
    </row>
    <row r="45" spans="3:3" ht="15" x14ac:dyDescent="0.25">
      <c r="C45" s="52"/>
    </row>
    <row r="46" spans="3:3" ht="15" x14ac:dyDescent="0.25">
      <c r="C46" s="52"/>
    </row>
    <row r="47" spans="3:3" ht="15" x14ac:dyDescent="0.25">
      <c r="C47" s="52"/>
    </row>
    <row r="48" spans="3:3" ht="15" x14ac:dyDescent="0.25">
      <c r="C48" s="52"/>
    </row>
    <row r="49" spans="3:4" ht="15" x14ac:dyDescent="0.25">
      <c r="C49" s="52"/>
    </row>
    <row r="50" spans="3:4" ht="15" x14ac:dyDescent="0.25">
      <c r="C50" s="52"/>
    </row>
    <row r="51" spans="3:4" ht="15" x14ac:dyDescent="0.25">
      <c r="C51" s="52"/>
    </row>
    <row r="52" spans="3:4" ht="15" x14ac:dyDescent="0.25">
      <c r="C52" s="52"/>
    </row>
    <row r="53" spans="3:4" ht="15" x14ac:dyDescent="0.25">
      <c r="C53" s="52"/>
    </row>
    <row r="54" spans="3:4" ht="15" x14ac:dyDescent="0.25">
      <c r="C54" s="52"/>
    </row>
    <row r="55" spans="3:4" ht="15" x14ac:dyDescent="0.25">
      <c r="C55" s="52"/>
    </row>
    <row r="56" spans="3:4" ht="15" x14ac:dyDescent="0.25">
      <c r="C56" s="52"/>
    </row>
    <row r="57" spans="3:4" ht="15" x14ac:dyDescent="0.25">
      <c r="C57" s="52"/>
    </row>
    <row r="58" spans="3:4" ht="15" x14ac:dyDescent="0.25">
      <c r="C58" s="52"/>
    </row>
    <row r="59" spans="3:4" ht="15" x14ac:dyDescent="0.25">
      <c r="C59" s="52"/>
    </row>
    <row r="60" spans="3:4" ht="15" x14ac:dyDescent="0.25">
      <c r="C60" s="52"/>
      <c r="D60" s="53"/>
    </row>
    <row r="61" spans="3:4" ht="15" x14ac:dyDescent="0.25">
      <c r="C61" s="52"/>
      <c r="D61" s="53"/>
    </row>
    <row r="62" spans="3:4" ht="15" x14ac:dyDescent="0.25">
      <c r="C62" s="52"/>
      <c r="D62" s="53"/>
    </row>
    <row r="63" spans="3:4" ht="15" x14ac:dyDescent="0.25">
      <c r="C63" s="52"/>
      <c r="D63" s="53"/>
    </row>
    <row r="64" spans="3:4" ht="15" x14ac:dyDescent="0.25">
      <c r="C64" s="52"/>
      <c r="D64" s="53"/>
    </row>
    <row r="65" spans="3:3" ht="15" x14ac:dyDescent="0.25">
      <c r="C65" s="52"/>
    </row>
    <row r="66" spans="3:3" ht="15" x14ac:dyDescent="0.25">
      <c r="C66" s="52"/>
    </row>
    <row r="67" spans="3:3" ht="15" x14ac:dyDescent="0.25">
      <c r="C67" s="52"/>
    </row>
    <row r="68" spans="3:3" ht="15" x14ac:dyDescent="0.25">
      <c r="C68" s="52"/>
    </row>
    <row r="69" spans="3:3" ht="15" x14ac:dyDescent="0.25">
      <c r="C69" s="52"/>
    </row>
    <row r="70" spans="3:3" ht="15" x14ac:dyDescent="0.25">
      <c r="C70" s="52"/>
    </row>
    <row r="71" spans="3:3" ht="15" x14ac:dyDescent="0.25">
      <c r="C71" s="52"/>
    </row>
    <row r="72" spans="3:3" ht="15" x14ac:dyDescent="0.25">
      <c r="C72" s="52"/>
    </row>
    <row r="73" spans="3:3" ht="15" x14ac:dyDescent="0.25">
      <c r="C73" s="52"/>
    </row>
    <row r="74" spans="3:3" ht="15" x14ac:dyDescent="0.25">
      <c r="C74" s="52"/>
    </row>
    <row r="75" spans="3:3" ht="15" x14ac:dyDescent="0.25">
      <c r="C75" s="52"/>
    </row>
    <row r="76" spans="3:3" ht="15" x14ac:dyDescent="0.25">
      <c r="C76" s="52"/>
    </row>
    <row r="77" spans="3:3" ht="15" x14ac:dyDescent="0.25">
      <c r="C77" s="52"/>
    </row>
    <row r="78" spans="3:3" ht="15" x14ac:dyDescent="0.25">
      <c r="C78" s="52"/>
    </row>
    <row r="79" spans="3:3" ht="15" x14ac:dyDescent="0.25">
      <c r="C79" s="52"/>
    </row>
    <row r="80" spans="3:3" ht="15" x14ac:dyDescent="0.25">
      <c r="C80" s="52"/>
    </row>
    <row r="81" spans="3:3" ht="15" x14ac:dyDescent="0.25">
      <c r="C81" s="52"/>
    </row>
    <row r="82" spans="3:3" ht="15" x14ac:dyDescent="0.25">
      <c r="C82" s="52"/>
    </row>
    <row r="83" spans="3:3" ht="15" x14ac:dyDescent="0.25">
      <c r="C83" s="52"/>
    </row>
    <row r="84" spans="3:3" ht="15" x14ac:dyDescent="0.25">
      <c r="C84" s="52"/>
    </row>
    <row r="85" spans="3:3" ht="15" x14ac:dyDescent="0.25">
      <c r="C85" s="52"/>
    </row>
    <row r="86" spans="3:3" ht="15" x14ac:dyDescent="0.25">
      <c r="C86" s="52"/>
    </row>
    <row r="87" spans="3:3" ht="15" x14ac:dyDescent="0.25">
      <c r="C87" s="52"/>
    </row>
    <row r="88" spans="3:3" ht="15.75" x14ac:dyDescent="0.25">
      <c r="C88" s="54"/>
    </row>
    <row r="89" spans="3:3" ht="15.75" x14ac:dyDescent="0.25">
      <c r="C89" s="54"/>
    </row>
    <row r="90" spans="3:3" ht="15.75" x14ac:dyDescent="0.25">
      <c r="C90" s="54"/>
    </row>
    <row r="91" spans="3:3" ht="15.75" x14ac:dyDescent="0.25">
      <c r="C91" s="54"/>
    </row>
    <row r="92" spans="3:3" ht="15.75" x14ac:dyDescent="0.25">
      <c r="C92" s="54"/>
    </row>
    <row r="93" spans="3:3" ht="15.75" x14ac:dyDescent="0.25">
      <c r="C93" s="54"/>
    </row>
    <row r="94" spans="3:3" ht="15.75" x14ac:dyDescent="0.25">
      <c r="C94" s="54"/>
    </row>
    <row r="95" spans="3:3" ht="15.75" x14ac:dyDescent="0.25">
      <c r="C95" s="54"/>
    </row>
    <row r="96" spans="3:3" ht="15.75" x14ac:dyDescent="0.25">
      <c r="C96" s="54"/>
    </row>
    <row r="97" spans="3:3" ht="15.75" x14ac:dyDescent="0.25">
      <c r="C97" s="54"/>
    </row>
    <row r="98" spans="3:3" ht="15.75" x14ac:dyDescent="0.25">
      <c r="C98" s="54"/>
    </row>
    <row r="99" spans="3:3" ht="15.75" x14ac:dyDescent="0.25">
      <c r="C99" s="54"/>
    </row>
    <row r="100" spans="3:3" ht="15.75" x14ac:dyDescent="0.25">
      <c r="C100" s="54"/>
    </row>
    <row r="101" spans="3:3" ht="15.75" x14ac:dyDescent="0.25">
      <c r="C101" s="54"/>
    </row>
    <row r="102" spans="3:3" ht="15.75" x14ac:dyDescent="0.25">
      <c r="C102" s="54"/>
    </row>
    <row r="103" spans="3:3" ht="15.75" x14ac:dyDescent="0.25">
      <c r="C103" s="54"/>
    </row>
    <row r="104" spans="3:3" ht="15.75" x14ac:dyDescent="0.25">
      <c r="C104" s="54"/>
    </row>
    <row r="105" spans="3:3" ht="15.75" x14ac:dyDescent="0.25">
      <c r="C105" s="54"/>
    </row>
    <row r="106" spans="3:3" ht="15.75" x14ac:dyDescent="0.25">
      <c r="C106" s="54"/>
    </row>
    <row r="107" spans="3:3" ht="15.75" x14ac:dyDescent="0.25">
      <c r="C107" s="54"/>
    </row>
    <row r="108" spans="3:3" ht="15.75" x14ac:dyDescent="0.25">
      <c r="C108" s="54"/>
    </row>
    <row r="109" spans="3:3" x14ac:dyDescent="0.2">
      <c r="C109" s="55"/>
    </row>
  </sheetData>
  <mergeCells count="1">
    <mergeCell ref="A25:C25"/>
  </mergeCells>
  <conditionalFormatting sqref="E12:E20">
    <cfRule type="dataBar" priority="1">
      <dataBar>
        <cfvo type="min"/>
        <cfvo type="max"/>
        <color rgb="FF92D050"/>
      </dataBar>
    </cfRule>
    <cfRule type="cellIs" priority="4" operator="between">
      <formula>0</formula>
      <formula>60</formula>
    </cfRule>
    <cfRule type="dataBar" priority="6">
      <dataBar>
        <cfvo type="min"/>
        <cfvo type="max"/>
        <color rgb="FF63C384"/>
      </dataBar>
    </cfRule>
  </conditionalFormatting>
  <conditionalFormatting sqref="E12:E20">
    <cfRule type="dataBar" priority="7">
      <dataBar>
        <cfvo type="min"/>
        <cfvo type="max"/>
        <color rgb="FF63C384"/>
      </dataBar>
    </cfRule>
  </conditionalFormatting>
  <conditionalFormatting sqref="E12:E20">
    <cfRule type="dataBar" priority="5">
      <dataBar>
        <cfvo type="min"/>
        <cfvo type="max"/>
        <color rgb="FF63C384"/>
      </dataBar>
    </cfRule>
  </conditionalFormatting>
  <conditionalFormatting sqref="E12:E20">
    <cfRule type="cellIs" priority="2" operator="between">
      <formula>0</formula>
      <formula>60</formula>
    </cfRule>
    <cfRule type="dataBar" priority="3">
      <dataBar>
        <cfvo type="min"/>
        <cfvo type="max"/>
        <color rgb="FF63C384"/>
      </dataBar>
    </cfRule>
  </conditionalFormatting>
  <pageMargins left="0.7" right="0.7" top="0.75" bottom="0.75" header="0.3" footer="0.3"/>
  <pageSetup paperSize="9"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72:S177"/>
  <sheetViews>
    <sheetView workbookViewId="0">
      <selection activeCell="K69" sqref="K69"/>
    </sheetView>
  </sheetViews>
  <sheetFormatPr defaultRowHeight="12.75" x14ac:dyDescent="0.2"/>
  <cols>
    <col min="1" max="1" width="39.28515625" customWidth="1"/>
    <col min="2" max="2" width="11.140625" customWidth="1"/>
  </cols>
  <sheetData>
    <row r="172" spans="1:19" x14ac:dyDescent="0.2">
      <c r="A172" s="22"/>
    </row>
    <row r="175" spans="1:19" x14ac:dyDescent="0.2">
      <c r="J175" s="85"/>
      <c r="K175" s="85"/>
      <c r="L175" s="85"/>
      <c r="M175" s="85"/>
      <c r="N175" s="85"/>
      <c r="O175" s="85"/>
      <c r="P175" s="85"/>
      <c r="Q175" s="85"/>
      <c r="R175" s="85"/>
      <c r="S175" s="85"/>
    </row>
    <row r="176" spans="1:19" x14ac:dyDescent="0.2">
      <c r="J176" s="85"/>
      <c r="K176" s="85"/>
      <c r="L176" s="85"/>
      <c r="M176" s="85"/>
      <c r="N176" s="85"/>
      <c r="O176" s="85"/>
      <c r="P176" s="85"/>
      <c r="Q176" s="85"/>
      <c r="R176" s="85"/>
      <c r="S176" s="85"/>
    </row>
    <row r="177" spans="10:19" ht="27.75" customHeight="1" x14ac:dyDescent="0.2">
      <c r="J177" s="85"/>
      <c r="K177" s="85"/>
      <c r="L177" s="85"/>
      <c r="M177" s="85"/>
      <c r="N177" s="85"/>
      <c r="O177" s="85"/>
      <c r="P177" s="85"/>
      <c r="Q177" s="85"/>
      <c r="R177" s="85"/>
      <c r="S177" s="85"/>
    </row>
  </sheetData>
  <mergeCells count="1">
    <mergeCell ref="J175:S177"/>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D1" workbookViewId="0">
      <selection activeCell="K67" sqref="K67"/>
    </sheetView>
  </sheetViews>
  <sheetFormatPr defaultRowHeight="12.75" x14ac:dyDescent="0.2"/>
  <sheetData/>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Regneark</vt:lpstr>
      </vt:variant>
      <vt:variant>
        <vt:i4>5</vt:i4>
      </vt:variant>
      <vt:variant>
        <vt:lpstr>Navngivne områder</vt:lpstr>
      </vt:variant>
      <vt:variant>
        <vt:i4>1</vt:i4>
      </vt:variant>
    </vt:vector>
  </HeadingPairs>
  <TitlesOfParts>
    <vt:vector size="6" baseType="lpstr">
      <vt:lpstr>Data</vt:lpstr>
      <vt:lpstr>BurnDownChart</vt:lpstr>
      <vt:lpstr>standup comments</vt:lpstr>
      <vt:lpstr>test_results.html</vt:lpstr>
      <vt:lpstr>test_output</vt:lpstr>
      <vt:lpstr>BurnDownChart!Udskriftsområde</vt:lpstr>
    </vt:vector>
  </TitlesOfParts>
  <Company>Nokia Denmark</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BurnDownChart</dc:title>
  <dc:subject>Agile Scrum</dc:subject>
  <dc:creator>Johnny Serup</dc:creator>
  <cp:keywords>Scrum; Agile; Burndown; Sprint</cp:keywords>
  <dc:description>Use for keeping track of tasks in Agile/Scrum sprints</dc:description>
  <cp:lastModifiedBy>cavdarserup</cp:lastModifiedBy>
  <cp:lastPrinted>2010-11-29T11:21:15Z</cp:lastPrinted>
  <dcterms:created xsi:type="dcterms:W3CDTF">2010-01-04T14:22:11Z</dcterms:created>
  <dcterms:modified xsi:type="dcterms:W3CDTF">2014-05-12T12:30:27Z</dcterms:modified>
  <cp:category>Agile software development</cp:category>
</cp:coreProperties>
</file>