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PESAJE\Downloads\"/>
    </mc:Choice>
  </mc:AlternateContent>
  <bookViews>
    <workbookView xWindow="0" yWindow="0" windowWidth="24000" windowHeight="9615" activeTab="3"/>
  </bookViews>
  <sheets>
    <sheet name="20-Ago-22" sheetId="10" r:id="rId1"/>
    <sheet name="21-Ago-22" sheetId="1" r:id="rId2"/>
    <sheet name="22-Ago-22 " sheetId="4" r:id="rId3"/>
    <sheet name="23-Ago-22" sheetId="5" r:id="rId4"/>
    <sheet name="24-Ago-22" sheetId="7" r:id="rId5"/>
    <sheet name="25-Ago-22" sheetId="8" r:id="rId6"/>
    <sheet name="26-Ago-22" sheetId="1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4" l="1"/>
  <c r="T16" i="4"/>
  <c r="S16" i="10"/>
  <c r="S17" i="10"/>
  <c r="S18" i="10"/>
  <c r="S19" i="10"/>
  <c r="S20" i="10"/>
  <c r="S21" i="10"/>
  <c r="S22" i="10"/>
  <c r="S23" i="10"/>
  <c r="S24" i="10"/>
  <c r="S25" i="10"/>
  <c r="S26" i="10"/>
  <c r="S16" i="5"/>
  <c r="S17" i="5"/>
  <c r="S18" i="5"/>
  <c r="S19" i="5"/>
  <c r="S20" i="5"/>
  <c r="S21" i="5"/>
  <c r="S22" i="5"/>
  <c r="S23" i="5"/>
  <c r="S24" i="5"/>
  <c r="S25" i="5"/>
  <c r="S26" i="5"/>
  <c r="S16" i="4"/>
  <c r="S17" i="4"/>
  <c r="S18" i="4"/>
  <c r="S19" i="4"/>
  <c r="S20" i="4"/>
  <c r="S21" i="4"/>
  <c r="S22" i="4"/>
  <c r="S23" i="4"/>
  <c r="S24" i="4"/>
  <c r="S25" i="4"/>
  <c r="S26" i="4"/>
  <c r="S15" i="10"/>
  <c r="S15" i="5"/>
  <c r="S15" i="4"/>
  <c r="S8" i="10"/>
  <c r="S9" i="10"/>
  <c r="S10" i="10"/>
  <c r="S11" i="10"/>
  <c r="S12" i="10"/>
  <c r="S13" i="10"/>
  <c r="S14" i="10"/>
  <c r="S8" i="5"/>
  <c r="S9" i="5"/>
  <c r="S10" i="5"/>
  <c r="S11" i="5"/>
  <c r="S12" i="5"/>
  <c r="S13" i="5"/>
  <c r="S14" i="5"/>
  <c r="S8" i="4"/>
  <c r="S9" i="4"/>
  <c r="S10" i="4"/>
  <c r="S11" i="4"/>
  <c r="S12" i="4"/>
  <c r="S13" i="4"/>
  <c r="S14" i="4"/>
  <c r="S7" i="10"/>
  <c r="S7" i="5"/>
  <c r="S7" i="4"/>
  <c r="T14" i="4"/>
  <c r="T8" i="4"/>
  <c r="T9" i="4"/>
  <c r="T10" i="4"/>
  <c r="T11" i="4"/>
  <c r="T12" i="4"/>
  <c r="T13" i="4"/>
  <c r="T7" i="4"/>
  <c r="T7" i="10"/>
  <c r="T4" i="4"/>
  <c r="T9" i="10"/>
  <c r="T10" i="10"/>
  <c r="T4" i="10"/>
</calcChain>
</file>

<file path=xl/sharedStrings.xml><?xml version="1.0" encoding="utf-8"?>
<sst xmlns="http://schemas.openxmlformats.org/spreadsheetml/2006/main" count="359" uniqueCount="136">
  <si>
    <t xml:space="preserve">SERVICIO </t>
  </si>
  <si>
    <t>CIERRE E INSPECCION DE CISTERNAS DESPUES DE LA CARGA</t>
  </si>
  <si>
    <t>FECHA</t>
  </si>
  <si>
    <t>CLIENTE</t>
  </si>
  <si>
    <t>TOTAL DE UNIDADES DIA</t>
  </si>
  <si>
    <t xml:space="preserve">Placa </t>
  </si>
  <si>
    <t>Producto</t>
  </si>
  <si>
    <t>PRECINTOS</t>
  </si>
  <si>
    <t>Cod</t>
  </si>
  <si>
    <t>Hora de entrada</t>
  </si>
  <si>
    <t>Tracto</t>
  </si>
  <si>
    <t>Cisterna</t>
  </si>
  <si>
    <t>Peso de Entrada</t>
  </si>
  <si>
    <t>Hora de salida</t>
  </si>
  <si>
    <t>RUC</t>
  </si>
  <si>
    <t xml:space="preserve">RUC </t>
  </si>
  <si>
    <t>OBSERVACIONES</t>
  </si>
  <si>
    <t>OPERADOR TURNO A</t>
  </si>
  <si>
    <t>OPERADOR TURNO  B</t>
  </si>
  <si>
    <t>OPERADOR TURNO C</t>
  </si>
  <si>
    <t>Gasolina 90</t>
  </si>
  <si>
    <t>TOTAL PRECINTOS</t>
  </si>
  <si>
    <t>TERMINAL DE CARGA</t>
  </si>
  <si>
    <t>MONTE AZUL SUR</t>
  </si>
  <si>
    <t>DIESSEL</t>
  </si>
  <si>
    <t>PESO NETO</t>
  </si>
  <si>
    <t>SCHARFF LOGISTICA INTEGRADA S.A.</t>
  </si>
  <si>
    <t>Peso de salida</t>
  </si>
  <si>
    <t>4453-KRU</t>
  </si>
  <si>
    <t>BA10429</t>
  </si>
  <si>
    <t>5210-DGD</t>
  </si>
  <si>
    <t>BA09734</t>
  </si>
  <si>
    <t>2869-HEL</t>
  </si>
  <si>
    <t>BG02323</t>
  </si>
  <si>
    <t>3044-IFS</t>
  </si>
  <si>
    <t>BC11928</t>
  </si>
  <si>
    <t>001-114156</t>
  </si>
  <si>
    <t>001-114166</t>
  </si>
  <si>
    <t>001-114151</t>
  </si>
  <si>
    <t>001-114165</t>
  </si>
  <si>
    <t>001-114200</t>
  </si>
  <si>
    <t>001-114171</t>
  </si>
  <si>
    <t>001-114152</t>
  </si>
  <si>
    <t>001-114161</t>
  </si>
  <si>
    <t>X</t>
  </si>
  <si>
    <t>001-114162</t>
  </si>
  <si>
    <t>001-114172</t>
  </si>
  <si>
    <t>001-114153</t>
  </si>
  <si>
    <t>001-114167</t>
  </si>
  <si>
    <t>001-114170</t>
  </si>
  <si>
    <t>001-114175</t>
  </si>
  <si>
    <t>3022-HBH</t>
  </si>
  <si>
    <t>BJ06056</t>
  </si>
  <si>
    <t>001-114164</t>
  </si>
  <si>
    <t>001-114160</t>
  </si>
  <si>
    <t>2540-EAA</t>
  </si>
  <si>
    <t>BH08784</t>
  </si>
  <si>
    <t>001-114154</t>
  </si>
  <si>
    <t>001-114155</t>
  </si>
  <si>
    <t>001-114173</t>
  </si>
  <si>
    <t>001-114174</t>
  </si>
  <si>
    <t>001-114157</t>
  </si>
  <si>
    <t>1646-UYT</t>
  </si>
  <si>
    <t>10.32</t>
  </si>
  <si>
    <t>001-114169</t>
  </si>
  <si>
    <t>001-114163</t>
  </si>
  <si>
    <t>001-114168</t>
  </si>
  <si>
    <t>001-114196</t>
  </si>
  <si>
    <t>001-114197</t>
  </si>
  <si>
    <t>001-114158</t>
  </si>
  <si>
    <t>001-114159</t>
  </si>
  <si>
    <t>4024-SFD</t>
  </si>
  <si>
    <t>BA02691</t>
  </si>
  <si>
    <t>1386-UGG</t>
  </si>
  <si>
    <t>BA05261</t>
  </si>
  <si>
    <t>001-114198</t>
  </si>
  <si>
    <t>001-114199</t>
  </si>
  <si>
    <t>001-114191</t>
  </si>
  <si>
    <t>001-114187</t>
  </si>
  <si>
    <t>001-114192</t>
  </si>
  <si>
    <t>001-114194</t>
  </si>
  <si>
    <t>001-114189</t>
  </si>
  <si>
    <t>4143-BHL</t>
  </si>
  <si>
    <t>5676-FAA</t>
  </si>
  <si>
    <t>001-114176</t>
  </si>
  <si>
    <t>001-114181</t>
  </si>
  <si>
    <t>001-114190</t>
  </si>
  <si>
    <t>001-114195</t>
  </si>
  <si>
    <t>001-114186</t>
  </si>
  <si>
    <t>BS12279</t>
  </si>
  <si>
    <t>BC06600</t>
  </si>
  <si>
    <t>BB05265</t>
  </si>
  <si>
    <t>001-114177</t>
  </si>
  <si>
    <t>001-114188</t>
  </si>
  <si>
    <t>001-114193</t>
  </si>
  <si>
    <t>001-114182</t>
  </si>
  <si>
    <t>2155ERS</t>
  </si>
  <si>
    <t>BW12127</t>
  </si>
  <si>
    <t>001-113996</t>
  </si>
  <si>
    <t>001-113915</t>
  </si>
  <si>
    <t>001-114178</t>
  </si>
  <si>
    <t>001-114183</t>
  </si>
  <si>
    <t>001-113951</t>
  </si>
  <si>
    <t>001-113941</t>
  </si>
  <si>
    <t>001-113946</t>
  </si>
  <si>
    <t>001-113901</t>
  </si>
  <si>
    <t>001-113960</t>
  </si>
  <si>
    <t>001-114180</t>
  </si>
  <si>
    <t>3105UNS</t>
  </si>
  <si>
    <t>BK04789</t>
  </si>
  <si>
    <t>001-114185</t>
  </si>
  <si>
    <t>001-113961</t>
  </si>
  <si>
    <t>4289YYI</t>
  </si>
  <si>
    <t>BG05504</t>
  </si>
  <si>
    <t>001-113942</t>
  </si>
  <si>
    <t>001-113956</t>
  </si>
  <si>
    <t>001-114184</t>
  </si>
  <si>
    <t>001-114179</t>
  </si>
  <si>
    <t>001-113930</t>
  </si>
  <si>
    <t>001-113920</t>
  </si>
  <si>
    <t>001-113965</t>
  </si>
  <si>
    <t>001-113935</t>
  </si>
  <si>
    <t>001-113949</t>
  </si>
  <si>
    <t>BG00029</t>
  </si>
  <si>
    <t>3105-LYL</t>
  </si>
  <si>
    <t>001-113927</t>
  </si>
  <si>
    <t>001-113925</t>
  </si>
  <si>
    <t>001-113940</t>
  </si>
  <si>
    <t>001-113958</t>
  </si>
  <si>
    <t>3850-AZT</t>
  </si>
  <si>
    <t>BJ05131</t>
  </si>
  <si>
    <t>001-113945</t>
  </si>
  <si>
    <t>001-113922</t>
  </si>
  <si>
    <t>001-113916</t>
  </si>
  <si>
    <t>2473-UTH</t>
  </si>
  <si>
    <t>BD06798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</si>
</sst>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21" fontId="0" fillId="0" borderId="1" xfId="0" applyNumberFormat="1" applyBorder="1" applyAlignment="1">
      <alignment horizontal="center" vertical="center" wrapText="1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D893CDB4-C705-4CE7-A516-DF6A6E12E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460" cy="104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C9B721B-63AD-4FA4-B792-5C1027200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219636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3C527A4-8292-429A-A2AD-1DF0E1C3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F2D8CC8-2A34-4F1F-8690-203B527B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6ED030B-7BD2-41D8-A6CA-446FD1A8B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8D4624B-C427-4618-9179-F65E3A4C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7" activePane="bottomLeft" state="frozen"/>
      <selection activeCell="G30" sqref="G30"/>
      <selection pane="bottomLeft" activeCell="G12" sqref="G12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2" width="10.85546875" bestFit="1" customWidth="1"/>
    <col min="13" max="13" width="11.8554687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0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44793</v>
      </c>
      <c r="P3" s="44"/>
      <c r="Q3" s="44"/>
      <c r="R3" s="42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53"/>
      <c r="R4" s="53"/>
      <c r="S4" s="27" t="s">
        <v>4</v>
      </c>
      <c r="T4" s="27">
        <f>COUNT(B7:B26)</f>
        <v>6</v>
      </c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/>
      <c r="R5" s="45"/>
      <c r="S5" s="45" t="s">
        <v>21</v>
      </c>
      <c r="T5" s="46" t="s">
        <v>25</v>
      </c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5"/>
      <c r="S6" s="45"/>
      <c r="T6" s="46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x14ac:dyDescent="0.25">
      <c r="A7" s="3">
        <v>1</v>
      </c>
      <c r="B7" s="4">
        <v>0.34722222222222227</v>
      </c>
      <c r="C7" s="5" t="s">
        <v>28</v>
      </c>
      <c r="D7" s="5" t="s">
        <v>29</v>
      </c>
      <c r="E7" s="5">
        <v>15430</v>
      </c>
      <c r="F7" s="32">
        <v>0.4597222222222222</v>
      </c>
      <c r="G7" s="29" t="s">
        <v>44</v>
      </c>
      <c r="H7" s="29" t="s">
        <v>44</v>
      </c>
      <c r="I7" s="29">
        <v>9000</v>
      </c>
      <c r="J7" s="33">
        <v>40540</v>
      </c>
      <c r="K7" s="6" t="s">
        <v>37</v>
      </c>
      <c r="L7" s="6" t="s">
        <v>36</v>
      </c>
      <c r="M7" s="6" t="s">
        <v>38</v>
      </c>
      <c r="N7" s="6" t="s">
        <v>39</v>
      </c>
      <c r="O7" s="6"/>
      <c r="P7" s="6"/>
      <c r="Q7" s="6"/>
      <c r="R7" s="7"/>
      <c r="S7" s="29" t="str">
        <f>CONCATENATE(COUNTA(K7:R7),(" Precintos"))</f>
        <v>4 Precintos</v>
      </c>
      <c r="T7" s="5">
        <f>'20-Ago-22'!T15</f>
        <v>0</v>
      </c>
      <c r="U7" s="9"/>
      <c r="V7" s="10"/>
      <c r="W7" s="11"/>
      <c r="X7" s="12"/>
      <c r="Y7" s="12"/>
      <c r="Z7" s="12"/>
      <c r="AA7" s="12"/>
      <c r="AB7" s="12"/>
      <c r="AC7" s="12"/>
      <c r="AD7" s="12"/>
    </row>
    <row r="8" spans="1:30" x14ac:dyDescent="0.25">
      <c r="A8" s="3">
        <v>2</v>
      </c>
      <c r="B8" s="4">
        <v>0.35069444444444442</v>
      </c>
      <c r="C8" s="5" t="s">
        <v>30</v>
      </c>
      <c r="D8" s="5" t="s">
        <v>31</v>
      </c>
      <c r="E8" s="5">
        <v>17040</v>
      </c>
      <c r="F8" s="32">
        <v>0.47361111111111115</v>
      </c>
      <c r="G8" s="29" t="s">
        <v>44</v>
      </c>
      <c r="H8" s="29" t="s">
        <v>44</v>
      </c>
      <c r="I8" s="29">
        <v>9000</v>
      </c>
      <c r="J8" s="33">
        <v>42170</v>
      </c>
      <c r="K8" s="6" t="s">
        <v>40</v>
      </c>
      <c r="L8" s="6" t="s">
        <v>41</v>
      </c>
      <c r="M8" s="6" t="s">
        <v>42</v>
      </c>
      <c r="N8" s="6" t="s">
        <v>43</v>
      </c>
      <c r="O8" s="6"/>
      <c r="P8" s="6"/>
      <c r="Q8" s="6"/>
      <c r="R8" s="7"/>
      <c r="S8" s="29" t="str">
        <f t="shared" ref="S8:S14" si="0">CONCATENATE(COUNTA(K8:R8),(" Precintos"))</f>
        <v>4 Precintos</v>
      </c>
      <c r="T8" s="5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x14ac:dyDescent="0.25">
      <c r="A9" s="3">
        <v>3</v>
      </c>
      <c r="B9" s="4">
        <v>0.35347222222222219</v>
      </c>
      <c r="C9" s="5" t="s">
        <v>32</v>
      </c>
      <c r="D9" s="5" t="s">
        <v>33</v>
      </c>
      <c r="E9" s="5">
        <v>16760</v>
      </c>
      <c r="F9" s="4">
        <v>0.4826388888888889</v>
      </c>
      <c r="G9" s="29" t="s">
        <v>44</v>
      </c>
      <c r="H9" s="29" t="s">
        <v>44</v>
      </c>
      <c r="I9" s="29">
        <v>9000</v>
      </c>
      <c r="J9" s="29">
        <v>41910</v>
      </c>
      <c r="K9" s="6" t="s">
        <v>45</v>
      </c>
      <c r="L9" s="6" t="s">
        <v>46</v>
      </c>
      <c r="M9" s="6" t="s">
        <v>47</v>
      </c>
      <c r="N9" s="6" t="s">
        <v>48</v>
      </c>
      <c r="O9" s="6"/>
      <c r="P9" s="6"/>
      <c r="Q9" s="6"/>
      <c r="R9" s="7"/>
      <c r="S9" s="29" t="str">
        <f t="shared" si="0"/>
        <v>4 Precintos</v>
      </c>
      <c r="T9" s="5">
        <f t="shared" ref="T9:T10" si="1">IF(H9="X",J9-E9,H9-E9)</f>
        <v>25150</v>
      </c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x14ac:dyDescent="0.25">
      <c r="A10" s="3">
        <v>4</v>
      </c>
      <c r="B10" s="4">
        <v>0.45902777777777781</v>
      </c>
      <c r="C10" s="5" t="s">
        <v>51</v>
      </c>
      <c r="D10" s="5" t="s">
        <v>52</v>
      </c>
      <c r="E10" s="5">
        <v>15690</v>
      </c>
      <c r="F10" s="4">
        <v>0.55555555555555558</v>
      </c>
      <c r="G10" s="29">
        <v>8400</v>
      </c>
      <c r="H10" s="29">
        <v>42270</v>
      </c>
      <c r="I10" s="29" t="s">
        <v>44</v>
      </c>
      <c r="J10" s="29" t="s">
        <v>44</v>
      </c>
      <c r="K10" s="6" t="s">
        <v>49</v>
      </c>
      <c r="L10" s="6" t="s">
        <v>54</v>
      </c>
      <c r="M10" s="6" t="s">
        <v>50</v>
      </c>
      <c r="N10" s="6" t="s">
        <v>53</v>
      </c>
      <c r="O10" s="6"/>
      <c r="P10" s="6"/>
      <c r="Q10" s="6"/>
      <c r="R10" s="6"/>
      <c r="S10" s="29" t="str">
        <f t="shared" si="0"/>
        <v>4 Precintos</v>
      </c>
      <c r="T10" s="5">
        <f t="shared" si="1"/>
        <v>26580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x14ac:dyDescent="0.25">
      <c r="A11" s="3">
        <v>5</v>
      </c>
      <c r="B11" s="4"/>
      <c r="C11" s="5"/>
      <c r="D11" s="5"/>
      <c r="E11" s="5"/>
      <c r="F11" s="30"/>
      <c r="G11" s="29"/>
      <c r="H11" s="29"/>
      <c r="I11" s="29"/>
      <c r="J11" s="29"/>
      <c r="K11" s="6"/>
      <c r="L11" s="6"/>
      <c r="M11" s="6"/>
      <c r="N11" s="6"/>
      <c r="O11" s="6"/>
      <c r="P11" s="6"/>
      <c r="Q11" s="6"/>
      <c r="R11" s="6"/>
      <c r="S11" s="29" t="str">
        <f t="shared" si="0"/>
        <v>0 Precintos</v>
      </c>
      <c r="T11" s="5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25">
      <c r="A12" s="3">
        <v>6</v>
      </c>
      <c r="B12" s="4"/>
      <c r="C12" s="5"/>
      <c r="D12" s="5"/>
      <c r="E12" s="5"/>
      <c r="F12" s="30"/>
      <c r="G12" s="29"/>
      <c r="H12" s="29"/>
      <c r="I12" s="29"/>
      <c r="J12" s="29"/>
      <c r="K12" s="6"/>
      <c r="L12" s="6"/>
      <c r="M12" s="6"/>
      <c r="N12" s="6"/>
      <c r="O12" s="6"/>
      <c r="P12" s="6"/>
      <c r="Q12" s="6"/>
      <c r="R12" s="6"/>
      <c r="S12" s="29" t="str">
        <f t="shared" si="0"/>
        <v>0 Precintos</v>
      </c>
      <c r="T12" s="5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x14ac:dyDescent="0.25">
      <c r="A13" s="3">
        <v>7</v>
      </c>
      <c r="B13" s="4"/>
      <c r="C13" s="5"/>
      <c r="D13" s="5"/>
      <c r="E13" s="5"/>
      <c r="F13" s="30"/>
      <c r="G13" s="34"/>
      <c r="H13" s="29"/>
      <c r="I13" s="29"/>
      <c r="J13" s="29"/>
      <c r="K13" s="6"/>
      <c r="L13" s="6"/>
      <c r="M13" s="6"/>
      <c r="N13" s="6"/>
      <c r="O13" s="6"/>
      <c r="P13" s="6"/>
      <c r="Q13" s="6"/>
      <c r="R13" s="6"/>
      <c r="S13" s="29" t="str">
        <f t="shared" si="0"/>
        <v>0 Precintos</v>
      </c>
      <c r="T13" s="5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x14ac:dyDescent="0.25">
      <c r="A14" s="3">
        <v>8</v>
      </c>
      <c r="B14" s="4"/>
      <c r="C14" s="5"/>
      <c r="D14" s="5"/>
      <c r="E14" s="5"/>
      <c r="F14" s="30"/>
      <c r="G14" s="29"/>
      <c r="H14" s="29">
        <v>44050</v>
      </c>
      <c r="I14" s="29"/>
      <c r="J14" s="29" t="s">
        <v>44</v>
      </c>
      <c r="K14" s="6"/>
      <c r="L14" s="6"/>
      <c r="M14" s="6"/>
      <c r="N14" s="6"/>
      <c r="O14" s="6"/>
      <c r="P14" s="6"/>
      <c r="Q14" s="6"/>
      <c r="R14" s="6"/>
      <c r="S14" s="29" t="str">
        <f t="shared" si="0"/>
        <v>0 Precintos</v>
      </c>
      <c r="T14" s="5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30" x14ac:dyDescent="0.25">
      <c r="A15" s="3">
        <v>9</v>
      </c>
      <c r="B15" s="4">
        <v>0.79375000000000007</v>
      </c>
      <c r="C15" s="5" t="s">
        <v>108</v>
      </c>
      <c r="D15" s="5" t="s">
        <v>109</v>
      </c>
      <c r="E15" s="5">
        <v>13280</v>
      </c>
      <c r="F15" s="4">
        <v>0.86319444444444438</v>
      </c>
      <c r="G15" s="29">
        <v>8700</v>
      </c>
      <c r="H15" s="29">
        <v>40860</v>
      </c>
      <c r="I15" s="29" t="s">
        <v>44</v>
      </c>
      <c r="J15" s="29" t="s">
        <v>44</v>
      </c>
      <c r="K15" s="6"/>
      <c r="L15" s="6"/>
      <c r="M15" s="6"/>
      <c r="N15" s="6"/>
      <c r="O15" s="6"/>
      <c r="P15" s="6" t="s">
        <v>110</v>
      </c>
      <c r="Q15" s="6" t="s">
        <v>111</v>
      </c>
      <c r="R15" s="7"/>
      <c r="S15" s="29" t="str">
        <f>CONCATENATE(COUNTA(K15:R15),(" Precintos"))</f>
        <v>2 Precintos</v>
      </c>
      <c r="T15" s="5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x14ac:dyDescent="0.25">
      <c r="A16" s="3">
        <v>10</v>
      </c>
      <c r="B16" s="4">
        <v>0.875</v>
      </c>
      <c r="C16" s="5" t="s">
        <v>112</v>
      </c>
      <c r="D16" s="5" t="s">
        <v>113</v>
      </c>
      <c r="E16" s="5">
        <v>17480</v>
      </c>
      <c r="F16" s="4">
        <v>0.89097222222222217</v>
      </c>
      <c r="G16" s="29">
        <v>8500</v>
      </c>
      <c r="H16" s="29">
        <v>44450</v>
      </c>
      <c r="I16" s="29" t="s">
        <v>44</v>
      </c>
      <c r="J16" s="29" t="s">
        <v>44</v>
      </c>
      <c r="K16" s="6" t="s">
        <v>114</v>
      </c>
      <c r="L16" s="6" t="s">
        <v>115</v>
      </c>
      <c r="M16" s="6" t="s">
        <v>116</v>
      </c>
      <c r="N16" s="6" t="s">
        <v>117</v>
      </c>
      <c r="O16" s="6"/>
      <c r="P16" s="6"/>
      <c r="Q16" s="6"/>
      <c r="R16" s="7"/>
      <c r="S16" s="29" t="str">
        <f t="shared" ref="S16:S26" si="2">CONCATENATE(COUNTA(K16:R16),(" Precintos"))</f>
        <v>4 Precintos</v>
      </c>
      <c r="T16" s="5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3">
        <v>11</v>
      </c>
      <c r="B17" s="4"/>
      <c r="C17" s="5"/>
      <c r="D17" s="5"/>
      <c r="E17" s="5"/>
      <c r="F17" s="30"/>
      <c r="G17" s="29"/>
      <c r="H17" s="29"/>
      <c r="I17" s="29"/>
      <c r="J17" s="29"/>
      <c r="K17" s="6"/>
      <c r="L17" s="6"/>
      <c r="M17" s="6"/>
      <c r="N17" s="6"/>
      <c r="O17" s="6"/>
      <c r="P17" s="6"/>
      <c r="Q17" s="6"/>
      <c r="R17" s="7"/>
      <c r="S17" s="29" t="str">
        <f t="shared" si="2"/>
        <v>0 Precintos</v>
      </c>
      <c r="T17" s="5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12</v>
      </c>
      <c r="B18" s="4"/>
      <c r="C18" s="5"/>
      <c r="D18" s="5"/>
      <c r="E18" s="5"/>
      <c r="F18" s="30"/>
      <c r="G18" s="29"/>
      <c r="H18" s="29"/>
      <c r="I18" s="29"/>
      <c r="J18" s="29"/>
      <c r="K18" s="6"/>
      <c r="L18" s="6"/>
      <c r="M18" s="6"/>
      <c r="N18" s="6"/>
      <c r="O18" s="6"/>
      <c r="P18" s="6"/>
      <c r="Q18" s="6"/>
      <c r="R18" s="7"/>
      <c r="S18" s="29" t="str">
        <f t="shared" si="2"/>
        <v>0 Precintos</v>
      </c>
      <c r="T18" s="5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3">
        <v>13</v>
      </c>
      <c r="B19" s="4"/>
      <c r="C19" s="5"/>
      <c r="D19" s="5"/>
      <c r="E19" s="5"/>
      <c r="F19" s="30"/>
      <c r="G19" s="29"/>
      <c r="H19" s="29"/>
      <c r="I19" s="29"/>
      <c r="J19" s="29"/>
      <c r="K19" s="6"/>
      <c r="L19" s="6"/>
      <c r="M19" s="6"/>
      <c r="N19" s="6"/>
      <c r="O19" s="6"/>
      <c r="P19" s="6"/>
      <c r="Q19" s="6"/>
      <c r="R19" s="7"/>
      <c r="S19" s="29" t="str">
        <f t="shared" si="2"/>
        <v>0 Precintos</v>
      </c>
      <c r="T19" s="5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5">
        <v>14</v>
      </c>
      <c r="B20" s="16"/>
      <c r="C20" s="17"/>
      <c r="D20" s="17"/>
      <c r="E20" s="17"/>
      <c r="F20" s="31"/>
      <c r="G20" s="35"/>
      <c r="H20" s="29"/>
      <c r="I20" s="29"/>
      <c r="J20" s="29"/>
      <c r="K20" s="18"/>
      <c r="L20" s="18"/>
      <c r="M20" s="18"/>
      <c r="N20" s="18"/>
      <c r="O20" s="18"/>
      <c r="P20" s="18"/>
      <c r="Q20" s="18"/>
      <c r="R20" s="19"/>
      <c r="S20" s="29" t="str">
        <f t="shared" si="2"/>
        <v>0 Precintos</v>
      </c>
      <c r="T20" s="5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5">
        <v>15</v>
      </c>
      <c r="B21" s="4"/>
      <c r="C21" s="5"/>
      <c r="D21" s="5"/>
      <c r="E21" s="5"/>
      <c r="F21" s="30"/>
      <c r="G21" s="29"/>
      <c r="H21" s="29"/>
      <c r="I21" s="29"/>
      <c r="J21" s="29"/>
      <c r="K21" s="6"/>
      <c r="L21" s="6"/>
      <c r="M21" s="6"/>
      <c r="N21" s="6"/>
      <c r="O21" s="6"/>
      <c r="P21" s="6"/>
      <c r="Q21" s="6"/>
      <c r="R21" s="7"/>
      <c r="S21" s="29" t="str">
        <f t="shared" si="2"/>
        <v>0 Precintos</v>
      </c>
      <c r="T21" s="5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5">
        <v>16</v>
      </c>
      <c r="B22" s="4"/>
      <c r="C22" s="5"/>
      <c r="D22" s="5"/>
      <c r="E22" s="5"/>
      <c r="F22" s="30"/>
      <c r="G22" s="29"/>
      <c r="H22" s="29"/>
      <c r="I22" s="29"/>
      <c r="J22" s="29"/>
      <c r="K22" s="6"/>
      <c r="L22" s="6"/>
      <c r="M22" s="6"/>
      <c r="N22" s="6"/>
      <c r="O22" s="6"/>
      <c r="P22" s="6"/>
      <c r="Q22" s="6"/>
      <c r="R22" s="7"/>
      <c r="S22" s="29" t="str">
        <f t="shared" si="2"/>
        <v>0 Precintos</v>
      </c>
      <c r="T22" s="5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5">
        <v>17</v>
      </c>
      <c r="B23" s="4"/>
      <c r="C23" s="5"/>
      <c r="D23" s="5"/>
      <c r="E23" s="5"/>
      <c r="F23" s="30"/>
      <c r="G23" s="29"/>
      <c r="H23" s="29"/>
      <c r="I23" s="29"/>
      <c r="J23" s="29"/>
      <c r="K23" s="6"/>
      <c r="L23" s="6"/>
      <c r="M23" s="6"/>
      <c r="N23" s="6"/>
      <c r="O23" s="6"/>
      <c r="P23" s="6"/>
      <c r="Q23" s="6"/>
      <c r="R23" s="7"/>
      <c r="S23" s="29" t="str">
        <f t="shared" si="2"/>
        <v>0 Precintos</v>
      </c>
      <c r="T23" s="5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15">
        <v>18</v>
      </c>
      <c r="B24" s="4"/>
      <c r="C24" s="5"/>
      <c r="D24" s="5"/>
      <c r="E24" s="5"/>
      <c r="F24" s="30"/>
      <c r="G24" s="29"/>
      <c r="H24" s="29"/>
      <c r="I24" s="29"/>
      <c r="J24" s="29"/>
      <c r="K24" s="6"/>
      <c r="L24" s="6"/>
      <c r="M24" s="6"/>
      <c r="N24" s="6"/>
      <c r="O24" s="6"/>
      <c r="P24" s="6"/>
      <c r="Q24" s="6"/>
      <c r="R24" s="7"/>
      <c r="S24" s="29" t="str">
        <f t="shared" si="2"/>
        <v>0 Precintos</v>
      </c>
      <c r="T24" s="5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3">
        <v>19</v>
      </c>
      <c r="B25" s="4"/>
      <c r="C25" s="5"/>
      <c r="D25" s="5"/>
      <c r="E25" s="5"/>
      <c r="F25" s="30"/>
      <c r="G25" s="29"/>
      <c r="H25" s="29"/>
      <c r="I25" s="29"/>
      <c r="J25" s="29"/>
      <c r="K25" s="6"/>
      <c r="L25" s="6"/>
      <c r="M25" s="6"/>
      <c r="N25" s="6"/>
      <c r="O25" s="6"/>
      <c r="P25" s="6"/>
      <c r="Q25" s="6"/>
      <c r="R25" s="7"/>
      <c r="S25" s="29" t="str">
        <f t="shared" si="2"/>
        <v>0 Precintos</v>
      </c>
      <c r="T25" s="5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.6" customHeight="1" x14ac:dyDescent="0.25">
      <c r="A26" s="3">
        <v>20</v>
      </c>
      <c r="B26" s="4"/>
      <c r="C26" s="5"/>
      <c r="D26" s="5"/>
      <c r="E26" s="5"/>
      <c r="F26" s="30"/>
      <c r="G26" s="29"/>
      <c r="H26" s="29"/>
      <c r="I26" s="29"/>
      <c r="J26" s="29"/>
      <c r="K26" s="6"/>
      <c r="L26" s="6"/>
      <c r="M26" s="6"/>
      <c r="N26" s="6"/>
      <c r="O26" s="6"/>
      <c r="P26" s="6"/>
      <c r="Q26" s="6"/>
      <c r="R26" s="7"/>
      <c r="S26" s="29" t="str">
        <f t="shared" si="2"/>
        <v>0 Precintos</v>
      </c>
      <c r="T26" s="5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T27" s="5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21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21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T34" s="23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T36" s="23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</sheetData>
  <mergeCells count="25">
    <mergeCell ref="F33:J33"/>
    <mergeCell ref="L33:N33"/>
    <mergeCell ref="C5:D5"/>
    <mergeCell ref="G5:J5"/>
    <mergeCell ref="K5:R6"/>
    <mergeCell ref="B28:D29"/>
    <mergeCell ref="E28:T29"/>
    <mergeCell ref="A4:C4"/>
    <mergeCell ref="D4:F4"/>
    <mergeCell ref="G4:J4"/>
    <mergeCell ref="K4:L4"/>
    <mergeCell ref="M4:N4"/>
    <mergeCell ref="O4:R4"/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</mergeCells>
  <pageMargins left="0.7" right="0.7" top="0.75" bottom="0.75" header="0.3" footer="0.3"/>
  <pageSetup scale="8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activeCell="F23" activeCellId="1" sqref="Q7 F23"/>
      <selection pane="bottomLeft" activeCell="F23" activeCellId="1" sqref="Q7 F23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44793</v>
      </c>
      <c r="P3" s="42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27" t="s">
        <v>4</v>
      </c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 t="s">
        <v>21</v>
      </c>
      <c r="R5" s="46" t="s">
        <v>25</v>
      </c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6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S1:AB6"/>
    <mergeCell ref="M3:N3"/>
    <mergeCell ref="G5:J5"/>
    <mergeCell ref="Q5:Q6"/>
    <mergeCell ref="G1:J2"/>
    <mergeCell ref="K1:L2"/>
    <mergeCell ref="K5:P6"/>
    <mergeCell ref="R5:R6"/>
    <mergeCell ref="A1:F2"/>
    <mergeCell ref="M1:R2"/>
    <mergeCell ref="A3:C3"/>
    <mergeCell ref="Q3:R3"/>
    <mergeCell ref="A4:C4"/>
    <mergeCell ref="M4:N4"/>
    <mergeCell ref="O4:P4"/>
    <mergeCell ref="D3:L3"/>
    <mergeCell ref="O3:P3"/>
    <mergeCell ref="D4:F4"/>
    <mergeCell ref="G4:J4"/>
    <mergeCell ref="K4:L4"/>
    <mergeCell ref="E28:R29"/>
    <mergeCell ref="B28:D29"/>
    <mergeCell ref="F33:J33"/>
    <mergeCell ref="L33:N33"/>
    <mergeCell ref="C5:D5"/>
  </mergeCells>
  <pageMargins left="0.7" right="0.7" top="0.75" bottom="0.75" header="0.3" footer="0.3"/>
  <pageSetup scale="85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7" activePane="bottomLeft" state="frozen"/>
      <selection activeCell="G30" sqref="G30"/>
      <selection pane="bottomLeft" activeCell="H15" sqref="H15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0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44795</v>
      </c>
      <c r="P3" s="44"/>
      <c r="Q3" s="44"/>
      <c r="R3" s="42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53"/>
      <c r="R4" s="53"/>
      <c r="S4" s="27" t="s">
        <v>4</v>
      </c>
      <c r="T4" s="27">
        <f>COUNTA(C7:C26)</f>
        <v>10</v>
      </c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/>
      <c r="R5" s="45"/>
      <c r="S5" s="45" t="s">
        <v>21</v>
      </c>
      <c r="T5" s="46" t="s">
        <v>25</v>
      </c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5"/>
      <c r="S6" s="45"/>
      <c r="T6" s="46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ht="30" x14ac:dyDescent="0.25">
      <c r="A7" s="3">
        <v>1</v>
      </c>
      <c r="B7" s="4">
        <v>0.36041666666666666</v>
      </c>
      <c r="C7" s="5" t="s">
        <v>55</v>
      </c>
      <c r="D7" s="5" t="s">
        <v>56</v>
      </c>
      <c r="E7" s="5">
        <v>15590</v>
      </c>
      <c r="F7" s="4">
        <v>0.42291666666666666</v>
      </c>
      <c r="G7" s="6">
        <v>8400</v>
      </c>
      <c r="H7" s="6">
        <v>42210</v>
      </c>
      <c r="I7" s="6" t="s">
        <v>44</v>
      </c>
      <c r="J7" s="6" t="s">
        <v>44</v>
      </c>
      <c r="K7" s="6" t="s">
        <v>64</v>
      </c>
      <c r="L7" s="6" t="s">
        <v>58</v>
      </c>
      <c r="M7" s="6" t="s">
        <v>59</v>
      </c>
      <c r="N7" s="6" t="s">
        <v>61</v>
      </c>
      <c r="O7" s="6"/>
      <c r="P7" s="6"/>
      <c r="Q7" s="6"/>
      <c r="R7" s="7"/>
      <c r="S7" s="8" t="str">
        <f>CONCATENATE(COUNTA(K7:R7),(" Precintos"))</f>
        <v>4 Precintos</v>
      </c>
      <c r="T7" s="5">
        <f>IF(H7="X",J7-E7,H7-E7)</f>
        <v>26620</v>
      </c>
      <c r="U7" s="9"/>
      <c r="V7" s="10"/>
      <c r="W7" s="11"/>
      <c r="X7" s="12"/>
      <c r="Y7" s="12"/>
      <c r="Z7" s="12"/>
      <c r="AA7" s="12"/>
      <c r="AB7" s="12"/>
      <c r="AC7" s="12"/>
      <c r="AD7" s="12"/>
    </row>
    <row r="8" spans="1:30" ht="30" x14ac:dyDescent="0.25">
      <c r="A8" s="3">
        <v>2</v>
      </c>
      <c r="B8" s="4">
        <v>0.3576388888888889</v>
      </c>
      <c r="C8" s="5" t="s">
        <v>62</v>
      </c>
      <c r="D8" s="5" t="s">
        <v>91</v>
      </c>
      <c r="E8" s="5">
        <v>16740</v>
      </c>
      <c r="F8" s="13" t="s">
        <v>63</v>
      </c>
      <c r="G8" s="6">
        <v>8600</v>
      </c>
      <c r="H8" s="6">
        <v>43950</v>
      </c>
      <c r="I8" s="6" t="s">
        <v>44</v>
      </c>
      <c r="J8" s="6" t="s">
        <v>44</v>
      </c>
      <c r="K8" s="6" t="s">
        <v>60</v>
      </c>
      <c r="L8" s="6" t="s">
        <v>57</v>
      </c>
      <c r="M8" s="6" t="s">
        <v>65</v>
      </c>
      <c r="N8" s="6" t="s">
        <v>66</v>
      </c>
      <c r="O8" s="6"/>
      <c r="P8" s="6"/>
      <c r="Q8" s="6"/>
      <c r="R8" s="7"/>
      <c r="S8" s="8" t="str">
        <f t="shared" ref="S8:S14" si="0">CONCATENATE(COUNTA(K8:R8),(" Precintos"))</f>
        <v>4 Precintos</v>
      </c>
      <c r="T8" s="5">
        <f t="shared" ref="T8:T16" si="1">IF(H8="X",J8-E8,H8-E8)</f>
        <v>27210</v>
      </c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30" x14ac:dyDescent="0.25">
      <c r="A9" s="3">
        <v>3</v>
      </c>
      <c r="B9" s="4">
        <v>0.36736111111111108</v>
      </c>
      <c r="C9" s="5" t="s">
        <v>71</v>
      </c>
      <c r="D9" s="5" t="s">
        <v>72</v>
      </c>
      <c r="E9" s="5">
        <v>16830</v>
      </c>
      <c r="F9" s="4">
        <v>0.45694444444444443</v>
      </c>
      <c r="G9" s="6">
        <v>8800</v>
      </c>
      <c r="H9" s="6">
        <v>44690</v>
      </c>
      <c r="I9" s="6" t="s">
        <v>44</v>
      </c>
      <c r="J9" s="6" t="s">
        <v>44</v>
      </c>
      <c r="K9" s="6" t="s">
        <v>67</v>
      </c>
      <c r="L9" s="6" t="s">
        <v>68</v>
      </c>
      <c r="M9" s="6" t="s">
        <v>69</v>
      </c>
      <c r="N9" s="6" t="s">
        <v>70</v>
      </c>
      <c r="O9" s="6"/>
      <c r="P9" s="6"/>
      <c r="Q9" s="6"/>
      <c r="R9" s="7"/>
      <c r="S9" s="8" t="str">
        <f t="shared" si="0"/>
        <v>4 Precintos</v>
      </c>
      <c r="T9" s="5">
        <f t="shared" si="1"/>
        <v>27860</v>
      </c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30" x14ac:dyDescent="0.25">
      <c r="A10" s="3">
        <v>4</v>
      </c>
      <c r="B10" s="4">
        <v>0.375</v>
      </c>
      <c r="C10" s="5" t="s">
        <v>73</v>
      </c>
      <c r="D10" s="5" t="s">
        <v>74</v>
      </c>
      <c r="E10" s="5">
        <v>16780</v>
      </c>
      <c r="F10" s="4">
        <v>0.375</v>
      </c>
      <c r="G10" s="6">
        <v>8600</v>
      </c>
      <c r="H10" s="6">
        <v>44020</v>
      </c>
      <c r="I10" s="6" t="s">
        <v>44</v>
      </c>
      <c r="J10" s="6" t="s">
        <v>44</v>
      </c>
      <c r="K10" s="6" t="s">
        <v>75</v>
      </c>
      <c r="L10" s="6" t="s">
        <v>76</v>
      </c>
      <c r="M10" s="6" t="s">
        <v>77</v>
      </c>
      <c r="N10" s="6" t="s">
        <v>88</v>
      </c>
      <c r="O10" s="6"/>
      <c r="P10" s="6"/>
      <c r="Q10" s="6"/>
      <c r="R10" s="6"/>
      <c r="S10" s="8" t="str">
        <f t="shared" si="0"/>
        <v>4 Precintos</v>
      </c>
      <c r="T10" s="5">
        <f t="shared" si="1"/>
        <v>27240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30" x14ac:dyDescent="0.25">
      <c r="A11" s="3">
        <v>5</v>
      </c>
      <c r="B11" s="4">
        <v>0.48888888888888887</v>
      </c>
      <c r="C11" s="5" t="s">
        <v>83</v>
      </c>
      <c r="D11" s="5" t="s">
        <v>89</v>
      </c>
      <c r="E11" s="5">
        <v>15650</v>
      </c>
      <c r="F11" s="4">
        <v>0.56805555555555554</v>
      </c>
      <c r="G11" s="6">
        <v>8900</v>
      </c>
      <c r="H11" s="6">
        <v>43830</v>
      </c>
      <c r="I11" s="6" t="s">
        <v>44</v>
      </c>
      <c r="J11" s="6" t="s">
        <v>44</v>
      </c>
      <c r="K11" s="6" t="s">
        <v>78</v>
      </c>
      <c r="L11" s="6" t="s">
        <v>79</v>
      </c>
      <c r="M11" s="6" t="s">
        <v>80</v>
      </c>
      <c r="N11" s="6" t="s">
        <v>81</v>
      </c>
      <c r="O11" s="6"/>
      <c r="P11" s="6"/>
      <c r="Q11" s="6"/>
      <c r="R11" s="6"/>
      <c r="S11" s="8" t="str">
        <f t="shared" si="0"/>
        <v>4 Precintos</v>
      </c>
      <c r="T11" s="5">
        <f t="shared" si="1"/>
        <v>28180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30" x14ac:dyDescent="0.25">
      <c r="A12" s="3">
        <v>6</v>
      </c>
      <c r="B12" s="4">
        <v>0.49305555555555558</v>
      </c>
      <c r="C12" s="5" t="s">
        <v>82</v>
      </c>
      <c r="D12" s="5" t="s">
        <v>90</v>
      </c>
      <c r="E12" s="5">
        <v>16230</v>
      </c>
      <c r="F12" s="4">
        <v>0.57430555555555551</v>
      </c>
      <c r="G12" s="6">
        <v>9000</v>
      </c>
      <c r="H12" s="6">
        <v>44750</v>
      </c>
      <c r="I12" s="6" t="s">
        <v>44</v>
      </c>
      <c r="J12" s="6" t="s">
        <v>44</v>
      </c>
      <c r="K12" s="6" t="s">
        <v>84</v>
      </c>
      <c r="L12" s="6" t="s">
        <v>85</v>
      </c>
      <c r="M12" s="6" t="s">
        <v>86</v>
      </c>
      <c r="N12" s="6" t="s">
        <v>87</v>
      </c>
      <c r="O12" s="6"/>
      <c r="P12" s="6"/>
      <c r="Q12" s="6"/>
      <c r="R12" s="6"/>
      <c r="S12" s="8" t="str">
        <f t="shared" si="0"/>
        <v>4 Precintos</v>
      </c>
      <c r="T12" s="5">
        <f t="shared" si="1"/>
        <v>28520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30" x14ac:dyDescent="0.25">
      <c r="A13" s="3">
        <v>7</v>
      </c>
      <c r="B13" s="4">
        <v>0.69791666666666663</v>
      </c>
      <c r="C13" s="36" t="s">
        <v>34</v>
      </c>
      <c r="D13" s="5" t="s">
        <v>35</v>
      </c>
      <c r="E13" s="5">
        <v>15470</v>
      </c>
      <c r="F13" s="4">
        <v>0.76597222222222217</v>
      </c>
      <c r="G13" s="28" t="s">
        <v>44</v>
      </c>
      <c r="H13" s="6" t="s">
        <v>44</v>
      </c>
      <c r="I13" s="6">
        <v>9000</v>
      </c>
      <c r="J13" s="6">
        <v>40630</v>
      </c>
      <c r="K13" s="6" t="s">
        <v>92</v>
      </c>
      <c r="L13" s="6" t="s">
        <v>93</v>
      </c>
      <c r="M13" s="6" t="s">
        <v>94</v>
      </c>
      <c r="N13" s="6" t="s">
        <v>95</v>
      </c>
      <c r="O13" s="6"/>
      <c r="P13" s="6"/>
      <c r="Q13" s="6"/>
      <c r="R13" s="6"/>
      <c r="S13" s="8" t="str">
        <f t="shared" si="0"/>
        <v>4 Precintos</v>
      </c>
      <c r="T13" s="5">
        <f>IF(H13="X",J13-E13,H13-E13)</f>
        <v>25160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30" x14ac:dyDescent="0.25">
      <c r="A14" s="3">
        <v>8</v>
      </c>
      <c r="B14" s="4">
        <v>0.78819444444444453</v>
      </c>
      <c r="C14" s="5" t="s">
        <v>96</v>
      </c>
      <c r="D14" s="5" t="s">
        <v>97</v>
      </c>
      <c r="E14" s="5">
        <v>16140</v>
      </c>
      <c r="F14" s="4">
        <v>0.85486111111111107</v>
      </c>
      <c r="G14" s="6">
        <v>8800</v>
      </c>
      <c r="H14" s="6">
        <v>44050</v>
      </c>
      <c r="I14" s="6" t="s">
        <v>44</v>
      </c>
      <c r="J14" s="6" t="s">
        <v>44</v>
      </c>
      <c r="K14" s="6" t="s">
        <v>98</v>
      </c>
      <c r="L14" s="6" t="s">
        <v>99</v>
      </c>
      <c r="M14" s="6" t="s">
        <v>100</v>
      </c>
      <c r="N14" s="6" t="s">
        <v>101</v>
      </c>
      <c r="O14" s="6"/>
      <c r="P14" s="6"/>
      <c r="Q14" s="6"/>
      <c r="R14" s="6"/>
      <c r="S14" s="8" t="str">
        <f t="shared" si="0"/>
        <v>4 Precintos</v>
      </c>
      <c r="T14" s="5">
        <f t="shared" si="1"/>
        <v>27910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30" x14ac:dyDescent="0.25">
      <c r="A15" s="3">
        <v>9</v>
      </c>
      <c r="B15" s="4">
        <v>0.79375000000000007</v>
      </c>
      <c r="C15" s="5" t="s">
        <v>108</v>
      </c>
      <c r="D15" s="5" t="s">
        <v>109</v>
      </c>
      <c r="E15" s="5">
        <v>13280</v>
      </c>
      <c r="F15" s="4">
        <v>0.86319444444444438</v>
      </c>
      <c r="G15" s="6">
        <v>8700</v>
      </c>
      <c r="H15" s="6">
        <v>40860</v>
      </c>
      <c r="I15" s="6" t="s">
        <v>44</v>
      </c>
      <c r="J15" s="6" t="s">
        <v>44</v>
      </c>
      <c r="K15" s="6" t="s">
        <v>102</v>
      </c>
      <c r="L15" s="6" t="s">
        <v>103</v>
      </c>
      <c r="M15" s="6" t="s">
        <v>104</v>
      </c>
      <c r="N15" s="6" t="s">
        <v>105</v>
      </c>
      <c r="O15" s="6" t="s">
        <v>106</v>
      </c>
      <c r="P15" s="6" t="s">
        <v>110</v>
      </c>
      <c r="Q15" s="6" t="s">
        <v>111</v>
      </c>
      <c r="R15" s="7" t="s">
        <v>107</v>
      </c>
      <c r="S15" s="8" t="str">
        <f>CONCATENATE(COUNTA(K15:R15),(" Precintos"))</f>
        <v>8 Precintos</v>
      </c>
      <c r="T15" s="5">
        <f t="shared" si="1"/>
        <v>27580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30" x14ac:dyDescent="0.25">
      <c r="A16" s="3">
        <v>10</v>
      </c>
      <c r="B16" s="4">
        <v>0.875</v>
      </c>
      <c r="C16" s="5" t="s">
        <v>112</v>
      </c>
      <c r="D16" s="5" t="s">
        <v>113</v>
      </c>
      <c r="E16" s="5">
        <v>17480</v>
      </c>
      <c r="F16" s="4">
        <v>0.89097222222222217</v>
      </c>
      <c r="G16" s="6">
        <v>8500</v>
      </c>
      <c r="H16" s="6">
        <v>44450</v>
      </c>
      <c r="I16" s="6" t="s">
        <v>44</v>
      </c>
      <c r="J16" s="6" t="s">
        <v>44</v>
      </c>
      <c r="K16" s="6" t="s">
        <v>114</v>
      </c>
      <c r="L16" s="6" t="s">
        <v>115</v>
      </c>
      <c r="M16" s="6" t="s">
        <v>116</v>
      </c>
      <c r="N16" s="6" t="s">
        <v>117</v>
      </c>
      <c r="O16" s="6"/>
      <c r="P16" s="6"/>
      <c r="Q16" s="6"/>
      <c r="R16" s="7"/>
      <c r="S16" s="8" t="str">
        <f t="shared" ref="S16:S26" si="2">CONCATENATE(COUNTA(K16:R16),(" Precintos"))</f>
        <v>4 Precintos</v>
      </c>
      <c r="T16" s="5">
        <f t="shared" si="1"/>
        <v>26970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  <c r="S17" s="8" t="str">
        <f t="shared" si="2"/>
        <v>0 Precintos</v>
      </c>
      <c r="T17" s="5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8" t="str">
        <f t="shared" si="2"/>
        <v>0 Precintos</v>
      </c>
      <c r="T18" s="5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8" t="str">
        <f t="shared" si="2"/>
        <v>0 Precintos</v>
      </c>
      <c r="T19" s="5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8"/>
      <c r="Q20" s="18"/>
      <c r="R20" s="19"/>
      <c r="S20" s="8" t="str">
        <f t="shared" si="2"/>
        <v>0 Precintos</v>
      </c>
      <c r="T20" s="5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8" t="str">
        <f t="shared" si="2"/>
        <v>0 Precintos</v>
      </c>
      <c r="T21" s="5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8" t="str">
        <f t="shared" si="2"/>
        <v>0 Precintos</v>
      </c>
      <c r="T22" s="5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8" t="str">
        <f t="shared" si="2"/>
        <v>0 Precintos</v>
      </c>
      <c r="T23" s="5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8" t="str">
        <f t="shared" si="2"/>
        <v>0 Precintos</v>
      </c>
      <c r="T24" s="5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8" t="str">
        <f t="shared" si="2"/>
        <v>0 Precintos</v>
      </c>
      <c r="T25" s="5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8" t="str">
        <f t="shared" si="2"/>
        <v>0 Precintos</v>
      </c>
      <c r="T26" s="5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T27" s="5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21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21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T34" s="23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T36" s="23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</sheetData>
  <mergeCells count="25">
    <mergeCell ref="F33:J33"/>
    <mergeCell ref="L33:N33"/>
    <mergeCell ref="C5:D5"/>
    <mergeCell ref="G5:J5"/>
    <mergeCell ref="K5:R6"/>
    <mergeCell ref="B28:D29"/>
    <mergeCell ref="E28:T29"/>
    <mergeCell ref="A4:C4"/>
    <mergeCell ref="D4:F4"/>
    <mergeCell ref="G4:J4"/>
    <mergeCell ref="K4:L4"/>
    <mergeCell ref="M4:N4"/>
    <mergeCell ref="O4:R4"/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</mergeCells>
  <pageMargins left="0.7" right="0.7" top="0.75" bottom="0.75" header="0.3" footer="0.3"/>
  <pageSetup scale="85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tabSelected="1" zoomScale="85" zoomScaleNormal="85" workbookViewId="0">
      <pane ySplit="6" topLeftCell="A7" activePane="bottomLeft" state="frozen"/>
      <selection activeCell="G30" sqref="G30"/>
      <selection pane="bottomLeft" activeCell="H7" sqref="H7"/>
    </sheetView>
  </sheetViews>
  <sheetFormatPr baseColWidth="10" defaultRowHeight="15" x14ac:dyDescent="0.25"/>
  <cols>
    <col min="1" max="1" width="8.140625" customWidth="1"/>
    <col min="2" max="2" width="13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0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44796</v>
      </c>
      <c r="P3" s="44"/>
      <c r="Q3" s="44"/>
      <c r="R3" s="42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53"/>
      <c r="R4" s="53"/>
      <c r="S4" s="27" t="s">
        <v>4</v>
      </c>
      <c r="T4" s="27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/>
      <c r="R5" s="45"/>
      <c r="S5" s="45" t="s">
        <v>21</v>
      </c>
      <c r="T5" s="46" t="s">
        <v>25</v>
      </c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5"/>
      <c r="S6" s="45"/>
      <c r="T6" s="46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ht="30" x14ac:dyDescent="0.25">
      <c r="A7" s="3">
        <v>1</v>
      </c>
      <c r="B7" s="4">
        <v>0.84166666666666667</v>
      </c>
      <c r="C7" s="5" t="s">
        <v>124</v>
      </c>
      <c r="D7" s="5" t="s">
        <v>123</v>
      </c>
      <c r="E7" s="54">
        <v>16920</v>
      </c>
      <c r="F7" s="4">
        <v>0.91180555555555554</v>
      </c>
      <c r="G7" s="6">
        <v>9000</v>
      </c>
      <c r="H7" s="6">
        <v>45480</v>
      </c>
      <c r="I7" s="6" t="s">
        <v>44</v>
      </c>
      <c r="J7" s="55" t="s">
        <v>44</v>
      </c>
      <c r="K7" s="6" t="s">
        <v>118</v>
      </c>
      <c r="L7" s="6" t="s">
        <v>119</v>
      </c>
      <c r="M7" s="6" t="s">
        <v>120</v>
      </c>
      <c r="N7" s="6" t="s">
        <v>122</v>
      </c>
      <c r="O7" s="6"/>
      <c r="P7" s="6"/>
      <c r="Q7" s="6"/>
      <c r="R7" s="7"/>
      <c r="S7" s="8" t="str">
        <f>CONCATENATE(COUNTA(K7:R7),(" Precintos"))</f>
        <v>4 Precintos</v>
      </c>
      <c r="T7" s="54">
        <v>45480</v>
      </c>
      <c r="U7" s="9"/>
      <c r="V7" s="10"/>
      <c r="W7" s="11"/>
      <c r="X7" s="12"/>
      <c r="Y7" s="12"/>
      <c r="Z7" s="12"/>
      <c r="AA7" s="12"/>
      <c r="AB7" s="12"/>
      <c r="AC7" s="12"/>
      <c r="AD7" s="12"/>
    </row>
    <row r="8" spans="1:30" ht="30" x14ac:dyDescent="0.25">
      <c r="A8" s="3">
        <v>2</v>
      </c>
      <c r="B8" s="4">
        <v>0.83888888888888891</v>
      </c>
      <c r="C8" s="5" t="s">
        <v>129</v>
      </c>
      <c r="D8" s="5" t="s">
        <v>130</v>
      </c>
      <c r="E8" s="54">
        <v>16320</v>
      </c>
      <c r="F8" s="13">
        <v>0.9194444444444444</v>
      </c>
      <c r="G8" s="6">
        <v>9000</v>
      </c>
      <c r="H8" s="6">
        <v>44850</v>
      </c>
      <c r="I8" s="6" t="s">
        <v>44</v>
      </c>
      <c r="J8" s="55" t="s">
        <v>44</v>
      </c>
      <c r="K8" s="6" t="s">
        <v>125</v>
      </c>
      <c r="L8" s="6" t="s">
        <v>126</v>
      </c>
      <c r="M8" s="6" t="s">
        <v>127</v>
      </c>
      <c r="N8" s="6" t="s">
        <v>128</v>
      </c>
      <c r="O8" s="6"/>
      <c r="P8" s="6"/>
      <c r="Q8" s="6"/>
      <c r="R8" s="7"/>
      <c r="S8" s="8" t="str">
        <f t="shared" ref="S8:S14" si="0">CONCATENATE(COUNTA(K8:R8),(" Precintos"))</f>
        <v>4 Precintos</v>
      </c>
      <c r="T8" s="5">
        <v>44850</v>
      </c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30" x14ac:dyDescent="0.25">
      <c r="A9" s="3">
        <v>3</v>
      </c>
      <c r="B9" s="4">
        <v>0.8340277777777777</v>
      </c>
      <c r="C9" s="5" t="s">
        <v>134</v>
      </c>
      <c r="D9" s="5" t="s">
        <v>135</v>
      </c>
      <c r="E9" s="54">
        <v>15750</v>
      </c>
      <c r="F9" s="4">
        <v>0.9472222222222223</v>
      </c>
      <c r="G9" s="6">
        <v>8982</v>
      </c>
      <c r="H9" s="6">
        <v>44260</v>
      </c>
      <c r="I9" s="6" t="s">
        <v>44</v>
      </c>
      <c r="J9" s="55" t="s">
        <v>44</v>
      </c>
      <c r="K9" s="6" t="s">
        <v>131</v>
      </c>
      <c r="L9" s="6" t="s">
        <v>132</v>
      </c>
      <c r="M9" s="6" t="s">
        <v>121</v>
      </c>
      <c r="N9" s="6" t="s">
        <v>133</v>
      </c>
      <c r="O9" s="6"/>
      <c r="P9" s="6"/>
      <c r="Q9" s="6"/>
      <c r="R9" s="7"/>
      <c r="S9" s="8" t="str">
        <f t="shared" si="0"/>
        <v>4 Precintos</v>
      </c>
      <c r="T9" s="5">
        <v>44260</v>
      </c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 t="str">
        <f t="shared" si="0"/>
        <v>0 Precintos</v>
      </c>
      <c r="T10" s="5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 t="str">
        <f t="shared" si="0"/>
        <v>0 Precintos</v>
      </c>
      <c r="T11" s="5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 t="str">
        <f t="shared" si="0"/>
        <v>0 Precintos</v>
      </c>
      <c r="T12" s="5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8" t="str">
        <f t="shared" si="0"/>
        <v>0 Precintos</v>
      </c>
      <c r="T13" s="5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8" t="str">
        <f t="shared" si="0"/>
        <v>0 Precintos</v>
      </c>
      <c r="T14" s="5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8" t="str">
        <f>CONCATENATE(COUNTA(K15:R15),(" Precintos"))</f>
        <v>0 Precintos</v>
      </c>
      <c r="T15" s="5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8" t="str">
        <f t="shared" ref="S16:S26" si="1">CONCATENATE(COUNTA(K16:R16),(" Precintos"))</f>
        <v>0 Precintos</v>
      </c>
      <c r="T16" s="5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8" t="str">
        <f t="shared" si="1"/>
        <v>0 Precintos</v>
      </c>
      <c r="T17" s="5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8" t="str">
        <f t="shared" si="1"/>
        <v>0 Precintos</v>
      </c>
      <c r="T18" s="5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8" t="str">
        <f t="shared" si="1"/>
        <v>0 Precintos</v>
      </c>
      <c r="T19" s="5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8"/>
      <c r="Q20" s="18"/>
      <c r="R20" s="19"/>
      <c r="S20" s="8" t="str">
        <f t="shared" si="1"/>
        <v>0 Precintos</v>
      </c>
      <c r="T20" s="5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8" t="str">
        <f t="shared" si="1"/>
        <v>0 Precintos</v>
      </c>
      <c r="T21" s="5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8" t="str">
        <f t="shared" si="1"/>
        <v>0 Precintos</v>
      </c>
      <c r="T22" s="5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8" t="str">
        <f t="shared" si="1"/>
        <v>0 Precintos</v>
      </c>
      <c r="T23" s="5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8" t="str">
        <f t="shared" si="1"/>
        <v>0 Precintos</v>
      </c>
      <c r="T24" s="5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8" t="str">
        <f t="shared" si="1"/>
        <v>0 Precintos</v>
      </c>
      <c r="T25" s="5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8" t="str">
        <f t="shared" si="1"/>
        <v>0 Precintos</v>
      </c>
      <c r="T26" s="5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T27" s="5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21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21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T34" s="23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T36" s="23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</sheetData>
  <mergeCells count="25">
    <mergeCell ref="F33:J33"/>
    <mergeCell ref="L33:N33"/>
    <mergeCell ref="C5:D5"/>
    <mergeCell ref="G5:J5"/>
    <mergeCell ref="K5:R6"/>
    <mergeCell ref="B28:D29"/>
    <mergeCell ref="E28:T29"/>
    <mergeCell ref="A4:C4"/>
    <mergeCell ref="D4:F4"/>
    <mergeCell ref="G4:J4"/>
    <mergeCell ref="K4:L4"/>
    <mergeCell ref="M4:N4"/>
    <mergeCell ref="O4:R4"/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</mergeCells>
  <pageMargins left="0.7" right="0.7" top="0.75" bottom="0.75" header="0.3" footer="0.3"/>
  <pageSetup scale="85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H7" sqref="H7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44797</v>
      </c>
      <c r="P3" s="42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27" t="s">
        <v>4</v>
      </c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 t="s">
        <v>21</v>
      </c>
      <c r="R5" s="46" t="s">
        <v>25</v>
      </c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6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F33:J33"/>
    <mergeCell ref="L33:N33"/>
    <mergeCell ref="C5:D5"/>
    <mergeCell ref="G5:J5"/>
    <mergeCell ref="K5:P6"/>
    <mergeCell ref="B28:D29"/>
    <mergeCell ref="E28:R29"/>
    <mergeCell ref="A4:C4"/>
    <mergeCell ref="D4:F4"/>
    <mergeCell ref="G4:J4"/>
    <mergeCell ref="K4:L4"/>
    <mergeCell ref="M4:N4"/>
    <mergeCell ref="O4:P4"/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</mergeCells>
  <pageMargins left="0.7" right="0.7" top="0.75" bottom="0.75" header="0.3" footer="0.3"/>
  <pageSetup scale="8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O3" sqref="O3:P3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44798</v>
      </c>
      <c r="P3" s="42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27" t="s">
        <v>4</v>
      </c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 t="s">
        <v>21</v>
      </c>
      <c r="R5" s="46" t="s">
        <v>25</v>
      </c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6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F33:J33"/>
    <mergeCell ref="L33:N33"/>
    <mergeCell ref="C5:D5"/>
    <mergeCell ref="G5:J5"/>
    <mergeCell ref="K5:P6"/>
    <mergeCell ref="B28:D29"/>
    <mergeCell ref="E28:R29"/>
    <mergeCell ref="A4:C4"/>
    <mergeCell ref="D4:F4"/>
    <mergeCell ref="G4:J4"/>
    <mergeCell ref="K4:L4"/>
    <mergeCell ref="M4:N4"/>
    <mergeCell ref="O4:P4"/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</mergeCells>
  <pageMargins left="0.7" right="0.7" top="0.75" bottom="0.75" header="0.3" footer="0.3"/>
  <pageSetup scale="85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I18" sqref="I18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44799</v>
      </c>
      <c r="P3" s="42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27" t="s">
        <v>4</v>
      </c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 t="s">
        <v>21</v>
      </c>
      <c r="R5" s="46" t="s">
        <v>25</v>
      </c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6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F33:J33"/>
    <mergeCell ref="L33:N33"/>
    <mergeCell ref="C5:D5"/>
    <mergeCell ref="G5:J5"/>
    <mergeCell ref="K5:P6"/>
    <mergeCell ref="B28:D29"/>
    <mergeCell ref="E28:R29"/>
    <mergeCell ref="A4:C4"/>
    <mergeCell ref="D4:F4"/>
    <mergeCell ref="G4:J4"/>
    <mergeCell ref="K4:L4"/>
    <mergeCell ref="M4:N4"/>
    <mergeCell ref="O4:P4"/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</mergeCells>
  <pageMargins left="0.7" right="0.7" top="0.75" bottom="0.75" header="0.3" footer="0.3"/>
  <pageSetup scale="8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20-Ago-22</vt:lpstr>
      <vt:lpstr>21-Ago-22</vt:lpstr>
      <vt:lpstr>22-Ago-22 </vt:lpstr>
      <vt:lpstr>23-Ago-22</vt:lpstr>
      <vt:lpstr>24-Ago-22</vt:lpstr>
      <vt:lpstr>25-Ago-22</vt:lpstr>
      <vt:lpstr>26-Ago-22</vt:lpstr>
    </vt:vector>
  </TitlesOfParts>
  <Company>Dixguel03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PC-PESAJE</cp:lastModifiedBy>
  <cp:lastPrinted>2022-08-20T05:35:35Z</cp:lastPrinted>
  <dcterms:created xsi:type="dcterms:W3CDTF">2022-08-20T03:16:05Z</dcterms:created>
  <dcterms:modified xsi:type="dcterms:W3CDTF">2022-08-24T13:09:15Z</dcterms:modified>
</cp:coreProperties>
</file>