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tiasredard/Desktop/WIZE FLOW/"/>
    </mc:Choice>
  </mc:AlternateContent>
  <xr:revisionPtr revIDLastSave="0" documentId="13_ncr:1_{A43BC4DF-7D09-ED46-8592-607DE38166BD}" xr6:coauthVersionLast="47" xr6:coauthVersionMax="47" xr10:uidLastSave="{00000000-0000-0000-0000-000000000000}"/>
  <bookViews>
    <workbookView xWindow="0" yWindow="760" windowWidth="29400" windowHeight="16940" xr2:uid="{00000000-000D-0000-FFFF-FFFF00000000}"/>
  </bookViews>
  <sheets>
    <sheet name="WIZEMICE Likest" sheetId="1" r:id="rId1"/>
    <sheet name="WIZEMICE High" sheetId="4" r:id="rId2"/>
    <sheet name="WIZEMICE Low" sheetId="3" r:id="rId3"/>
    <sheet name="BOM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4" l="1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9" i="3"/>
  <c r="Z139" i="1"/>
  <c r="AA139" i="1"/>
  <c r="C114" i="4"/>
  <c r="C113" i="4"/>
  <c r="C107" i="4"/>
  <c r="D107" i="4" s="1"/>
  <c r="D114" i="4" s="1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99" i="4"/>
  <c r="E55" i="4"/>
  <c r="F55" i="4" s="1"/>
  <c r="G55" i="4" s="1"/>
  <c r="E54" i="4"/>
  <c r="F54" i="4" s="1"/>
  <c r="G54" i="4" s="1"/>
  <c r="F53" i="4"/>
  <c r="G53" i="4" s="1"/>
  <c r="E53" i="4"/>
  <c r="E52" i="4"/>
  <c r="F52" i="4" s="1"/>
  <c r="B52" i="4"/>
  <c r="C42" i="4" s="1"/>
  <c r="D42" i="4" s="1"/>
  <c r="E51" i="4"/>
  <c r="F51" i="4" s="1"/>
  <c r="G51" i="4" s="1"/>
  <c r="B51" i="4"/>
  <c r="E50" i="4"/>
  <c r="F50" i="4" s="1"/>
  <c r="B50" i="4"/>
  <c r="C40" i="4" s="1"/>
  <c r="D40" i="4" s="1"/>
  <c r="E49" i="4"/>
  <c r="F49" i="4" s="1"/>
  <c r="G49" i="4" s="1"/>
  <c r="B49" i="4"/>
  <c r="B44" i="4"/>
  <c r="C43" i="4"/>
  <c r="D43" i="4" s="1"/>
  <c r="D41" i="4"/>
  <c r="C41" i="4"/>
  <c r="C39" i="4"/>
  <c r="D39" i="4" s="1"/>
  <c r="B35" i="4"/>
  <c r="B5" i="4" s="1"/>
  <c r="C158" i="4" s="1"/>
  <c r="C108" i="3"/>
  <c r="C115" i="3" s="1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0" i="3"/>
  <c r="AH139" i="3" s="1"/>
  <c r="E55" i="3"/>
  <c r="F55" i="3" s="1"/>
  <c r="G55" i="3" s="1"/>
  <c r="E54" i="3"/>
  <c r="F54" i="3" s="1"/>
  <c r="G54" i="3" s="1"/>
  <c r="E53" i="3"/>
  <c r="F53" i="3" s="1"/>
  <c r="G53" i="3" s="1"/>
  <c r="E52" i="3"/>
  <c r="F52" i="3" s="1"/>
  <c r="B52" i="3"/>
  <c r="C42" i="3" s="1"/>
  <c r="D42" i="3" s="1"/>
  <c r="E51" i="3"/>
  <c r="F51" i="3" s="1"/>
  <c r="B51" i="3"/>
  <c r="C41" i="3" s="1"/>
  <c r="D41" i="3" s="1"/>
  <c r="E50" i="3"/>
  <c r="F50" i="3" s="1"/>
  <c r="B50" i="3"/>
  <c r="C40" i="3" s="1"/>
  <c r="D40" i="3" s="1"/>
  <c r="E49" i="3"/>
  <c r="F49" i="3" s="1"/>
  <c r="B49" i="3"/>
  <c r="C39" i="3" s="1"/>
  <c r="D39" i="3" s="1"/>
  <c r="B44" i="3"/>
  <c r="D43" i="3"/>
  <c r="C43" i="3"/>
  <c r="B35" i="3"/>
  <c r="B5" i="3" s="1"/>
  <c r="C159" i="3" s="1"/>
  <c r="E16" i="2"/>
  <c r="E15" i="2"/>
  <c r="E14" i="2"/>
  <c r="E13" i="2"/>
  <c r="E12" i="2"/>
  <c r="E11" i="2"/>
  <c r="E10" i="2"/>
  <c r="E8" i="2"/>
  <c r="E7" i="2"/>
  <c r="E5" i="2"/>
  <c r="D15" i="2"/>
  <c r="D14" i="2"/>
  <c r="D13" i="2"/>
  <c r="D12" i="2"/>
  <c r="D11" i="2"/>
  <c r="D10" i="2"/>
  <c r="D8" i="2"/>
  <c r="D7" i="2"/>
  <c r="D6" i="2"/>
  <c r="D5" i="2"/>
  <c r="D4" i="2"/>
  <c r="C14" i="2"/>
  <c r="C13" i="2"/>
  <c r="C11" i="2"/>
  <c r="C10" i="2"/>
  <c r="C8" i="2"/>
  <c r="C7" i="2"/>
  <c r="C6" i="2"/>
  <c r="C5" i="2"/>
  <c r="C4" i="2"/>
  <c r="D18" i="2" s="1"/>
  <c r="B19" i="2"/>
  <c r="B8" i="2"/>
  <c r="B6" i="2"/>
  <c r="B5" i="2"/>
  <c r="B4" i="2"/>
  <c r="B18" i="2" s="1"/>
  <c r="W139" i="1"/>
  <c r="R139" i="1"/>
  <c r="O139" i="1"/>
  <c r="C108" i="1"/>
  <c r="C110" i="1" s="1"/>
  <c r="C174" i="1" s="1"/>
  <c r="C188" i="1" s="1"/>
  <c r="C195" i="1" s="1"/>
  <c r="C43" i="1"/>
  <c r="D43" i="1" s="1"/>
  <c r="B44" i="1"/>
  <c r="E54" i="1"/>
  <c r="F54" i="1" s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52" i="1"/>
  <c r="C42" i="1" s="1"/>
  <c r="D42" i="1" s="1"/>
  <c r="C18" i="2"/>
  <c r="C19" i="2" s="1"/>
  <c r="B13" i="2"/>
  <c r="B7" i="2"/>
  <c r="E6" i="2"/>
  <c r="E4" i="2"/>
  <c r="E18" i="2" s="1"/>
  <c r="B100" i="1"/>
  <c r="AD139" i="1" s="1"/>
  <c r="E55" i="1"/>
  <c r="F55" i="1" s="1"/>
  <c r="E53" i="1"/>
  <c r="F53" i="1" s="1"/>
  <c r="E52" i="1"/>
  <c r="F52" i="1" s="1"/>
  <c r="E51" i="1"/>
  <c r="F51" i="1" s="1"/>
  <c r="E50" i="1"/>
  <c r="F50" i="1" s="1"/>
  <c r="E49" i="1"/>
  <c r="F49" i="1" s="1"/>
  <c r="B35" i="1"/>
  <c r="B5" i="1" s="1"/>
  <c r="C108" i="4" l="1"/>
  <c r="C110" i="4"/>
  <c r="C111" i="4"/>
  <c r="C175" i="4" s="1"/>
  <c r="C112" i="4"/>
  <c r="C131" i="4" s="1"/>
  <c r="D108" i="4"/>
  <c r="G49" i="3"/>
  <c r="P139" i="1"/>
  <c r="X139" i="1"/>
  <c r="Q139" i="1"/>
  <c r="Y139" i="1"/>
  <c r="S139" i="1"/>
  <c r="T139" i="1"/>
  <c r="U139" i="1"/>
  <c r="V139" i="1"/>
  <c r="K139" i="3"/>
  <c r="B8" i="3"/>
  <c r="L139" i="3"/>
  <c r="W139" i="3"/>
  <c r="AG139" i="3"/>
  <c r="C111" i="3"/>
  <c r="C175" i="3" s="1"/>
  <c r="C189" i="3" s="1"/>
  <c r="C196" i="3" s="1"/>
  <c r="C203" i="3" s="1"/>
  <c r="C154" i="3" s="1"/>
  <c r="C109" i="3"/>
  <c r="C113" i="3"/>
  <c r="C132" i="3" s="1"/>
  <c r="G52" i="4"/>
  <c r="C133" i="4"/>
  <c r="C123" i="4"/>
  <c r="D44" i="4"/>
  <c r="B6" i="4" s="1"/>
  <c r="D133" i="4"/>
  <c r="D123" i="4"/>
  <c r="D127" i="4"/>
  <c r="D117" i="4"/>
  <c r="G50" i="4"/>
  <c r="C176" i="4"/>
  <c r="C132" i="4"/>
  <c r="C122" i="4"/>
  <c r="D113" i="4"/>
  <c r="D111" i="4"/>
  <c r="D109" i="4"/>
  <c r="E107" i="4"/>
  <c r="D110" i="4"/>
  <c r="D112" i="4"/>
  <c r="AL138" i="4"/>
  <c r="AD138" i="4"/>
  <c r="AK138" i="4"/>
  <c r="AC138" i="4"/>
  <c r="AG138" i="4"/>
  <c r="AF138" i="4"/>
  <c r="AE138" i="4"/>
  <c r="AI138" i="4"/>
  <c r="AH138" i="4"/>
  <c r="AB138" i="4"/>
  <c r="AA138" i="4"/>
  <c r="Z138" i="4"/>
  <c r="B8" i="4"/>
  <c r="AJ138" i="4"/>
  <c r="C172" i="4"/>
  <c r="C127" i="4"/>
  <c r="C117" i="4"/>
  <c r="C130" i="4"/>
  <c r="C109" i="4"/>
  <c r="C174" i="4"/>
  <c r="C129" i="4"/>
  <c r="C119" i="4"/>
  <c r="C189" i="4"/>
  <c r="C196" i="4" s="1"/>
  <c r="C203" i="4" s="1"/>
  <c r="C154" i="4" s="1"/>
  <c r="C120" i="4"/>
  <c r="C134" i="3"/>
  <c r="C124" i="3"/>
  <c r="D44" i="3"/>
  <c r="B6" i="3" s="1"/>
  <c r="G51" i="3"/>
  <c r="C122" i="3"/>
  <c r="O139" i="3"/>
  <c r="G52" i="3"/>
  <c r="AL139" i="3"/>
  <c r="AD139" i="3"/>
  <c r="V139" i="3"/>
  <c r="N139" i="3"/>
  <c r="F139" i="3"/>
  <c r="AK139" i="3"/>
  <c r="AC139" i="3"/>
  <c r="U139" i="3"/>
  <c r="M139" i="3"/>
  <c r="E139" i="3"/>
  <c r="AE139" i="3"/>
  <c r="S139" i="3"/>
  <c r="I139" i="3"/>
  <c r="AB139" i="3"/>
  <c r="R139" i="3"/>
  <c r="H139" i="3"/>
  <c r="AA139" i="3"/>
  <c r="Q139" i="3"/>
  <c r="G139" i="3"/>
  <c r="AF139" i="3"/>
  <c r="T139" i="3"/>
  <c r="J139" i="3"/>
  <c r="D139" i="3"/>
  <c r="Y139" i="3"/>
  <c r="C139" i="3"/>
  <c r="X139" i="3"/>
  <c r="AJ139" i="3"/>
  <c r="P139" i="3"/>
  <c r="AI139" i="3"/>
  <c r="D108" i="3"/>
  <c r="G50" i="3"/>
  <c r="C110" i="3"/>
  <c r="C112" i="3"/>
  <c r="C114" i="3"/>
  <c r="D19" i="2"/>
  <c r="D22" i="2" s="1"/>
  <c r="D23" i="2" s="1"/>
  <c r="E19" i="2"/>
  <c r="B51" i="1" s="1"/>
  <c r="C41" i="1" s="1"/>
  <c r="D41" i="1" s="1"/>
  <c r="C22" i="2"/>
  <c r="C23" i="2" s="1"/>
  <c r="B49" i="1"/>
  <c r="C109" i="1"/>
  <c r="C173" i="1" s="1"/>
  <c r="C202" i="1"/>
  <c r="C153" i="1" s="1"/>
  <c r="C112" i="1"/>
  <c r="C176" i="1" s="1"/>
  <c r="C115" i="1"/>
  <c r="C134" i="1" s="1"/>
  <c r="C113" i="1"/>
  <c r="C177" i="1" s="1"/>
  <c r="D108" i="1"/>
  <c r="D114" i="1" s="1"/>
  <c r="D133" i="1" s="1"/>
  <c r="C114" i="1"/>
  <c r="C133" i="1" s="1"/>
  <c r="C111" i="1"/>
  <c r="C175" i="1" s="1"/>
  <c r="C119" i="1"/>
  <c r="G54" i="1"/>
  <c r="J139" i="1"/>
  <c r="I139" i="1"/>
  <c r="H139" i="1"/>
  <c r="G139" i="1"/>
  <c r="F139" i="1"/>
  <c r="M139" i="1"/>
  <c r="E139" i="1"/>
  <c r="L139" i="1"/>
  <c r="D139" i="1"/>
  <c r="N139" i="1"/>
  <c r="K139" i="1"/>
  <c r="C139" i="1"/>
  <c r="B50" i="1"/>
  <c r="C129" i="1" s="1"/>
  <c r="G53" i="1"/>
  <c r="AE139" i="1"/>
  <c r="AK139" i="1"/>
  <c r="AC139" i="1"/>
  <c r="AJ139" i="1"/>
  <c r="AB139" i="1"/>
  <c r="AG139" i="1"/>
  <c r="AL139" i="1"/>
  <c r="AI139" i="1"/>
  <c r="AF139" i="1"/>
  <c r="AH139" i="1"/>
  <c r="B8" i="1"/>
  <c r="G52" i="1"/>
  <c r="G55" i="1"/>
  <c r="C121" i="4" l="1"/>
  <c r="C120" i="3"/>
  <c r="C130" i="3"/>
  <c r="C177" i="3"/>
  <c r="C173" i="3"/>
  <c r="C187" i="3" s="1"/>
  <c r="C194" i="3" s="1"/>
  <c r="C201" i="3" s="1"/>
  <c r="C152" i="3" s="1"/>
  <c r="C118" i="3"/>
  <c r="C128" i="3"/>
  <c r="D132" i="4"/>
  <c r="D122" i="4"/>
  <c r="C156" i="4"/>
  <c r="B7" i="4"/>
  <c r="C210" i="4"/>
  <c r="D168" i="4" s="1"/>
  <c r="D175" i="4" s="1"/>
  <c r="C188" i="4"/>
  <c r="C195" i="4" s="1"/>
  <c r="C202" i="4" s="1"/>
  <c r="C153" i="4" s="1"/>
  <c r="D131" i="4"/>
  <c r="D121" i="4"/>
  <c r="C173" i="4"/>
  <c r="C118" i="4"/>
  <c r="C128" i="4"/>
  <c r="C134" i="4" s="1"/>
  <c r="D129" i="4"/>
  <c r="D119" i="4"/>
  <c r="E110" i="4"/>
  <c r="E109" i="4"/>
  <c r="E114" i="4"/>
  <c r="E112" i="4"/>
  <c r="E111" i="4"/>
  <c r="E113" i="4"/>
  <c r="F107" i="4"/>
  <c r="E108" i="4"/>
  <c r="C190" i="4"/>
  <c r="C197" i="4" s="1"/>
  <c r="C204" i="4" s="1"/>
  <c r="C155" i="4" s="1"/>
  <c r="D130" i="4"/>
  <c r="D120" i="4"/>
  <c r="C186" i="4"/>
  <c r="C193" i="4" s="1"/>
  <c r="C200" i="4" s="1"/>
  <c r="C151" i="4" s="1"/>
  <c r="C124" i="4"/>
  <c r="D128" i="4"/>
  <c r="D118" i="4"/>
  <c r="C210" i="3"/>
  <c r="D168" i="3" s="1"/>
  <c r="D114" i="3"/>
  <c r="D112" i="3"/>
  <c r="D110" i="3"/>
  <c r="D109" i="3"/>
  <c r="E108" i="3"/>
  <c r="D113" i="3"/>
  <c r="D115" i="3"/>
  <c r="D111" i="3"/>
  <c r="C157" i="3"/>
  <c r="B7" i="3"/>
  <c r="C176" i="3"/>
  <c r="C131" i="3"/>
  <c r="C121" i="3"/>
  <c r="C191" i="3"/>
  <c r="C198" i="3" s="1"/>
  <c r="C205" i="3" s="1"/>
  <c r="C156" i="3" s="1"/>
  <c r="C133" i="3"/>
  <c r="C123" i="3"/>
  <c r="C174" i="3"/>
  <c r="C129" i="3"/>
  <c r="C119" i="3"/>
  <c r="C190" i="1"/>
  <c r="C191" i="1"/>
  <c r="C198" i="1" s="1"/>
  <c r="C205" i="1" s="1"/>
  <c r="C128" i="1"/>
  <c r="C118" i="1"/>
  <c r="C187" i="1"/>
  <c r="C209" i="1"/>
  <c r="D167" i="1" s="1"/>
  <c r="E22" i="2"/>
  <c r="E23" i="2" s="1"/>
  <c r="G49" i="1"/>
  <c r="C39" i="1"/>
  <c r="D39" i="1" s="1"/>
  <c r="C131" i="1"/>
  <c r="C121" i="1"/>
  <c r="C123" i="1"/>
  <c r="C189" i="1"/>
  <c r="C196" i="1" s="1"/>
  <c r="C124" i="1"/>
  <c r="D123" i="1"/>
  <c r="D112" i="1"/>
  <c r="D110" i="1"/>
  <c r="D129" i="1" s="1"/>
  <c r="C132" i="1"/>
  <c r="D113" i="1"/>
  <c r="D132" i="1" s="1"/>
  <c r="E108" i="1"/>
  <c r="E112" i="1" s="1"/>
  <c r="D115" i="1"/>
  <c r="D134" i="1" s="1"/>
  <c r="D109" i="1"/>
  <c r="D111" i="1"/>
  <c r="C122" i="1"/>
  <c r="C120" i="1"/>
  <c r="C130" i="1"/>
  <c r="G51" i="1"/>
  <c r="G50" i="1"/>
  <c r="C40" i="1"/>
  <c r="D40" i="1" s="1"/>
  <c r="D124" i="4" l="1"/>
  <c r="D134" i="4"/>
  <c r="C208" i="3"/>
  <c r="D166" i="3" s="1"/>
  <c r="D136" i="4"/>
  <c r="D140" i="4" s="1"/>
  <c r="D143" i="4" s="1"/>
  <c r="D147" i="4"/>
  <c r="E128" i="4"/>
  <c r="E118" i="4"/>
  <c r="C147" i="4"/>
  <c r="C160" i="4" s="1"/>
  <c r="C136" i="4"/>
  <c r="C140" i="4" s="1"/>
  <c r="D189" i="4"/>
  <c r="D196" i="4" s="1"/>
  <c r="D203" i="4" s="1"/>
  <c r="D154" i="4" s="1"/>
  <c r="E130" i="4"/>
  <c r="E120" i="4"/>
  <c r="E131" i="4"/>
  <c r="E121" i="4"/>
  <c r="E133" i="4"/>
  <c r="E123" i="4"/>
  <c r="C211" i="4"/>
  <c r="D169" i="4" s="1"/>
  <c r="D176" i="4" s="1"/>
  <c r="E119" i="4"/>
  <c r="E129" i="4"/>
  <c r="F110" i="4"/>
  <c r="F109" i="4"/>
  <c r="F112" i="4"/>
  <c r="F111" i="4"/>
  <c r="F114" i="4"/>
  <c r="F113" i="4"/>
  <c r="F108" i="4"/>
  <c r="G107" i="4"/>
  <c r="E122" i="4"/>
  <c r="E132" i="4"/>
  <c r="C207" i="4"/>
  <c r="D165" i="4" s="1"/>
  <c r="D172" i="4" s="1"/>
  <c r="C187" i="4"/>
  <c r="C194" i="4" s="1"/>
  <c r="C201" i="4" s="1"/>
  <c r="C152" i="4" s="1"/>
  <c r="C208" i="4"/>
  <c r="D166" i="4" s="1"/>
  <c r="D173" i="4" s="1"/>
  <c r="E127" i="4"/>
  <c r="E117" i="4"/>
  <c r="C209" i="4"/>
  <c r="D167" i="4" s="1"/>
  <c r="D174" i="4" s="1"/>
  <c r="C125" i="3"/>
  <c r="C135" i="3"/>
  <c r="C188" i="3"/>
  <c r="C195" i="3" s="1"/>
  <c r="C202" i="3" s="1"/>
  <c r="C153" i="3" s="1"/>
  <c r="D122" i="3"/>
  <c r="D132" i="3"/>
  <c r="D118" i="3"/>
  <c r="D128" i="3"/>
  <c r="D129" i="3"/>
  <c r="D119" i="3"/>
  <c r="D130" i="3"/>
  <c r="D120" i="3"/>
  <c r="D173" i="3"/>
  <c r="E113" i="3"/>
  <c r="E114" i="3"/>
  <c r="E111" i="3"/>
  <c r="F108" i="3"/>
  <c r="E115" i="3"/>
  <c r="E110" i="3"/>
  <c r="E109" i="3"/>
  <c r="E112" i="3"/>
  <c r="C190" i="3"/>
  <c r="C197" i="3" s="1"/>
  <c r="C204" i="3" s="1"/>
  <c r="C155" i="3" s="1"/>
  <c r="D131" i="3"/>
  <c r="D121" i="3"/>
  <c r="D133" i="3"/>
  <c r="D123" i="3"/>
  <c r="C212" i="3"/>
  <c r="D170" i="3" s="1"/>
  <c r="D177" i="3" s="1"/>
  <c r="D124" i="3"/>
  <c r="D134" i="3"/>
  <c r="D175" i="3"/>
  <c r="C194" i="1"/>
  <c r="C201" i="1" s="1"/>
  <c r="C152" i="1" s="1"/>
  <c r="C197" i="1"/>
  <c r="C204" i="1" s="1"/>
  <c r="C155" i="1" s="1"/>
  <c r="C156" i="1"/>
  <c r="C212" i="1"/>
  <c r="D170" i="1" s="1"/>
  <c r="D177" i="1" s="1"/>
  <c r="E114" i="1"/>
  <c r="E133" i="1" s="1"/>
  <c r="E111" i="1"/>
  <c r="E130" i="1" s="1"/>
  <c r="D128" i="1"/>
  <c r="E110" i="1"/>
  <c r="E129" i="1" s="1"/>
  <c r="F108" i="1"/>
  <c r="F109" i="1" s="1"/>
  <c r="F128" i="1" s="1"/>
  <c r="E113" i="1"/>
  <c r="E122" i="1" s="1"/>
  <c r="D118" i="1"/>
  <c r="D174" i="1"/>
  <c r="E109" i="1"/>
  <c r="E118" i="1" s="1"/>
  <c r="D124" i="1"/>
  <c r="E115" i="1"/>
  <c r="E134" i="1" s="1"/>
  <c r="C125" i="1"/>
  <c r="C148" i="1" s="1"/>
  <c r="D122" i="1"/>
  <c r="D120" i="1"/>
  <c r="D131" i="1"/>
  <c r="D121" i="1"/>
  <c r="D130" i="1"/>
  <c r="D119" i="1"/>
  <c r="D44" i="1"/>
  <c r="B6" i="1" s="1"/>
  <c r="C157" i="1" s="1"/>
  <c r="E121" i="1"/>
  <c r="E131" i="1"/>
  <c r="C135" i="1"/>
  <c r="C159" i="1"/>
  <c r="E134" i="4" l="1"/>
  <c r="C211" i="1"/>
  <c r="D169" i="1" s="1"/>
  <c r="D176" i="1" s="1"/>
  <c r="D125" i="3"/>
  <c r="D190" i="4"/>
  <c r="D197" i="4" s="1"/>
  <c r="D204" i="4" s="1"/>
  <c r="D155" i="4" s="1"/>
  <c r="D187" i="4"/>
  <c r="D194" i="4" s="1"/>
  <c r="D201" i="4" s="1"/>
  <c r="D152" i="4" s="1"/>
  <c r="F130" i="4"/>
  <c r="F120" i="4"/>
  <c r="F132" i="4"/>
  <c r="F122" i="4"/>
  <c r="F133" i="4"/>
  <c r="F123" i="4"/>
  <c r="C143" i="4"/>
  <c r="D186" i="4"/>
  <c r="D193" i="4" s="1"/>
  <c r="D200" i="4" s="1"/>
  <c r="D151" i="4" s="1"/>
  <c r="D156" i="4" s="1"/>
  <c r="D160" i="4" s="1"/>
  <c r="F131" i="4"/>
  <c r="F121" i="4"/>
  <c r="F128" i="4"/>
  <c r="F118" i="4"/>
  <c r="F129" i="4"/>
  <c r="F119" i="4"/>
  <c r="D188" i="4"/>
  <c r="D195" i="4" s="1"/>
  <c r="D202" i="4" s="1"/>
  <c r="D153" i="4" s="1"/>
  <c r="G112" i="4"/>
  <c r="G111" i="4"/>
  <c r="G114" i="4"/>
  <c r="G113" i="4"/>
  <c r="G108" i="4"/>
  <c r="G110" i="4"/>
  <c r="H107" i="4"/>
  <c r="G109" i="4"/>
  <c r="E124" i="4"/>
  <c r="F127" i="4"/>
  <c r="F117" i="4"/>
  <c r="D210" i="4"/>
  <c r="E168" i="4" s="1"/>
  <c r="E175" i="4" s="1"/>
  <c r="E129" i="3"/>
  <c r="E119" i="3"/>
  <c r="C209" i="3"/>
  <c r="D167" i="3" s="1"/>
  <c r="D174" i="3" s="1"/>
  <c r="E130" i="3"/>
  <c r="E120" i="3"/>
  <c r="D135" i="3"/>
  <c r="D137" i="3" s="1"/>
  <c r="D141" i="3" s="1"/>
  <c r="D144" i="3" s="1"/>
  <c r="D189" i="3"/>
  <c r="D196" i="3" s="1"/>
  <c r="D203" i="3" s="1"/>
  <c r="D154" i="3" s="1"/>
  <c r="E133" i="3"/>
  <c r="E123" i="3"/>
  <c r="C211" i="3"/>
  <c r="D169" i="3" s="1"/>
  <c r="D176" i="3" s="1"/>
  <c r="E134" i="3"/>
  <c r="E124" i="3"/>
  <c r="D148" i="3"/>
  <c r="E122" i="3"/>
  <c r="E132" i="3"/>
  <c r="E131" i="3"/>
  <c r="E121" i="3"/>
  <c r="D187" i="3"/>
  <c r="D194" i="3" s="1"/>
  <c r="D201" i="3" s="1"/>
  <c r="D152" i="3" s="1"/>
  <c r="D191" i="3"/>
  <c r="D198" i="3" s="1"/>
  <c r="D205" i="3" s="1"/>
  <c r="D156" i="3" s="1"/>
  <c r="E128" i="3"/>
  <c r="E118" i="3"/>
  <c r="F114" i="3"/>
  <c r="F111" i="3"/>
  <c r="G108" i="3"/>
  <c r="F115" i="3"/>
  <c r="F110" i="3"/>
  <c r="F112" i="3"/>
  <c r="F113" i="3"/>
  <c r="F109" i="3"/>
  <c r="C137" i="3"/>
  <c r="C141" i="3" s="1"/>
  <c r="C148" i="3"/>
  <c r="C161" i="3" s="1"/>
  <c r="C208" i="1"/>
  <c r="D166" i="1" s="1"/>
  <c r="D173" i="1" s="1"/>
  <c r="D187" i="1" s="1"/>
  <c r="D194" i="1" s="1"/>
  <c r="D201" i="1" s="1"/>
  <c r="E123" i="1"/>
  <c r="D191" i="1"/>
  <c r="D198" i="1" s="1"/>
  <c r="D205" i="1" s="1"/>
  <c r="D190" i="1"/>
  <c r="D197" i="1" s="1"/>
  <c r="E119" i="1"/>
  <c r="C203" i="1"/>
  <c r="F112" i="1"/>
  <c r="F121" i="1" s="1"/>
  <c r="F113" i="1"/>
  <c r="F122" i="1" s="1"/>
  <c r="F110" i="1"/>
  <c r="F129" i="1" s="1"/>
  <c r="F115" i="1"/>
  <c r="F134" i="1" s="1"/>
  <c r="E132" i="1"/>
  <c r="E120" i="1"/>
  <c r="F111" i="1"/>
  <c r="F120" i="1" s="1"/>
  <c r="F114" i="1"/>
  <c r="F133" i="1" s="1"/>
  <c r="G108" i="1"/>
  <c r="G111" i="1" s="1"/>
  <c r="G130" i="1" s="1"/>
  <c r="E124" i="1"/>
  <c r="D125" i="1"/>
  <c r="D148" i="1" s="1"/>
  <c r="D188" i="1"/>
  <c r="D195" i="1" s="1"/>
  <c r="D135" i="1"/>
  <c r="C137" i="1"/>
  <c r="C141" i="1" s="1"/>
  <c r="C144" i="1" s="1"/>
  <c r="E128" i="1"/>
  <c r="E135" i="1" s="1"/>
  <c r="B7" i="1"/>
  <c r="C161" i="1"/>
  <c r="F118" i="1"/>
  <c r="F134" i="4" l="1"/>
  <c r="E135" i="3"/>
  <c r="D161" i="4"/>
  <c r="E189" i="4"/>
  <c r="E196" i="4" s="1"/>
  <c r="E203" i="4" s="1"/>
  <c r="E154" i="4" s="1"/>
  <c r="G117" i="4"/>
  <c r="G127" i="4"/>
  <c r="F124" i="4"/>
  <c r="G132" i="4"/>
  <c r="G122" i="4"/>
  <c r="E147" i="4"/>
  <c r="E136" i="4"/>
  <c r="E140" i="4" s="1"/>
  <c r="G130" i="4"/>
  <c r="G120" i="4"/>
  <c r="G131" i="4"/>
  <c r="G121" i="4"/>
  <c r="G128" i="4"/>
  <c r="G118" i="4"/>
  <c r="D208" i="4"/>
  <c r="E166" i="4" s="1"/>
  <c r="E173" i="4" s="1"/>
  <c r="G123" i="4"/>
  <c r="G133" i="4"/>
  <c r="D207" i="4"/>
  <c r="E165" i="4" s="1"/>
  <c r="E172" i="4" s="1"/>
  <c r="H114" i="4"/>
  <c r="H112" i="4"/>
  <c r="H110" i="4"/>
  <c r="H113" i="4"/>
  <c r="H108" i="4"/>
  <c r="H109" i="4"/>
  <c r="I107" i="4"/>
  <c r="H111" i="4"/>
  <c r="D209" i="4"/>
  <c r="E167" i="4" s="1"/>
  <c r="E174" i="4" s="1"/>
  <c r="G119" i="4"/>
  <c r="G129" i="4"/>
  <c r="D211" i="4"/>
  <c r="E169" i="4" s="1"/>
  <c r="E176" i="4" s="1"/>
  <c r="F132" i="3"/>
  <c r="F122" i="3"/>
  <c r="F131" i="3"/>
  <c r="F121" i="3"/>
  <c r="F130" i="3"/>
  <c r="F120" i="3"/>
  <c r="D188" i="3"/>
  <c r="D195" i="3" s="1"/>
  <c r="D202" i="3" s="1"/>
  <c r="D153" i="3" s="1"/>
  <c r="D210" i="3"/>
  <c r="E168" i="3" s="1"/>
  <c r="E175" i="3" s="1"/>
  <c r="F133" i="3"/>
  <c r="F123" i="3"/>
  <c r="F129" i="3"/>
  <c r="F119" i="3"/>
  <c r="D212" i="3"/>
  <c r="E170" i="3" s="1"/>
  <c r="E177" i="3" s="1"/>
  <c r="F134" i="3"/>
  <c r="F124" i="3"/>
  <c r="G115" i="3"/>
  <c r="G113" i="3"/>
  <c r="G111" i="3"/>
  <c r="G109" i="3"/>
  <c r="H108" i="3"/>
  <c r="G110" i="3"/>
  <c r="G112" i="3"/>
  <c r="G114" i="3"/>
  <c r="D208" i="3"/>
  <c r="E166" i="3" s="1"/>
  <c r="E173" i="3" s="1"/>
  <c r="D190" i="3"/>
  <c r="D197" i="3" s="1"/>
  <c r="D204" i="3" s="1"/>
  <c r="D155" i="3" s="1"/>
  <c r="D157" i="3" s="1"/>
  <c r="D161" i="3" s="1"/>
  <c r="D211" i="3"/>
  <c r="E169" i="3" s="1"/>
  <c r="E176" i="3" s="1"/>
  <c r="C144" i="3"/>
  <c r="F128" i="3"/>
  <c r="F118" i="3"/>
  <c r="E125" i="3"/>
  <c r="C154" i="1"/>
  <c r="C210" i="1"/>
  <c r="D168" i="1" s="1"/>
  <c r="D175" i="1" s="1"/>
  <c r="D189" i="1" s="1"/>
  <c r="D196" i="1" s="1"/>
  <c r="D203" i="1" s="1"/>
  <c r="E125" i="1"/>
  <c r="E137" i="1" s="1"/>
  <c r="E141" i="1" s="1"/>
  <c r="F132" i="1"/>
  <c r="D152" i="1"/>
  <c r="D208" i="1"/>
  <c r="E166" i="1" s="1"/>
  <c r="E173" i="1" s="1"/>
  <c r="D156" i="1"/>
  <c r="D212" i="1"/>
  <c r="E170" i="1" s="1"/>
  <c r="E177" i="1" s="1"/>
  <c r="F124" i="1"/>
  <c r="H108" i="1"/>
  <c r="H113" i="1" s="1"/>
  <c r="G114" i="1"/>
  <c r="G123" i="1" s="1"/>
  <c r="F131" i="1"/>
  <c r="G110" i="1"/>
  <c r="G129" i="1" s="1"/>
  <c r="F123" i="1"/>
  <c r="G112" i="1"/>
  <c r="G121" i="1" s="1"/>
  <c r="G115" i="1"/>
  <c r="G124" i="1" s="1"/>
  <c r="F119" i="1"/>
  <c r="F130" i="1"/>
  <c r="G109" i="1"/>
  <c r="G128" i="1" s="1"/>
  <c r="G113" i="1"/>
  <c r="G122" i="1" s="1"/>
  <c r="D137" i="1"/>
  <c r="D141" i="1" s="1"/>
  <c r="D144" i="1" s="1"/>
  <c r="G120" i="1"/>
  <c r="E210" i="4" l="1"/>
  <c r="F168" i="4" s="1"/>
  <c r="F175" i="4" s="1"/>
  <c r="H127" i="4"/>
  <c r="H117" i="4"/>
  <c r="E187" i="4"/>
  <c r="E194" i="4" s="1"/>
  <c r="E201" i="4" s="1"/>
  <c r="E152" i="4" s="1"/>
  <c r="E143" i="4"/>
  <c r="E190" i="4"/>
  <c r="E197" i="4" s="1"/>
  <c r="E204" i="4" s="1"/>
  <c r="E155" i="4" s="1"/>
  <c r="H128" i="4"/>
  <c r="H118" i="4"/>
  <c r="H132" i="4"/>
  <c r="H122" i="4"/>
  <c r="H129" i="4"/>
  <c r="H119" i="4"/>
  <c r="E188" i="4"/>
  <c r="E195" i="4" s="1"/>
  <c r="E202" i="4" s="1"/>
  <c r="E153" i="4" s="1"/>
  <c r="H131" i="4"/>
  <c r="H121" i="4"/>
  <c r="H133" i="4"/>
  <c r="H123" i="4"/>
  <c r="H130" i="4"/>
  <c r="H120" i="4"/>
  <c r="E186" i="4"/>
  <c r="E193" i="4" s="1"/>
  <c r="E200" i="4" s="1"/>
  <c r="E151" i="4" s="1"/>
  <c r="G134" i="4"/>
  <c r="F147" i="4"/>
  <c r="F136" i="4"/>
  <c r="F140" i="4" s="1"/>
  <c r="F143" i="4" s="1"/>
  <c r="I114" i="4"/>
  <c r="I108" i="4"/>
  <c r="J107" i="4"/>
  <c r="I111" i="4"/>
  <c r="I110" i="4"/>
  <c r="I113" i="4"/>
  <c r="I112" i="4"/>
  <c r="I109" i="4"/>
  <c r="G124" i="4"/>
  <c r="D162" i="3"/>
  <c r="E148" i="3"/>
  <c r="E137" i="3"/>
  <c r="E141" i="3" s="1"/>
  <c r="G123" i="3"/>
  <c r="G133" i="3"/>
  <c r="F125" i="3"/>
  <c r="F135" i="3"/>
  <c r="G129" i="3"/>
  <c r="G119" i="3"/>
  <c r="E191" i="3"/>
  <c r="E198" i="3" s="1"/>
  <c r="E205" i="3" s="1"/>
  <c r="E156" i="3" s="1"/>
  <c r="E187" i="3"/>
  <c r="E194" i="3" s="1"/>
  <c r="E201" i="3" s="1"/>
  <c r="E152" i="3" s="1"/>
  <c r="G124" i="3"/>
  <c r="G134" i="3"/>
  <c r="G131" i="3"/>
  <c r="G121" i="3"/>
  <c r="E190" i="3"/>
  <c r="E197" i="3" s="1"/>
  <c r="E204" i="3" s="1"/>
  <c r="E155" i="3" s="1"/>
  <c r="G130" i="3"/>
  <c r="G120" i="3"/>
  <c r="E189" i="3"/>
  <c r="E196" i="3" s="1"/>
  <c r="E203" i="3" s="1"/>
  <c r="E154" i="3" s="1"/>
  <c r="H115" i="3"/>
  <c r="H113" i="3"/>
  <c r="H111" i="3"/>
  <c r="H109" i="3"/>
  <c r="H114" i="3"/>
  <c r="H110" i="3"/>
  <c r="H112" i="3"/>
  <c r="I108" i="3"/>
  <c r="G128" i="3"/>
  <c r="G118" i="3"/>
  <c r="G132" i="3"/>
  <c r="G122" i="3"/>
  <c r="D209" i="3"/>
  <c r="E167" i="3" s="1"/>
  <c r="E174" i="3" s="1"/>
  <c r="E148" i="1"/>
  <c r="I108" i="1"/>
  <c r="I114" i="1" s="1"/>
  <c r="H114" i="1"/>
  <c r="H123" i="1" s="1"/>
  <c r="H110" i="1"/>
  <c r="H129" i="1" s="1"/>
  <c r="H115" i="1"/>
  <c r="H134" i="1" s="1"/>
  <c r="H109" i="1"/>
  <c r="H128" i="1" s="1"/>
  <c r="H111" i="1"/>
  <c r="H130" i="1" s="1"/>
  <c r="F135" i="1"/>
  <c r="H112" i="1"/>
  <c r="H131" i="1" s="1"/>
  <c r="E191" i="1"/>
  <c r="E198" i="1" s="1"/>
  <c r="E205" i="1" s="1"/>
  <c r="E156" i="1" s="1"/>
  <c r="D154" i="1"/>
  <c r="D210" i="1"/>
  <c r="E168" i="1" s="1"/>
  <c r="E175" i="1" s="1"/>
  <c r="E187" i="1"/>
  <c r="E194" i="1" s="1"/>
  <c r="E201" i="1" s="1"/>
  <c r="G133" i="1"/>
  <c r="G119" i="1"/>
  <c r="D204" i="1"/>
  <c r="F125" i="1"/>
  <c r="F148" i="1" s="1"/>
  <c r="G131" i="1"/>
  <c r="D202" i="1"/>
  <c r="G118" i="1"/>
  <c r="G134" i="1"/>
  <c r="G132" i="1"/>
  <c r="H122" i="1"/>
  <c r="H132" i="1"/>
  <c r="E144" i="1"/>
  <c r="J108" i="1" l="1"/>
  <c r="J110" i="1" s="1"/>
  <c r="J129" i="1" s="1"/>
  <c r="I112" i="1"/>
  <c r="E211" i="4"/>
  <c r="F169" i="4" s="1"/>
  <c r="F176" i="4" s="1"/>
  <c r="G135" i="3"/>
  <c r="E212" i="3"/>
  <c r="F170" i="3" s="1"/>
  <c r="F177" i="3" s="1"/>
  <c r="G125" i="3"/>
  <c r="G137" i="3" s="1"/>
  <c r="G141" i="3" s="1"/>
  <c r="G144" i="3" s="1"/>
  <c r="K107" i="4"/>
  <c r="J113" i="4"/>
  <c r="J112" i="4"/>
  <c r="J114" i="4"/>
  <c r="J110" i="4"/>
  <c r="J111" i="4"/>
  <c r="J108" i="4"/>
  <c r="J109" i="4"/>
  <c r="I127" i="4"/>
  <c r="I117" i="4"/>
  <c r="I133" i="4"/>
  <c r="I123" i="4"/>
  <c r="I131" i="4"/>
  <c r="I121" i="4"/>
  <c r="I132" i="4"/>
  <c r="I122" i="4"/>
  <c r="H124" i="4"/>
  <c r="F190" i="4"/>
  <c r="F197" i="4" s="1"/>
  <c r="F204" i="4" s="1"/>
  <c r="F155" i="4" s="1"/>
  <c r="E156" i="4"/>
  <c r="E160" i="4" s="1"/>
  <c r="H134" i="4"/>
  <c r="G147" i="4"/>
  <c r="G136" i="4"/>
  <c r="G140" i="4" s="1"/>
  <c r="I118" i="4"/>
  <c r="I128" i="4"/>
  <c r="E208" i="4"/>
  <c r="F166" i="4" s="1"/>
  <c r="F173" i="4" s="1"/>
  <c r="I129" i="4"/>
  <c r="I119" i="4"/>
  <c r="I130" i="4"/>
  <c r="I120" i="4"/>
  <c r="E207" i="4"/>
  <c r="F165" i="4" s="1"/>
  <c r="F172" i="4" s="1"/>
  <c r="E209" i="4"/>
  <c r="F167" i="4" s="1"/>
  <c r="F174" i="4" s="1"/>
  <c r="F189" i="4"/>
  <c r="F196" i="4" s="1"/>
  <c r="F203" i="4" s="1"/>
  <c r="F154" i="4" s="1"/>
  <c r="E144" i="3"/>
  <c r="F191" i="3"/>
  <c r="F198" i="3" s="1"/>
  <c r="F205" i="3" s="1"/>
  <c r="F156" i="3" s="1"/>
  <c r="H132" i="3"/>
  <c r="H122" i="3"/>
  <c r="H119" i="3"/>
  <c r="H129" i="3"/>
  <c r="H133" i="3"/>
  <c r="H123" i="3"/>
  <c r="E208" i="3"/>
  <c r="F166" i="3" s="1"/>
  <c r="F173" i="3" s="1"/>
  <c r="H130" i="3"/>
  <c r="H120" i="3"/>
  <c r="G148" i="3"/>
  <c r="H124" i="3"/>
  <c r="H134" i="3"/>
  <c r="I115" i="3"/>
  <c r="J108" i="3"/>
  <c r="I113" i="3"/>
  <c r="I110" i="3"/>
  <c r="I112" i="3"/>
  <c r="I114" i="3"/>
  <c r="I109" i="3"/>
  <c r="I111" i="3"/>
  <c r="H121" i="3"/>
  <c r="H131" i="3"/>
  <c r="E210" i="3"/>
  <c r="F168" i="3" s="1"/>
  <c r="F175" i="3" s="1"/>
  <c r="F148" i="3"/>
  <c r="F137" i="3"/>
  <c r="F141" i="3" s="1"/>
  <c r="F144" i="3" s="1"/>
  <c r="E188" i="3"/>
  <c r="E195" i="3" s="1"/>
  <c r="E202" i="3" s="1"/>
  <c r="E153" i="3" s="1"/>
  <c r="E157" i="3" s="1"/>
  <c r="E161" i="3" s="1"/>
  <c r="H128" i="3"/>
  <c r="H118" i="3"/>
  <c r="E211" i="3"/>
  <c r="F169" i="3" s="1"/>
  <c r="F176" i="3" s="1"/>
  <c r="H133" i="1"/>
  <c r="H119" i="1"/>
  <c r="I110" i="1"/>
  <c r="I129" i="1" s="1"/>
  <c r="H120" i="1"/>
  <c r="I109" i="1"/>
  <c r="I128" i="1" s="1"/>
  <c r="H124" i="1"/>
  <c r="I115" i="1"/>
  <c r="I134" i="1" s="1"/>
  <c r="I113" i="1"/>
  <c r="I122" i="1" s="1"/>
  <c r="I111" i="1"/>
  <c r="I130" i="1" s="1"/>
  <c r="H118" i="1"/>
  <c r="H121" i="1"/>
  <c r="G125" i="1"/>
  <c r="G148" i="1" s="1"/>
  <c r="E152" i="1"/>
  <c r="E208" i="1"/>
  <c r="D155" i="1"/>
  <c r="D211" i="1"/>
  <c r="E169" i="1" s="1"/>
  <c r="E176" i="1" s="1"/>
  <c r="E190" i="1" s="1"/>
  <c r="E212" i="1"/>
  <c r="F170" i="1" s="1"/>
  <c r="F177" i="1" s="1"/>
  <c r="D153" i="1"/>
  <c r="D209" i="1"/>
  <c r="E167" i="1" s="1"/>
  <c r="E174" i="1" s="1"/>
  <c r="E189" i="1"/>
  <c r="E196" i="1" s="1"/>
  <c r="F137" i="1"/>
  <c r="F141" i="1" s="1"/>
  <c r="F144" i="1" s="1"/>
  <c r="G135" i="1"/>
  <c r="F166" i="1"/>
  <c r="F173" i="1" s="1"/>
  <c r="I124" i="1"/>
  <c r="I121" i="1"/>
  <c r="I131" i="1"/>
  <c r="I123" i="1"/>
  <c r="I133" i="1"/>
  <c r="H135" i="1"/>
  <c r="J114" i="1"/>
  <c r="K108" i="1"/>
  <c r="J109" i="1"/>
  <c r="J128" i="1" s="1"/>
  <c r="J112" i="1"/>
  <c r="J115" i="1"/>
  <c r="J113" i="1"/>
  <c r="J111" i="1"/>
  <c r="J130" i="1" s="1"/>
  <c r="F210" i="4" l="1"/>
  <c r="G168" i="4" s="1"/>
  <c r="G175" i="4" s="1"/>
  <c r="I119" i="1"/>
  <c r="G137" i="1"/>
  <c r="G141" i="1" s="1"/>
  <c r="G144" i="1" s="1"/>
  <c r="J127" i="4"/>
  <c r="J117" i="4"/>
  <c r="J128" i="4"/>
  <c r="J118" i="4"/>
  <c r="G143" i="4"/>
  <c r="J129" i="4"/>
  <c r="J119" i="4"/>
  <c r="J130" i="4"/>
  <c r="J120" i="4"/>
  <c r="E161" i="4"/>
  <c r="J132" i="4"/>
  <c r="J122" i="4"/>
  <c r="G189" i="4"/>
  <c r="G196" i="4" s="1"/>
  <c r="G203" i="4" s="1"/>
  <c r="G154" i="4" s="1"/>
  <c r="F187" i="4"/>
  <c r="F194" i="4" s="1"/>
  <c r="F201" i="4" s="1"/>
  <c r="F152" i="4" s="1"/>
  <c r="J133" i="4"/>
  <c r="J123" i="4"/>
  <c r="J131" i="4"/>
  <c r="J121" i="4"/>
  <c r="F188" i="4"/>
  <c r="F195" i="4" s="1"/>
  <c r="F202" i="4" s="1"/>
  <c r="F153" i="4" s="1"/>
  <c r="F211" i="4"/>
  <c r="G169" i="4" s="1"/>
  <c r="G176" i="4" s="1"/>
  <c r="I124" i="4"/>
  <c r="F186" i="4"/>
  <c r="F193" i="4" s="1"/>
  <c r="F200" i="4" s="1"/>
  <c r="F151" i="4" s="1"/>
  <c r="H147" i="4"/>
  <c r="H136" i="4"/>
  <c r="H140" i="4" s="1"/>
  <c r="H143" i="4" s="1"/>
  <c r="I134" i="4"/>
  <c r="L107" i="4"/>
  <c r="K109" i="4"/>
  <c r="K114" i="4"/>
  <c r="K108" i="4"/>
  <c r="K111" i="4"/>
  <c r="K113" i="4"/>
  <c r="K112" i="4"/>
  <c r="K110" i="4"/>
  <c r="E162" i="3"/>
  <c r="I133" i="3"/>
  <c r="I123" i="3"/>
  <c r="I119" i="3"/>
  <c r="I129" i="3"/>
  <c r="I132" i="3"/>
  <c r="I122" i="3"/>
  <c r="K108" i="3"/>
  <c r="J113" i="3"/>
  <c r="J110" i="3"/>
  <c r="J109" i="3"/>
  <c r="J114" i="3"/>
  <c r="J115" i="3"/>
  <c r="J112" i="3"/>
  <c r="J111" i="3"/>
  <c r="I124" i="3"/>
  <c r="I134" i="3"/>
  <c r="F212" i="3"/>
  <c r="G170" i="3" s="1"/>
  <c r="G177" i="3" s="1"/>
  <c r="F190" i="3"/>
  <c r="F197" i="3" s="1"/>
  <c r="F204" i="3" s="1"/>
  <c r="F155" i="3" s="1"/>
  <c r="F211" i="3"/>
  <c r="G169" i="3" s="1"/>
  <c r="G176" i="3" s="1"/>
  <c r="H125" i="3"/>
  <c r="I121" i="3"/>
  <c r="I131" i="3"/>
  <c r="F189" i="3"/>
  <c r="F196" i="3" s="1"/>
  <c r="F203" i="3" s="1"/>
  <c r="F154" i="3" s="1"/>
  <c r="H135" i="3"/>
  <c r="F187" i="3"/>
  <c r="F194" i="3" s="1"/>
  <c r="F201" i="3" s="1"/>
  <c r="F152" i="3" s="1"/>
  <c r="I130" i="3"/>
  <c r="I120" i="3"/>
  <c r="E209" i="3"/>
  <c r="F167" i="3" s="1"/>
  <c r="F174" i="3" s="1"/>
  <c r="I128" i="3"/>
  <c r="I118" i="3"/>
  <c r="I120" i="1"/>
  <c r="H125" i="1"/>
  <c r="H148" i="1" s="1"/>
  <c r="I132" i="1"/>
  <c r="I118" i="1"/>
  <c r="I125" i="1" s="1"/>
  <c r="D157" i="1"/>
  <c r="D161" i="1" s="1"/>
  <c r="E203" i="1"/>
  <c r="E188" i="1"/>
  <c r="E195" i="1" s="1"/>
  <c r="E202" i="1" s="1"/>
  <c r="E153" i="1" s="1"/>
  <c r="F187" i="1"/>
  <c r="F194" i="1" s="1"/>
  <c r="F201" i="1" s="1"/>
  <c r="F191" i="1"/>
  <c r="F198" i="1" s="1"/>
  <c r="E197" i="1"/>
  <c r="E204" i="1" s="1"/>
  <c r="E155" i="1" s="1"/>
  <c r="J121" i="1"/>
  <c r="J131" i="1"/>
  <c r="J123" i="1"/>
  <c r="J133" i="1"/>
  <c r="J122" i="1"/>
  <c r="J132" i="1"/>
  <c r="J124" i="1"/>
  <c r="J134" i="1"/>
  <c r="I135" i="1"/>
  <c r="J119" i="1"/>
  <c r="J118" i="1"/>
  <c r="J120" i="1"/>
  <c r="K114" i="1"/>
  <c r="K112" i="1"/>
  <c r="K110" i="1"/>
  <c r="K129" i="1" s="1"/>
  <c r="K115" i="1"/>
  <c r="K109" i="1"/>
  <c r="K128" i="1" s="1"/>
  <c r="K113" i="1"/>
  <c r="L108" i="1"/>
  <c r="K111" i="1"/>
  <c r="K130" i="1" s="1"/>
  <c r="D162" i="1" l="1"/>
  <c r="F156" i="4"/>
  <c r="F160" i="4" s="1"/>
  <c r="H137" i="1"/>
  <c r="H141" i="1" s="1"/>
  <c r="H144" i="1" s="1"/>
  <c r="I125" i="3"/>
  <c r="I148" i="3" s="1"/>
  <c r="K122" i="4"/>
  <c r="K132" i="4"/>
  <c r="F207" i="4"/>
  <c r="G165" i="4" s="1"/>
  <c r="G172" i="4" s="1"/>
  <c r="K130" i="4"/>
  <c r="K120" i="4"/>
  <c r="K133" i="4"/>
  <c r="K123" i="4"/>
  <c r="I147" i="4"/>
  <c r="I136" i="4"/>
  <c r="I140" i="4" s="1"/>
  <c r="K118" i="4"/>
  <c r="K128" i="4"/>
  <c r="F209" i="4"/>
  <c r="G167" i="4" s="1"/>
  <c r="G174" i="4" s="1"/>
  <c r="G210" i="4"/>
  <c r="H168" i="4" s="1"/>
  <c r="H175" i="4" s="1"/>
  <c r="J124" i="4"/>
  <c r="K127" i="4"/>
  <c r="K117" i="4"/>
  <c r="G190" i="4"/>
  <c r="G197" i="4" s="1"/>
  <c r="G204" i="4" s="1"/>
  <c r="G155" i="4" s="1"/>
  <c r="F208" i="4"/>
  <c r="G166" i="4" s="1"/>
  <c r="G173" i="4" s="1"/>
  <c r="F161" i="4"/>
  <c r="L113" i="4"/>
  <c r="L111" i="4"/>
  <c r="L109" i="4"/>
  <c r="M107" i="4"/>
  <c r="L110" i="4"/>
  <c r="L114" i="4"/>
  <c r="L108" i="4"/>
  <c r="L112" i="4"/>
  <c r="K129" i="4"/>
  <c r="K119" i="4"/>
  <c r="K131" i="4"/>
  <c r="K121" i="4"/>
  <c r="J134" i="4"/>
  <c r="J128" i="3"/>
  <c r="J118" i="3"/>
  <c r="J129" i="3"/>
  <c r="J119" i="3"/>
  <c r="L108" i="3"/>
  <c r="K114" i="3"/>
  <c r="K112" i="3"/>
  <c r="K110" i="3"/>
  <c r="K109" i="3"/>
  <c r="K115" i="3"/>
  <c r="K111" i="3"/>
  <c r="K113" i="3"/>
  <c r="J134" i="3"/>
  <c r="J124" i="3"/>
  <c r="J133" i="3"/>
  <c r="J123" i="3"/>
  <c r="I135" i="3"/>
  <c r="I137" i="3" s="1"/>
  <c r="I141" i="3" s="1"/>
  <c r="I144" i="3" s="1"/>
  <c r="F188" i="3"/>
  <c r="F195" i="3" s="1"/>
  <c r="F202" i="3" s="1"/>
  <c r="F153" i="3" s="1"/>
  <c r="G191" i="3"/>
  <c r="G198" i="3" s="1"/>
  <c r="G205" i="3" s="1"/>
  <c r="G156" i="3" s="1"/>
  <c r="F157" i="3"/>
  <c r="F161" i="3" s="1"/>
  <c r="J130" i="3"/>
  <c r="J120" i="3"/>
  <c r="G190" i="3"/>
  <c r="G197" i="3" s="1"/>
  <c r="G204" i="3" s="1"/>
  <c r="G155" i="3" s="1"/>
  <c r="F210" i="3"/>
  <c r="G168" i="3" s="1"/>
  <c r="G175" i="3" s="1"/>
  <c r="J132" i="3"/>
  <c r="J122" i="3"/>
  <c r="F208" i="3"/>
  <c r="G166" i="3" s="1"/>
  <c r="G173" i="3" s="1"/>
  <c r="H148" i="3"/>
  <c r="H137" i="3"/>
  <c r="H141" i="3" s="1"/>
  <c r="J131" i="3"/>
  <c r="J121" i="3"/>
  <c r="E209" i="1"/>
  <c r="F167" i="1" s="1"/>
  <c r="F174" i="1" s="1"/>
  <c r="F188" i="1" s="1"/>
  <c r="F195" i="1" s="1"/>
  <c r="F202" i="1" s="1"/>
  <c r="F153" i="1" s="1"/>
  <c r="E211" i="1"/>
  <c r="F169" i="1" s="1"/>
  <c r="F176" i="1" s="1"/>
  <c r="F190" i="1" s="1"/>
  <c r="F197" i="1" s="1"/>
  <c r="F204" i="1" s="1"/>
  <c r="F155" i="1" s="1"/>
  <c r="F152" i="1"/>
  <c r="F208" i="1"/>
  <c r="G166" i="1" s="1"/>
  <c r="G173" i="1" s="1"/>
  <c r="F205" i="1"/>
  <c r="E154" i="1"/>
  <c r="E157" i="1" s="1"/>
  <c r="E161" i="1" s="1"/>
  <c r="E210" i="1"/>
  <c r="F168" i="1" s="1"/>
  <c r="F175" i="1" s="1"/>
  <c r="J135" i="1"/>
  <c r="K124" i="1"/>
  <c r="K134" i="1"/>
  <c r="K121" i="1"/>
  <c r="K131" i="1"/>
  <c r="K123" i="1"/>
  <c r="K133" i="1"/>
  <c r="K122" i="1"/>
  <c r="K132" i="1"/>
  <c r="K120" i="1"/>
  <c r="K119" i="1"/>
  <c r="K118" i="1"/>
  <c r="I148" i="1"/>
  <c r="I137" i="1"/>
  <c r="I141" i="1" s="1"/>
  <c r="J125" i="1"/>
  <c r="L112" i="1"/>
  <c r="L110" i="1"/>
  <c r="L129" i="1" s="1"/>
  <c r="L111" i="1"/>
  <c r="L130" i="1" s="1"/>
  <c r="L113" i="1"/>
  <c r="L115" i="1"/>
  <c r="M108" i="1"/>
  <c r="L109" i="1"/>
  <c r="L128" i="1" s="1"/>
  <c r="L114" i="1"/>
  <c r="F209" i="3" l="1"/>
  <c r="G167" i="3" s="1"/>
  <c r="G174" i="3" s="1"/>
  <c r="M112" i="4"/>
  <c r="M110" i="4"/>
  <c r="M109" i="4"/>
  <c r="M111" i="4"/>
  <c r="M108" i="4"/>
  <c r="M114" i="4"/>
  <c r="M113" i="4"/>
  <c r="N107" i="4"/>
  <c r="G186" i="4"/>
  <c r="G193" i="4" s="1"/>
  <c r="G200" i="4" s="1"/>
  <c r="G151" i="4" s="1"/>
  <c r="G187" i="4"/>
  <c r="G194" i="4" s="1"/>
  <c r="G201" i="4" s="1"/>
  <c r="G152" i="4" s="1"/>
  <c r="L129" i="4"/>
  <c r="L119" i="4"/>
  <c r="K124" i="4"/>
  <c r="K134" i="4"/>
  <c r="L132" i="4"/>
  <c r="L122" i="4"/>
  <c r="L127" i="4"/>
  <c r="L117" i="4"/>
  <c r="G188" i="4"/>
  <c r="G195" i="4" s="1"/>
  <c r="G202" i="4" s="1"/>
  <c r="G153" i="4" s="1"/>
  <c r="L133" i="4"/>
  <c r="L123" i="4"/>
  <c r="G211" i="4"/>
  <c r="H169" i="4" s="1"/>
  <c r="H176" i="4" s="1"/>
  <c r="L128" i="4"/>
  <c r="L118" i="4"/>
  <c r="I143" i="4"/>
  <c r="L130" i="4"/>
  <c r="L120" i="4"/>
  <c r="J147" i="4"/>
  <c r="J136" i="4"/>
  <c r="J140" i="4" s="1"/>
  <c r="J143" i="4" s="1"/>
  <c r="L131" i="4"/>
  <c r="L121" i="4"/>
  <c r="H189" i="4"/>
  <c r="H196" i="4" s="1"/>
  <c r="H203" i="4" s="1"/>
  <c r="H154" i="4" s="1"/>
  <c r="F162" i="3"/>
  <c r="K129" i="3"/>
  <c r="K119" i="3"/>
  <c r="K133" i="3"/>
  <c r="K123" i="3"/>
  <c r="G188" i="3"/>
  <c r="G195" i="3" s="1"/>
  <c r="G202" i="3" s="1"/>
  <c r="G153" i="3" s="1"/>
  <c r="G211" i="3"/>
  <c r="H169" i="3" s="1"/>
  <c r="H176" i="3" s="1"/>
  <c r="K120" i="3"/>
  <c r="K130" i="3"/>
  <c r="G187" i="3"/>
  <c r="G194" i="3" s="1"/>
  <c r="G201" i="3" s="1"/>
  <c r="G152" i="3" s="1"/>
  <c r="G212" i="3"/>
  <c r="H170" i="3" s="1"/>
  <c r="H177" i="3" s="1"/>
  <c r="G189" i="3"/>
  <c r="G196" i="3" s="1"/>
  <c r="G203" i="3" s="1"/>
  <c r="G154" i="3" s="1"/>
  <c r="K122" i="3"/>
  <c r="K132" i="3"/>
  <c r="H144" i="3"/>
  <c r="K134" i="3"/>
  <c r="K124" i="3"/>
  <c r="J125" i="3"/>
  <c r="K131" i="3"/>
  <c r="K121" i="3"/>
  <c r="L115" i="3"/>
  <c r="L114" i="3"/>
  <c r="L112" i="3"/>
  <c r="L110" i="3"/>
  <c r="L111" i="3"/>
  <c r="L113" i="3"/>
  <c r="L109" i="3"/>
  <c r="M108" i="3"/>
  <c r="K128" i="3"/>
  <c r="K118" i="3"/>
  <c r="J135" i="3"/>
  <c r="E162" i="1"/>
  <c r="B9" i="1" a="1"/>
  <c r="B9" i="1" s="1"/>
  <c r="F189" i="1"/>
  <c r="F196" i="1" s="1"/>
  <c r="F203" i="1" s="1"/>
  <c r="F154" i="1" s="1"/>
  <c r="G187" i="1"/>
  <c r="G194" i="1" s="1"/>
  <c r="G201" i="1" s="1"/>
  <c r="G152" i="1" s="1"/>
  <c r="F209" i="1"/>
  <c r="G167" i="1" s="1"/>
  <c r="G174" i="1" s="1"/>
  <c r="F156" i="1"/>
  <c r="F212" i="1"/>
  <c r="G170" i="1" s="1"/>
  <c r="G177" i="1" s="1"/>
  <c r="F211" i="1"/>
  <c r="G169" i="1" s="1"/>
  <c r="G176" i="1" s="1"/>
  <c r="B10" i="1" a="1"/>
  <c r="B10" i="1" s="1"/>
  <c r="I144" i="1"/>
  <c r="L123" i="1"/>
  <c r="L133" i="1"/>
  <c r="L124" i="1"/>
  <c r="L134" i="1"/>
  <c r="L122" i="1"/>
  <c r="L132" i="1"/>
  <c r="L121" i="1"/>
  <c r="L131" i="1"/>
  <c r="K135" i="1"/>
  <c r="L118" i="1"/>
  <c r="L120" i="1"/>
  <c r="L119" i="1"/>
  <c r="J148" i="1"/>
  <c r="J137" i="1"/>
  <c r="J141" i="1" s="1"/>
  <c r="J144" i="1" s="1"/>
  <c r="M111" i="1"/>
  <c r="M130" i="1" s="1"/>
  <c r="M115" i="1"/>
  <c r="M112" i="1"/>
  <c r="M114" i="1"/>
  <c r="M113" i="1"/>
  <c r="N108" i="1"/>
  <c r="M110" i="1"/>
  <c r="M129" i="1" s="1"/>
  <c r="M109" i="1"/>
  <c r="M128" i="1" s="1"/>
  <c r="K125" i="1"/>
  <c r="L124" i="4" l="1"/>
  <c r="K125" i="3"/>
  <c r="G209" i="3"/>
  <c r="H167" i="3" s="1"/>
  <c r="H174" i="3" s="1"/>
  <c r="G157" i="3"/>
  <c r="G161" i="3" s="1"/>
  <c r="N114" i="4"/>
  <c r="N110" i="4"/>
  <c r="N109" i="4"/>
  <c r="N113" i="4"/>
  <c r="N112" i="4"/>
  <c r="N111" i="4"/>
  <c r="N108" i="4"/>
  <c r="O107" i="4"/>
  <c r="K147" i="4"/>
  <c r="K136" i="4"/>
  <c r="K140" i="4" s="1"/>
  <c r="M132" i="4"/>
  <c r="M122" i="4"/>
  <c r="L147" i="4"/>
  <c r="M133" i="4"/>
  <c r="M123" i="4"/>
  <c r="H210" i="4"/>
  <c r="I168" i="4" s="1"/>
  <c r="I175" i="4" s="1"/>
  <c r="G209" i="4"/>
  <c r="H167" i="4" s="1"/>
  <c r="H174" i="4" s="1"/>
  <c r="L134" i="4"/>
  <c r="L136" i="4" s="1"/>
  <c r="L140" i="4" s="1"/>
  <c r="L143" i="4" s="1"/>
  <c r="G208" i="4"/>
  <c r="H166" i="4" s="1"/>
  <c r="H173" i="4" s="1"/>
  <c r="M128" i="4"/>
  <c r="M118" i="4"/>
  <c r="M117" i="4"/>
  <c r="M127" i="4"/>
  <c r="G156" i="4"/>
  <c r="G160" i="4" s="1"/>
  <c r="M129" i="4"/>
  <c r="M119" i="4"/>
  <c r="M120" i="4"/>
  <c r="M130" i="4"/>
  <c r="H190" i="4"/>
  <c r="H197" i="4" s="1"/>
  <c r="H204" i="4" s="1"/>
  <c r="H155" i="4" s="1"/>
  <c r="G207" i="4"/>
  <c r="H165" i="4" s="1"/>
  <c r="H172" i="4" s="1"/>
  <c r="M131" i="4"/>
  <c r="M121" i="4"/>
  <c r="L129" i="3"/>
  <c r="L119" i="3"/>
  <c r="K148" i="3"/>
  <c r="L133" i="3"/>
  <c r="L123" i="3"/>
  <c r="L134" i="3"/>
  <c r="L124" i="3"/>
  <c r="M115" i="3"/>
  <c r="M114" i="3"/>
  <c r="M112" i="3"/>
  <c r="M109" i="3"/>
  <c r="M111" i="3"/>
  <c r="N108" i="3"/>
  <c r="M113" i="3"/>
  <c r="M110" i="3"/>
  <c r="H190" i="3"/>
  <c r="H197" i="3" s="1"/>
  <c r="H204" i="3" s="1"/>
  <c r="H155" i="3" s="1"/>
  <c r="L128" i="3"/>
  <c r="L118" i="3"/>
  <c r="L131" i="3"/>
  <c r="L121" i="3"/>
  <c r="G208" i="3"/>
  <c r="H166" i="3" s="1"/>
  <c r="H173" i="3" s="1"/>
  <c r="K135" i="3"/>
  <c r="K137" i="3" s="1"/>
  <c r="K141" i="3" s="1"/>
  <c r="K144" i="3" s="1"/>
  <c r="H188" i="3"/>
  <c r="H195" i="3" s="1"/>
  <c r="H202" i="3" s="1"/>
  <c r="H153" i="3" s="1"/>
  <c r="L132" i="3"/>
  <c r="L122" i="3"/>
  <c r="J148" i="3"/>
  <c r="J137" i="3"/>
  <c r="J141" i="3" s="1"/>
  <c r="G210" i="3"/>
  <c r="H168" i="3" s="1"/>
  <c r="H175" i="3" s="1"/>
  <c r="L120" i="3"/>
  <c r="L130" i="3"/>
  <c r="H191" i="3"/>
  <c r="H198" i="3" s="1"/>
  <c r="H205" i="3" s="1"/>
  <c r="H156" i="3" s="1"/>
  <c r="G162" i="3"/>
  <c r="F210" i="1"/>
  <c r="G168" i="1" s="1"/>
  <c r="G175" i="1" s="1"/>
  <c r="G189" i="1" s="1"/>
  <c r="G196" i="1" s="1"/>
  <c r="G203" i="1" s="1"/>
  <c r="G154" i="1" s="1"/>
  <c r="F157" i="1"/>
  <c r="F161" i="1" s="1"/>
  <c r="G208" i="1"/>
  <c r="H166" i="1" s="1"/>
  <c r="H173" i="1" s="1"/>
  <c r="G191" i="1"/>
  <c r="G198" i="1" s="1"/>
  <c r="G205" i="1" s="1"/>
  <c r="G156" i="1" s="1"/>
  <c r="G188" i="1"/>
  <c r="G195" i="1" s="1"/>
  <c r="G202" i="1" s="1"/>
  <c r="G153" i="1" s="1"/>
  <c r="G190" i="1"/>
  <c r="G197" i="1" s="1"/>
  <c r="M121" i="1"/>
  <c r="M131" i="1"/>
  <c r="M122" i="1"/>
  <c r="M132" i="1"/>
  <c r="M123" i="1"/>
  <c r="M133" i="1"/>
  <c r="M124" i="1"/>
  <c r="M134" i="1"/>
  <c r="L135" i="1"/>
  <c r="M120" i="1"/>
  <c r="M118" i="1"/>
  <c r="M119" i="1"/>
  <c r="K148" i="1"/>
  <c r="K137" i="1"/>
  <c r="K141" i="1" s="1"/>
  <c r="K144" i="1" s="1"/>
  <c r="N110" i="1"/>
  <c r="N129" i="1" s="1"/>
  <c r="N111" i="1"/>
  <c r="N130" i="1" s="1"/>
  <c r="N112" i="1"/>
  <c r="N114" i="1"/>
  <c r="O108" i="1"/>
  <c r="N115" i="1"/>
  <c r="N113" i="1"/>
  <c r="N109" i="1"/>
  <c r="N128" i="1" s="1"/>
  <c r="L125" i="1"/>
  <c r="F162" i="1" l="1"/>
  <c r="B10" i="4" a="1"/>
  <c r="B10" i="4" s="1"/>
  <c r="B9" i="4" a="1"/>
  <c r="B9" i="4" s="1"/>
  <c r="M124" i="4"/>
  <c r="H212" i="3"/>
  <c r="I170" i="3" s="1"/>
  <c r="I177" i="3" s="1"/>
  <c r="I191" i="3" s="1"/>
  <c r="I198" i="3" s="1"/>
  <c r="I205" i="3" s="1"/>
  <c r="I156" i="3" s="1"/>
  <c r="N127" i="4"/>
  <c r="N117" i="4"/>
  <c r="O114" i="4"/>
  <c r="O110" i="4"/>
  <c r="O109" i="4"/>
  <c r="O112" i="4"/>
  <c r="O111" i="4"/>
  <c r="O113" i="4"/>
  <c r="O108" i="4"/>
  <c r="P107" i="4"/>
  <c r="H187" i="4"/>
  <c r="H194" i="4" s="1"/>
  <c r="H201" i="4" s="1"/>
  <c r="H152" i="4" s="1"/>
  <c r="N130" i="4"/>
  <c r="N120" i="4"/>
  <c r="N132" i="4"/>
  <c r="N122" i="4"/>
  <c r="H188" i="4"/>
  <c r="H195" i="4" s="1"/>
  <c r="H202" i="4" s="1"/>
  <c r="H153" i="4" s="1"/>
  <c r="G161" i="4"/>
  <c r="M147" i="4"/>
  <c r="N131" i="4"/>
  <c r="N121" i="4"/>
  <c r="N128" i="4"/>
  <c r="N118" i="4"/>
  <c r="H186" i="4"/>
  <c r="H193" i="4" s="1"/>
  <c r="H200" i="4" s="1"/>
  <c r="H151" i="4" s="1"/>
  <c r="I189" i="4"/>
  <c r="I196" i="4" s="1"/>
  <c r="I203" i="4" s="1"/>
  <c r="I154" i="4" s="1"/>
  <c r="K143" i="4"/>
  <c r="N129" i="4"/>
  <c r="N119" i="4"/>
  <c r="H211" i="4"/>
  <c r="I169" i="4" s="1"/>
  <c r="I176" i="4" s="1"/>
  <c r="M134" i="4"/>
  <c r="M136" i="4" s="1"/>
  <c r="M140" i="4" s="1"/>
  <c r="M143" i="4" s="1"/>
  <c r="N133" i="4"/>
  <c r="N123" i="4"/>
  <c r="M128" i="3"/>
  <c r="M118" i="3"/>
  <c r="L135" i="3"/>
  <c r="H189" i="3"/>
  <c r="H196" i="3" s="1"/>
  <c r="H203" i="3" s="1"/>
  <c r="H154" i="3" s="1"/>
  <c r="M133" i="3"/>
  <c r="M123" i="3"/>
  <c r="M132" i="3"/>
  <c r="M122" i="3"/>
  <c r="N112" i="3"/>
  <c r="N109" i="3"/>
  <c r="O108" i="3"/>
  <c r="N110" i="3"/>
  <c r="N114" i="3"/>
  <c r="N111" i="3"/>
  <c r="N113" i="3"/>
  <c r="N115" i="3"/>
  <c r="M120" i="3"/>
  <c r="M130" i="3"/>
  <c r="L125" i="3"/>
  <c r="M131" i="3"/>
  <c r="M121" i="3"/>
  <c r="H211" i="3"/>
  <c r="I169" i="3" s="1"/>
  <c r="I176" i="3" s="1"/>
  <c r="M134" i="3"/>
  <c r="M124" i="3"/>
  <c r="H209" i="3"/>
  <c r="I167" i="3" s="1"/>
  <c r="I174" i="3" s="1"/>
  <c r="J144" i="3"/>
  <c r="H187" i="3"/>
  <c r="H194" i="3" s="1"/>
  <c r="H201" i="3" s="1"/>
  <c r="H152" i="3" s="1"/>
  <c r="M129" i="3"/>
  <c r="M119" i="3"/>
  <c r="G210" i="1"/>
  <c r="H168" i="1" s="1"/>
  <c r="H175" i="1" s="1"/>
  <c r="H189" i="1" s="1"/>
  <c r="H196" i="1" s="1"/>
  <c r="H203" i="1" s="1"/>
  <c r="H154" i="1" s="1"/>
  <c r="G209" i="1"/>
  <c r="H167" i="1" s="1"/>
  <c r="H174" i="1" s="1"/>
  <c r="G212" i="1"/>
  <c r="H170" i="1" s="1"/>
  <c r="H177" i="1" s="1"/>
  <c r="H187" i="1"/>
  <c r="H194" i="1" s="1"/>
  <c r="H201" i="1" s="1"/>
  <c r="H152" i="1" s="1"/>
  <c r="G204" i="1"/>
  <c r="N123" i="1"/>
  <c r="N133" i="1"/>
  <c r="N121" i="1"/>
  <c r="N131" i="1"/>
  <c r="N122" i="1"/>
  <c r="N132" i="1"/>
  <c r="N124" i="1"/>
  <c r="N134" i="1"/>
  <c r="M135" i="1"/>
  <c r="N119" i="1"/>
  <c r="N120" i="1"/>
  <c r="N118" i="1"/>
  <c r="L148" i="1"/>
  <c r="L137" i="1"/>
  <c r="L141" i="1" s="1"/>
  <c r="L144" i="1" s="1"/>
  <c r="O113" i="1"/>
  <c r="O109" i="1"/>
  <c r="O128" i="1" s="1"/>
  <c r="O111" i="1"/>
  <c r="O130" i="1" s="1"/>
  <c r="O114" i="1"/>
  <c r="O112" i="1"/>
  <c r="P108" i="1"/>
  <c r="O115" i="1"/>
  <c r="O110" i="1"/>
  <c r="O129" i="1" s="1"/>
  <c r="M125" i="1"/>
  <c r="H207" i="4" l="1"/>
  <c r="I165" i="4" s="1"/>
  <c r="I172" i="4" s="1"/>
  <c r="H209" i="4"/>
  <c r="I167" i="4" s="1"/>
  <c r="I174" i="4" s="1"/>
  <c r="I210" i="4"/>
  <c r="J168" i="4" s="1"/>
  <c r="J175" i="4" s="1"/>
  <c r="I212" i="3"/>
  <c r="J170" i="3" s="1"/>
  <c r="J177" i="3" s="1"/>
  <c r="J191" i="3" s="1"/>
  <c r="J198" i="3" s="1"/>
  <c r="J205" i="3" s="1"/>
  <c r="J156" i="3" s="1"/>
  <c r="H208" i="3"/>
  <c r="I166" i="3" s="1"/>
  <c r="I173" i="3" s="1"/>
  <c r="I187" i="3" s="1"/>
  <c r="I194" i="3" s="1"/>
  <c r="I201" i="3" s="1"/>
  <c r="I152" i="3" s="1"/>
  <c r="H210" i="3"/>
  <c r="I168" i="3" s="1"/>
  <c r="I175" i="3" s="1"/>
  <c r="I186" i="4"/>
  <c r="I193" i="4" s="1"/>
  <c r="I200" i="4" s="1"/>
  <c r="I151" i="4" s="1"/>
  <c r="J189" i="4"/>
  <c r="J196" i="4" s="1"/>
  <c r="J203" i="4" s="1"/>
  <c r="J154" i="4" s="1"/>
  <c r="O132" i="4"/>
  <c r="O122" i="4"/>
  <c r="H156" i="4"/>
  <c r="H160" i="4" s="1"/>
  <c r="O130" i="4"/>
  <c r="O120" i="4"/>
  <c r="I190" i="4"/>
  <c r="I197" i="4" s="1"/>
  <c r="I204" i="4" s="1"/>
  <c r="I155" i="4" s="1"/>
  <c r="I211" i="4"/>
  <c r="J169" i="4" s="1"/>
  <c r="J176" i="4" s="1"/>
  <c r="O121" i="4"/>
  <c r="O131" i="4"/>
  <c r="O128" i="4"/>
  <c r="O118" i="4"/>
  <c r="H208" i="4"/>
  <c r="I166" i="4" s="1"/>
  <c r="I173" i="4" s="1"/>
  <c r="O133" i="4"/>
  <c r="O123" i="4"/>
  <c r="I188" i="4"/>
  <c r="I195" i="4" s="1"/>
  <c r="I202" i="4" s="1"/>
  <c r="I153" i="4" s="1"/>
  <c r="P114" i="4"/>
  <c r="P112" i="4"/>
  <c r="P110" i="4"/>
  <c r="P111" i="4"/>
  <c r="P113" i="4"/>
  <c r="P108" i="4"/>
  <c r="P109" i="4"/>
  <c r="Q107" i="4"/>
  <c r="N124" i="4"/>
  <c r="O119" i="4"/>
  <c r="O129" i="4"/>
  <c r="O117" i="4"/>
  <c r="O127" i="4"/>
  <c r="N134" i="4"/>
  <c r="N133" i="3"/>
  <c r="N123" i="3"/>
  <c r="I189" i="3"/>
  <c r="I196" i="3" s="1"/>
  <c r="I203" i="3" s="1"/>
  <c r="I154" i="3" s="1"/>
  <c r="O113" i="3"/>
  <c r="O111" i="3"/>
  <c r="O109" i="3"/>
  <c r="O115" i="3"/>
  <c r="O114" i="3"/>
  <c r="P108" i="3"/>
  <c r="O110" i="3"/>
  <c r="O112" i="3"/>
  <c r="N130" i="3"/>
  <c r="N120" i="3"/>
  <c r="N129" i="3"/>
  <c r="N119" i="3"/>
  <c r="L137" i="3"/>
  <c r="L141" i="3" s="1"/>
  <c r="L144" i="3" s="1"/>
  <c r="L148" i="3"/>
  <c r="N124" i="3"/>
  <c r="N134" i="3"/>
  <c r="M135" i="3"/>
  <c r="I188" i="3"/>
  <c r="I195" i="3" s="1"/>
  <c r="I202" i="3" s="1"/>
  <c r="I153" i="3" s="1"/>
  <c r="N128" i="3"/>
  <c r="N118" i="3"/>
  <c r="N131" i="3"/>
  <c r="N121" i="3"/>
  <c r="M125" i="3"/>
  <c r="H157" i="3"/>
  <c r="H161" i="3" s="1"/>
  <c r="I190" i="3"/>
  <c r="I197" i="3" s="1"/>
  <c r="I204" i="3" s="1"/>
  <c r="I155" i="3" s="1"/>
  <c r="N132" i="3"/>
  <c r="N122" i="3"/>
  <c r="H210" i="1"/>
  <c r="I168" i="1" s="1"/>
  <c r="I175" i="1" s="1"/>
  <c r="I189" i="1" s="1"/>
  <c r="I196" i="1" s="1"/>
  <c r="I203" i="1" s="1"/>
  <c r="I154" i="1" s="1"/>
  <c r="H208" i="1"/>
  <c r="I166" i="1" s="1"/>
  <c r="I173" i="1" s="1"/>
  <c r="H191" i="1"/>
  <c r="H198" i="1" s="1"/>
  <c r="H205" i="1" s="1"/>
  <c r="H156" i="1" s="1"/>
  <c r="H188" i="1"/>
  <c r="H195" i="1" s="1"/>
  <c r="H202" i="1" s="1"/>
  <c r="H153" i="1" s="1"/>
  <c r="G155" i="1"/>
  <c r="G157" i="1" s="1"/>
  <c r="G161" i="1" s="1"/>
  <c r="G211" i="1"/>
  <c r="H169" i="1" s="1"/>
  <c r="H176" i="1" s="1"/>
  <c r="O121" i="1"/>
  <c r="O131" i="1"/>
  <c r="O123" i="1"/>
  <c r="O133" i="1"/>
  <c r="O122" i="1"/>
  <c r="O132" i="1"/>
  <c r="O124" i="1"/>
  <c r="O134" i="1"/>
  <c r="N135" i="1"/>
  <c r="O120" i="1"/>
  <c r="O118" i="1"/>
  <c r="O119" i="1"/>
  <c r="M148" i="1"/>
  <c r="M137" i="1"/>
  <c r="M141" i="1" s="1"/>
  <c r="M144" i="1" s="1"/>
  <c r="N125" i="1"/>
  <c r="P110" i="1"/>
  <c r="P129" i="1" s="1"/>
  <c r="P115" i="1"/>
  <c r="P111" i="1"/>
  <c r="P130" i="1" s="1"/>
  <c r="P113" i="1"/>
  <c r="Q108" i="1"/>
  <c r="P112" i="1"/>
  <c r="P114" i="1"/>
  <c r="P109" i="1"/>
  <c r="P128" i="1" s="1"/>
  <c r="G162" i="1" l="1"/>
  <c r="I209" i="4"/>
  <c r="J167" i="4" s="1"/>
  <c r="J174" i="4" s="1"/>
  <c r="I210" i="3"/>
  <c r="J168" i="3" s="1"/>
  <c r="J175" i="3" s="1"/>
  <c r="I209" i="3"/>
  <c r="J167" i="3" s="1"/>
  <c r="J174" i="3" s="1"/>
  <c r="I157" i="3"/>
  <c r="I161" i="3" s="1"/>
  <c r="B9" i="3" s="1" a="1"/>
  <c r="B9" i="3" s="1"/>
  <c r="N147" i="4"/>
  <c r="N136" i="4"/>
  <c r="N140" i="4" s="1"/>
  <c r="Q113" i="4"/>
  <c r="Q112" i="4"/>
  <c r="Q108" i="4"/>
  <c r="Q114" i="4"/>
  <c r="R107" i="4"/>
  <c r="Q109" i="4"/>
  <c r="Q111" i="4"/>
  <c r="Q110" i="4"/>
  <c r="J210" i="4"/>
  <c r="K168" i="4" s="1"/>
  <c r="K175" i="4" s="1"/>
  <c r="P119" i="4"/>
  <c r="P129" i="4"/>
  <c r="P131" i="4"/>
  <c r="P121" i="4"/>
  <c r="J188" i="4"/>
  <c r="J195" i="4" s="1"/>
  <c r="J202" i="4" s="1"/>
  <c r="J153" i="4" s="1"/>
  <c r="P128" i="4"/>
  <c r="P118" i="4"/>
  <c r="H161" i="4"/>
  <c r="P133" i="4"/>
  <c r="P123" i="4"/>
  <c r="J190" i="4"/>
  <c r="J197" i="4" s="1"/>
  <c r="J204" i="4" s="1"/>
  <c r="J155" i="4" s="1"/>
  <c r="P127" i="4"/>
  <c r="P117" i="4"/>
  <c r="O134" i="4"/>
  <c r="P132" i="4"/>
  <c r="P122" i="4"/>
  <c r="O124" i="4"/>
  <c r="P130" i="4"/>
  <c r="P120" i="4"/>
  <c r="I187" i="4"/>
  <c r="I194" i="4" s="1"/>
  <c r="I201" i="4" s="1"/>
  <c r="I152" i="4" s="1"/>
  <c r="I156" i="4" s="1"/>
  <c r="I160" i="4" s="1"/>
  <c r="I207" i="4"/>
  <c r="J165" i="4" s="1"/>
  <c r="J172" i="4" s="1"/>
  <c r="J188" i="3"/>
  <c r="J195" i="3" s="1"/>
  <c r="J202" i="3" s="1"/>
  <c r="J153" i="3" s="1"/>
  <c r="O132" i="3"/>
  <c r="O122" i="3"/>
  <c r="O121" i="3"/>
  <c r="O131" i="3"/>
  <c r="O119" i="3"/>
  <c r="O129" i="3"/>
  <c r="P113" i="3"/>
  <c r="P111" i="3"/>
  <c r="P109" i="3"/>
  <c r="P115" i="3"/>
  <c r="P114" i="3"/>
  <c r="P110" i="3"/>
  <c r="Q108" i="3"/>
  <c r="P112" i="3"/>
  <c r="N125" i="3"/>
  <c r="O123" i="3"/>
  <c r="O133" i="3"/>
  <c r="O130" i="3"/>
  <c r="O120" i="3"/>
  <c r="M137" i="3"/>
  <c r="M141" i="3" s="1"/>
  <c r="M144" i="3" s="1"/>
  <c r="M148" i="3"/>
  <c r="J212" i="3"/>
  <c r="K170" i="3" s="1"/>
  <c r="K177" i="3" s="1"/>
  <c r="J189" i="3"/>
  <c r="J196" i="3" s="1"/>
  <c r="J203" i="3" s="1"/>
  <c r="J154" i="3" s="1"/>
  <c r="I211" i="3"/>
  <c r="J169" i="3" s="1"/>
  <c r="J176" i="3" s="1"/>
  <c r="N135" i="3"/>
  <c r="O124" i="3"/>
  <c r="O134" i="3"/>
  <c r="I208" i="3"/>
  <c r="J166" i="3" s="1"/>
  <c r="J173" i="3" s="1"/>
  <c r="H162" i="3"/>
  <c r="O128" i="3"/>
  <c r="O118" i="3"/>
  <c r="H212" i="1"/>
  <c r="I170" i="1" s="1"/>
  <c r="I177" i="1" s="1"/>
  <c r="I191" i="1" s="1"/>
  <c r="I198" i="1" s="1"/>
  <c r="I205" i="1" s="1"/>
  <c r="I156" i="1" s="1"/>
  <c r="I210" i="1"/>
  <c r="J168" i="1" s="1"/>
  <c r="J175" i="1" s="1"/>
  <c r="J189" i="1" s="1"/>
  <c r="J196" i="1" s="1"/>
  <c r="J203" i="1" s="1"/>
  <c r="J154" i="1" s="1"/>
  <c r="H209" i="1"/>
  <c r="I167" i="1" s="1"/>
  <c r="I174" i="1" s="1"/>
  <c r="H190" i="1"/>
  <c r="H197" i="1" s="1"/>
  <c r="I187" i="1"/>
  <c r="I194" i="1" s="1"/>
  <c r="I201" i="1" s="1"/>
  <c r="I152" i="1" s="1"/>
  <c r="P122" i="1"/>
  <c r="P132" i="1"/>
  <c r="P124" i="1"/>
  <c r="P134" i="1"/>
  <c r="P123" i="1"/>
  <c r="P133" i="1"/>
  <c r="P121" i="1"/>
  <c r="P131" i="1"/>
  <c r="O135" i="1"/>
  <c r="P118" i="1"/>
  <c r="P119" i="1"/>
  <c r="P120" i="1"/>
  <c r="O125" i="1"/>
  <c r="O148" i="1" s="1"/>
  <c r="N148" i="1"/>
  <c r="N137" i="1"/>
  <c r="N141" i="1" s="1"/>
  <c r="Q110" i="1"/>
  <c r="Q129" i="1" s="1"/>
  <c r="Q109" i="1"/>
  <c r="Q128" i="1" s="1"/>
  <c r="R108" i="1"/>
  <c r="Q112" i="1"/>
  <c r="Q114" i="1"/>
  <c r="Q111" i="1"/>
  <c r="Q130" i="1" s="1"/>
  <c r="Q115" i="1"/>
  <c r="Q113" i="1"/>
  <c r="J211" i="4" l="1"/>
  <c r="K169" i="4" s="1"/>
  <c r="K176" i="4" s="1"/>
  <c r="K190" i="4" s="1"/>
  <c r="K197" i="4" s="1"/>
  <c r="K204" i="4" s="1"/>
  <c r="K155" i="4" s="1"/>
  <c r="I162" i="3"/>
  <c r="B10" i="3" a="1"/>
  <c r="B10" i="3" s="1"/>
  <c r="J210" i="3"/>
  <c r="K168" i="3" s="1"/>
  <c r="K175" i="3" s="1"/>
  <c r="I161" i="4"/>
  <c r="J186" i="4"/>
  <c r="J193" i="4" s="1"/>
  <c r="J200" i="4" s="1"/>
  <c r="J151" i="4" s="1"/>
  <c r="Q127" i="4"/>
  <c r="Q117" i="4"/>
  <c r="Q128" i="4"/>
  <c r="Q118" i="4"/>
  <c r="Q133" i="4"/>
  <c r="Q123" i="4"/>
  <c r="P134" i="4"/>
  <c r="Q132" i="4"/>
  <c r="Q122" i="4"/>
  <c r="O147" i="4"/>
  <c r="O136" i="4"/>
  <c r="O140" i="4" s="1"/>
  <c r="O143" i="4" s="1"/>
  <c r="P124" i="4"/>
  <c r="Q119" i="4"/>
  <c r="Q129" i="4"/>
  <c r="N143" i="4"/>
  <c r="B14" i="4"/>
  <c r="R114" i="4"/>
  <c r="S107" i="4"/>
  <c r="R111" i="4"/>
  <c r="R110" i="4"/>
  <c r="R113" i="4"/>
  <c r="R109" i="4"/>
  <c r="R112" i="4"/>
  <c r="R108" i="4"/>
  <c r="Q131" i="4"/>
  <c r="Q121" i="4"/>
  <c r="I208" i="4"/>
  <c r="J166" i="4" s="1"/>
  <c r="J173" i="4" s="1"/>
  <c r="K189" i="4"/>
  <c r="K196" i="4" s="1"/>
  <c r="K203" i="4" s="1"/>
  <c r="K154" i="4" s="1"/>
  <c r="J209" i="4"/>
  <c r="K167" i="4" s="1"/>
  <c r="K174" i="4" s="1"/>
  <c r="Q120" i="4"/>
  <c r="Q130" i="4"/>
  <c r="Q115" i="3"/>
  <c r="R108" i="3"/>
  <c r="Q110" i="3"/>
  <c r="Q111" i="3"/>
  <c r="Q113" i="3"/>
  <c r="Q112" i="3"/>
  <c r="Q114" i="3"/>
  <c r="Q109" i="3"/>
  <c r="P123" i="3"/>
  <c r="P133" i="3"/>
  <c r="J190" i="3"/>
  <c r="J197" i="3" s="1"/>
  <c r="J204" i="3" s="1"/>
  <c r="J155" i="3" s="1"/>
  <c r="O135" i="3"/>
  <c r="P130" i="3"/>
  <c r="P120" i="3"/>
  <c r="P119" i="3"/>
  <c r="P129" i="3"/>
  <c r="P124" i="3"/>
  <c r="P134" i="3"/>
  <c r="K189" i="3"/>
  <c r="K196" i="3" s="1"/>
  <c r="K203" i="3" s="1"/>
  <c r="K154" i="3" s="1"/>
  <c r="P128" i="3"/>
  <c r="P118" i="3"/>
  <c r="P132" i="3"/>
  <c r="P122" i="3"/>
  <c r="O125" i="3"/>
  <c r="N137" i="3"/>
  <c r="N141" i="3" s="1"/>
  <c r="N148" i="3"/>
  <c r="J209" i="3"/>
  <c r="K167" i="3" s="1"/>
  <c r="K174" i="3" s="1"/>
  <c r="J187" i="3"/>
  <c r="J194" i="3" s="1"/>
  <c r="J201" i="3" s="1"/>
  <c r="J152" i="3" s="1"/>
  <c r="K191" i="3"/>
  <c r="K198" i="3" s="1"/>
  <c r="K205" i="3" s="1"/>
  <c r="K156" i="3" s="1"/>
  <c r="P131" i="3"/>
  <c r="P121" i="3"/>
  <c r="I212" i="1"/>
  <c r="J170" i="1" s="1"/>
  <c r="J177" i="1" s="1"/>
  <c r="J191" i="1" s="1"/>
  <c r="J198" i="1" s="1"/>
  <c r="J205" i="1" s="1"/>
  <c r="J156" i="1" s="1"/>
  <c r="J210" i="1"/>
  <c r="K168" i="1" s="1"/>
  <c r="K175" i="1" s="1"/>
  <c r="K189" i="1" s="1"/>
  <c r="K196" i="1" s="1"/>
  <c r="K203" i="1" s="1"/>
  <c r="K154" i="1" s="1"/>
  <c r="H204" i="1"/>
  <c r="I188" i="1"/>
  <c r="I195" i="1" s="1"/>
  <c r="I202" i="1" s="1"/>
  <c r="I153" i="1" s="1"/>
  <c r="I208" i="1"/>
  <c r="J166" i="1" s="1"/>
  <c r="J173" i="1" s="1"/>
  <c r="N144" i="1"/>
  <c r="B14" i="1"/>
  <c r="Q121" i="1"/>
  <c r="Q131" i="1"/>
  <c r="Q122" i="1"/>
  <c r="Q132" i="1"/>
  <c r="Q124" i="1"/>
  <c r="Q134" i="1"/>
  <c r="Q123" i="1"/>
  <c r="Q133" i="1"/>
  <c r="P135" i="1"/>
  <c r="Q120" i="1"/>
  <c r="Q118" i="1"/>
  <c r="Q119" i="1"/>
  <c r="O137" i="1"/>
  <c r="O141" i="1" s="1"/>
  <c r="O144" i="1" s="1"/>
  <c r="P125" i="1"/>
  <c r="S108" i="1"/>
  <c r="R115" i="1"/>
  <c r="R112" i="1"/>
  <c r="R113" i="1"/>
  <c r="R110" i="1"/>
  <c r="R129" i="1" s="1"/>
  <c r="R111" i="1"/>
  <c r="R130" i="1" s="1"/>
  <c r="R114" i="1"/>
  <c r="R109" i="1"/>
  <c r="R128" i="1" s="1"/>
  <c r="J157" i="3" l="1"/>
  <c r="J161" i="3" s="1"/>
  <c r="J162" i="3" s="1"/>
  <c r="K210" i="3"/>
  <c r="L168" i="3" s="1"/>
  <c r="L175" i="3" s="1"/>
  <c r="J208" i="3"/>
  <c r="K166" i="3" s="1"/>
  <c r="K173" i="3" s="1"/>
  <c r="K212" i="3"/>
  <c r="L170" i="3" s="1"/>
  <c r="L177" i="3" s="1"/>
  <c r="P136" i="4"/>
  <c r="P140" i="4" s="1"/>
  <c r="P143" i="4" s="1"/>
  <c r="P147" i="4"/>
  <c r="Q124" i="4"/>
  <c r="K188" i="4"/>
  <c r="K195" i="4" s="1"/>
  <c r="K202" i="4" s="1"/>
  <c r="K153" i="4" s="1"/>
  <c r="R128" i="4"/>
  <c r="R118" i="4"/>
  <c r="R133" i="4"/>
  <c r="R123" i="4"/>
  <c r="R127" i="4"/>
  <c r="R117" i="4"/>
  <c r="R131" i="4"/>
  <c r="R121" i="4"/>
  <c r="Q134" i="4"/>
  <c r="K210" i="4"/>
  <c r="L168" i="4" s="1"/>
  <c r="L175" i="4" s="1"/>
  <c r="R132" i="4"/>
  <c r="R122" i="4"/>
  <c r="J207" i="4"/>
  <c r="K165" i="4" s="1"/>
  <c r="K172" i="4" s="1"/>
  <c r="R129" i="4"/>
  <c r="R119" i="4"/>
  <c r="S114" i="4"/>
  <c r="T107" i="4"/>
  <c r="S113" i="4"/>
  <c r="S112" i="4"/>
  <c r="S108" i="4"/>
  <c r="S111" i="4"/>
  <c r="S109" i="4"/>
  <c r="S110" i="4"/>
  <c r="J187" i="4"/>
  <c r="J194" i="4" s="1"/>
  <c r="J201" i="4" s="1"/>
  <c r="J152" i="4" s="1"/>
  <c r="J156" i="4" s="1"/>
  <c r="J160" i="4" s="1"/>
  <c r="R130" i="4"/>
  <c r="R120" i="4"/>
  <c r="K211" i="4"/>
  <c r="L169" i="4" s="1"/>
  <c r="L176" i="4" s="1"/>
  <c r="K187" i="3"/>
  <c r="K194" i="3" s="1"/>
  <c r="K201" i="3" s="1"/>
  <c r="K152" i="3" s="1"/>
  <c r="Q123" i="3"/>
  <c r="Q133" i="3"/>
  <c r="K188" i="3"/>
  <c r="K195" i="3" s="1"/>
  <c r="K202" i="3" s="1"/>
  <c r="K153" i="3" s="1"/>
  <c r="Q131" i="3"/>
  <c r="Q121" i="3"/>
  <c r="O148" i="3"/>
  <c r="O137" i="3"/>
  <c r="O141" i="3" s="1"/>
  <c r="O144" i="3" s="1"/>
  <c r="J211" i="3"/>
  <c r="K169" i="3" s="1"/>
  <c r="K176" i="3" s="1"/>
  <c r="Q129" i="3"/>
  <c r="Q119" i="3"/>
  <c r="Q128" i="3"/>
  <c r="Q118" i="3"/>
  <c r="P125" i="3"/>
  <c r="P135" i="3"/>
  <c r="L189" i="3"/>
  <c r="L196" i="3" s="1"/>
  <c r="L203" i="3" s="1"/>
  <c r="L154" i="3" s="1"/>
  <c r="L191" i="3"/>
  <c r="L198" i="3" s="1"/>
  <c r="L205" i="3" s="1"/>
  <c r="L156" i="3" s="1"/>
  <c r="S108" i="3"/>
  <c r="R111" i="3"/>
  <c r="R114" i="3"/>
  <c r="R109" i="3"/>
  <c r="R112" i="3"/>
  <c r="R113" i="3"/>
  <c r="R110" i="3"/>
  <c r="R115" i="3"/>
  <c r="Q132" i="3"/>
  <c r="Q122" i="3"/>
  <c r="N144" i="3"/>
  <c r="B14" i="3"/>
  <c r="Q130" i="3"/>
  <c r="Q120" i="3"/>
  <c r="Q134" i="3"/>
  <c r="Q124" i="3"/>
  <c r="K210" i="1"/>
  <c r="L168" i="1" s="1"/>
  <c r="L175" i="1" s="1"/>
  <c r="L189" i="1" s="1"/>
  <c r="L196" i="1" s="1"/>
  <c r="L203" i="1" s="1"/>
  <c r="L154" i="1" s="1"/>
  <c r="J212" i="1"/>
  <c r="K170" i="1" s="1"/>
  <c r="K177" i="1" s="1"/>
  <c r="H155" i="1"/>
  <c r="H157" i="1" s="1"/>
  <c r="H161" i="1" s="1"/>
  <c r="H211" i="1"/>
  <c r="I169" i="1" s="1"/>
  <c r="I176" i="1" s="1"/>
  <c r="I209" i="1"/>
  <c r="J167" i="1" s="1"/>
  <c r="J174" i="1" s="1"/>
  <c r="J187" i="1"/>
  <c r="J194" i="1" s="1"/>
  <c r="J201" i="1" s="1"/>
  <c r="J152" i="1" s="1"/>
  <c r="R121" i="1"/>
  <c r="R131" i="1"/>
  <c r="R124" i="1"/>
  <c r="R134" i="1"/>
  <c r="R123" i="1"/>
  <c r="R133" i="1"/>
  <c r="R122" i="1"/>
  <c r="R132" i="1"/>
  <c r="Q135" i="1"/>
  <c r="R120" i="1"/>
  <c r="R119" i="1"/>
  <c r="R118" i="1"/>
  <c r="P148" i="1"/>
  <c r="P137" i="1"/>
  <c r="P141" i="1" s="1"/>
  <c r="P144" i="1" s="1"/>
  <c r="S109" i="1"/>
  <c r="S128" i="1" s="1"/>
  <c r="T108" i="1"/>
  <c r="S112" i="1"/>
  <c r="S113" i="1"/>
  <c r="S110" i="1"/>
  <c r="S129" i="1" s="1"/>
  <c r="S111" i="1"/>
  <c r="S130" i="1" s="1"/>
  <c r="S114" i="1"/>
  <c r="S115" i="1"/>
  <c r="Q125" i="1"/>
  <c r="Q125" i="3" l="1"/>
  <c r="K208" i="3"/>
  <c r="L166" i="3" s="1"/>
  <c r="L173" i="3" s="1"/>
  <c r="J161" i="4"/>
  <c r="S118" i="4"/>
  <c r="S128" i="4"/>
  <c r="S130" i="4"/>
  <c r="S120" i="4"/>
  <c r="R124" i="4"/>
  <c r="K209" i="4"/>
  <c r="L167" i="4" s="1"/>
  <c r="L174" i="4" s="1"/>
  <c r="L189" i="4"/>
  <c r="L196" i="4" s="1"/>
  <c r="L203" i="4" s="1"/>
  <c r="L154" i="4" s="1"/>
  <c r="S133" i="4"/>
  <c r="S123" i="4"/>
  <c r="L190" i="4"/>
  <c r="L197" i="4" s="1"/>
  <c r="L204" i="4" s="1"/>
  <c r="L155" i="4" s="1"/>
  <c r="S127" i="4"/>
  <c r="S117" i="4"/>
  <c r="K186" i="4"/>
  <c r="K193" i="4" s="1"/>
  <c r="K200" i="4" s="1"/>
  <c r="K151" i="4" s="1"/>
  <c r="R134" i="4"/>
  <c r="Q147" i="4"/>
  <c r="Q136" i="4"/>
  <c r="Q140" i="4" s="1"/>
  <c r="Q143" i="4" s="1"/>
  <c r="T113" i="4"/>
  <c r="T111" i="4"/>
  <c r="T109" i="4"/>
  <c r="U107" i="4"/>
  <c r="T114" i="4"/>
  <c r="T112" i="4"/>
  <c r="T110" i="4"/>
  <c r="T108" i="4"/>
  <c r="J208" i="4"/>
  <c r="K166" i="4" s="1"/>
  <c r="K173" i="4" s="1"/>
  <c r="S129" i="4"/>
  <c r="S119" i="4"/>
  <c r="S131" i="4"/>
  <c r="S121" i="4"/>
  <c r="S132" i="4"/>
  <c r="S122" i="4"/>
  <c r="R130" i="3"/>
  <c r="R120" i="3"/>
  <c r="P148" i="3"/>
  <c r="P137" i="3"/>
  <c r="P141" i="3" s="1"/>
  <c r="P144" i="3" s="1"/>
  <c r="R134" i="3"/>
  <c r="R124" i="3"/>
  <c r="Q135" i="3"/>
  <c r="Q137" i="3" s="1"/>
  <c r="Q141" i="3" s="1"/>
  <c r="Q144" i="3" s="1"/>
  <c r="R129" i="3"/>
  <c r="R119" i="3"/>
  <c r="L212" i="3"/>
  <c r="M170" i="3" s="1"/>
  <c r="M177" i="3" s="1"/>
  <c r="K209" i="3"/>
  <c r="L167" i="3" s="1"/>
  <c r="L174" i="3" s="1"/>
  <c r="R131" i="3"/>
  <c r="R121" i="3"/>
  <c r="L210" i="3"/>
  <c r="M168" i="3" s="1"/>
  <c r="M175" i="3" s="1"/>
  <c r="K190" i="3"/>
  <c r="K197" i="3" s="1"/>
  <c r="K204" i="3" s="1"/>
  <c r="K155" i="3" s="1"/>
  <c r="K157" i="3" s="1"/>
  <c r="K161" i="3" s="1"/>
  <c r="Q148" i="3"/>
  <c r="R128" i="3"/>
  <c r="R118" i="3"/>
  <c r="L187" i="3"/>
  <c r="L194" i="3" s="1"/>
  <c r="L201" i="3" s="1"/>
  <c r="L152" i="3" s="1"/>
  <c r="T108" i="3"/>
  <c r="S114" i="3"/>
  <c r="S112" i="3"/>
  <c r="S110" i="3"/>
  <c r="S115" i="3"/>
  <c r="S113" i="3"/>
  <c r="S109" i="3"/>
  <c r="S111" i="3"/>
  <c r="R132" i="3"/>
  <c r="R122" i="3"/>
  <c r="R123" i="3"/>
  <c r="R133" i="3"/>
  <c r="J208" i="1"/>
  <c r="K166" i="1" s="1"/>
  <c r="K173" i="1" s="1"/>
  <c r="L210" i="1"/>
  <c r="M168" i="1" s="1"/>
  <c r="M175" i="1" s="1"/>
  <c r="J188" i="1"/>
  <c r="J195" i="1" s="1"/>
  <c r="J202" i="1" s="1"/>
  <c r="J153" i="1" s="1"/>
  <c r="I190" i="1"/>
  <c r="I197" i="1" s="1"/>
  <c r="I204" i="1" s="1"/>
  <c r="I155" i="1" s="1"/>
  <c r="I157" i="1" s="1"/>
  <c r="I161" i="1" s="1"/>
  <c r="I162" i="1" s="1"/>
  <c r="H162" i="1"/>
  <c r="K191" i="1"/>
  <c r="K198" i="1" s="1"/>
  <c r="K205" i="1" s="1"/>
  <c r="K156" i="1" s="1"/>
  <c r="R135" i="1"/>
  <c r="S122" i="1"/>
  <c r="S132" i="1"/>
  <c r="S121" i="1"/>
  <c r="S131" i="1"/>
  <c r="S123" i="1"/>
  <c r="S133" i="1"/>
  <c r="S124" i="1"/>
  <c r="S134" i="1"/>
  <c r="S120" i="1"/>
  <c r="S119" i="1"/>
  <c r="S118" i="1"/>
  <c r="Q148" i="1"/>
  <c r="Q137" i="1"/>
  <c r="Q141" i="1" s="1"/>
  <c r="Q144" i="1" s="1"/>
  <c r="R125" i="1"/>
  <c r="T112" i="1"/>
  <c r="T110" i="1"/>
  <c r="T129" i="1" s="1"/>
  <c r="T115" i="1"/>
  <c r="U108" i="1"/>
  <c r="T113" i="1"/>
  <c r="T109" i="1"/>
  <c r="T128" i="1" s="1"/>
  <c r="T111" i="1"/>
  <c r="T130" i="1" s="1"/>
  <c r="T114" i="1"/>
  <c r="S124" i="4" l="1"/>
  <c r="L210" i="4"/>
  <c r="M168" i="4" s="1"/>
  <c r="M175" i="4" s="1"/>
  <c r="R147" i="4"/>
  <c r="R136" i="4"/>
  <c r="R140" i="4" s="1"/>
  <c r="R143" i="4" s="1"/>
  <c r="T127" i="4"/>
  <c r="T117" i="4"/>
  <c r="L211" i="4"/>
  <c r="M169" i="4" s="1"/>
  <c r="M176" i="4" s="1"/>
  <c r="T118" i="4"/>
  <c r="T128" i="4"/>
  <c r="S134" i="4"/>
  <c r="K187" i="4"/>
  <c r="K194" i="4" s="1"/>
  <c r="K201" i="4" s="1"/>
  <c r="K152" i="4" s="1"/>
  <c r="T129" i="4"/>
  <c r="T119" i="4"/>
  <c r="T131" i="4"/>
  <c r="T121" i="4"/>
  <c r="L188" i="4"/>
  <c r="L195" i="4" s="1"/>
  <c r="L202" i="4" s="1"/>
  <c r="L153" i="4" s="1"/>
  <c r="T132" i="4"/>
  <c r="T122" i="4"/>
  <c r="T133" i="4"/>
  <c r="T123" i="4"/>
  <c r="K156" i="4"/>
  <c r="K160" i="4" s="1"/>
  <c r="M189" i="4"/>
  <c r="M196" i="4" s="1"/>
  <c r="M203" i="4" s="1"/>
  <c r="M154" i="4" s="1"/>
  <c r="S147" i="4"/>
  <c r="T130" i="4"/>
  <c r="T120" i="4"/>
  <c r="U110" i="4"/>
  <c r="U109" i="4"/>
  <c r="U114" i="4"/>
  <c r="U112" i="4"/>
  <c r="V107" i="4"/>
  <c r="U113" i="4"/>
  <c r="U108" i="4"/>
  <c r="U111" i="4"/>
  <c r="K207" i="4"/>
  <c r="L165" i="4" s="1"/>
  <c r="L172" i="4" s="1"/>
  <c r="K162" i="3"/>
  <c r="T115" i="3"/>
  <c r="T114" i="3"/>
  <c r="T112" i="3"/>
  <c r="T110" i="3"/>
  <c r="T113" i="3"/>
  <c r="T109" i="3"/>
  <c r="T111" i="3"/>
  <c r="U108" i="3"/>
  <c r="M189" i="3"/>
  <c r="M196" i="3" s="1"/>
  <c r="M203" i="3" s="1"/>
  <c r="M154" i="3" s="1"/>
  <c r="S132" i="3"/>
  <c r="S122" i="3"/>
  <c r="R135" i="3"/>
  <c r="S133" i="3"/>
  <c r="S123" i="3"/>
  <c r="K211" i="3"/>
  <c r="L169" i="3" s="1"/>
  <c r="L176" i="3" s="1"/>
  <c r="S120" i="3"/>
  <c r="S130" i="3"/>
  <c r="L208" i="3"/>
  <c r="M166" i="3" s="1"/>
  <c r="M173" i="3" s="1"/>
  <c r="M191" i="3"/>
  <c r="M198" i="3" s="1"/>
  <c r="M205" i="3" s="1"/>
  <c r="M156" i="3" s="1"/>
  <c r="S118" i="3"/>
  <c r="S128" i="3"/>
  <c r="R125" i="3"/>
  <c r="S134" i="3"/>
  <c r="S124" i="3"/>
  <c r="L188" i="3"/>
  <c r="L195" i="3" s="1"/>
  <c r="L202" i="3" s="1"/>
  <c r="L153" i="3" s="1"/>
  <c r="S129" i="3"/>
  <c r="S119" i="3"/>
  <c r="S131" i="3"/>
  <c r="S121" i="3"/>
  <c r="J209" i="1"/>
  <c r="K167" i="1" s="1"/>
  <c r="K174" i="1" s="1"/>
  <c r="K188" i="1" s="1"/>
  <c r="K195" i="1" s="1"/>
  <c r="K202" i="1" s="1"/>
  <c r="K153" i="1" s="1"/>
  <c r="M189" i="1"/>
  <c r="M196" i="1" s="1"/>
  <c r="M203" i="1" s="1"/>
  <c r="M154" i="1" s="1"/>
  <c r="I211" i="1"/>
  <c r="J169" i="1" s="1"/>
  <c r="J176" i="1" s="1"/>
  <c r="K212" i="1"/>
  <c r="L170" i="1" s="1"/>
  <c r="L177" i="1" s="1"/>
  <c r="K187" i="1"/>
  <c r="K194" i="1" s="1"/>
  <c r="K201" i="1" s="1"/>
  <c r="K152" i="1" s="1"/>
  <c r="T122" i="1"/>
  <c r="T132" i="1"/>
  <c r="T123" i="1"/>
  <c r="T133" i="1"/>
  <c r="T124" i="1"/>
  <c r="T134" i="1"/>
  <c r="T121" i="1"/>
  <c r="T131" i="1"/>
  <c r="S135" i="1"/>
  <c r="T120" i="1"/>
  <c r="T119" i="1"/>
  <c r="T118" i="1"/>
  <c r="R148" i="1"/>
  <c r="R137" i="1"/>
  <c r="R141" i="1" s="1"/>
  <c r="R144" i="1" s="1"/>
  <c r="S125" i="1"/>
  <c r="U115" i="1"/>
  <c r="U113" i="1"/>
  <c r="U109" i="1"/>
  <c r="U128" i="1" s="1"/>
  <c r="U114" i="1"/>
  <c r="U111" i="1"/>
  <c r="U130" i="1" s="1"/>
  <c r="U112" i="1"/>
  <c r="V108" i="1"/>
  <c r="U110" i="1"/>
  <c r="U129" i="1" s="1"/>
  <c r="S136" i="4" l="1"/>
  <c r="S140" i="4" s="1"/>
  <c r="S143" i="4" s="1"/>
  <c r="M210" i="4"/>
  <c r="N168" i="4" s="1"/>
  <c r="N175" i="4" s="1"/>
  <c r="T124" i="4"/>
  <c r="K208" i="4"/>
  <c r="L166" i="4" s="1"/>
  <c r="L173" i="4" s="1"/>
  <c r="L187" i="4" s="1"/>
  <c r="L194" i="4" s="1"/>
  <c r="L201" i="4" s="1"/>
  <c r="L209" i="3"/>
  <c r="M167" i="3" s="1"/>
  <c r="M174" i="3" s="1"/>
  <c r="U118" i="4"/>
  <c r="U128" i="4"/>
  <c r="T147" i="4"/>
  <c r="U123" i="4"/>
  <c r="U133" i="4"/>
  <c r="K161" i="4"/>
  <c r="U130" i="4"/>
  <c r="U120" i="4"/>
  <c r="T134" i="4"/>
  <c r="T136" i="4" s="1"/>
  <c r="T140" i="4" s="1"/>
  <c r="T143" i="4" s="1"/>
  <c r="U131" i="4"/>
  <c r="U121" i="4"/>
  <c r="N189" i="4"/>
  <c r="N196" i="4" s="1"/>
  <c r="N203" i="4" s="1"/>
  <c r="N154" i="4" s="1"/>
  <c r="L186" i="4"/>
  <c r="L193" i="4" s="1"/>
  <c r="L200" i="4" s="1"/>
  <c r="L151" i="4" s="1"/>
  <c r="U119" i="4"/>
  <c r="U129" i="4"/>
  <c r="U127" i="4"/>
  <c r="U117" i="4"/>
  <c r="U122" i="4"/>
  <c r="U132" i="4"/>
  <c r="L209" i="4"/>
  <c r="M167" i="4" s="1"/>
  <c r="M174" i="4" s="1"/>
  <c r="M190" i="4"/>
  <c r="M197" i="4" s="1"/>
  <c r="M204" i="4" s="1"/>
  <c r="M155" i="4" s="1"/>
  <c r="V112" i="4"/>
  <c r="V111" i="4"/>
  <c r="V110" i="4"/>
  <c r="V109" i="4"/>
  <c r="V108" i="4"/>
  <c r="W107" i="4"/>
  <c r="V113" i="4"/>
  <c r="V114" i="4"/>
  <c r="T132" i="3"/>
  <c r="T122" i="3"/>
  <c r="R148" i="3"/>
  <c r="R137" i="3"/>
  <c r="R141" i="3" s="1"/>
  <c r="R144" i="3" s="1"/>
  <c r="T134" i="3"/>
  <c r="T124" i="3"/>
  <c r="T118" i="3"/>
  <c r="T128" i="3"/>
  <c r="M212" i="3"/>
  <c r="N170" i="3" s="1"/>
  <c r="N177" i="3" s="1"/>
  <c r="M187" i="3"/>
  <c r="M194" i="3" s="1"/>
  <c r="M201" i="3" s="1"/>
  <c r="M152" i="3" s="1"/>
  <c r="S135" i="3"/>
  <c r="L190" i="3"/>
  <c r="L197" i="3" s="1"/>
  <c r="L204" i="3" s="1"/>
  <c r="L155" i="3" s="1"/>
  <c r="L157" i="3" s="1"/>
  <c r="L161" i="3" s="1"/>
  <c r="U115" i="3"/>
  <c r="U112" i="3"/>
  <c r="U109" i="3"/>
  <c r="U110" i="3"/>
  <c r="V108" i="3"/>
  <c r="U114" i="3"/>
  <c r="U111" i="3"/>
  <c r="U113" i="3"/>
  <c r="T129" i="3"/>
  <c r="T119" i="3"/>
  <c r="T131" i="3"/>
  <c r="T121" i="3"/>
  <c r="T133" i="3"/>
  <c r="T123" i="3"/>
  <c r="M210" i="3"/>
  <c r="N168" i="3" s="1"/>
  <c r="N175" i="3" s="1"/>
  <c r="S125" i="3"/>
  <c r="T130" i="3"/>
  <c r="T120" i="3"/>
  <c r="M210" i="1"/>
  <c r="N168" i="1" s="1"/>
  <c r="N175" i="1" s="1"/>
  <c r="N189" i="1" s="1"/>
  <c r="N196" i="1" s="1"/>
  <c r="N203" i="1" s="1"/>
  <c r="N154" i="1" s="1"/>
  <c r="K209" i="1"/>
  <c r="L167" i="1" s="1"/>
  <c r="L174" i="1" s="1"/>
  <c r="L191" i="1"/>
  <c r="L198" i="1" s="1"/>
  <c r="L205" i="1" s="1"/>
  <c r="L156" i="1" s="1"/>
  <c r="J190" i="1"/>
  <c r="J197" i="1" s="1"/>
  <c r="J204" i="1" s="1"/>
  <c r="J155" i="1" s="1"/>
  <c r="J157" i="1" s="1"/>
  <c r="K208" i="1"/>
  <c r="L166" i="1" s="1"/>
  <c r="L173" i="1" s="1"/>
  <c r="U123" i="1"/>
  <c r="U133" i="1"/>
  <c r="U122" i="1"/>
  <c r="U132" i="1"/>
  <c r="U124" i="1"/>
  <c r="U134" i="1"/>
  <c r="U121" i="1"/>
  <c r="U131" i="1"/>
  <c r="T135" i="1"/>
  <c r="U119" i="1"/>
  <c r="U120" i="1"/>
  <c r="U118" i="1"/>
  <c r="T125" i="1"/>
  <c r="S148" i="1"/>
  <c r="S137" i="1"/>
  <c r="S141" i="1" s="1"/>
  <c r="S144" i="1" s="1"/>
  <c r="V115" i="1"/>
  <c r="V114" i="1"/>
  <c r="V110" i="1"/>
  <c r="V129" i="1" s="1"/>
  <c r="V111" i="1"/>
  <c r="V130" i="1" s="1"/>
  <c r="V113" i="1"/>
  <c r="W108" i="1"/>
  <c r="V112" i="1"/>
  <c r="V109" i="1"/>
  <c r="V128" i="1" s="1"/>
  <c r="J161" i="1" l="1"/>
  <c r="J162" i="1" s="1"/>
  <c r="M188" i="3"/>
  <c r="M195" i="3" s="1"/>
  <c r="M202" i="3" s="1"/>
  <c r="M153" i="3" s="1"/>
  <c r="L152" i="4"/>
  <c r="L208" i="4"/>
  <c r="M166" i="4" s="1"/>
  <c r="M173" i="4" s="1"/>
  <c r="N210" i="4"/>
  <c r="O168" i="4" s="1"/>
  <c r="O175" i="4" s="1"/>
  <c r="L207" i="4"/>
  <c r="M165" i="4" s="1"/>
  <c r="M172" i="4" s="1"/>
  <c r="L211" i="3"/>
  <c r="M169" i="3" s="1"/>
  <c r="M176" i="3" s="1"/>
  <c r="M190" i="3" s="1"/>
  <c r="M197" i="3" s="1"/>
  <c r="M204" i="3" s="1"/>
  <c r="M155" i="3" s="1"/>
  <c r="M157" i="3" s="1"/>
  <c r="M161" i="3" s="1"/>
  <c r="M186" i="4"/>
  <c r="M193" i="4" s="1"/>
  <c r="M200" i="4" s="1"/>
  <c r="M151" i="4" s="1"/>
  <c r="V128" i="4"/>
  <c r="V118" i="4"/>
  <c r="M188" i="4"/>
  <c r="M195" i="4" s="1"/>
  <c r="M202" i="4" s="1"/>
  <c r="M153" i="4" s="1"/>
  <c r="V127" i="4"/>
  <c r="V117" i="4"/>
  <c r="M187" i="4"/>
  <c r="M194" i="4" s="1"/>
  <c r="M201" i="4" s="1"/>
  <c r="M152" i="4" s="1"/>
  <c r="W114" i="4"/>
  <c r="W113" i="4"/>
  <c r="W110" i="4"/>
  <c r="W109" i="4"/>
  <c r="W112" i="4"/>
  <c r="W111" i="4"/>
  <c r="W108" i="4"/>
  <c r="X107" i="4"/>
  <c r="U124" i="4"/>
  <c r="U134" i="4"/>
  <c r="V131" i="4"/>
  <c r="V121" i="4"/>
  <c r="V133" i="4"/>
  <c r="V123" i="4"/>
  <c r="O189" i="4"/>
  <c r="O196" i="4" s="1"/>
  <c r="O203" i="4" s="1"/>
  <c r="O154" i="4" s="1"/>
  <c r="V129" i="4"/>
  <c r="V119" i="4"/>
  <c r="V130" i="4"/>
  <c r="V120" i="4"/>
  <c r="V132" i="4"/>
  <c r="V122" i="4"/>
  <c r="M211" i="4"/>
  <c r="N169" i="4" s="1"/>
  <c r="N176" i="4" s="1"/>
  <c r="L156" i="4"/>
  <c r="L160" i="4" s="1"/>
  <c r="U132" i="3"/>
  <c r="U122" i="3"/>
  <c r="U130" i="3"/>
  <c r="U120" i="3"/>
  <c r="V110" i="3"/>
  <c r="V111" i="3"/>
  <c r="V115" i="3"/>
  <c r="V112" i="3"/>
  <c r="V109" i="3"/>
  <c r="V114" i="3"/>
  <c r="V113" i="3"/>
  <c r="W108" i="3"/>
  <c r="U129" i="3"/>
  <c r="U119" i="3"/>
  <c r="N191" i="3"/>
  <c r="N198" i="3" s="1"/>
  <c r="N205" i="3" s="1"/>
  <c r="N156" i="3" s="1"/>
  <c r="S148" i="3"/>
  <c r="S137" i="3"/>
  <c r="S141" i="3" s="1"/>
  <c r="S144" i="3" s="1"/>
  <c r="N189" i="3"/>
  <c r="N196" i="3" s="1"/>
  <c r="N203" i="3" s="1"/>
  <c r="N154" i="3" s="1"/>
  <c r="U131" i="3"/>
  <c r="U121" i="3"/>
  <c r="T135" i="3"/>
  <c r="L162" i="3"/>
  <c r="U133" i="3"/>
  <c r="U123" i="3"/>
  <c r="M208" i="3"/>
  <c r="N166" i="3" s="1"/>
  <c r="N173" i="3" s="1"/>
  <c r="U128" i="3"/>
  <c r="U118" i="3"/>
  <c r="U134" i="3"/>
  <c r="U124" i="3"/>
  <c r="T125" i="3"/>
  <c r="N210" i="1"/>
  <c r="O168" i="1" s="1"/>
  <c r="O175" i="1" s="1"/>
  <c r="L188" i="1"/>
  <c r="L195" i="1" s="1"/>
  <c r="L202" i="1" s="1"/>
  <c r="L153" i="1" s="1"/>
  <c r="J211" i="1"/>
  <c r="K169" i="1" s="1"/>
  <c r="K176" i="1" s="1"/>
  <c r="L212" i="1"/>
  <c r="M170" i="1" s="1"/>
  <c r="M177" i="1" s="1"/>
  <c r="L187" i="1"/>
  <c r="L194" i="1" s="1"/>
  <c r="L201" i="1" s="1"/>
  <c r="L152" i="1" s="1"/>
  <c r="T137" i="1"/>
  <c r="T141" i="1" s="1"/>
  <c r="T144" i="1" s="1"/>
  <c r="T148" i="1"/>
  <c r="V121" i="1"/>
  <c r="V131" i="1"/>
  <c r="V123" i="1"/>
  <c r="V133" i="1"/>
  <c r="V122" i="1"/>
  <c r="V132" i="1"/>
  <c r="V124" i="1"/>
  <c r="V134" i="1"/>
  <c r="U135" i="1"/>
  <c r="V120" i="1"/>
  <c r="V119" i="1"/>
  <c r="V118" i="1"/>
  <c r="U125" i="1"/>
  <c r="W114" i="1"/>
  <c r="W115" i="1"/>
  <c r="W109" i="1"/>
  <c r="W128" i="1" s="1"/>
  <c r="W111" i="1"/>
  <c r="W130" i="1" s="1"/>
  <c r="W113" i="1"/>
  <c r="W112" i="1"/>
  <c r="X108" i="1"/>
  <c r="W110" i="1"/>
  <c r="M209" i="3" l="1"/>
  <c r="N167" i="3" s="1"/>
  <c r="N174" i="3" s="1"/>
  <c r="N188" i="3" s="1"/>
  <c r="N195" i="3" s="1"/>
  <c r="N202" i="3" s="1"/>
  <c r="N153" i="3" s="1"/>
  <c r="V134" i="4"/>
  <c r="M211" i="3"/>
  <c r="N169" i="3" s="1"/>
  <c r="N176" i="3" s="1"/>
  <c r="N190" i="3" s="1"/>
  <c r="N197" i="3" s="1"/>
  <c r="N204" i="3" s="1"/>
  <c r="N155" i="3" s="1"/>
  <c r="W128" i="4"/>
  <c r="W118" i="4"/>
  <c r="W131" i="4"/>
  <c r="W121" i="4"/>
  <c r="W129" i="4"/>
  <c r="W119" i="4"/>
  <c r="M209" i="4"/>
  <c r="N167" i="4" s="1"/>
  <c r="N174" i="4" s="1"/>
  <c r="W132" i="4"/>
  <c r="W122" i="4"/>
  <c r="W133" i="4"/>
  <c r="W123" i="4"/>
  <c r="W117" i="4"/>
  <c r="W127" i="4"/>
  <c r="M156" i="4"/>
  <c r="M160" i="4" s="1"/>
  <c r="U147" i="4"/>
  <c r="U136" i="4"/>
  <c r="U140" i="4" s="1"/>
  <c r="U143" i="4" s="1"/>
  <c r="L161" i="4"/>
  <c r="X114" i="4"/>
  <c r="X112" i="4"/>
  <c r="X110" i="4"/>
  <c r="X109" i="4"/>
  <c r="X111" i="4"/>
  <c r="X108" i="4"/>
  <c r="X113" i="4"/>
  <c r="Y107" i="4"/>
  <c r="N190" i="4"/>
  <c r="N197" i="4" s="1"/>
  <c r="N204" i="4" s="1"/>
  <c r="N155" i="4" s="1"/>
  <c r="O210" i="4"/>
  <c r="P168" i="4" s="1"/>
  <c r="P175" i="4" s="1"/>
  <c r="M208" i="4"/>
  <c r="N166" i="4" s="1"/>
  <c r="N173" i="4" s="1"/>
  <c r="W130" i="4"/>
  <c r="W120" i="4"/>
  <c r="V124" i="4"/>
  <c r="M207" i="4"/>
  <c r="N165" i="4" s="1"/>
  <c r="N172" i="4" s="1"/>
  <c r="U125" i="3"/>
  <c r="V132" i="3"/>
  <c r="V122" i="3"/>
  <c r="V134" i="3"/>
  <c r="V124" i="3"/>
  <c r="V130" i="3"/>
  <c r="V120" i="3"/>
  <c r="M162" i="3"/>
  <c r="N210" i="3"/>
  <c r="O168" i="3" s="1"/>
  <c r="O175" i="3" s="1"/>
  <c r="W113" i="3"/>
  <c r="W111" i="3"/>
  <c r="W109" i="3"/>
  <c r="W114" i="3"/>
  <c r="W115" i="3"/>
  <c r="W112" i="3"/>
  <c r="X108" i="3"/>
  <c r="W110" i="3"/>
  <c r="U135" i="3"/>
  <c r="V133" i="3"/>
  <c r="V123" i="3"/>
  <c r="V131" i="3"/>
  <c r="V121" i="3"/>
  <c r="T148" i="3"/>
  <c r="T137" i="3"/>
  <c r="T141" i="3" s="1"/>
  <c r="T144" i="3" s="1"/>
  <c r="N212" i="3"/>
  <c r="O170" i="3" s="1"/>
  <c r="O177" i="3" s="1"/>
  <c r="V129" i="3"/>
  <c r="V119" i="3"/>
  <c r="N187" i="3"/>
  <c r="N194" i="3" s="1"/>
  <c r="N201" i="3" s="1"/>
  <c r="N152" i="3" s="1"/>
  <c r="V128" i="3"/>
  <c r="V118" i="3"/>
  <c r="L209" i="1"/>
  <c r="M167" i="1" s="1"/>
  <c r="M174" i="1" s="1"/>
  <c r="L208" i="1"/>
  <c r="M166" i="1" s="1"/>
  <c r="M173" i="1" s="1"/>
  <c r="M191" i="1"/>
  <c r="M198" i="1" s="1"/>
  <c r="M205" i="1" s="1"/>
  <c r="M156" i="1" s="1"/>
  <c r="K190" i="1"/>
  <c r="K197" i="1" s="1"/>
  <c r="K204" i="1" s="1"/>
  <c r="K155" i="1" s="1"/>
  <c r="K157" i="1" s="1"/>
  <c r="K161" i="1" s="1"/>
  <c r="K162" i="1" s="1"/>
  <c r="M188" i="1"/>
  <c r="M195" i="1" s="1"/>
  <c r="M202" i="1" s="1"/>
  <c r="M153" i="1" s="1"/>
  <c r="O189" i="1"/>
  <c r="O196" i="1" s="1"/>
  <c r="O203" i="1" s="1"/>
  <c r="O154" i="1" s="1"/>
  <c r="W129" i="1"/>
  <c r="V135" i="1"/>
  <c r="W123" i="1"/>
  <c r="W133" i="1"/>
  <c r="W121" i="1"/>
  <c r="W131" i="1"/>
  <c r="W124" i="1"/>
  <c r="W134" i="1"/>
  <c r="W122" i="1"/>
  <c r="W132" i="1"/>
  <c r="W119" i="1"/>
  <c r="W120" i="1"/>
  <c r="W118" i="1"/>
  <c r="V125" i="1"/>
  <c r="V148" i="1" s="1"/>
  <c r="U148" i="1"/>
  <c r="U137" i="1"/>
  <c r="U141" i="1" s="1"/>
  <c r="U144" i="1" s="1"/>
  <c r="X109" i="1"/>
  <c r="X128" i="1" s="1"/>
  <c r="X114" i="1"/>
  <c r="X113" i="1"/>
  <c r="X110" i="1"/>
  <c r="X129" i="1" s="1"/>
  <c r="X115" i="1"/>
  <c r="X111" i="1"/>
  <c r="X130" i="1" s="1"/>
  <c r="X112" i="1"/>
  <c r="Y108" i="1"/>
  <c r="N209" i="3" l="1"/>
  <c r="O167" i="3" s="1"/>
  <c r="O174" i="3" s="1"/>
  <c r="O188" i="3" s="1"/>
  <c r="O195" i="3" s="1"/>
  <c r="O202" i="3" s="1"/>
  <c r="O153" i="3" s="1"/>
  <c r="N211" i="3"/>
  <c r="O169" i="3" s="1"/>
  <c r="O176" i="3" s="1"/>
  <c r="O190" i="3" s="1"/>
  <c r="O197" i="3" s="1"/>
  <c r="O204" i="3" s="1"/>
  <c r="O155" i="3" s="1"/>
  <c r="X129" i="4"/>
  <c r="X119" i="4"/>
  <c r="W134" i="4"/>
  <c r="X130" i="4"/>
  <c r="X120" i="4"/>
  <c r="N187" i="4"/>
  <c r="N194" i="4" s="1"/>
  <c r="N201" i="4" s="1"/>
  <c r="N152" i="4" s="1"/>
  <c r="P189" i="4"/>
  <c r="P196" i="4" s="1"/>
  <c r="P203" i="4" s="1"/>
  <c r="P154" i="4" s="1"/>
  <c r="N186" i="4"/>
  <c r="N193" i="4" s="1"/>
  <c r="N200" i="4" s="1"/>
  <c r="N151" i="4" s="1"/>
  <c r="X117" i="4"/>
  <c r="X127" i="4"/>
  <c r="N188" i="4"/>
  <c r="N195" i="4" s="1"/>
  <c r="N202" i="4" s="1"/>
  <c r="N153" i="4" s="1"/>
  <c r="X128" i="4"/>
  <c r="X118" i="4"/>
  <c r="X131" i="4"/>
  <c r="X121" i="4"/>
  <c r="W124" i="4"/>
  <c r="N211" i="4"/>
  <c r="O169" i="4" s="1"/>
  <c r="O176" i="4" s="1"/>
  <c r="X133" i="4"/>
  <c r="X123" i="4"/>
  <c r="Y111" i="4"/>
  <c r="Y110" i="4"/>
  <c r="Y108" i="4"/>
  <c r="Y113" i="4"/>
  <c r="Y112" i="4"/>
  <c r="Z107" i="4"/>
  <c r="Y109" i="4"/>
  <c r="Y114" i="4"/>
  <c r="V136" i="4"/>
  <c r="V140" i="4" s="1"/>
  <c r="V143" i="4" s="1"/>
  <c r="V147" i="4"/>
  <c r="X132" i="4"/>
  <c r="X122" i="4"/>
  <c r="M161" i="4"/>
  <c r="W132" i="3"/>
  <c r="W122" i="3"/>
  <c r="O209" i="3"/>
  <c r="P167" i="3" s="1"/>
  <c r="P174" i="3" s="1"/>
  <c r="W121" i="3"/>
  <c r="W131" i="3"/>
  <c r="O189" i="3"/>
  <c r="O196" i="3" s="1"/>
  <c r="O203" i="3" s="1"/>
  <c r="O154" i="3" s="1"/>
  <c r="W133" i="3"/>
  <c r="W123" i="3"/>
  <c r="W128" i="3"/>
  <c r="W118" i="3"/>
  <c r="W130" i="3"/>
  <c r="W120" i="3"/>
  <c r="V125" i="3"/>
  <c r="V135" i="3"/>
  <c r="O191" i="3"/>
  <c r="O198" i="3" s="1"/>
  <c r="O205" i="3" s="1"/>
  <c r="O156" i="3" s="1"/>
  <c r="W119" i="3"/>
  <c r="W129" i="3"/>
  <c r="X113" i="3"/>
  <c r="X111" i="3"/>
  <c r="X109" i="3"/>
  <c r="X115" i="3"/>
  <c r="X112" i="3"/>
  <c r="Y108" i="3"/>
  <c r="X110" i="3"/>
  <c r="X114" i="3"/>
  <c r="N157" i="3"/>
  <c r="N161" i="3" s="1"/>
  <c r="N208" i="3"/>
  <c r="O166" i="3" s="1"/>
  <c r="O173" i="3" s="1"/>
  <c r="W124" i="3"/>
  <c r="W134" i="3"/>
  <c r="U137" i="3"/>
  <c r="U141" i="3" s="1"/>
  <c r="U144" i="3" s="1"/>
  <c r="U148" i="3"/>
  <c r="M212" i="1"/>
  <c r="N170" i="1" s="1"/>
  <c r="N177" i="1" s="1"/>
  <c r="N191" i="1" s="1"/>
  <c r="N198" i="1" s="1"/>
  <c r="N205" i="1" s="1"/>
  <c r="N156" i="1" s="1"/>
  <c r="O210" i="1"/>
  <c r="P168" i="1" s="1"/>
  <c r="P175" i="1" s="1"/>
  <c r="P189" i="1" s="1"/>
  <c r="P196" i="1" s="1"/>
  <c r="P203" i="1" s="1"/>
  <c r="P154" i="1" s="1"/>
  <c r="M209" i="1"/>
  <c r="N167" i="1" s="1"/>
  <c r="N174" i="1" s="1"/>
  <c r="K211" i="1"/>
  <c r="L169" i="1" s="1"/>
  <c r="L176" i="1" s="1"/>
  <c r="M187" i="1"/>
  <c r="M194" i="1" s="1"/>
  <c r="M201" i="1" s="1"/>
  <c r="M152" i="1" s="1"/>
  <c r="X124" i="1"/>
  <c r="X134" i="1"/>
  <c r="X122" i="1"/>
  <c r="X132" i="1"/>
  <c r="X123" i="1"/>
  <c r="X133" i="1"/>
  <c r="X121" i="1"/>
  <c r="X131" i="1"/>
  <c r="W135" i="1"/>
  <c r="V137" i="1"/>
  <c r="V141" i="1" s="1"/>
  <c r="V144" i="1" s="1"/>
  <c r="X118" i="1"/>
  <c r="X120" i="1"/>
  <c r="X119" i="1"/>
  <c r="W125" i="1"/>
  <c r="W148" i="1" s="1"/>
  <c r="Y112" i="1"/>
  <c r="Y114" i="1"/>
  <c r="Y115" i="1"/>
  <c r="Z108" i="1"/>
  <c r="Y109" i="1"/>
  <c r="Y128" i="1" s="1"/>
  <c r="Y113" i="1"/>
  <c r="Y111" i="1"/>
  <c r="Y130" i="1" s="1"/>
  <c r="Y110" i="1"/>
  <c r="Y129" i="1" s="1"/>
  <c r="N208" i="4" l="1"/>
  <c r="O166" i="4" s="1"/>
  <c r="O173" i="4" s="1"/>
  <c r="X124" i="4"/>
  <c r="N209" i="4"/>
  <c r="O167" i="4" s="1"/>
  <c r="O174" i="4" s="1"/>
  <c r="Y118" i="4"/>
  <c r="Y128" i="4"/>
  <c r="Z113" i="4"/>
  <c r="Z112" i="4"/>
  <c r="AA107" i="4"/>
  <c r="Z114" i="4"/>
  <c r="Z109" i="4"/>
  <c r="Z108" i="4"/>
  <c r="Z110" i="4"/>
  <c r="Z111" i="4"/>
  <c r="O188" i="4"/>
  <c r="O195" i="4" s="1"/>
  <c r="O202" i="4" s="1"/>
  <c r="O153" i="4" s="1"/>
  <c r="X134" i="4"/>
  <c r="X136" i="4" s="1"/>
  <c r="X140" i="4" s="1"/>
  <c r="X143" i="4" s="1"/>
  <c r="X147" i="4"/>
  <c r="Y129" i="4"/>
  <c r="Y119" i="4"/>
  <c r="O190" i="4"/>
  <c r="O197" i="4" s="1"/>
  <c r="O204" i="4" s="1"/>
  <c r="O155" i="4" s="1"/>
  <c r="O211" i="4"/>
  <c r="P169" i="4" s="1"/>
  <c r="P176" i="4" s="1"/>
  <c r="Y131" i="4"/>
  <c r="Y121" i="4"/>
  <c r="Y132" i="4"/>
  <c r="Y122" i="4"/>
  <c r="Y130" i="4"/>
  <c r="Y120" i="4"/>
  <c r="P210" i="4"/>
  <c r="Q168" i="4" s="1"/>
  <c r="Q175" i="4" s="1"/>
  <c r="O187" i="4"/>
  <c r="O194" i="4" s="1"/>
  <c r="O201" i="4" s="1"/>
  <c r="O152" i="4" s="1"/>
  <c r="W147" i="4"/>
  <c r="W136" i="4"/>
  <c r="W140" i="4" s="1"/>
  <c r="W143" i="4" s="1"/>
  <c r="N156" i="4"/>
  <c r="N160" i="4" s="1"/>
  <c r="Y117" i="4"/>
  <c r="Y127" i="4"/>
  <c r="N207" i="4"/>
  <c r="O165" i="4" s="1"/>
  <c r="O172" i="4" s="1"/>
  <c r="Y133" i="4"/>
  <c r="Y123" i="4"/>
  <c r="X132" i="3"/>
  <c r="X122" i="3"/>
  <c r="X133" i="3"/>
  <c r="X123" i="3"/>
  <c r="O187" i="3"/>
  <c r="O194" i="3" s="1"/>
  <c r="O201" i="3" s="1"/>
  <c r="O152" i="3" s="1"/>
  <c r="O157" i="3" s="1"/>
  <c r="O161" i="3" s="1"/>
  <c r="V137" i="3"/>
  <c r="V141" i="3" s="1"/>
  <c r="V144" i="3" s="1"/>
  <c r="V148" i="3"/>
  <c r="X130" i="3"/>
  <c r="X120" i="3"/>
  <c r="N162" i="3"/>
  <c r="X129" i="3"/>
  <c r="X119" i="3"/>
  <c r="W135" i="3"/>
  <c r="X121" i="3"/>
  <c r="X131" i="3"/>
  <c r="O212" i="3"/>
  <c r="P170" i="3" s="1"/>
  <c r="P177" i="3" s="1"/>
  <c r="X128" i="3"/>
  <c r="X118" i="3"/>
  <c r="O210" i="3"/>
  <c r="P168" i="3" s="1"/>
  <c r="P175" i="3" s="1"/>
  <c r="W125" i="3"/>
  <c r="Y115" i="3"/>
  <c r="Y111" i="3"/>
  <c r="Y114" i="3"/>
  <c r="Y109" i="3"/>
  <c r="Z108" i="3"/>
  <c r="Y113" i="3"/>
  <c r="Y110" i="3"/>
  <c r="Y112" i="3"/>
  <c r="P188" i="3"/>
  <c r="P195" i="3" s="1"/>
  <c r="P202" i="3" s="1"/>
  <c r="P153" i="3" s="1"/>
  <c r="X124" i="3"/>
  <c r="X134" i="3"/>
  <c r="O211" i="3"/>
  <c r="P169" i="3" s="1"/>
  <c r="P176" i="3" s="1"/>
  <c r="N212" i="1"/>
  <c r="O170" i="1" s="1"/>
  <c r="O177" i="1" s="1"/>
  <c r="O191" i="1" s="1"/>
  <c r="O198" i="1" s="1"/>
  <c r="O205" i="1" s="1"/>
  <c r="O156" i="1" s="1"/>
  <c r="M208" i="1"/>
  <c r="N166" i="1" s="1"/>
  <c r="N173" i="1" s="1"/>
  <c r="L190" i="1"/>
  <c r="L197" i="1" s="1"/>
  <c r="P210" i="1"/>
  <c r="Q168" i="1" s="1"/>
  <c r="Q175" i="1" s="1"/>
  <c r="N188" i="1"/>
  <c r="N195" i="1" s="1"/>
  <c r="N202" i="1" s="1"/>
  <c r="N153" i="1" s="1"/>
  <c r="X135" i="1"/>
  <c r="Y123" i="1"/>
  <c r="Y133" i="1"/>
  <c r="Y121" i="1"/>
  <c r="Y131" i="1"/>
  <c r="Y122" i="1"/>
  <c r="Y132" i="1"/>
  <c r="Y124" i="1"/>
  <c r="Y134" i="1"/>
  <c r="Y119" i="1"/>
  <c r="Y120" i="1"/>
  <c r="Y118" i="1"/>
  <c r="W137" i="1"/>
  <c r="W141" i="1" s="1"/>
  <c r="W144" i="1" s="1"/>
  <c r="X125" i="1"/>
  <c r="Z114" i="1"/>
  <c r="AA108" i="1"/>
  <c r="Z109" i="1"/>
  <c r="Z128" i="1" s="1"/>
  <c r="Z110" i="1"/>
  <c r="Z129" i="1" s="1"/>
  <c r="Z115" i="1"/>
  <c r="Z113" i="1"/>
  <c r="Z111" i="1"/>
  <c r="Z130" i="1" s="1"/>
  <c r="Z112" i="1"/>
  <c r="Y124" i="4" l="1"/>
  <c r="P209" i="3"/>
  <c r="Q167" i="3" s="1"/>
  <c r="Q174" i="3" s="1"/>
  <c r="N161" i="4"/>
  <c r="Y147" i="4"/>
  <c r="Z128" i="4"/>
  <c r="Z118" i="4"/>
  <c r="Z127" i="4"/>
  <c r="Z117" i="4"/>
  <c r="Z133" i="4"/>
  <c r="Z123" i="4"/>
  <c r="AB107" i="4"/>
  <c r="AA114" i="4"/>
  <c r="AA111" i="4"/>
  <c r="AA110" i="4"/>
  <c r="AA108" i="4"/>
  <c r="AA113" i="4"/>
  <c r="AA112" i="4"/>
  <c r="AA109" i="4"/>
  <c r="Z131" i="4"/>
  <c r="Z121" i="4"/>
  <c r="O208" i="4"/>
  <c r="P166" i="4" s="1"/>
  <c r="P173" i="4" s="1"/>
  <c r="P190" i="4"/>
  <c r="P197" i="4" s="1"/>
  <c r="P204" i="4" s="1"/>
  <c r="P155" i="4" s="1"/>
  <c r="O209" i="4"/>
  <c r="P167" i="4" s="1"/>
  <c r="P174" i="4" s="1"/>
  <c r="Z132" i="4"/>
  <c r="Z122" i="4"/>
  <c r="O186" i="4"/>
  <c r="O193" i="4" s="1"/>
  <c r="O200" i="4" s="1"/>
  <c r="O151" i="4" s="1"/>
  <c r="O156" i="4" s="1"/>
  <c r="O160" i="4" s="1"/>
  <c r="Q189" i="4"/>
  <c r="Q196" i="4" s="1"/>
  <c r="Q203" i="4" s="1"/>
  <c r="Q154" i="4" s="1"/>
  <c r="Z130" i="4"/>
  <c r="Z120" i="4"/>
  <c r="Y134" i="4"/>
  <c r="Y136" i="4" s="1"/>
  <c r="Y140" i="4" s="1"/>
  <c r="Y143" i="4" s="1"/>
  <c r="Z129" i="4"/>
  <c r="Z119" i="4"/>
  <c r="Y132" i="3"/>
  <c r="Y122" i="3"/>
  <c r="O208" i="3"/>
  <c r="P166" i="3" s="1"/>
  <c r="P173" i="3" s="1"/>
  <c r="Y128" i="3"/>
  <c r="Y118" i="3"/>
  <c r="O162" i="3"/>
  <c r="Q188" i="3"/>
  <c r="Q195" i="3" s="1"/>
  <c r="Q202" i="3" s="1"/>
  <c r="Q153" i="3" s="1"/>
  <c r="Y121" i="3"/>
  <c r="Y131" i="3"/>
  <c r="Z115" i="3"/>
  <c r="AA108" i="3"/>
  <c r="Z114" i="3"/>
  <c r="Z109" i="3"/>
  <c r="Z113" i="3"/>
  <c r="Z110" i="3"/>
  <c r="Z112" i="3"/>
  <c r="Z111" i="3"/>
  <c r="Y133" i="3"/>
  <c r="Y123" i="3"/>
  <c r="P191" i="3"/>
  <c r="P198" i="3" s="1"/>
  <c r="P205" i="3" s="1"/>
  <c r="P156" i="3" s="1"/>
  <c r="P212" i="3"/>
  <c r="Q170" i="3" s="1"/>
  <c r="Q177" i="3" s="1"/>
  <c r="Y134" i="3"/>
  <c r="Y124" i="3"/>
  <c r="Y129" i="3"/>
  <c r="Y119" i="3"/>
  <c r="W137" i="3"/>
  <c r="W141" i="3" s="1"/>
  <c r="W144" i="3" s="1"/>
  <c r="W148" i="3"/>
  <c r="P189" i="3"/>
  <c r="P196" i="3" s="1"/>
  <c r="P203" i="3" s="1"/>
  <c r="P154" i="3" s="1"/>
  <c r="P190" i="3"/>
  <c r="P197" i="3" s="1"/>
  <c r="P204" i="3" s="1"/>
  <c r="P155" i="3" s="1"/>
  <c r="X125" i="3"/>
  <c r="X135" i="3"/>
  <c r="Y130" i="3"/>
  <c r="Y120" i="3"/>
  <c r="O212" i="1"/>
  <c r="P170" i="1" s="1"/>
  <c r="P177" i="1" s="1"/>
  <c r="L204" i="1"/>
  <c r="Q189" i="1"/>
  <c r="Q196" i="1" s="1"/>
  <c r="Q203" i="1" s="1"/>
  <c r="Q154" i="1" s="1"/>
  <c r="N209" i="1"/>
  <c r="O167" i="1" s="1"/>
  <c r="O174" i="1" s="1"/>
  <c r="N187" i="1"/>
  <c r="N194" i="1" s="1"/>
  <c r="N201" i="1" s="1"/>
  <c r="N152" i="1" s="1"/>
  <c r="Z124" i="1"/>
  <c r="Z134" i="1"/>
  <c r="Z122" i="1"/>
  <c r="Z132" i="1"/>
  <c r="Z123" i="1"/>
  <c r="Z133" i="1"/>
  <c r="Z121" i="1"/>
  <c r="Z131" i="1"/>
  <c r="Y135" i="1"/>
  <c r="Z120" i="1"/>
  <c r="Z119" i="1"/>
  <c r="Z118" i="1"/>
  <c r="Y125" i="1"/>
  <c r="Y148" i="1" s="1"/>
  <c r="X148" i="1"/>
  <c r="X137" i="1"/>
  <c r="X141" i="1" s="1"/>
  <c r="X144" i="1" s="1"/>
  <c r="AA113" i="1"/>
  <c r="AA109" i="1"/>
  <c r="AA128" i="1" s="1"/>
  <c r="AA115" i="1"/>
  <c r="AA111" i="1"/>
  <c r="AA130" i="1" s="1"/>
  <c r="AA114" i="1"/>
  <c r="AA112" i="1"/>
  <c r="AB108" i="1"/>
  <c r="AA110" i="1"/>
  <c r="AA129" i="1" s="1"/>
  <c r="Q209" i="3" l="1"/>
  <c r="R167" i="3" s="1"/>
  <c r="R174" i="3" s="1"/>
  <c r="Z134" i="4"/>
  <c r="Q210" i="4"/>
  <c r="R168" i="4" s="1"/>
  <c r="R175" i="4" s="1"/>
  <c r="O207" i="4"/>
  <c r="P165" i="4" s="1"/>
  <c r="P172" i="4" s="1"/>
  <c r="AA133" i="4"/>
  <c r="AA123" i="4"/>
  <c r="AA130" i="4"/>
  <c r="AA120" i="4"/>
  <c r="AA129" i="4"/>
  <c r="AA119" i="4"/>
  <c r="P187" i="4"/>
  <c r="P194" i="4" s="1"/>
  <c r="P201" i="4" s="1"/>
  <c r="P152" i="4" s="1"/>
  <c r="AB113" i="4"/>
  <c r="AB111" i="4"/>
  <c r="AB109" i="4"/>
  <c r="AC107" i="4"/>
  <c r="AB114" i="4"/>
  <c r="AB112" i="4"/>
  <c r="AB108" i="4"/>
  <c r="AB110" i="4"/>
  <c r="AA128" i="4"/>
  <c r="AA118" i="4"/>
  <c r="P188" i="4"/>
  <c r="P195" i="4" s="1"/>
  <c r="P202" i="4" s="1"/>
  <c r="P153" i="4" s="1"/>
  <c r="AA122" i="4"/>
  <c r="AA132" i="4"/>
  <c r="AA131" i="4"/>
  <c r="AA121" i="4"/>
  <c r="P211" i="4"/>
  <c r="Q169" i="4" s="1"/>
  <c r="Q176" i="4" s="1"/>
  <c r="AA127" i="4"/>
  <c r="AA117" i="4"/>
  <c r="Z124" i="4"/>
  <c r="O161" i="4"/>
  <c r="P210" i="3"/>
  <c r="Q168" i="3" s="1"/>
  <c r="Q175" i="3" s="1"/>
  <c r="Z132" i="3"/>
  <c r="Z122" i="3"/>
  <c r="Z128" i="3"/>
  <c r="Z118" i="3"/>
  <c r="Z133" i="3"/>
  <c r="Z123" i="3"/>
  <c r="Y135" i="3"/>
  <c r="Z130" i="3"/>
  <c r="Z120" i="3"/>
  <c r="Z134" i="3"/>
  <c r="Z124" i="3"/>
  <c r="Z121" i="3"/>
  <c r="Z131" i="3"/>
  <c r="R188" i="3"/>
  <c r="R195" i="3" s="1"/>
  <c r="R202" i="3" s="1"/>
  <c r="R153" i="3" s="1"/>
  <c r="Q191" i="3"/>
  <c r="Q198" i="3" s="1"/>
  <c r="Q205" i="3" s="1"/>
  <c r="Q156" i="3" s="1"/>
  <c r="Y125" i="3"/>
  <c r="AB108" i="3"/>
  <c r="AA114" i="3"/>
  <c r="AA112" i="3"/>
  <c r="AA110" i="3"/>
  <c r="AA113" i="3"/>
  <c r="AA111" i="3"/>
  <c r="AA109" i="3"/>
  <c r="AA115" i="3"/>
  <c r="P187" i="3"/>
  <c r="P194" i="3" s="1"/>
  <c r="P201" i="3" s="1"/>
  <c r="P152" i="3" s="1"/>
  <c r="P157" i="3" s="1"/>
  <c r="P161" i="3" s="1"/>
  <c r="X137" i="3"/>
  <c r="X141" i="3" s="1"/>
  <c r="X144" i="3" s="1"/>
  <c r="X148" i="3"/>
  <c r="P211" i="3"/>
  <c r="Q169" i="3" s="1"/>
  <c r="Q176" i="3" s="1"/>
  <c r="Z129" i="3"/>
  <c r="Z119" i="3"/>
  <c r="Q210" i="1"/>
  <c r="R168" i="1" s="1"/>
  <c r="R175" i="1" s="1"/>
  <c r="R189" i="1" s="1"/>
  <c r="R196" i="1" s="1"/>
  <c r="R203" i="1" s="1"/>
  <c r="R154" i="1" s="1"/>
  <c r="O188" i="1"/>
  <c r="O195" i="1" s="1"/>
  <c r="O202" i="1" s="1"/>
  <c r="O153" i="1" s="1"/>
  <c r="N208" i="1"/>
  <c r="O166" i="1" s="1"/>
  <c r="O173" i="1" s="1"/>
  <c r="L155" i="1"/>
  <c r="L157" i="1" s="1"/>
  <c r="L161" i="1" s="1"/>
  <c r="L162" i="1" s="1"/>
  <c r="L211" i="1"/>
  <c r="M169" i="1" s="1"/>
  <c r="M176" i="1" s="1"/>
  <c r="P191" i="1"/>
  <c r="P198" i="1" s="1"/>
  <c r="P205" i="1" s="1"/>
  <c r="P156" i="1" s="1"/>
  <c r="AA122" i="1"/>
  <c r="AA132" i="1"/>
  <c r="AA121" i="1"/>
  <c r="AA131" i="1"/>
  <c r="AA124" i="1"/>
  <c r="AA134" i="1"/>
  <c r="AA123" i="1"/>
  <c r="AA133" i="1"/>
  <c r="Z135" i="1"/>
  <c r="AA119" i="1"/>
  <c r="AA120" i="1"/>
  <c r="AA118" i="1"/>
  <c r="Y137" i="1"/>
  <c r="Y141" i="1" s="1"/>
  <c r="Y144" i="1" s="1"/>
  <c r="Z125" i="1"/>
  <c r="AB109" i="1"/>
  <c r="AB128" i="1" s="1"/>
  <c r="AB112" i="1"/>
  <c r="AB115" i="1"/>
  <c r="AC108" i="1"/>
  <c r="AB111" i="1"/>
  <c r="AB130" i="1" s="1"/>
  <c r="AB110" i="1"/>
  <c r="AB129" i="1" s="1"/>
  <c r="AB113" i="1"/>
  <c r="AB114" i="1"/>
  <c r="AA124" i="4" l="1"/>
  <c r="R209" i="3"/>
  <c r="S167" i="3" s="1"/>
  <c r="S174" i="3" s="1"/>
  <c r="S188" i="3" s="1"/>
  <c r="S195" i="3" s="1"/>
  <c r="S202" i="3" s="1"/>
  <c r="S153" i="3" s="1"/>
  <c r="Q212" i="3"/>
  <c r="R170" i="3" s="1"/>
  <c r="R177" i="3" s="1"/>
  <c r="AA134" i="4"/>
  <c r="AB133" i="4"/>
  <c r="AB123" i="4"/>
  <c r="AC114" i="4"/>
  <c r="AC113" i="4"/>
  <c r="AC112" i="4"/>
  <c r="AC110" i="4"/>
  <c r="AD107" i="4"/>
  <c r="AC111" i="4"/>
  <c r="AC108" i="4"/>
  <c r="AC109" i="4"/>
  <c r="AB128" i="4"/>
  <c r="AB118" i="4"/>
  <c r="AB130" i="4"/>
  <c r="AB120" i="4"/>
  <c r="AB132" i="4"/>
  <c r="AB122" i="4"/>
  <c r="P186" i="4"/>
  <c r="P193" i="4" s="1"/>
  <c r="P200" i="4" s="1"/>
  <c r="P151" i="4" s="1"/>
  <c r="P156" i="4" s="1"/>
  <c r="P160" i="4" s="1"/>
  <c r="AA136" i="4"/>
  <c r="AA140" i="4" s="1"/>
  <c r="AA143" i="4" s="1"/>
  <c r="AA147" i="4"/>
  <c r="P209" i="4"/>
  <c r="Q167" i="4" s="1"/>
  <c r="Q174" i="4" s="1"/>
  <c r="Q190" i="4"/>
  <c r="Q197" i="4" s="1"/>
  <c r="Q204" i="4" s="1"/>
  <c r="Q155" i="4" s="1"/>
  <c r="AB127" i="4"/>
  <c r="AB117" i="4"/>
  <c r="P208" i="4"/>
  <c r="Q166" i="4" s="1"/>
  <c r="Q173" i="4" s="1"/>
  <c r="R189" i="4"/>
  <c r="R196" i="4" s="1"/>
  <c r="R203" i="4" s="1"/>
  <c r="R154" i="4" s="1"/>
  <c r="AB129" i="4"/>
  <c r="AB119" i="4"/>
  <c r="Z147" i="4"/>
  <c r="Z136" i="4"/>
  <c r="Z140" i="4" s="1"/>
  <c r="Z143" i="4" s="1"/>
  <c r="AB131" i="4"/>
  <c r="AB121" i="4"/>
  <c r="P162" i="3"/>
  <c r="AB115" i="3"/>
  <c r="AB114" i="3"/>
  <c r="AB112" i="3"/>
  <c r="AB110" i="3"/>
  <c r="AB111" i="3"/>
  <c r="AC108" i="3"/>
  <c r="AB109" i="3"/>
  <c r="AB113" i="3"/>
  <c r="AA134" i="3"/>
  <c r="AA124" i="3"/>
  <c r="AA118" i="3"/>
  <c r="AA128" i="3"/>
  <c r="Z125" i="3"/>
  <c r="Z135" i="3"/>
  <c r="AA129" i="3"/>
  <c r="AA119" i="3"/>
  <c r="AA131" i="3"/>
  <c r="AA121" i="3"/>
  <c r="AA133" i="3"/>
  <c r="AA123" i="3"/>
  <c r="P208" i="3"/>
  <c r="Q166" i="3" s="1"/>
  <c r="Q173" i="3" s="1"/>
  <c r="Y148" i="3"/>
  <c r="Y137" i="3"/>
  <c r="Y141" i="3" s="1"/>
  <c r="Y144" i="3" s="1"/>
  <c r="R191" i="3"/>
  <c r="R198" i="3" s="1"/>
  <c r="R205" i="3" s="1"/>
  <c r="R156" i="3" s="1"/>
  <c r="AA130" i="3"/>
  <c r="AA120" i="3"/>
  <c r="Q190" i="3"/>
  <c r="Q197" i="3" s="1"/>
  <c r="Q204" i="3" s="1"/>
  <c r="Q155" i="3" s="1"/>
  <c r="AA132" i="3"/>
  <c r="AA122" i="3"/>
  <c r="Q189" i="3"/>
  <c r="Q196" i="3" s="1"/>
  <c r="Q203" i="3" s="1"/>
  <c r="Q154" i="3" s="1"/>
  <c r="O209" i="1"/>
  <c r="P167" i="1" s="1"/>
  <c r="P174" i="1" s="1"/>
  <c r="P188" i="1" s="1"/>
  <c r="P195" i="1" s="1"/>
  <c r="P202" i="1" s="1"/>
  <c r="P153" i="1" s="1"/>
  <c r="P212" i="1"/>
  <c r="Q170" i="1" s="1"/>
  <c r="Q177" i="1" s="1"/>
  <c r="Q191" i="1" s="1"/>
  <c r="Q198" i="1" s="1"/>
  <c r="Q205" i="1" s="1"/>
  <c r="Q156" i="1" s="1"/>
  <c r="M190" i="1"/>
  <c r="M197" i="1" s="1"/>
  <c r="M204" i="1" s="1"/>
  <c r="M155" i="1" s="1"/>
  <c r="M157" i="1" s="1"/>
  <c r="M161" i="1" s="1"/>
  <c r="M162" i="1" s="1"/>
  <c r="O187" i="1"/>
  <c r="O194" i="1" s="1"/>
  <c r="O201" i="1" s="1"/>
  <c r="O152" i="1" s="1"/>
  <c r="R210" i="1"/>
  <c r="S168" i="1" s="1"/>
  <c r="S175" i="1" s="1"/>
  <c r="AB124" i="1"/>
  <c r="AB134" i="1"/>
  <c r="AB121" i="1"/>
  <c r="AB131" i="1"/>
  <c r="AB123" i="1"/>
  <c r="AB133" i="1"/>
  <c r="AB122" i="1"/>
  <c r="AB132" i="1"/>
  <c r="AA135" i="1"/>
  <c r="AB118" i="1"/>
  <c r="AB119" i="1"/>
  <c r="AB120" i="1"/>
  <c r="Z148" i="1"/>
  <c r="Z137" i="1"/>
  <c r="Z141" i="1" s="1"/>
  <c r="Z144" i="1" s="1"/>
  <c r="AC112" i="1"/>
  <c r="AC113" i="1"/>
  <c r="AC114" i="1"/>
  <c r="AC109" i="1"/>
  <c r="AC128" i="1" s="1"/>
  <c r="AD108" i="1"/>
  <c r="AC115" i="1"/>
  <c r="AC110" i="1"/>
  <c r="AC129" i="1" s="1"/>
  <c r="AC111" i="1"/>
  <c r="AC130" i="1" s="1"/>
  <c r="AA125" i="1"/>
  <c r="R210" i="4" l="1"/>
  <c r="S168" i="4" s="1"/>
  <c r="S175" i="4" s="1"/>
  <c r="Q211" i="4"/>
  <c r="R169" i="4" s="1"/>
  <c r="R176" i="4" s="1"/>
  <c r="Q210" i="3"/>
  <c r="R168" i="3" s="1"/>
  <c r="R175" i="3" s="1"/>
  <c r="S209" i="3"/>
  <c r="T167" i="3" s="1"/>
  <c r="T174" i="3" s="1"/>
  <c r="T188" i="3" s="1"/>
  <c r="T195" i="3" s="1"/>
  <c r="T202" i="3" s="1"/>
  <c r="T153" i="3" s="1"/>
  <c r="R190" i="4"/>
  <c r="R197" i="4" s="1"/>
  <c r="R204" i="4" s="1"/>
  <c r="R155" i="4" s="1"/>
  <c r="AD110" i="4"/>
  <c r="AD109" i="4"/>
  <c r="AD108" i="4"/>
  <c r="AE107" i="4"/>
  <c r="AD114" i="4"/>
  <c r="AD113" i="4"/>
  <c r="AD112" i="4"/>
  <c r="AD111" i="4"/>
  <c r="AC129" i="4"/>
  <c r="AC119" i="4"/>
  <c r="Q188" i="4"/>
  <c r="Q195" i="4" s="1"/>
  <c r="Q202" i="4" s="1"/>
  <c r="Q153" i="4" s="1"/>
  <c r="AC121" i="4"/>
  <c r="AC131" i="4"/>
  <c r="S189" i="4"/>
  <c r="S196" i="4" s="1"/>
  <c r="S203" i="4" s="1"/>
  <c r="S154" i="4" s="1"/>
  <c r="P161" i="4"/>
  <c r="AC128" i="4"/>
  <c r="AC118" i="4"/>
  <c r="AC133" i="4"/>
  <c r="AC123" i="4"/>
  <c r="AB124" i="4"/>
  <c r="P207" i="4"/>
  <c r="Q165" i="4" s="1"/>
  <c r="Q172" i="4" s="1"/>
  <c r="AC117" i="4"/>
  <c r="AC127" i="4"/>
  <c r="AC132" i="4"/>
  <c r="AC122" i="4"/>
  <c r="Q187" i="4"/>
  <c r="Q194" i="4" s="1"/>
  <c r="Q201" i="4" s="1"/>
  <c r="Q152" i="4" s="1"/>
  <c r="AB134" i="4"/>
  <c r="AC120" i="4"/>
  <c r="AC130" i="4"/>
  <c r="AD108" i="3"/>
  <c r="AC110" i="3"/>
  <c r="AC113" i="3"/>
  <c r="AC115" i="3"/>
  <c r="AC112" i="3"/>
  <c r="AC109" i="3"/>
  <c r="AC114" i="3"/>
  <c r="AC111" i="3"/>
  <c r="R189" i="3"/>
  <c r="R196" i="3" s="1"/>
  <c r="R203" i="3" s="1"/>
  <c r="R154" i="3" s="1"/>
  <c r="R212" i="3"/>
  <c r="S170" i="3" s="1"/>
  <c r="S177" i="3" s="1"/>
  <c r="AB129" i="3"/>
  <c r="AB119" i="3"/>
  <c r="AB131" i="3"/>
  <c r="AB121" i="3"/>
  <c r="AB134" i="3"/>
  <c r="AB124" i="3"/>
  <c r="AA125" i="3"/>
  <c r="Q187" i="3"/>
  <c r="Q194" i="3" s="1"/>
  <c r="Q201" i="3" s="1"/>
  <c r="Q152" i="3" s="1"/>
  <c r="Q157" i="3" s="1"/>
  <c r="Q161" i="3" s="1"/>
  <c r="Z148" i="3"/>
  <c r="Z137" i="3"/>
  <c r="Z141" i="3" s="1"/>
  <c r="Z144" i="3" s="1"/>
  <c r="AB122" i="3"/>
  <c r="AB132" i="3"/>
  <c r="AB130" i="3"/>
  <c r="AB120" i="3"/>
  <c r="AA135" i="3"/>
  <c r="AB133" i="3"/>
  <c r="AB123" i="3"/>
  <c r="Q211" i="3"/>
  <c r="R169" i="3" s="1"/>
  <c r="R176" i="3" s="1"/>
  <c r="AB128" i="3"/>
  <c r="AB118" i="3"/>
  <c r="P209" i="1"/>
  <c r="Q167" i="1" s="1"/>
  <c r="Q174" i="1" s="1"/>
  <c r="Q212" i="1"/>
  <c r="R170" i="1" s="1"/>
  <c r="R177" i="1" s="1"/>
  <c r="O208" i="1"/>
  <c r="P166" i="1" s="1"/>
  <c r="P173" i="1" s="1"/>
  <c r="S189" i="1"/>
  <c r="S196" i="1" s="1"/>
  <c r="S203" i="1" s="1"/>
  <c r="S154" i="1" s="1"/>
  <c r="M211" i="1"/>
  <c r="N169" i="1" s="1"/>
  <c r="N176" i="1" s="1"/>
  <c r="AC122" i="1"/>
  <c r="AC132" i="1"/>
  <c r="AC124" i="1"/>
  <c r="AC134" i="1"/>
  <c r="AC123" i="1"/>
  <c r="AC133" i="1"/>
  <c r="AC121" i="1"/>
  <c r="AC131" i="1"/>
  <c r="AB135" i="1"/>
  <c r="AC118" i="1"/>
  <c r="AC120" i="1"/>
  <c r="AC119" i="1"/>
  <c r="AB125" i="1"/>
  <c r="AA148" i="1"/>
  <c r="AA137" i="1"/>
  <c r="AA141" i="1" s="1"/>
  <c r="AA144" i="1" s="1"/>
  <c r="AD112" i="1"/>
  <c r="AD111" i="1"/>
  <c r="AD130" i="1" s="1"/>
  <c r="AD115" i="1"/>
  <c r="AD113" i="1"/>
  <c r="AD110" i="1"/>
  <c r="AD129" i="1" s="1"/>
  <c r="AD109" i="1"/>
  <c r="AD128" i="1" s="1"/>
  <c r="AD114" i="1"/>
  <c r="AE108" i="1"/>
  <c r="R211" i="4" l="1"/>
  <c r="S169" i="4" s="1"/>
  <c r="S176" i="4" s="1"/>
  <c r="Q209" i="4"/>
  <c r="R167" i="4" s="1"/>
  <c r="R174" i="4" s="1"/>
  <c r="T209" i="3"/>
  <c r="U167" i="3" s="1"/>
  <c r="U174" i="3" s="1"/>
  <c r="R210" i="3"/>
  <c r="S168" i="3" s="1"/>
  <c r="S175" i="3" s="1"/>
  <c r="R188" i="4"/>
  <c r="R195" i="4" s="1"/>
  <c r="R202" i="4" s="1"/>
  <c r="R153" i="4" s="1"/>
  <c r="AD127" i="4"/>
  <c r="AD117" i="4"/>
  <c r="S190" i="4"/>
  <c r="S197" i="4" s="1"/>
  <c r="S204" i="4" s="1"/>
  <c r="S155" i="4" s="1"/>
  <c r="AD128" i="4"/>
  <c r="AD118" i="4"/>
  <c r="AD131" i="4"/>
  <c r="AD121" i="4"/>
  <c r="AD133" i="4"/>
  <c r="AD123" i="4"/>
  <c r="AE114" i="4"/>
  <c r="AE111" i="4"/>
  <c r="AE110" i="4"/>
  <c r="AE109" i="4"/>
  <c r="AE108" i="4"/>
  <c r="AE112" i="4"/>
  <c r="AF107" i="4"/>
  <c r="AE113" i="4"/>
  <c r="AC134" i="4"/>
  <c r="AC124" i="4"/>
  <c r="Q186" i="4"/>
  <c r="Q193" i="4" s="1"/>
  <c r="Q200" i="4" s="1"/>
  <c r="Q151" i="4" s="1"/>
  <c r="Q156" i="4" s="1"/>
  <c r="Q160" i="4" s="1"/>
  <c r="AD129" i="4"/>
  <c r="AD119" i="4"/>
  <c r="AB136" i="4"/>
  <c r="AB140" i="4" s="1"/>
  <c r="AB143" i="4" s="1"/>
  <c r="AB147" i="4"/>
  <c r="AD130" i="4"/>
  <c r="AD120" i="4"/>
  <c r="S210" i="4"/>
  <c r="T168" i="4" s="1"/>
  <c r="T175" i="4" s="1"/>
  <c r="Q208" i="4"/>
  <c r="R166" i="4" s="1"/>
  <c r="R173" i="4" s="1"/>
  <c r="AD132" i="4"/>
  <c r="AD122" i="4"/>
  <c r="AC120" i="3"/>
  <c r="AC130" i="3"/>
  <c r="Q162" i="3"/>
  <c r="U188" i="3"/>
  <c r="U195" i="3" s="1"/>
  <c r="U202" i="3" s="1"/>
  <c r="U153" i="3" s="1"/>
  <c r="S191" i="3"/>
  <c r="S198" i="3" s="1"/>
  <c r="S205" i="3" s="1"/>
  <c r="S156" i="3" s="1"/>
  <c r="AC122" i="3"/>
  <c r="AC132" i="3"/>
  <c r="AC128" i="3"/>
  <c r="AC118" i="3"/>
  <c r="AC134" i="3"/>
  <c r="AC124" i="3"/>
  <c r="S189" i="3"/>
  <c r="S196" i="3" s="1"/>
  <c r="S203" i="3" s="1"/>
  <c r="S154" i="3" s="1"/>
  <c r="AC129" i="3"/>
  <c r="AC119" i="3"/>
  <c r="AC133" i="3"/>
  <c r="AC123" i="3"/>
  <c r="AC131" i="3"/>
  <c r="AC121" i="3"/>
  <c r="Q208" i="3"/>
  <c r="R166" i="3" s="1"/>
  <c r="R173" i="3" s="1"/>
  <c r="AB125" i="3"/>
  <c r="AA148" i="3"/>
  <c r="AA137" i="3"/>
  <c r="AA141" i="3" s="1"/>
  <c r="AA144" i="3" s="1"/>
  <c r="AB135" i="3"/>
  <c r="R190" i="3"/>
  <c r="R197" i="3" s="1"/>
  <c r="R204" i="3" s="1"/>
  <c r="R155" i="3" s="1"/>
  <c r="AD113" i="3"/>
  <c r="AD112" i="3"/>
  <c r="AD111" i="3"/>
  <c r="AD110" i="3"/>
  <c r="AD109" i="3"/>
  <c r="AD114" i="3"/>
  <c r="AD115" i="3"/>
  <c r="AE108" i="3"/>
  <c r="S210" i="1"/>
  <c r="T168" i="1" s="1"/>
  <c r="T175" i="1" s="1"/>
  <c r="T189" i="1" s="1"/>
  <c r="T196" i="1" s="1"/>
  <c r="T203" i="1" s="1"/>
  <c r="T154" i="1" s="1"/>
  <c r="P187" i="1"/>
  <c r="P194" i="1" s="1"/>
  <c r="P201" i="1" s="1"/>
  <c r="P152" i="1" s="1"/>
  <c r="N190" i="1"/>
  <c r="N197" i="1" s="1"/>
  <c r="N204" i="1" s="1"/>
  <c r="N155" i="1" s="1"/>
  <c r="N157" i="1" s="1"/>
  <c r="N161" i="1" s="1"/>
  <c r="N162" i="1" s="1"/>
  <c r="R191" i="1"/>
  <c r="R198" i="1" s="1"/>
  <c r="R205" i="1" s="1"/>
  <c r="R156" i="1" s="1"/>
  <c r="Q188" i="1"/>
  <c r="Q195" i="1" s="1"/>
  <c r="Q202" i="1" s="1"/>
  <c r="Q153" i="1" s="1"/>
  <c r="AD124" i="1"/>
  <c r="AD134" i="1"/>
  <c r="AD122" i="1"/>
  <c r="AD132" i="1"/>
  <c r="AD123" i="1"/>
  <c r="AD133" i="1"/>
  <c r="AD121" i="1"/>
  <c r="AD131" i="1"/>
  <c r="AC135" i="1"/>
  <c r="AD120" i="1"/>
  <c r="AD118" i="1"/>
  <c r="AD119" i="1"/>
  <c r="AB137" i="1"/>
  <c r="AB141" i="1" s="1"/>
  <c r="AB144" i="1" s="1"/>
  <c r="AB148" i="1"/>
  <c r="AC125" i="1"/>
  <c r="AF108" i="1"/>
  <c r="AE113" i="1"/>
  <c r="AE110" i="1"/>
  <c r="AE129" i="1" s="1"/>
  <c r="AE114" i="1"/>
  <c r="AE112" i="1"/>
  <c r="AE109" i="1"/>
  <c r="AE128" i="1" s="1"/>
  <c r="AE111" i="1"/>
  <c r="AE130" i="1" s="1"/>
  <c r="AE115" i="1"/>
  <c r="R209" i="4" l="1"/>
  <c r="S167" i="4" s="1"/>
  <c r="S174" i="4" s="1"/>
  <c r="S210" i="3"/>
  <c r="T168" i="3" s="1"/>
  <c r="T175" i="3" s="1"/>
  <c r="S212" i="3"/>
  <c r="T170" i="3" s="1"/>
  <c r="T177" i="3" s="1"/>
  <c r="AE128" i="4"/>
  <c r="AE118" i="4"/>
  <c r="AC136" i="4"/>
  <c r="AC140" i="4" s="1"/>
  <c r="AC143" i="4" s="1"/>
  <c r="AC147" i="4"/>
  <c r="AE133" i="4"/>
  <c r="AE123" i="4"/>
  <c r="S211" i="4"/>
  <c r="T169" i="4" s="1"/>
  <c r="T176" i="4" s="1"/>
  <c r="R187" i="4"/>
  <c r="R194" i="4" s="1"/>
  <c r="R201" i="4" s="1"/>
  <c r="R152" i="4" s="1"/>
  <c r="T189" i="4"/>
  <c r="T196" i="4" s="1"/>
  <c r="T203" i="4" s="1"/>
  <c r="T154" i="4" s="1"/>
  <c r="T210" i="4"/>
  <c r="U168" i="4" s="1"/>
  <c r="U175" i="4" s="1"/>
  <c r="Q161" i="4"/>
  <c r="Q207" i="4"/>
  <c r="R165" i="4" s="1"/>
  <c r="R172" i="4" s="1"/>
  <c r="AE130" i="4"/>
  <c r="AE120" i="4"/>
  <c r="AE132" i="4"/>
  <c r="AE122" i="4"/>
  <c r="AE119" i="4"/>
  <c r="AE129" i="4"/>
  <c r="AD124" i="4"/>
  <c r="AF114" i="4"/>
  <c r="AF112" i="4"/>
  <c r="AF110" i="4"/>
  <c r="AF109" i="4"/>
  <c r="AF108" i="4"/>
  <c r="AF111" i="4"/>
  <c r="AF113" i="4"/>
  <c r="AG107" i="4"/>
  <c r="AD134" i="4"/>
  <c r="AE121" i="4"/>
  <c r="AE131" i="4"/>
  <c r="S188" i="4"/>
  <c r="S195" i="4" s="1"/>
  <c r="S202" i="4" s="1"/>
  <c r="S153" i="4" s="1"/>
  <c r="AE127" i="4"/>
  <c r="AE117" i="4"/>
  <c r="T189" i="3"/>
  <c r="T196" i="3" s="1"/>
  <c r="T203" i="3" s="1"/>
  <c r="T154" i="3" s="1"/>
  <c r="U209" i="3"/>
  <c r="V167" i="3" s="1"/>
  <c r="V174" i="3" s="1"/>
  <c r="R211" i="3"/>
  <c r="S169" i="3" s="1"/>
  <c r="S176" i="3" s="1"/>
  <c r="AD128" i="3"/>
  <c r="AD118" i="3"/>
  <c r="R187" i="3"/>
  <c r="R194" i="3" s="1"/>
  <c r="R201" i="3" s="1"/>
  <c r="R152" i="3" s="1"/>
  <c r="R157" i="3" s="1"/>
  <c r="R161" i="3" s="1"/>
  <c r="AD129" i="3"/>
  <c r="AD119" i="3"/>
  <c r="AD131" i="3"/>
  <c r="AD121" i="3"/>
  <c r="T191" i="3"/>
  <c r="T198" i="3" s="1"/>
  <c r="T205" i="3" s="1"/>
  <c r="T156" i="3" s="1"/>
  <c r="AD132" i="3"/>
  <c r="AD122" i="3"/>
  <c r="AE113" i="3"/>
  <c r="AE111" i="3"/>
  <c r="AE109" i="3"/>
  <c r="AE112" i="3"/>
  <c r="AE110" i="3"/>
  <c r="AF108" i="3"/>
  <c r="AE115" i="3"/>
  <c r="AE114" i="3"/>
  <c r="AD134" i="3"/>
  <c r="AD124" i="3"/>
  <c r="AD133" i="3"/>
  <c r="AD123" i="3"/>
  <c r="AC125" i="3"/>
  <c r="AC135" i="3"/>
  <c r="AD130" i="3"/>
  <c r="AD120" i="3"/>
  <c r="AB148" i="3"/>
  <c r="AB137" i="3"/>
  <c r="AB141" i="3" s="1"/>
  <c r="AB144" i="3" s="1"/>
  <c r="Q209" i="1"/>
  <c r="R167" i="1" s="1"/>
  <c r="R174" i="1" s="1"/>
  <c r="R188" i="1" s="1"/>
  <c r="R195" i="1" s="1"/>
  <c r="R202" i="1" s="1"/>
  <c r="R153" i="1" s="1"/>
  <c r="N211" i="1"/>
  <c r="O169" i="1" s="1"/>
  <c r="O176" i="1" s="1"/>
  <c r="O190" i="1" s="1"/>
  <c r="O197" i="1" s="1"/>
  <c r="O204" i="1" s="1"/>
  <c r="O155" i="1" s="1"/>
  <c r="O157" i="1" s="1"/>
  <c r="O161" i="1" s="1"/>
  <c r="O162" i="1" s="1"/>
  <c r="T210" i="1"/>
  <c r="U168" i="1" s="1"/>
  <c r="U175" i="1" s="1"/>
  <c r="U189" i="1" s="1"/>
  <c r="U196" i="1" s="1"/>
  <c r="U203" i="1" s="1"/>
  <c r="P208" i="1"/>
  <c r="Q166" i="1" s="1"/>
  <c r="Q173" i="1" s="1"/>
  <c r="Q187" i="1" s="1"/>
  <c r="Q194" i="1" s="1"/>
  <c r="Q201" i="1" s="1"/>
  <c r="Q152" i="1" s="1"/>
  <c r="R212" i="1"/>
  <c r="S170" i="1" s="1"/>
  <c r="S177" i="1" s="1"/>
  <c r="AE122" i="1"/>
  <c r="AE132" i="1"/>
  <c r="AE123" i="1"/>
  <c r="AE133" i="1"/>
  <c r="AE124" i="1"/>
  <c r="AE134" i="1"/>
  <c r="AE121" i="1"/>
  <c r="AE131" i="1"/>
  <c r="AD135" i="1"/>
  <c r="AE120" i="1"/>
  <c r="AE118" i="1"/>
  <c r="AE119" i="1"/>
  <c r="AC148" i="1"/>
  <c r="AC137" i="1"/>
  <c r="AC141" i="1" s="1"/>
  <c r="AC144" i="1" s="1"/>
  <c r="AD125" i="1"/>
  <c r="AF109" i="1"/>
  <c r="AF128" i="1" s="1"/>
  <c r="AF114" i="1"/>
  <c r="AF112" i="1"/>
  <c r="AF115" i="1"/>
  <c r="AF113" i="1"/>
  <c r="AF111" i="1"/>
  <c r="AF130" i="1" s="1"/>
  <c r="AF110" i="1"/>
  <c r="AF129" i="1" s="1"/>
  <c r="AG108" i="1"/>
  <c r="R208" i="4" l="1"/>
  <c r="S166" i="4" s="1"/>
  <c r="S173" i="4" s="1"/>
  <c r="AF131" i="4"/>
  <c r="AF121" i="4"/>
  <c r="AF133" i="4"/>
  <c r="AF123" i="4"/>
  <c r="R186" i="4"/>
  <c r="R193" i="4" s="1"/>
  <c r="R200" i="4" s="1"/>
  <c r="R151" i="4" s="1"/>
  <c r="R156" i="4" s="1"/>
  <c r="R160" i="4" s="1"/>
  <c r="AE124" i="4"/>
  <c r="AF127" i="4"/>
  <c r="AF117" i="4"/>
  <c r="U189" i="4"/>
  <c r="U196" i="4" s="1"/>
  <c r="U203" i="4" s="1"/>
  <c r="U154" i="4" s="1"/>
  <c r="T190" i="4"/>
  <c r="T197" i="4" s="1"/>
  <c r="T204" i="4" s="1"/>
  <c r="T155" i="4" s="1"/>
  <c r="AG109" i="4"/>
  <c r="AG108" i="4"/>
  <c r="AG111" i="4"/>
  <c r="AG110" i="4"/>
  <c r="AG113" i="4"/>
  <c r="AG112" i="4"/>
  <c r="AH107" i="4"/>
  <c r="AG114" i="4"/>
  <c r="AE134" i="4"/>
  <c r="S209" i="4"/>
  <c r="T167" i="4" s="1"/>
  <c r="T174" i="4" s="1"/>
  <c r="AF128" i="4"/>
  <c r="AF118" i="4"/>
  <c r="S187" i="4"/>
  <c r="S194" i="4" s="1"/>
  <c r="S201" i="4" s="1"/>
  <c r="S152" i="4" s="1"/>
  <c r="AD147" i="4"/>
  <c r="AD136" i="4"/>
  <c r="AD140" i="4" s="1"/>
  <c r="AD143" i="4" s="1"/>
  <c r="AF132" i="4"/>
  <c r="AF122" i="4"/>
  <c r="AF130" i="4"/>
  <c r="AF120" i="4"/>
  <c r="AF129" i="4"/>
  <c r="AF119" i="4"/>
  <c r="AE123" i="3"/>
  <c r="AE133" i="3"/>
  <c r="AC148" i="3"/>
  <c r="AC137" i="3"/>
  <c r="AC141" i="3" s="1"/>
  <c r="AC144" i="3" s="1"/>
  <c r="T212" i="3"/>
  <c r="U170" i="3" s="1"/>
  <c r="U177" i="3" s="1"/>
  <c r="V188" i="3"/>
  <c r="V195" i="3" s="1"/>
  <c r="V202" i="3" s="1"/>
  <c r="V153" i="3" s="1"/>
  <c r="R162" i="3"/>
  <c r="R208" i="3"/>
  <c r="S166" i="3" s="1"/>
  <c r="S173" i="3" s="1"/>
  <c r="AD125" i="3"/>
  <c r="AE129" i="3"/>
  <c r="AE119" i="3"/>
  <c r="S190" i="3"/>
  <c r="S197" i="3" s="1"/>
  <c r="S204" i="3" s="1"/>
  <c r="S155" i="3" s="1"/>
  <c r="AE134" i="3"/>
  <c r="AE124" i="3"/>
  <c r="AF113" i="3"/>
  <c r="AF111" i="3"/>
  <c r="AF109" i="3"/>
  <c r="AF110" i="3"/>
  <c r="AF114" i="3"/>
  <c r="AF112" i="3"/>
  <c r="AF115" i="3"/>
  <c r="AG108" i="3"/>
  <c r="AD135" i="3"/>
  <c r="AE131" i="3"/>
  <c r="AE121" i="3"/>
  <c r="AE128" i="3"/>
  <c r="AE118" i="3"/>
  <c r="AE130" i="3"/>
  <c r="AE120" i="3"/>
  <c r="AE132" i="3"/>
  <c r="AE122" i="3"/>
  <c r="T210" i="3"/>
  <c r="U168" i="3" s="1"/>
  <c r="U175" i="3" s="1"/>
  <c r="O211" i="1"/>
  <c r="P169" i="1" s="1"/>
  <c r="P176" i="1" s="1"/>
  <c r="U154" i="1"/>
  <c r="U210" i="1"/>
  <c r="V168" i="1" s="1"/>
  <c r="V175" i="1" s="1"/>
  <c r="V189" i="1" s="1"/>
  <c r="V196" i="1" s="1"/>
  <c r="V203" i="1" s="1"/>
  <c r="V154" i="1" s="1"/>
  <c r="Q208" i="1"/>
  <c r="R166" i="1" s="1"/>
  <c r="R173" i="1" s="1"/>
  <c r="R187" i="1" s="1"/>
  <c r="R194" i="1" s="1"/>
  <c r="R201" i="1" s="1"/>
  <c r="R152" i="1" s="1"/>
  <c r="R209" i="1"/>
  <c r="S167" i="1" s="1"/>
  <c r="S174" i="1" s="1"/>
  <c r="P190" i="1"/>
  <c r="P197" i="1" s="1"/>
  <c r="P204" i="1" s="1"/>
  <c r="P155" i="1" s="1"/>
  <c r="P157" i="1" s="1"/>
  <c r="P161" i="1" s="1"/>
  <c r="P162" i="1" s="1"/>
  <c r="S191" i="1"/>
  <c r="S198" i="1" s="1"/>
  <c r="S205" i="1" s="1"/>
  <c r="S156" i="1" s="1"/>
  <c r="AF122" i="1"/>
  <c r="AF132" i="1"/>
  <c r="AF124" i="1"/>
  <c r="AF134" i="1"/>
  <c r="AF121" i="1"/>
  <c r="AF131" i="1"/>
  <c r="AF123" i="1"/>
  <c r="AF133" i="1"/>
  <c r="AE135" i="1"/>
  <c r="AF118" i="1"/>
  <c r="AF119" i="1"/>
  <c r="AF120" i="1"/>
  <c r="AE125" i="1"/>
  <c r="AD148" i="1"/>
  <c r="AD137" i="1"/>
  <c r="AD141" i="1" s="1"/>
  <c r="AD144" i="1" s="1"/>
  <c r="AH108" i="1"/>
  <c r="AG113" i="1"/>
  <c r="AG115" i="1"/>
  <c r="AG110" i="1"/>
  <c r="AG129" i="1" s="1"/>
  <c r="AG112" i="1"/>
  <c r="AG111" i="1"/>
  <c r="AG130" i="1" s="1"/>
  <c r="AG109" i="1"/>
  <c r="AG128" i="1" s="1"/>
  <c r="AG114" i="1"/>
  <c r="U210" i="4" l="1"/>
  <c r="V168" i="4" s="1"/>
  <c r="V175" i="4" s="1"/>
  <c r="V209" i="3"/>
  <c r="W167" i="3" s="1"/>
  <c r="W174" i="3" s="1"/>
  <c r="AE125" i="3"/>
  <c r="AE147" i="4"/>
  <c r="AE136" i="4"/>
  <c r="AE140" i="4" s="1"/>
  <c r="AE143" i="4" s="1"/>
  <c r="T188" i="4"/>
  <c r="T195" i="4" s="1"/>
  <c r="T202" i="4" s="1"/>
  <c r="T153" i="4" s="1"/>
  <c r="AG128" i="4"/>
  <c r="AG118" i="4"/>
  <c r="AG127" i="4"/>
  <c r="AG117" i="4"/>
  <c r="AH111" i="4"/>
  <c r="AH110" i="4"/>
  <c r="AH113" i="4"/>
  <c r="AH112" i="4"/>
  <c r="AI107" i="4"/>
  <c r="AH114" i="4"/>
  <c r="AH108" i="4"/>
  <c r="AH109" i="4"/>
  <c r="AG131" i="4"/>
  <c r="AG121" i="4"/>
  <c r="AF124" i="4"/>
  <c r="R161" i="4"/>
  <c r="AG123" i="4"/>
  <c r="AG133" i="4"/>
  <c r="R207" i="4"/>
  <c r="S165" i="4" s="1"/>
  <c r="S172" i="4" s="1"/>
  <c r="T211" i="4"/>
  <c r="U169" i="4" s="1"/>
  <c r="U176" i="4" s="1"/>
  <c r="S208" i="4"/>
  <c r="T166" i="4" s="1"/>
  <c r="T173" i="4" s="1"/>
  <c r="V189" i="4"/>
  <c r="V196" i="4" s="1"/>
  <c r="V203" i="4" s="1"/>
  <c r="V154" i="4" s="1"/>
  <c r="AG132" i="4"/>
  <c r="AG122" i="4"/>
  <c r="AG119" i="4"/>
  <c r="AG129" i="4"/>
  <c r="AG130" i="4"/>
  <c r="AG120" i="4"/>
  <c r="AF134" i="4"/>
  <c r="AF123" i="3"/>
  <c r="AF133" i="3"/>
  <c r="S211" i="3"/>
  <c r="T169" i="3" s="1"/>
  <c r="T176" i="3" s="1"/>
  <c r="AE135" i="3"/>
  <c r="AE137" i="3" s="1"/>
  <c r="AE141" i="3" s="1"/>
  <c r="AE144" i="3" s="1"/>
  <c r="AF128" i="3"/>
  <c r="AF118" i="3"/>
  <c r="AD148" i="3"/>
  <c r="AD137" i="3"/>
  <c r="AD141" i="3" s="1"/>
  <c r="AD144" i="3" s="1"/>
  <c r="W188" i="3"/>
  <c r="W195" i="3" s="1"/>
  <c r="W202" i="3" s="1"/>
  <c r="W153" i="3" s="1"/>
  <c r="AF119" i="3"/>
  <c r="AF129" i="3"/>
  <c r="U189" i="3"/>
  <c r="U196" i="3" s="1"/>
  <c r="U203" i="3" s="1"/>
  <c r="U154" i="3" s="1"/>
  <c r="S187" i="3"/>
  <c r="S194" i="3" s="1"/>
  <c r="S201" i="3" s="1"/>
  <c r="S152" i="3" s="1"/>
  <c r="S157" i="3" s="1"/>
  <c r="S161" i="3" s="1"/>
  <c r="AF124" i="3"/>
  <c r="AF134" i="3"/>
  <c r="AF131" i="3"/>
  <c r="AF121" i="3"/>
  <c r="AE148" i="3"/>
  <c r="U191" i="3"/>
  <c r="U198" i="3" s="1"/>
  <c r="U205" i="3" s="1"/>
  <c r="U156" i="3" s="1"/>
  <c r="AF130" i="3"/>
  <c r="AF120" i="3"/>
  <c r="AF132" i="3"/>
  <c r="AF122" i="3"/>
  <c r="AG109" i="3"/>
  <c r="AG112" i="3"/>
  <c r="AH108" i="3"/>
  <c r="AG115" i="3"/>
  <c r="AG114" i="3"/>
  <c r="AG111" i="3"/>
  <c r="AG113" i="3"/>
  <c r="AG110" i="3"/>
  <c r="R208" i="1"/>
  <c r="S166" i="1" s="1"/>
  <c r="S173" i="1" s="1"/>
  <c r="S212" i="1"/>
  <c r="T170" i="1" s="1"/>
  <c r="T177" i="1" s="1"/>
  <c r="T191" i="1" s="1"/>
  <c r="T198" i="1" s="1"/>
  <c r="T205" i="1" s="1"/>
  <c r="T156" i="1" s="1"/>
  <c r="V210" i="1"/>
  <c r="W168" i="1" s="1"/>
  <c r="W175" i="1" s="1"/>
  <c r="P211" i="1"/>
  <c r="Q169" i="1" s="1"/>
  <c r="Q176" i="1" s="1"/>
  <c r="S187" i="1"/>
  <c r="S194" i="1" s="1"/>
  <c r="S201" i="1" s="1"/>
  <c r="S152" i="1" s="1"/>
  <c r="S188" i="1"/>
  <c r="S195" i="1" s="1"/>
  <c r="S202" i="1" s="1"/>
  <c r="S153" i="1" s="1"/>
  <c r="AF135" i="1"/>
  <c r="AG124" i="1"/>
  <c r="AG134" i="1"/>
  <c r="AG122" i="1"/>
  <c r="AG132" i="1"/>
  <c r="AG123" i="1"/>
  <c r="AG133" i="1"/>
  <c r="AG121" i="1"/>
  <c r="AG131" i="1"/>
  <c r="AG118" i="1"/>
  <c r="AG119" i="1"/>
  <c r="AG120" i="1"/>
  <c r="AE148" i="1"/>
  <c r="AE137" i="1"/>
  <c r="AE141" i="1" s="1"/>
  <c r="AE144" i="1" s="1"/>
  <c r="AF125" i="1"/>
  <c r="AH109" i="1"/>
  <c r="AH128" i="1" s="1"/>
  <c r="AH115" i="1"/>
  <c r="AH111" i="1"/>
  <c r="AH130" i="1" s="1"/>
  <c r="AI108" i="1"/>
  <c r="AH112" i="1"/>
  <c r="AH113" i="1"/>
  <c r="AH114" i="1"/>
  <c r="AH110" i="1"/>
  <c r="AH129" i="1" s="1"/>
  <c r="V210" i="4" l="1"/>
  <c r="W168" i="4" s="1"/>
  <c r="W175" i="4" s="1"/>
  <c r="AG134" i="4"/>
  <c r="AF135" i="3"/>
  <c r="W209" i="3"/>
  <c r="X167" i="3" s="1"/>
  <c r="X174" i="3" s="1"/>
  <c r="AF125" i="3"/>
  <c r="AF137" i="3" s="1"/>
  <c r="AF141" i="3" s="1"/>
  <c r="AF144" i="3" s="1"/>
  <c r="S186" i="4"/>
  <c r="S193" i="4" s="1"/>
  <c r="S200" i="4" s="1"/>
  <c r="S151" i="4" s="1"/>
  <c r="S156" i="4" s="1"/>
  <c r="S160" i="4" s="1"/>
  <c r="AH127" i="4"/>
  <c r="AH117" i="4"/>
  <c r="AH132" i="4"/>
  <c r="AH122" i="4"/>
  <c r="AH128" i="4"/>
  <c r="AH118" i="4"/>
  <c r="W189" i="4"/>
  <c r="W196" i="4" s="1"/>
  <c r="W203" i="4" s="1"/>
  <c r="W154" i="4" s="1"/>
  <c r="U190" i="4"/>
  <c r="U197" i="4" s="1"/>
  <c r="U204" i="4" s="1"/>
  <c r="U155" i="4" s="1"/>
  <c r="AH129" i="4"/>
  <c r="AH119" i="4"/>
  <c r="AG124" i="4"/>
  <c r="AH133" i="4"/>
  <c r="AH123" i="4"/>
  <c r="AI113" i="4"/>
  <c r="AI112" i="4"/>
  <c r="AJ107" i="4"/>
  <c r="AI109" i="4"/>
  <c r="AI108" i="4"/>
  <c r="AI110" i="4"/>
  <c r="AI111" i="4"/>
  <c r="AI114" i="4"/>
  <c r="AH131" i="4"/>
  <c r="AH121" i="4"/>
  <c r="T187" i="4"/>
  <c r="T194" i="4" s="1"/>
  <c r="T201" i="4" s="1"/>
  <c r="T152" i="4" s="1"/>
  <c r="AF147" i="4"/>
  <c r="AF136" i="4"/>
  <c r="AF140" i="4" s="1"/>
  <c r="AF143" i="4" s="1"/>
  <c r="T209" i="4"/>
  <c r="U167" i="4" s="1"/>
  <c r="U174" i="4" s="1"/>
  <c r="AH130" i="4"/>
  <c r="AH120" i="4"/>
  <c r="AG119" i="3"/>
  <c r="AG129" i="3"/>
  <c r="T190" i="3"/>
  <c r="T197" i="3" s="1"/>
  <c r="T204" i="3" s="1"/>
  <c r="T155" i="3" s="1"/>
  <c r="S162" i="3"/>
  <c r="U212" i="3"/>
  <c r="V170" i="3" s="1"/>
  <c r="V177" i="3" s="1"/>
  <c r="AG128" i="3"/>
  <c r="AG118" i="3"/>
  <c r="U210" i="3"/>
  <c r="V168" i="3" s="1"/>
  <c r="V175" i="3" s="1"/>
  <c r="AG123" i="3"/>
  <c r="AG133" i="3"/>
  <c r="X188" i="3"/>
  <c r="X195" i="3" s="1"/>
  <c r="X202" i="3" s="1"/>
  <c r="X153" i="3" s="1"/>
  <c r="AH115" i="3"/>
  <c r="AI108" i="3"/>
  <c r="AH112" i="3"/>
  <c r="AH113" i="3"/>
  <c r="AH111" i="3"/>
  <c r="AH110" i="3"/>
  <c r="AH114" i="3"/>
  <c r="AH109" i="3"/>
  <c r="AG131" i="3"/>
  <c r="AG121" i="3"/>
  <c r="S208" i="3"/>
  <c r="T166" i="3" s="1"/>
  <c r="T173" i="3" s="1"/>
  <c r="AG132" i="3"/>
  <c r="AG122" i="3"/>
  <c r="AG130" i="3"/>
  <c r="AG120" i="3"/>
  <c r="AG134" i="3"/>
  <c r="AG124" i="3"/>
  <c r="S209" i="1"/>
  <c r="T167" i="1" s="1"/>
  <c r="T174" i="1" s="1"/>
  <c r="Q190" i="1"/>
  <c r="Q197" i="1" s="1"/>
  <c r="Q204" i="1" s="1"/>
  <c r="Q155" i="1" s="1"/>
  <c r="Q157" i="1" s="1"/>
  <c r="Q161" i="1" s="1"/>
  <c r="Q162" i="1" s="1"/>
  <c r="T212" i="1"/>
  <c r="U170" i="1" s="1"/>
  <c r="U177" i="1" s="1"/>
  <c r="S208" i="1"/>
  <c r="T166" i="1" s="1"/>
  <c r="T173" i="1" s="1"/>
  <c r="W189" i="1"/>
  <c r="W196" i="1" s="1"/>
  <c r="W203" i="1" s="1"/>
  <c r="W154" i="1" s="1"/>
  <c r="AH121" i="1"/>
  <c r="AH131" i="1"/>
  <c r="AH123" i="1"/>
  <c r="AH133" i="1"/>
  <c r="AH124" i="1"/>
  <c r="AH134" i="1"/>
  <c r="AH122" i="1"/>
  <c r="AH132" i="1"/>
  <c r="AG135" i="1"/>
  <c r="AH119" i="1"/>
  <c r="AH118" i="1"/>
  <c r="AH120" i="1"/>
  <c r="AG125" i="1"/>
  <c r="AF148" i="1"/>
  <c r="AF137" i="1"/>
  <c r="AF141" i="1" s="1"/>
  <c r="AF144" i="1" s="1"/>
  <c r="AI115" i="1"/>
  <c r="AI112" i="1"/>
  <c r="AI111" i="1"/>
  <c r="AI130" i="1" s="1"/>
  <c r="AI113" i="1"/>
  <c r="AI110" i="1"/>
  <c r="AI129" i="1" s="1"/>
  <c r="AI114" i="1"/>
  <c r="AI109" i="1"/>
  <c r="AI128" i="1" s="1"/>
  <c r="AJ108" i="1"/>
  <c r="AF148" i="3" l="1"/>
  <c r="T208" i="4"/>
  <c r="U166" i="4" s="1"/>
  <c r="U173" i="4" s="1"/>
  <c r="W210" i="4"/>
  <c r="X168" i="4" s="1"/>
  <c r="X175" i="4" s="1"/>
  <c r="T211" i="3"/>
  <c r="U169" i="3" s="1"/>
  <c r="U176" i="3" s="1"/>
  <c r="AI129" i="4"/>
  <c r="AI119" i="4"/>
  <c r="AH124" i="4"/>
  <c r="U188" i="4"/>
  <c r="U195" i="4" s="1"/>
  <c r="U202" i="4" s="1"/>
  <c r="U153" i="4" s="1"/>
  <c r="AJ113" i="4"/>
  <c r="AJ111" i="4"/>
  <c r="AJ109" i="4"/>
  <c r="AK107" i="4"/>
  <c r="AJ114" i="4"/>
  <c r="AJ110" i="4"/>
  <c r="AJ108" i="4"/>
  <c r="AJ112" i="4"/>
  <c r="AI131" i="4"/>
  <c r="AI121" i="4"/>
  <c r="U211" i="4"/>
  <c r="V169" i="4" s="1"/>
  <c r="V176" i="4" s="1"/>
  <c r="AH134" i="4"/>
  <c r="U187" i="4"/>
  <c r="U194" i="4" s="1"/>
  <c r="U201" i="4" s="1"/>
  <c r="U152" i="4" s="1"/>
  <c r="U208" i="4"/>
  <c r="V166" i="4" s="1"/>
  <c r="V173" i="4" s="1"/>
  <c r="AI132" i="4"/>
  <c r="AI122" i="4"/>
  <c r="S207" i="4"/>
  <c r="T165" i="4" s="1"/>
  <c r="T172" i="4" s="1"/>
  <c r="AI120" i="4"/>
  <c r="AI130" i="4"/>
  <c r="AG147" i="4"/>
  <c r="AG136" i="4"/>
  <c r="AG140" i="4" s="1"/>
  <c r="AG143" i="4" s="1"/>
  <c r="AI127" i="4"/>
  <c r="AI117" i="4"/>
  <c r="AI118" i="4"/>
  <c r="AI128" i="4"/>
  <c r="AI123" i="4"/>
  <c r="AI133" i="4"/>
  <c r="X189" i="4"/>
  <c r="X196" i="4" s="1"/>
  <c r="X203" i="4" s="1"/>
  <c r="X154" i="4" s="1"/>
  <c r="S161" i="4"/>
  <c r="AH130" i="3"/>
  <c r="AH120" i="3"/>
  <c r="AH132" i="3"/>
  <c r="AH122" i="3"/>
  <c r="AG125" i="3"/>
  <c r="AH119" i="3"/>
  <c r="AH129" i="3"/>
  <c r="U190" i="3"/>
  <c r="U197" i="3" s="1"/>
  <c r="U204" i="3" s="1"/>
  <c r="U155" i="3" s="1"/>
  <c r="AH131" i="3"/>
  <c r="AH121" i="3"/>
  <c r="AG135" i="3"/>
  <c r="V189" i="3"/>
  <c r="V196" i="3" s="1"/>
  <c r="V203" i="3" s="1"/>
  <c r="V154" i="3" s="1"/>
  <c r="T187" i="3"/>
  <c r="T194" i="3" s="1"/>
  <c r="T201" i="3" s="1"/>
  <c r="T152" i="3" s="1"/>
  <c r="T157" i="3" s="1"/>
  <c r="T161" i="3" s="1"/>
  <c r="AI115" i="3"/>
  <c r="AJ108" i="3"/>
  <c r="AI114" i="3"/>
  <c r="AI112" i="3"/>
  <c r="AI110" i="3"/>
  <c r="AI111" i="3"/>
  <c r="AI109" i="3"/>
  <c r="AI113" i="3"/>
  <c r="AH134" i="3"/>
  <c r="AH124" i="3"/>
  <c r="AH128" i="3"/>
  <c r="AH118" i="3"/>
  <c r="AH133" i="3"/>
  <c r="AH123" i="3"/>
  <c r="X209" i="3"/>
  <c r="Y167" i="3" s="1"/>
  <c r="Y174" i="3" s="1"/>
  <c r="V191" i="3"/>
  <c r="V198" i="3" s="1"/>
  <c r="V205" i="3" s="1"/>
  <c r="V156" i="3" s="1"/>
  <c r="T187" i="1"/>
  <c r="T194" i="1" s="1"/>
  <c r="T201" i="1" s="1"/>
  <c r="T152" i="1" s="1"/>
  <c r="U191" i="1"/>
  <c r="U198" i="1" s="1"/>
  <c r="U205" i="1" s="1"/>
  <c r="U156" i="1" s="1"/>
  <c r="Q211" i="1"/>
  <c r="R169" i="1" s="1"/>
  <c r="R176" i="1" s="1"/>
  <c r="W210" i="1"/>
  <c r="X168" i="1" s="1"/>
  <c r="X175" i="1" s="1"/>
  <c r="T188" i="1"/>
  <c r="T195" i="1" s="1"/>
  <c r="T202" i="1" s="1"/>
  <c r="T153" i="1" s="1"/>
  <c r="AI122" i="1"/>
  <c r="AI132" i="1"/>
  <c r="AI124" i="1"/>
  <c r="AI134" i="1"/>
  <c r="AI121" i="1"/>
  <c r="AI131" i="1"/>
  <c r="AI123" i="1"/>
  <c r="AI133" i="1"/>
  <c r="AH135" i="1"/>
  <c r="AI118" i="1"/>
  <c r="AI119" i="1"/>
  <c r="AI120" i="1"/>
  <c r="AH125" i="1"/>
  <c r="AH148" i="1" s="1"/>
  <c r="AG148" i="1"/>
  <c r="AG137" i="1"/>
  <c r="AG141" i="1" s="1"/>
  <c r="AG144" i="1" s="1"/>
  <c r="AJ112" i="1"/>
  <c r="AJ111" i="1"/>
  <c r="AJ130" i="1" s="1"/>
  <c r="AJ113" i="1"/>
  <c r="AJ110" i="1"/>
  <c r="AJ129" i="1" s="1"/>
  <c r="AJ115" i="1"/>
  <c r="AJ114" i="1"/>
  <c r="AK108" i="1"/>
  <c r="AJ109" i="1"/>
  <c r="AJ128" i="1" s="1"/>
  <c r="AJ128" i="4" l="1"/>
  <c r="AJ118" i="4"/>
  <c r="AJ132" i="4"/>
  <c r="AJ122" i="4"/>
  <c r="AJ127" i="4"/>
  <c r="AJ117" i="4"/>
  <c r="U209" i="4"/>
  <c r="V167" i="4" s="1"/>
  <c r="V174" i="4" s="1"/>
  <c r="AJ130" i="4"/>
  <c r="AJ120" i="4"/>
  <c r="AI124" i="4"/>
  <c r="AJ129" i="4"/>
  <c r="AJ119" i="4"/>
  <c r="T186" i="4"/>
  <c r="T193" i="4" s="1"/>
  <c r="T200" i="4" s="1"/>
  <c r="T151" i="4" s="1"/>
  <c r="T156" i="4" s="1"/>
  <c r="T160" i="4" s="1"/>
  <c r="AJ131" i="4"/>
  <c r="AJ121" i="4"/>
  <c r="V187" i="4"/>
  <c r="V194" i="4" s="1"/>
  <c r="V201" i="4" s="1"/>
  <c r="V152" i="4" s="1"/>
  <c r="V190" i="4"/>
  <c r="V197" i="4" s="1"/>
  <c r="V204" i="4" s="1"/>
  <c r="V155" i="4" s="1"/>
  <c r="AI134" i="4"/>
  <c r="AH147" i="4"/>
  <c r="AH136" i="4"/>
  <c r="AH140" i="4" s="1"/>
  <c r="AH143" i="4" s="1"/>
  <c r="X210" i="4"/>
  <c r="Y168" i="4" s="1"/>
  <c r="Y175" i="4" s="1"/>
  <c r="AJ123" i="4"/>
  <c r="AJ133" i="4"/>
  <c r="AK114" i="4"/>
  <c r="AK112" i="4"/>
  <c r="AK111" i="4"/>
  <c r="AK113" i="4"/>
  <c r="AK109" i="4"/>
  <c r="AL107" i="4"/>
  <c r="AK110" i="4"/>
  <c r="AK108" i="4"/>
  <c r="T208" i="3"/>
  <c r="U166" i="3" s="1"/>
  <c r="U173" i="3" s="1"/>
  <c r="AI129" i="3"/>
  <c r="AI119" i="3"/>
  <c r="AI131" i="3"/>
  <c r="AI121" i="3"/>
  <c r="AH135" i="3"/>
  <c r="Y188" i="3"/>
  <c r="Y195" i="3" s="1"/>
  <c r="Y202" i="3" s="1"/>
  <c r="Y153" i="3" s="1"/>
  <c r="AI128" i="3"/>
  <c r="AI118" i="3"/>
  <c r="AI130" i="3"/>
  <c r="AI120" i="3"/>
  <c r="AH125" i="3"/>
  <c r="V210" i="3"/>
  <c r="W168" i="3" s="1"/>
  <c r="W175" i="3" s="1"/>
  <c r="AI133" i="3"/>
  <c r="AI123" i="3"/>
  <c r="AI124" i="3"/>
  <c r="AI134" i="3"/>
  <c r="T162" i="3"/>
  <c r="AG148" i="3"/>
  <c r="AG137" i="3"/>
  <c r="AG141" i="3" s="1"/>
  <c r="AG144" i="3" s="1"/>
  <c r="AJ115" i="3"/>
  <c r="AJ114" i="3"/>
  <c r="AJ112" i="3"/>
  <c r="AJ110" i="3"/>
  <c r="AJ109" i="3"/>
  <c r="AK108" i="3"/>
  <c r="AJ113" i="3"/>
  <c r="AJ111" i="3"/>
  <c r="V212" i="3"/>
  <c r="W170" i="3" s="1"/>
  <c r="W177" i="3" s="1"/>
  <c r="AI122" i="3"/>
  <c r="AI132" i="3"/>
  <c r="U211" i="3"/>
  <c r="V169" i="3" s="1"/>
  <c r="V176" i="3" s="1"/>
  <c r="U212" i="1"/>
  <c r="V170" i="1" s="1"/>
  <c r="V177" i="1" s="1"/>
  <c r="V191" i="1" s="1"/>
  <c r="V198" i="1" s="1"/>
  <c r="V205" i="1" s="1"/>
  <c r="V156" i="1" s="1"/>
  <c r="R190" i="1"/>
  <c r="R197" i="1" s="1"/>
  <c r="R204" i="1" s="1"/>
  <c r="R155" i="1" s="1"/>
  <c r="R157" i="1" s="1"/>
  <c r="R161" i="1" s="1"/>
  <c r="R162" i="1" s="1"/>
  <c r="T208" i="1"/>
  <c r="U166" i="1" s="1"/>
  <c r="U173" i="1" s="1"/>
  <c r="T209" i="1"/>
  <c r="U167" i="1" s="1"/>
  <c r="U174" i="1" s="1"/>
  <c r="X189" i="1"/>
  <c r="X196" i="1" s="1"/>
  <c r="X203" i="1" s="1"/>
  <c r="X154" i="1" s="1"/>
  <c r="AJ122" i="1"/>
  <c r="AJ132" i="1"/>
  <c r="AJ121" i="1"/>
  <c r="AJ131" i="1"/>
  <c r="AJ123" i="1"/>
  <c r="AJ133" i="1"/>
  <c r="AJ124" i="1"/>
  <c r="AJ134" i="1"/>
  <c r="AH137" i="1"/>
  <c r="AH141" i="1" s="1"/>
  <c r="AH144" i="1" s="1"/>
  <c r="AI135" i="1"/>
  <c r="AJ120" i="1"/>
  <c r="AJ118" i="1"/>
  <c r="AJ119" i="1"/>
  <c r="AI125" i="1"/>
  <c r="AK112" i="1"/>
  <c r="AK109" i="1"/>
  <c r="AK128" i="1" s="1"/>
  <c r="AK115" i="1"/>
  <c r="AK110" i="1"/>
  <c r="AK129" i="1" s="1"/>
  <c r="AK113" i="1"/>
  <c r="AK111" i="1"/>
  <c r="AK130" i="1" s="1"/>
  <c r="AK114" i="1"/>
  <c r="AL108" i="1"/>
  <c r="V208" i="4" l="1"/>
  <c r="W166" i="4" s="1"/>
  <c r="W173" i="4" s="1"/>
  <c r="W187" i="4" s="1"/>
  <c r="W194" i="4" s="1"/>
  <c r="W201" i="4" s="1"/>
  <c r="W152" i="4" s="1"/>
  <c r="AK130" i="4"/>
  <c r="AK120" i="4"/>
  <c r="AJ124" i="4"/>
  <c r="AJ134" i="4"/>
  <c r="AK118" i="4"/>
  <c r="AK128" i="4"/>
  <c r="AK132" i="4"/>
  <c r="AK122" i="4"/>
  <c r="V188" i="4"/>
  <c r="V195" i="4" s="1"/>
  <c r="V202" i="4" s="1"/>
  <c r="V153" i="4" s="1"/>
  <c r="AK133" i="4"/>
  <c r="AK123" i="4"/>
  <c r="T161" i="4"/>
  <c r="AK131" i="4"/>
  <c r="AK121" i="4"/>
  <c r="T207" i="4"/>
  <c r="U165" i="4" s="1"/>
  <c r="U172" i="4" s="1"/>
  <c r="V211" i="4"/>
  <c r="W169" i="4" s="1"/>
  <c r="W176" i="4" s="1"/>
  <c r="AK127" i="4"/>
  <c r="AK117" i="4"/>
  <c r="AK119" i="4"/>
  <c r="AK129" i="4"/>
  <c r="AI147" i="4"/>
  <c r="AI136" i="4"/>
  <c r="AI140" i="4" s="1"/>
  <c r="AI143" i="4" s="1"/>
  <c r="AL114" i="4"/>
  <c r="AL108" i="4"/>
  <c r="AL113" i="4"/>
  <c r="AL109" i="4"/>
  <c r="AL111" i="4"/>
  <c r="AL112" i="4"/>
  <c r="AL110" i="4"/>
  <c r="Y189" i="4"/>
  <c r="Y196" i="4" s="1"/>
  <c r="Y203" i="4" s="1"/>
  <c r="Y154" i="4" s="1"/>
  <c r="AJ122" i="3"/>
  <c r="AJ132" i="3"/>
  <c r="AJ128" i="3"/>
  <c r="AJ118" i="3"/>
  <c r="AJ133" i="3"/>
  <c r="AJ123" i="3"/>
  <c r="W191" i="3"/>
  <c r="W198" i="3" s="1"/>
  <c r="W205" i="3" s="1"/>
  <c r="W156" i="3" s="1"/>
  <c r="Y209" i="3"/>
  <c r="Z167" i="3" s="1"/>
  <c r="Z174" i="3" s="1"/>
  <c r="W189" i="3"/>
  <c r="W196" i="3" s="1"/>
  <c r="W203" i="3" s="1"/>
  <c r="W154" i="3" s="1"/>
  <c r="AK115" i="3"/>
  <c r="AK114" i="3"/>
  <c r="AK111" i="3"/>
  <c r="AL108" i="3"/>
  <c r="AK113" i="3"/>
  <c r="AK110" i="3"/>
  <c r="AK109" i="3"/>
  <c r="AK112" i="3"/>
  <c r="AJ129" i="3"/>
  <c r="AJ119" i="3"/>
  <c r="AI125" i="3"/>
  <c r="AJ134" i="3"/>
  <c r="AJ124" i="3"/>
  <c r="AJ120" i="3"/>
  <c r="AJ130" i="3"/>
  <c r="AH148" i="3"/>
  <c r="AH137" i="3"/>
  <c r="AH141" i="3" s="1"/>
  <c r="AH144" i="3" s="1"/>
  <c r="V190" i="3"/>
  <c r="V197" i="3" s="1"/>
  <c r="V204" i="3" s="1"/>
  <c r="V155" i="3" s="1"/>
  <c r="AJ131" i="3"/>
  <c r="AJ121" i="3"/>
  <c r="AI135" i="3"/>
  <c r="U187" i="3"/>
  <c r="U194" i="3" s="1"/>
  <c r="U201" i="3" s="1"/>
  <c r="U152" i="3" s="1"/>
  <c r="U157" i="3" s="1"/>
  <c r="U161" i="3" s="1"/>
  <c r="X210" i="1"/>
  <c r="Y168" i="1" s="1"/>
  <c r="Y175" i="1" s="1"/>
  <c r="U187" i="1"/>
  <c r="U194" i="1" s="1"/>
  <c r="U201" i="1" s="1"/>
  <c r="U152" i="1" s="1"/>
  <c r="U188" i="1"/>
  <c r="U195" i="1" s="1"/>
  <c r="U202" i="1" s="1"/>
  <c r="U153" i="1" s="1"/>
  <c r="R211" i="1"/>
  <c r="S169" i="1" s="1"/>
  <c r="S176" i="1" s="1"/>
  <c r="V212" i="1"/>
  <c r="W170" i="1" s="1"/>
  <c r="W177" i="1" s="1"/>
  <c r="AI137" i="1"/>
  <c r="AI141" i="1" s="1"/>
  <c r="AI144" i="1" s="1"/>
  <c r="AI148" i="1"/>
  <c r="AK122" i="1"/>
  <c r="AK132" i="1"/>
  <c r="AK123" i="1"/>
  <c r="AK133" i="1"/>
  <c r="AK121" i="1"/>
  <c r="AK131" i="1"/>
  <c r="AK124" i="1"/>
  <c r="AK134" i="1"/>
  <c r="AJ135" i="1"/>
  <c r="AK118" i="1"/>
  <c r="AK120" i="1"/>
  <c r="AK119" i="1"/>
  <c r="AJ125" i="1"/>
  <c r="AL111" i="1"/>
  <c r="AL112" i="1"/>
  <c r="AL110" i="1"/>
  <c r="AL129" i="1" s="1"/>
  <c r="AL109" i="1"/>
  <c r="AL128" i="1" s="1"/>
  <c r="AL113" i="1"/>
  <c r="AL115" i="1"/>
  <c r="AL114" i="1"/>
  <c r="V211" i="3" l="1"/>
  <c r="W169" i="3" s="1"/>
  <c r="W176" i="3" s="1"/>
  <c r="AL130" i="4"/>
  <c r="AL120" i="4"/>
  <c r="AK124" i="4"/>
  <c r="AL132" i="4"/>
  <c r="AL122" i="4"/>
  <c r="W208" i="4"/>
  <c r="X166" i="4" s="1"/>
  <c r="X173" i="4" s="1"/>
  <c r="W190" i="4"/>
  <c r="W197" i="4" s="1"/>
  <c r="W204" i="4" s="1"/>
  <c r="W155" i="4" s="1"/>
  <c r="AL123" i="4"/>
  <c r="AL133" i="4"/>
  <c r="AL129" i="4"/>
  <c r="AL119" i="4"/>
  <c r="V209" i="4"/>
  <c r="W167" i="4" s="1"/>
  <c r="W174" i="4" s="1"/>
  <c r="AL128" i="4"/>
  <c r="AL118" i="4"/>
  <c r="AK134" i="4"/>
  <c r="AL127" i="4"/>
  <c r="AL117" i="4"/>
  <c r="U186" i="4"/>
  <c r="U193" i="4" s="1"/>
  <c r="U200" i="4" s="1"/>
  <c r="U151" i="4" s="1"/>
  <c r="U156" i="4" s="1"/>
  <c r="U160" i="4" s="1"/>
  <c r="AJ136" i="4"/>
  <c r="AJ140" i="4" s="1"/>
  <c r="AJ143" i="4" s="1"/>
  <c r="AJ147" i="4"/>
  <c r="Y210" i="4"/>
  <c r="Z168" i="4" s="1"/>
  <c r="Z175" i="4" s="1"/>
  <c r="AL131" i="4"/>
  <c r="AL121" i="4"/>
  <c r="AI137" i="3"/>
  <c r="AI141" i="3" s="1"/>
  <c r="AI144" i="3" s="1"/>
  <c r="AI148" i="3"/>
  <c r="U162" i="3"/>
  <c r="AL115" i="3"/>
  <c r="AL114" i="3"/>
  <c r="AL111" i="3"/>
  <c r="AL112" i="3"/>
  <c r="AL113" i="3"/>
  <c r="AL110" i="3"/>
  <c r="AL109" i="3"/>
  <c r="AK120" i="3"/>
  <c r="AK130" i="3"/>
  <c r="AK133" i="3"/>
  <c r="AK123" i="3"/>
  <c r="AK131" i="3"/>
  <c r="AK121" i="3"/>
  <c r="U208" i="3"/>
  <c r="V166" i="3" s="1"/>
  <c r="V173" i="3" s="1"/>
  <c r="AK129" i="3"/>
  <c r="AK119" i="3"/>
  <c r="W210" i="3"/>
  <c r="X168" i="3" s="1"/>
  <c r="X175" i="3" s="1"/>
  <c r="W190" i="3"/>
  <c r="W197" i="3" s="1"/>
  <c r="W204" i="3" s="1"/>
  <c r="W155" i="3" s="1"/>
  <c r="W212" i="3"/>
  <c r="X170" i="3" s="1"/>
  <c r="X177" i="3" s="1"/>
  <c r="AK124" i="3"/>
  <c r="AK134" i="3"/>
  <c r="AJ125" i="3"/>
  <c r="AK128" i="3"/>
  <c r="AK118" i="3"/>
  <c r="AJ135" i="3"/>
  <c r="AK132" i="3"/>
  <c r="AK122" i="3"/>
  <c r="Z188" i="3"/>
  <c r="Z195" i="3" s="1"/>
  <c r="Z202" i="3" s="1"/>
  <c r="Z153" i="3" s="1"/>
  <c r="U208" i="1"/>
  <c r="V166" i="1" s="1"/>
  <c r="V173" i="1" s="1"/>
  <c r="V187" i="1" s="1"/>
  <c r="V194" i="1" s="1"/>
  <c r="V201" i="1" s="1"/>
  <c r="V152" i="1" s="1"/>
  <c r="U209" i="1"/>
  <c r="V167" i="1" s="1"/>
  <c r="V174" i="1" s="1"/>
  <c r="V188" i="1" s="1"/>
  <c r="V195" i="1" s="1"/>
  <c r="V202" i="1" s="1"/>
  <c r="V153" i="1" s="1"/>
  <c r="W191" i="1"/>
  <c r="W198" i="1" s="1"/>
  <c r="W205" i="1" s="1"/>
  <c r="W156" i="1" s="1"/>
  <c r="S190" i="1"/>
  <c r="S197" i="1" s="1"/>
  <c r="S204" i="1" s="1"/>
  <c r="S155" i="1" s="1"/>
  <c r="S157" i="1" s="1"/>
  <c r="S161" i="1" s="1"/>
  <c r="S162" i="1" s="1"/>
  <c r="Y189" i="1"/>
  <c r="Y196" i="1" s="1"/>
  <c r="Y203" i="1" s="1"/>
  <c r="Y154" i="1" s="1"/>
  <c r="AL130" i="1"/>
  <c r="AL124" i="1"/>
  <c r="AL134" i="1"/>
  <c r="AL122" i="1"/>
  <c r="AL132" i="1"/>
  <c r="AL121" i="1"/>
  <c r="AL131" i="1"/>
  <c r="AL123" i="1"/>
  <c r="AL133" i="1"/>
  <c r="AK135" i="1"/>
  <c r="AL120" i="1"/>
  <c r="AL118" i="1"/>
  <c r="AL119" i="1"/>
  <c r="AJ148" i="1"/>
  <c r="AJ137" i="1"/>
  <c r="AJ141" i="1" s="1"/>
  <c r="AJ144" i="1" s="1"/>
  <c r="AK125" i="1"/>
  <c r="W211" i="4" l="1"/>
  <c r="X169" i="4" s="1"/>
  <c r="X176" i="4" s="1"/>
  <c r="W188" i="4"/>
  <c r="W195" i="4" s="1"/>
  <c r="W202" i="4" s="1"/>
  <c r="W153" i="4" s="1"/>
  <c r="X187" i="4"/>
  <c r="X194" i="4" s="1"/>
  <c r="X201" i="4" s="1"/>
  <c r="X152" i="4" s="1"/>
  <c r="AL134" i="4"/>
  <c r="Z189" i="4"/>
  <c r="Z196" i="4" s="1"/>
  <c r="Z203" i="4" s="1"/>
  <c r="Z154" i="4" s="1"/>
  <c r="U161" i="4"/>
  <c r="U207" i="4"/>
  <c r="V165" i="4" s="1"/>
  <c r="V172" i="4" s="1"/>
  <c r="AL124" i="4"/>
  <c r="AK136" i="4"/>
  <c r="AK140" i="4" s="1"/>
  <c r="AK143" i="4" s="1"/>
  <c r="AK147" i="4"/>
  <c r="X191" i="3"/>
  <c r="X198" i="3" s="1"/>
  <c r="X205" i="3" s="1"/>
  <c r="X156" i="3" s="1"/>
  <c r="X189" i="3"/>
  <c r="X196" i="3" s="1"/>
  <c r="X203" i="3" s="1"/>
  <c r="X154" i="3" s="1"/>
  <c r="AJ137" i="3"/>
  <c r="AJ141" i="3" s="1"/>
  <c r="AJ144" i="3" s="1"/>
  <c r="AJ148" i="3"/>
  <c r="AL128" i="3"/>
  <c r="AL118" i="3"/>
  <c r="AL131" i="3"/>
  <c r="AL121" i="3"/>
  <c r="W211" i="3"/>
  <c r="X169" i="3" s="1"/>
  <c r="X176" i="3" s="1"/>
  <c r="AK125" i="3"/>
  <c r="AK135" i="3"/>
  <c r="AL134" i="3"/>
  <c r="AL124" i="3"/>
  <c r="AL129" i="3"/>
  <c r="AL119" i="3"/>
  <c r="AL130" i="3"/>
  <c r="AL120" i="3"/>
  <c r="AL133" i="3"/>
  <c r="AL123" i="3"/>
  <c r="Z209" i="3"/>
  <c r="AA167" i="3" s="1"/>
  <c r="AA174" i="3" s="1"/>
  <c r="V187" i="3"/>
  <c r="V194" i="3" s="1"/>
  <c r="V201" i="3" s="1"/>
  <c r="V152" i="3" s="1"/>
  <c r="V157" i="3" s="1"/>
  <c r="V161" i="3" s="1"/>
  <c r="AL132" i="3"/>
  <c r="AL122" i="3"/>
  <c r="W212" i="1"/>
  <c r="X170" i="1" s="1"/>
  <c r="X177" i="1" s="1"/>
  <c r="X191" i="1" s="1"/>
  <c r="X198" i="1" s="1"/>
  <c r="X205" i="1" s="1"/>
  <c r="X156" i="1" s="1"/>
  <c r="V208" i="1"/>
  <c r="W166" i="1" s="1"/>
  <c r="W173" i="1" s="1"/>
  <c r="V209" i="1"/>
  <c r="W167" i="1" s="1"/>
  <c r="W174" i="1" s="1"/>
  <c r="S211" i="1"/>
  <c r="T169" i="1" s="1"/>
  <c r="T176" i="1" s="1"/>
  <c r="Y210" i="1"/>
  <c r="Z168" i="1" s="1"/>
  <c r="Z175" i="1" s="1"/>
  <c r="AL135" i="1"/>
  <c r="AK148" i="1"/>
  <c r="AK137" i="1"/>
  <c r="AK141" i="1" s="1"/>
  <c r="AK144" i="1" s="1"/>
  <c r="AL125" i="1"/>
  <c r="W209" i="4" l="1"/>
  <c r="X167" i="4" s="1"/>
  <c r="X174" i="4" s="1"/>
  <c r="Z210" i="4"/>
  <c r="AA168" i="4" s="1"/>
  <c r="AA175" i="4" s="1"/>
  <c r="AA189" i="4" s="1"/>
  <c r="AA196" i="4" s="1"/>
  <c r="AA203" i="4" s="1"/>
  <c r="AA154" i="4" s="1"/>
  <c r="X212" i="3"/>
  <c r="Y170" i="3" s="1"/>
  <c r="Y177" i="3" s="1"/>
  <c r="Y191" i="3" s="1"/>
  <c r="Y198" i="3" s="1"/>
  <c r="Y205" i="3" s="1"/>
  <c r="Y156" i="3" s="1"/>
  <c r="AL125" i="3"/>
  <c r="AL148" i="3" s="1"/>
  <c r="V208" i="3"/>
  <c r="W166" i="3" s="1"/>
  <c r="W173" i="3" s="1"/>
  <c r="W187" i="3" s="1"/>
  <c r="W194" i="3" s="1"/>
  <c r="W201" i="3" s="1"/>
  <c r="W152" i="3" s="1"/>
  <c r="W157" i="3" s="1"/>
  <c r="W161" i="3" s="1"/>
  <c r="AL136" i="4"/>
  <c r="AL140" i="4" s="1"/>
  <c r="AL143" i="4" s="1"/>
  <c r="AL147" i="4"/>
  <c r="B11" i="4"/>
  <c r="X208" i="4"/>
  <c r="Y166" i="4" s="1"/>
  <c r="Y173" i="4" s="1"/>
  <c r="V186" i="4"/>
  <c r="V193" i="4" s="1"/>
  <c r="V200" i="4" s="1"/>
  <c r="V151" i="4" s="1"/>
  <c r="V156" i="4" s="1"/>
  <c r="V160" i="4" s="1"/>
  <c r="X188" i="4"/>
  <c r="X195" i="4" s="1"/>
  <c r="X202" i="4" s="1"/>
  <c r="X153" i="4" s="1"/>
  <c r="X190" i="4"/>
  <c r="X197" i="4" s="1"/>
  <c r="X204" i="4" s="1"/>
  <c r="X155" i="4" s="1"/>
  <c r="AL135" i="3"/>
  <c r="AL137" i="3" s="1"/>
  <c r="AL141" i="3" s="1"/>
  <c r="AL144" i="3" s="1"/>
  <c r="AK148" i="3"/>
  <c r="AK137" i="3"/>
  <c r="AK141" i="3" s="1"/>
  <c r="AK144" i="3" s="1"/>
  <c r="AA188" i="3"/>
  <c r="AA195" i="3" s="1"/>
  <c r="AA202" i="3" s="1"/>
  <c r="AA153" i="3" s="1"/>
  <c r="X210" i="3"/>
  <c r="Y168" i="3" s="1"/>
  <c r="Y175" i="3" s="1"/>
  <c r="X190" i="3"/>
  <c r="X197" i="3" s="1"/>
  <c r="X204" i="3" s="1"/>
  <c r="X155" i="3" s="1"/>
  <c r="V162" i="3"/>
  <c r="Z189" i="1"/>
  <c r="Z196" i="1" s="1"/>
  <c r="Z203" i="1" s="1"/>
  <c r="Z154" i="1" s="1"/>
  <c r="T190" i="1"/>
  <c r="T197" i="1" s="1"/>
  <c r="T204" i="1" s="1"/>
  <c r="T155" i="1" s="1"/>
  <c r="T157" i="1" s="1"/>
  <c r="T161" i="1" s="1"/>
  <c r="T162" i="1" s="1"/>
  <c r="W188" i="1"/>
  <c r="W195" i="1" s="1"/>
  <c r="W202" i="1" s="1"/>
  <c r="W153" i="1" s="1"/>
  <c r="X212" i="1"/>
  <c r="Y170" i="1" s="1"/>
  <c r="Y177" i="1" s="1"/>
  <c r="W187" i="1"/>
  <c r="W194" i="1" s="1"/>
  <c r="W201" i="1" s="1"/>
  <c r="W152" i="1" s="1"/>
  <c r="AL148" i="1"/>
  <c r="AL137" i="1"/>
  <c r="AL141" i="1" s="1"/>
  <c r="AL144" i="1" s="1"/>
  <c r="B11" i="3" l="1"/>
  <c r="X211" i="4"/>
  <c r="Y169" i="4" s="1"/>
  <c r="Y176" i="4" s="1"/>
  <c r="V207" i="4"/>
  <c r="W165" i="4" s="1"/>
  <c r="W172" i="4" s="1"/>
  <c r="W186" i="4" s="1"/>
  <c r="W193" i="4" s="1"/>
  <c r="W200" i="4" s="1"/>
  <c r="W151" i="4" s="1"/>
  <c r="W156" i="4" s="1"/>
  <c r="W160" i="4" s="1"/>
  <c r="W161" i="4" s="1"/>
  <c r="Y187" i="4"/>
  <c r="Y194" i="4" s="1"/>
  <c r="Y201" i="4" s="1"/>
  <c r="Y152" i="4" s="1"/>
  <c r="Y190" i="4"/>
  <c r="Y197" i="4" s="1"/>
  <c r="Y204" i="4" s="1"/>
  <c r="Y155" i="4" s="1"/>
  <c r="AA210" i="4"/>
  <c r="AB168" i="4" s="1"/>
  <c r="AB175" i="4" s="1"/>
  <c r="X209" i="4"/>
  <c r="Y167" i="4" s="1"/>
  <c r="Y174" i="4" s="1"/>
  <c r="V161" i="4"/>
  <c r="AA209" i="3"/>
  <c r="AB167" i="3" s="1"/>
  <c r="AB174" i="3" s="1"/>
  <c r="Y212" i="3"/>
  <c r="Z170" i="3" s="1"/>
  <c r="Z177" i="3" s="1"/>
  <c r="X211" i="3"/>
  <c r="Y169" i="3" s="1"/>
  <c r="Y176" i="3" s="1"/>
  <c r="W162" i="3"/>
  <c r="Y189" i="3"/>
  <c r="Y196" i="3" s="1"/>
  <c r="Y203" i="3" s="1"/>
  <c r="Y154" i="3" s="1"/>
  <c r="W208" i="3"/>
  <c r="X166" i="3" s="1"/>
  <c r="X173" i="3" s="1"/>
  <c r="T211" i="1"/>
  <c r="U169" i="1" s="1"/>
  <c r="U176" i="1" s="1"/>
  <c r="U190" i="1" s="1"/>
  <c r="U197" i="1" s="1"/>
  <c r="U204" i="1" s="1"/>
  <c r="U155" i="1" s="1"/>
  <c r="U157" i="1" s="1"/>
  <c r="U161" i="1" s="1"/>
  <c r="U162" i="1" s="1"/>
  <c r="W209" i="1"/>
  <c r="X167" i="1" s="1"/>
  <c r="X174" i="1" s="1"/>
  <c r="X188" i="1" s="1"/>
  <c r="X195" i="1" s="1"/>
  <c r="X202" i="1" s="1"/>
  <c r="X153" i="1" s="1"/>
  <c r="Y191" i="1"/>
  <c r="Y198" i="1" s="1"/>
  <c r="Y205" i="1" s="1"/>
  <c r="Y156" i="1" s="1"/>
  <c r="Z210" i="1"/>
  <c r="AA168" i="1" s="1"/>
  <c r="AA175" i="1" s="1"/>
  <c r="W208" i="1"/>
  <c r="X166" i="1" s="1"/>
  <c r="X173" i="1" s="1"/>
  <c r="W207" i="4" l="1"/>
  <c r="X165" i="4" s="1"/>
  <c r="X172" i="4" s="1"/>
  <c r="X186" i="4" s="1"/>
  <c r="X193" i="4" s="1"/>
  <c r="X200" i="4" s="1"/>
  <c r="X151" i="4" s="1"/>
  <c r="X156" i="4" s="1"/>
  <c r="X160" i="4" s="1"/>
  <c r="AB189" i="4"/>
  <c r="AB196" i="4" s="1"/>
  <c r="AB203" i="4" s="1"/>
  <c r="AB154" i="4" s="1"/>
  <c r="AB210" i="4"/>
  <c r="AC168" i="4" s="1"/>
  <c r="AC175" i="4" s="1"/>
  <c r="Y211" i="4"/>
  <c r="Z169" i="4" s="1"/>
  <c r="Z176" i="4" s="1"/>
  <c r="Y208" i="4"/>
  <c r="Z166" i="4" s="1"/>
  <c r="Z173" i="4" s="1"/>
  <c r="Y188" i="4"/>
  <c r="Y195" i="4" s="1"/>
  <c r="Y202" i="4" s="1"/>
  <c r="Y153" i="4" s="1"/>
  <c r="Y190" i="3"/>
  <c r="Y197" i="3" s="1"/>
  <c r="Y204" i="3" s="1"/>
  <c r="Y155" i="3" s="1"/>
  <c r="Z191" i="3"/>
  <c r="Z198" i="3" s="1"/>
  <c r="Z205" i="3" s="1"/>
  <c r="Z156" i="3" s="1"/>
  <c r="X187" i="3"/>
  <c r="X194" i="3" s="1"/>
  <c r="X201" i="3" s="1"/>
  <c r="X152" i="3" s="1"/>
  <c r="X157" i="3" s="1"/>
  <c r="X161" i="3" s="1"/>
  <c r="Y210" i="3"/>
  <c r="Z168" i="3" s="1"/>
  <c r="Z175" i="3" s="1"/>
  <c r="AB188" i="3"/>
  <c r="AB195" i="3" s="1"/>
  <c r="AB202" i="3" s="1"/>
  <c r="AB153" i="3" s="1"/>
  <c r="Y212" i="1"/>
  <c r="Z170" i="1" s="1"/>
  <c r="Z177" i="1" s="1"/>
  <c r="Z191" i="1" s="1"/>
  <c r="Z198" i="1" s="1"/>
  <c r="Z205" i="1" s="1"/>
  <c r="Z156" i="1" s="1"/>
  <c r="X209" i="1"/>
  <c r="Y167" i="1" s="1"/>
  <c r="Y174" i="1" s="1"/>
  <c r="U211" i="1"/>
  <c r="V169" i="1" s="1"/>
  <c r="V176" i="1" s="1"/>
  <c r="AA189" i="1"/>
  <c r="AA196" i="1" s="1"/>
  <c r="AA203" i="1" s="1"/>
  <c r="AA154" i="1" s="1"/>
  <c r="X187" i="1"/>
  <c r="X194" i="1" s="1"/>
  <c r="X201" i="1" s="1"/>
  <c r="X152" i="1" s="1"/>
  <c r="Y209" i="4" l="1"/>
  <c r="Z167" i="4" s="1"/>
  <c r="Z174" i="4" s="1"/>
  <c r="X208" i="3"/>
  <c r="Y166" i="3" s="1"/>
  <c r="Y173" i="3" s="1"/>
  <c r="Z212" i="3"/>
  <c r="AA170" i="3" s="1"/>
  <c r="AA177" i="3" s="1"/>
  <c r="AA191" i="3" s="1"/>
  <c r="AA198" i="3" s="1"/>
  <c r="AA205" i="3" s="1"/>
  <c r="AA156" i="3" s="1"/>
  <c r="Z187" i="4"/>
  <c r="Z194" i="4" s="1"/>
  <c r="Z201" i="4" s="1"/>
  <c r="Z152" i="4" s="1"/>
  <c r="Z190" i="4"/>
  <c r="Z197" i="4" s="1"/>
  <c r="Z204" i="4" s="1"/>
  <c r="Z155" i="4" s="1"/>
  <c r="Z188" i="4"/>
  <c r="Z195" i="4" s="1"/>
  <c r="Z202" i="4" s="1"/>
  <c r="Z153" i="4" s="1"/>
  <c r="AC189" i="4"/>
  <c r="AC196" i="4" s="1"/>
  <c r="AC203" i="4" s="1"/>
  <c r="AC154" i="4" s="1"/>
  <c r="X161" i="4"/>
  <c r="X207" i="4"/>
  <c r="Y165" i="4" s="1"/>
  <c r="Y172" i="4" s="1"/>
  <c r="Z189" i="3"/>
  <c r="Z196" i="3" s="1"/>
  <c r="Z203" i="3" s="1"/>
  <c r="Z154" i="3" s="1"/>
  <c r="X162" i="3"/>
  <c r="Y187" i="3"/>
  <c r="Y194" i="3" s="1"/>
  <c r="Y201" i="3" s="1"/>
  <c r="Y152" i="3" s="1"/>
  <c r="Y157" i="3" s="1"/>
  <c r="Y161" i="3" s="1"/>
  <c r="AB209" i="3"/>
  <c r="AC167" i="3" s="1"/>
  <c r="AC174" i="3" s="1"/>
  <c r="Y211" i="3"/>
  <c r="Z169" i="3" s="1"/>
  <c r="Z176" i="3" s="1"/>
  <c r="Z212" i="1"/>
  <c r="AA170" i="1" s="1"/>
  <c r="AA177" i="1" s="1"/>
  <c r="AA191" i="1" s="1"/>
  <c r="AA198" i="1" s="1"/>
  <c r="AA205" i="1" s="1"/>
  <c r="AA156" i="1" s="1"/>
  <c r="AA210" i="1"/>
  <c r="AB168" i="1" s="1"/>
  <c r="AB175" i="1" s="1"/>
  <c r="AB189" i="1" s="1"/>
  <c r="AB196" i="1" s="1"/>
  <c r="AB203" i="1" s="1"/>
  <c r="AB154" i="1" s="1"/>
  <c r="X208" i="1"/>
  <c r="Y166" i="1" s="1"/>
  <c r="Y173" i="1" s="1"/>
  <c r="Y187" i="1" s="1"/>
  <c r="Y194" i="1" s="1"/>
  <c r="Y201" i="1" s="1"/>
  <c r="Y152" i="1" s="1"/>
  <c r="V190" i="1"/>
  <c r="V197" i="1" s="1"/>
  <c r="V204" i="1" s="1"/>
  <c r="V155" i="1" s="1"/>
  <c r="V157" i="1" s="1"/>
  <c r="V161" i="1" s="1"/>
  <c r="V162" i="1" s="1"/>
  <c r="Y188" i="1"/>
  <c r="Y195" i="1" s="1"/>
  <c r="Y202" i="1" s="1"/>
  <c r="Y153" i="1" s="1"/>
  <c r="Z211" i="4" l="1"/>
  <c r="AA169" i="4" s="1"/>
  <c r="AA176" i="4" s="1"/>
  <c r="AA212" i="3"/>
  <c r="AB170" i="3" s="1"/>
  <c r="AB177" i="3" s="1"/>
  <c r="AB191" i="3" s="1"/>
  <c r="AB198" i="3" s="1"/>
  <c r="AB205" i="3" s="1"/>
  <c r="AB156" i="3" s="1"/>
  <c r="Z210" i="3"/>
  <c r="AA168" i="3" s="1"/>
  <c r="AA175" i="3" s="1"/>
  <c r="AA189" i="3" s="1"/>
  <c r="AA196" i="3" s="1"/>
  <c r="AA203" i="3" s="1"/>
  <c r="AA154" i="3" s="1"/>
  <c r="Y186" i="4"/>
  <c r="Y193" i="4" s="1"/>
  <c r="Y200" i="4" s="1"/>
  <c r="Y151" i="4" s="1"/>
  <c r="Y156" i="4" s="1"/>
  <c r="Y160" i="4" s="1"/>
  <c r="Z209" i="4"/>
  <c r="AA167" i="4" s="1"/>
  <c r="AA174" i="4" s="1"/>
  <c r="AC210" i="4"/>
  <c r="AD168" i="4" s="1"/>
  <c r="AD175" i="4" s="1"/>
  <c r="AA190" i="4"/>
  <c r="AA197" i="4" s="1"/>
  <c r="AA204" i="4" s="1"/>
  <c r="AA155" i="4" s="1"/>
  <c r="Z208" i="4"/>
  <c r="AA166" i="4" s="1"/>
  <c r="AA173" i="4" s="1"/>
  <c r="Y208" i="3"/>
  <c r="Z166" i="3" s="1"/>
  <c r="Z173" i="3" s="1"/>
  <c r="Z190" i="3"/>
  <c r="Z197" i="3" s="1"/>
  <c r="Z204" i="3" s="1"/>
  <c r="Z155" i="3" s="1"/>
  <c r="Y162" i="3"/>
  <c r="AC188" i="3"/>
  <c r="AC195" i="3" s="1"/>
  <c r="AC202" i="3" s="1"/>
  <c r="AC153" i="3" s="1"/>
  <c r="AA212" i="1"/>
  <c r="AB170" i="1" s="1"/>
  <c r="AB177" i="1" s="1"/>
  <c r="AB191" i="1" s="1"/>
  <c r="AB198" i="1" s="1"/>
  <c r="AB205" i="1" s="1"/>
  <c r="AB156" i="1" s="1"/>
  <c r="Y208" i="1"/>
  <c r="Z166" i="1" s="1"/>
  <c r="Z173" i="1" s="1"/>
  <c r="Z187" i="1" s="1"/>
  <c r="Z194" i="1" s="1"/>
  <c r="Z201" i="1" s="1"/>
  <c r="Z152" i="1" s="1"/>
  <c r="Y209" i="1"/>
  <c r="Z167" i="1" s="1"/>
  <c r="Z174" i="1" s="1"/>
  <c r="Z188" i="1" s="1"/>
  <c r="Z195" i="1" s="1"/>
  <c r="Z202" i="1" s="1"/>
  <c r="Z153" i="1" s="1"/>
  <c r="AB210" i="1"/>
  <c r="AC168" i="1" s="1"/>
  <c r="AC175" i="1" s="1"/>
  <c r="V211" i="1"/>
  <c r="W169" i="1" s="1"/>
  <c r="W176" i="1" s="1"/>
  <c r="AA210" i="3" l="1"/>
  <c r="AB168" i="3" s="1"/>
  <c r="AB175" i="3" s="1"/>
  <c r="AC209" i="3"/>
  <c r="AD167" i="3" s="1"/>
  <c r="AD174" i="3" s="1"/>
  <c r="AA187" i="4"/>
  <c r="AA194" i="4" s="1"/>
  <c r="AA201" i="4" s="1"/>
  <c r="AA152" i="4" s="1"/>
  <c r="AA211" i="4"/>
  <c r="AB169" i="4" s="1"/>
  <c r="AB176" i="4" s="1"/>
  <c r="AD189" i="4"/>
  <c r="AD196" i="4" s="1"/>
  <c r="AD203" i="4" s="1"/>
  <c r="AD154" i="4" s="1"/>
  <c r="AA188" i="4"/>
  <c r="AA195" i="4" s="1"/>
  <c r="AA202" i="4" s="1"/>
  <c r="AA153" i="4" s="1"/>
  <c r="Y161" i="4"/>
  <c r="Y207" i="4"/>
  <c r="Z165" i="4" s="1"/>
  <c r="Z172" i="4" s="1"/>
  <c r="AB189" i="3"/>
  <c r="AB196" i="3" s="1"/>
  <c r="AB203" i="3" s="1"/>
  <c r="AB154" i="3" s="1"/>
  <c r="Z211" i="3"/>
  <c r="AA169" i="3" s="1"/>
  <c r="AA176" i="3" s="1"/>
  <c r="AD188" i="3"/>
  <c r="AD195" i="3" s="1"/>
  <c r="AD202" i="3" s="1"/>
  <c r="AD153" i="3" s="1"/>
  <c r="AB212" i="3"/>
  <c r="AC170" i="3" s="1"/>
  <c r="AC177" i="3" s="1"/>
  <c r="Z187" i="3"/>
  <c r="Z194" i="3" s="1"/>
  <c r="Z201" i="3" s="1"/>
  <c r="Z152" i="3" s="1"/>
  <c r="Z157" i="3" s="1"/>
  <c r="Z161" i="3" s="1"/>
  <c r="Z209" i="1"/>
  <c r="AA167" i="1" s="1"/>
  <c r="AA174" i="1" s="1"/>
  <c r="AA188" i="1" s="1"/>
  <c r="AA195" i="1" s="1"/>
  <c r="AA202" i="1" s="1"/>
  <c r="AA153" i="1" s="1"/>
  <c r="W190" i="1"/>
  <c r="W197" i="1" s="1"/>
  <c r="W204" i="1" s="1"/>
  <c r="W155" i="1" s="1"/>
  <c r="W157" i="1" s="1"/>
  <c r="W161" i="1" s="1"/>
  <c r="Z208" i="1"/>
  <c r="AA166" i="1" s="1"/>
  <c r="AA173" i="1" s="1"/>
  <c r="AB212" i="1"/>
  <c r="AC170" i="1" s="1"/>
  <c r="AC177" i="1" s="1"/>
  <c r="AC189" i="1"/>
  <c r="AC196" i="1" s="1"/>
  <c r="AC203" i="1" s="1"/>
  <c r="AC154" i="1" s="1"/>
  <c r="AD210" i="4" l="1"/>
  <c r="AE168" i="4" s="1"/>
  <c r="AE175" i="4" s="1"/>
  <c r="AB190" i="4"/>
  <c r="AB197" i="4" s="1"/>
  <c r="AB204" i="4" s="1"/>
  <c r="AB155" i="4" s="1"/>
  <c r="AE189" i="4"/>
  <c r="AE196" i="4" s="1"/>
  <c r="AE203" i="4" s="1"/>
  <c r="AE154" i="4" s="1"/>
  <c r="Z186" i="4"/>
  <c r="Z193" i="4" s="1"/>
  <c r="Z200" i="4" s="1"/>
  <c r="Z151" i="4" s="1"/>
  <c r="Z156" i="4" s="1"/>
  <c r="Z160" i="4" s="1"/>
  <c r="AA208" i="4"/>
  <c r="AB166" i="4" s="1"/>
  <c r="AB173" i="4" s="1"/>
  <c r="AA209" i="4"/>
  <c r="AB167" i="4" s="1"/>
  <c r="AB174" i="4" s="1"/>
  <c r="AD209" i="3"/>
  <c r="AE167" i="3" s="1"/>
  <c r="AE174" i="3" s="1"/>
  <c r="Z208" i="3"/>
  <c r="AA166" i="3" s="1"/>
  <c r="AA173" i="3" s="1"/>
  <c r="AC191" i="3"/>
  <c r="AC198" i="3" s="1"/>
  <c r="AC205" i="3" s="1"/>
  <c r="AC156" i="3" s="1"/>
  <c r="Z162" i="3"/>
  <c r="AA190" i="3"/>
  <c r="AA197" i="3" s="1"/>
  <c r="AA204" i="3" s="1"/>
  <c r="AA155" i="3" s="1"/>
  <c r="AB210" i="3"/>
  <c r="AC168" i="3" s="1"/>
  <c r="AC175" i="3" s="1"/>
  <c r="W211" i="1"/>
  <c r="X169" i="1" s="1"/>
  <c r="X176" i="1" s="1"/>
  <c r="X190" i="1" s="1"/>
  <c r="X197" i="1" s="1"/>
  <c r="X204" i="1" s="1"/>
  <c r="X155" i="1" s="1"/>
  <c r="X157" i="1" s="1"/>
  <c r="X161" i="1" s="1"/>
  <c r="X162" i="1" s="1"/>
  <c r="AA209" i="1"/>
  <c r="AB167" i="1" s="1"/>
  <c r="AB174" i="1" s="1"/>
  <c r="AC191" i="1"/>
  <c r="AC198" i="1" s="1"/>
  <c r="AC205" i="1" s="1"/>
  <c r="AC156" i="1" s="1"/>
  <c r="AA187" i="1"/>
  <c r="AA194" i="1" s="1"/>
  <c r="AA201" i="1" s="1"/>
  <c r="AA152" i="1" s="1"/>
  <c r="AC210" i="1"/>
  <c r="AD168" i="1" s="1"/>
  <c r="AD175" i="1" s="1"/>
  <c r="W162" i="1"/>
  <c r="AB187" i="4" l="1"/>
  <c r="AB194" i="4" s="1"/>
  <c r="AB201" i="4" s="1"/>
  <c r="AB152" i="4" s="1"/>
  <c r="AB188" i="4"/>
  <c r="AB195" i="4" s="1"/>
  <c r="AB202" i="4" s="1"/>
  <c r="AB153" i="4" s="1"/>
  <c r="Z161" i="4"/>
  <c r="Z207" i="4"/>
  <c r="AA165" i="4" s="1"/>
  <c r="AA172" i="4" s="1"/>
  <c r="AE210" i="4"/>
  <c r="AF168" i="4" s="1"/>
  <c r="AF175" i="4" s="1"/>
  <c r="AB211" i="4"/>
  <c r="AC169" i="4" s="1"/>
  <c r="AC176" i="4" s="1"/>
  <c r="AA211" i="3"/>
  <c r="AB169" i="3" s="1"/>
  <c r="AB176" i="3" s="1"/>
  <c r="AC212" i="3"/>
  <c r="AD170" i="3" s="1"/>
  <c r="AD177" i="3" s="1"/>
  <c r="AA187" i="3"/>
  <c r="AA194" i="3" s="1"/>
  <c r="AA201" i="3" s="1"/>
  <c r="AA152" i="3" s="1"/>
  <c r="AA157" i="3" s="1"/>
  <c r="AA161" i="3" s="1"/>
  <c r="AC189" i="3"/>
  <c r="AC196" i="3" s="1"/>
  <c r="AC203" i="3" s="1"/>
  <c r="AC154" i="3" s="1"/>
  <c r="AE188" i="3"/>
  <c r="AE195" i="3" s="1"/>
  <c r="AE202" i="3" s="1"/>
  <c r="AE153" i="3" s="1"/>
  <c r="X211" i="1"/>
  <c r="Y169" i="1" s="1"/>
  <c r="Y176" i="1" s="1"/>
  <c r="AA208" i="1"/>
  <c r="AB166" i="1" s="1"/>
  <c r="AB173" i="1" s="1"/>
  <c r="AB187" i="1" s="1"/>
  <c r="AB194" i="1" s="1"/>
  <c r="AB201" i="1" s="1"/>
  <c r="AB152" i="1" s="1"/>
  <c r="AC212" i="1"/>
  <c r="AD170" i="1" s="1"/>
  <c r="AD177" i="1" s="1"/>
  <c r="AD191" i="1" s="1"/>
  <c r="AD198" i="1" s="1"/>
  <c r="AD205" i="1" s="1"/>
  <c r="AD156" i="1" s="1"/>
  <c r="Y190" i="1"/>
  <c r="Y197" i="1" s="1"/>
  <c r="Y204" i="1" s="1"/>
  <c r="Y155" i="1" s="1"/>
  <c r="Y157" i="1" s="1"/>
  <c r="Y161" i="1" s="1"/>
  <c r="Y162" i="1" s="1"/>
  <c r="AD189" i="1"/>
  <c r="AD196" i="1" s="1"/>
  <c r="AD203" i="1" s="1"/>
  <c r="AD154" i="1" s="1"/>
  <c r="AB188" i="1"/>
  <c r="AB195" i="1" s="1"/>
  <c r="AB202" i="1" s="1"/>
  <c r="AB153" i="1" s="1"/>
  <c r="AB208" i="4" l="1"/>
  <c r="AC166" i="4" s="1"/>
  <c r="AC173" i="4" s="1"/>
  <c r="AA208" i="3"/>
  <c r="AB166" i="3" s="1"/>
  <c r="AB173" i="3" s="1"/>
  <c r="AB187" i="3" s="1"/>
  <c r="AB194" i="3" s="1"/>
  <c r="AB201" i="3" s="1"/>
  <c r="AB152" i="3" s="1"/>
  <c r="AF189" i="4"/>
  <c r="AF196" i="4" s="1"/>
  <c r="AF203" i="4" s="1"/>
  <c r="AF154" i="4" s="1"/>
  <c r="AA186" i="4"/>
  <c r="AA193" i="4" s="1"/>
  <c r="AA200" i="4" s="1"/>
  <c r="AA151" i="4" s="1"/>
  <c r="AA156" i="4" s="1"/>
  <c r="AA160" i="4" s="1"/>
  <c r="AB209" i="4"/>
  <c r="AC167" i="4" s="1"/>
  <c r="AC174" i="4" s="1"/>
  <c r="AC187" i="4"/>
  <c r="AC194" i="4" s="1"/>
  <c r="AC201" i="4" s="1"/>
  <c r="AC152" i="4" s="1"/>
  <c r="AC190" i="4"/>
  <c r="AC197" i="4" s="1"/>
  <c r="AC204" i="4" s="1"/>
  <c r="AC155" i="4" s="1"/>
  <c r="AC210" i="3"/>
  <c r="AD168" i="3" s="1"/>
  <c r="AD175" i="3" s="1"/>
  <c r="AE209" i="3"/>
  <c r="AF167" i="3" s="1"/>
  <c r="AF174" i="3" s="1"/>
  <c r="AA162" i="3"/>
  <c r="AD191" i="3"/>
  <c r="AD198" i="3" s="1"/>
  <c r="AD205" i="3" s="1"/>
  <c r="AD156" i="3" s="1"/>
  <c r="AB190" i="3"/>
  <c r="AB197" i="3" s="1"/>
  <c r="AB204" i="3" s="1"/>
  <c r="AB155" i="3" s="1"/>
  <c r="AD210" i="1"/>
  <c r="AE168" i="1" s="1"/>
  <c r="AE175" i="1" s="1"/>
  <c r="AE189" i="1" s="1"/>
  <c r="AE196" i="1" s="1"/>
  <c r="AE203" i="1" s="1"/>
  <c r="AE154" i="1" s="1"/>
  <c r="Y211" i="1"/>
  <c r="Z169" i="1" s="1"/>
  <c r="Z176" i="1" s="1"/>
  <c r="Z190" i="1" s="1"/>
  <c r="Z197" i="1" s="1"/>
  <c r="Z204" i="1" s="1"/>
  <c r="Z155" i="1" s="1"/>
  <c r="Z157" i="1" s="1"/>
  <c r="Z161" i="1" s="1"/>
  <c r="AD212" i="1"/>
  <c r="AE170" i="1" s="1"/>
  <c r="AE177" i="1" s="1"/>
  <c r="AE191" i="1" s="1"/>
  <c r="AE198" i="1" s="1"/>
  <c r="AE205" i="1" s="1"/>
  <c r="AB208" i="1"/>
  <c r="AC166" i="1" s="1"/>
  <c r="AC173" i="1" s="1"/>
  <c r="AB209" i="1"/>
  <c r="AC167" i="1" s="1"/>
  <c r="AC174" i="1" s="1"/>
  <c r="AC211" i="4" l="1"/>
  <c r="AD169" i="4" s="1"/>
  <c r="AD176" i="4" s="1"/>
  <c r="AB211" i="3"/>
  <c r="AC169" i="3" s="1"/>
  <c r="AC176" i="3" s="1"/>
  <c r="AB157" i="3"/>
  <c r="AB161" i="3" s="1"/>
  <c r="AB162" i="3" s="1"/>
  <c r="AC208" i="4"/>
  <c r="AD166" i="4" s="1"/>
  <c r="AD173" i="4" s="1"/>
  <c r="AA161" i="4"/>
  <c r="AA207" i="4"/>
  <c r="AB165" i="4" s="1"/>
  <c r="AB172" i="4" s="1"/>
  <c r="AD190" i="4"/>
  <c r="AD197" i="4" s="1"/>
  <c r="AD204" i="4" s="1"/>
  <c r="AD155" i="4" s="1"/>
  <c r="AC188" i="4"/>
  <c r="AC195" i="4" s="1"/>
  <c r="AC202" i="4" s="1"/>
  <c r="AC153" i="4" s="1"/>
  <c r="AF210" i="4"/>
  <c r="AG168" i="4" s="1"/>
  <c r="AG175" i="4" s="1"/>
  <c r="AF188" i="3"/>
  <c r="AF195" i="3" s="1"/>
  <c r="AF202" i="3" s="1"/>
  <c r="AF153" i="3" s="1"/>
  <c r="AC190" i="3"/>
  <c r="AC197" i="3" s="1"/>
  <c r="AC204" i="3" s="1"/>
  <c r="AC155" i="3" s="1"/>
  <c r="AD212" i="3"/>
  <c r="AE170" i="3" s="1"/>
  <c r="AE177" i="3" s="1"/>
  <c r="AB208" i="3"/>
  <c r="AC166" i="3" s="1"/>
  <c r="AC173" i="3" s="1"/>
  <c r="AD189" i="3"/>
  <c r="AD196" i="3" s="1"/>
  <c r="AD203" i="3" s="1"/>
  <c r="AD154" i="3" s="1"/>
  <c r="AE156" i="1"/>
  <c r="AE212" i="1"/>
  <c r="AF170" i="1" s="1"/>
  <c r="AF177" i="1" s="1"/>
  <c r="AF191" i="1" s="1"/>
  <c r="AF198" i="1" s="1"/>
  <c r="AF205" i="1" s="1"/>
  <c r="AF156" i="1" s="1"/>
  <c r="Z162" i="1"/>
  <c r="Z211" i="1"/>
  <c r="AA169" i="1" s="1"/>
  <c r="AA176" i="1" s="1"/>
  <c r="AE210" i="1"/>
  <c r="AF168" i="1" s="1"/>
  <c r="AF175" i="1" s="1"/>
  <c r="AC187" i="1"/>
  <c r="AC194" i="1" s="1"/>
  <c r="AC201" i="1" s="1"/>
  <c r="AC152" i="1" s="1"/>
  <c r="AC188" i="1"/>
  <c r="AC195" i="1" s="1"/>
  <c r="AC202" i="1" s="1"/>
  <c r="AC153" i="1" s="1"/>
  <c r="AD210" i="3" l="1"/>
  <c r="AE168" i="3" s="1"/>
  <c r="AE175" i="3" s="1"/>
  <c r="AE189" i="3" s="1"/>
  <c r="AE196" i="3" s="1"/>
  <c r="AE203" i="3" s="1"/>
  <c r="AE154" i="3" s="1"/>
  <c r="AC209" i="4"/>
  <c r="AD167" i="4" s="1"/>
  <c r="AD174" i="4" s="1"/>
  <c r="AB186" i="4"/>
  <c r="AB193" i="4" s="1"/>
  <c r="AB200" i="4" s="1"/>
  <c r="AB151" i="4" s="1"/>
  <c r="AB156" i="4" s="1"/>
  <c r="AB160" i="4" s="1"/>
  <c r="AD211" i="4"/>
  <c r="AE169" i="4" s="1"/>
  <c r="AE176" i="4" s="1"/>
  <c r="AG189" i="4"/>
  <c r="AG196" i="4" s="1"/>
  <c r="AG203" i="4" s="1"/>
  <c r="AG154" i="4" s="1"/>
  <c r="AD187" i="4"/>
  <c r="AD194" i="4" s="1"/>
  <c r="AD201" i="4" s="1"/>
  <c r="AD152" i="4" s="1"/>
  <c r="AC187" i="3"/>
  <c r="AC194" i="3" s="1"/>
  <c r="AC201" i="3" s="1"/>
  <c r="AC152" i="3" s="1"/>
  <c r="AC157" i="3" s="1"/>
  <c r="AC161" i="3" s="1"/>
  <c r="AE191" i="3"/>
  <c r="AE198" i="3" s="1"/>
  <c r="AE205" i="3" s="1"/>
  <c r="AE156" i="3" s="1"/>
  <c r="AC211" i="3"/>
  <c r="AD169" i="3" s="1"/>
  <c r="AD176" i="3" s="1"/>
  <c r="AF209" i="3"/>
  <c r="AG167" i="3" s="1"/>
  <c r="AG174" i="3" s="1"/>
  <c r="AC209" i="1"/>
  <c r="AD167" i="1" s="1"/>
  <c r="AD174" i="1" s="1"/>
  <c r="AC208" i="1"/>
  <c r="AD166" i="1" s="1"/>
  <c r="AD173" i="1" s="1"/>
  <c r="AF212" i="1"/>
  <c r="AG170" i="1" s="1"/>
  <c r="AG177" i="1" s="1"/>
  <c r="AF189" i="1"/>
  <c r="AF196" i="1" s="1"/>
  <c r="AF203" i="1" s="1"/>
  <c r="AF154" i="1" s="1"/>
  <c r="AA190" i="1"/>
  <c r="AA197" i="1" s="1"/>
  <c r="AA204" i="1" s="1"/>
  <c r="AA155" i="1" s="1"/>
  <c r="AA157" i="1" s="1"/>
  <c r="AA161" i="1" s="1"/>
  <c r="AD188" i="1"/>
  <c r="AD195" i="1" s="1"/>
  <c r="AD202" i="1" s="1"/>
  <c r="AD153" i="1" s="1"/>
  <c r="AD208" i="4" l="1"/>
  <c r="AE166" i="4" s="1"/>
  <c r="AE173" i="4" s="1"/>
  <c r="AB161" i="4"/>
  <c r="AB207" i="4"/>
  <c r="AC165" i="4" s="1"/>
  <c r="AC172" i="4" s="1"/>
  <c r="AG210" i="4"/>
  <c r="AH168" i="4" s="1"/>
  <c r="AH175" i="4" s="1"/>
  <c r="AE190" i="4"/>
  <c r="AE197" i="4" s="1"/>
  <c r="AE204" i="4" s="1"/>
  <c r="AE155" i="4" s="1"/>
  <c r="AD188" i="4"/>
  <c r="AD195" i="4" s="1"/>
  <c r="AD202" i="4" s="1"/>
  <c r="AD153" i="4" s="1"/>
  <c r="AE210" i="3"/>
  <c r="AF168" i="3" s="1"/>
  <c r="AF175" i="3" s="1"/>
  <c r="AD190" i="3"/>
  <c r="AD197" i="3" s="1"/>
  <c r="AD204" i="3" s="1"/>
  <c r="AD155" i="3" s="1"/>
  <c r="AG188" i="3"/>
  <c r="AG195" i="3" s="1"/>
  <c r="AG202" i="3" s="1"/>
  <c r="AG153" i="3" s="1"/>
  <c r="AE212" i="3"/>
  <c r="AF170" i="3" s="1"/>
  <c r="AF177" i="3" s="1"/>
  <c r="AC162" i="3"/>
  <c r="AC208" i="3"/>
  <c r="AD166" i="3" s="1"/>
  <c r="AD173" i="3" s="1"/>
  <c r="AA162" i="1"/>
  <c r="AG191" i="1"/>
  <c r="AG198" i="1" s="1"/>
  <c r="AG205" i="1" s="1"/>
  <c r="AG156" i="1" s="1"/>
  <c r="AA211" i="1"/>
  <c r="AB169" i="1" s="1"/>
  <c r="AB176" i="1" s="1"/>
  <c r="AF210" i="1"/>
  <c r="AG168" i="1" s="1"/>
  <c r="AG175" i="1" s="1"/>
  <c r="AD187" i="1"/>
  <c r="AD194" i="1" s="1"/>
  <c r="AD201" i="1" s="1"/>
  <c r="AD152" i="1" s="1"/>
  <c r="AD209" i="1"/>
  <c r="AE167" i="1" s="1"/>
  <c r="AE174" i="1" s="1"/>
  <c r="AD209" i="4" l="1"/>
  <c r="AE167" i="4" s="1"/>
  <c r="AE174" i="4" s="1"/>
  <c r="AD211" i="3"/>
  <c r="AE169" i="3" s="1"/>
  <c r="AE176" i="3" s="1"/>
  <c r="AE190" i="3" s="1"/>
  <c r="AE197" i="3" s="1"/>
  <c r="AE204" i="3" s="1"/>
  <c r="AE155" i="3" s="1"/>
  <c r="AE188" i="4"/>
  <c r="AE195" i="4" s="1"/>
  <c r="AE202" i="4" s="1"/>
  <c r="AE153" i="4" s="1"/>
  <c r="AE211" i="4"/>
  <c r="AF169" i="4" s="1"/>
  <c r="AF176" i="4" s="1"/>
  <c r="AC186" i="4"/>
  <c r="AC193" i="4" s="1"/>
  <c r="AC200" i="4" s="1"/>
  <c r="AC151" i="4" s="1"/>
  <c r="AC156" i="4" s="1"/>
  <c r="AC160" i="4" s="1"/>
  <c r="AH189" i="4"/>
  <c r="AH196" i="4" s="1"/>
  <c r="AH203" i="4" s="1"/>
  <c r="AH154" i="4" s="1"/>
  <c r="AE187" i="4"/>
  <c r="AE194" i="4" s="1"/>
  <c r="AE201" i="4" s="1"/>
  <c r="AE152" i="4" s="1"/>
  <c r="AF191" i="3"/>
  <c r="AF198" i="3" s="1"/>
  <c r="AF205" i="3" s="1"/>
  <c r="AF156" i="3" s="1"/>
  <c r="AG209" i="3"/>
  <c r="AH167" i="3" s="1"/>
  <c r="AH174" i="3" s="1"/>
  <c r="AD187" i="3"/>
  <c r="AD194" i="3" s="1"/>
  <c r="AD201" i="3" s="1"/>
  <c r="AD152" i="3" s="1"/>
  <c r="AD157" i="3" s="1"/>
  <c r="AD161" i="3" s="1"/>
  <c r="AF189" i="3"/>
  <c r="AF196" i="3" s="1"/>
  <c r="AF203" i="3" s="1"/>
  <c r="AF154" i="3" s="1"/>
  <c r="AG212" i="1"/>
  <c r="AH170" i="1" s="1"/>
  <c r="AH177" i="1" s="1"/>
  <c r="AH191" i="1" s="1"/>
  <c r="AH198" i="1" s="1"/>
  <c r="AH205" i="1" s="1"/>
  <c r="AH156" i="1" s="1"/>
  <c r="AD208" i="1"/>
  <c r="AE166" i="1" s="1"/>
  <c r="AE173" i="1" s="1"/>
  <c r="AB190" i="1"/>
  <c r="AB197" i="1" s="1"/>
  <c r="AB204" i="1" s="1"/>
  <c r="AB155" i="1" s="1"/>
  <c r="AB157" i="1" s="1"/>
  <c r="AB161" i="1" s="1"/>
  <c r="AG189" i="1"/>
  <c r="AG196" i="1" s="1"/>
  <c r="AG203" i="1" s="1"/>
  <c r="AG154" i="1" s="1"/>
  <c r="AE188" i="1"/>
  <c r="AE195" i="1" s="1"/>
  <c r="AE202" i="1" s="1"/>
  <c r="AE153" i="1" s="1"/>
  <c r="AE208" i="4" l="1"/>
  <c r="AF166" i="4" s="1"/>
  <c r="AF173" i="4" s="1"/>
  <c r="AF212" i="3"/>
  <c r="AG170" i="3" s="1"/>
  <c r="AG177" i="3" s="1"/>
  <c r="AG191" i="3" s="1"/>
  <c r="AG198" i="3" s="1"/>
  <c r="AG205" i="3" s="1"/>
  <c r="AG156" i="3" s="1"/>
  <c r="AC161" i="4"/>
  <c r="AF190" i="4"/>
  <c r="AF197" i="4" s="1"/>
  <c r="AF204" i="4" s="1"/>
  <c r="AF155" i="4" s="1"/>
  <c r="AF187" i="4"/>
  <c r="AF194" i="4" s="1"/>
  <c r="AF201" i="4" s="1"/>
  <c r="AF152" i="4" s="1"/>
  <c r="AH210" i="4"/>
  <c r="AI168" i="4" s="1"/>
  <c r="AI175" i="4" s="1"/>
  <c r="AC207" i="4"/>
  <c r="AD165" i="4" s="1"/>
  <c r="AD172" i="4" s="1"/>
  <c r="AE209" i="4"/>
  <c r="AF167" i="4" s="1"/>
  <c r="AF174" i="4" s="1"/>
  <c r="AD162" i="3"/>
  <c r="AH188" i="3"/>
  <c r="AH195" i="3" s="1"/>
  <c r="AH202" i="3" s="1"/>
  <c r="AH153" i="3" s="1"/>
  <c r="AD208" i="3"/>
  <c r="AE166" i="3" s="1"/>
  <c r="AE173" i="3" s="1"/>
  <c r="AE211" i="3"/>
  <c r="AF169" i="3" s="1"/>
  <c r="AF176" i="3" s="1"/>
  <c r="AF210" i="3"/>
  <c r="AG168" i="3" s="1"/>
  <c r="AG175" i="3" s="1"/>
  <c r="AH212" i="1"/>
  <c r="AI170" i="1" s="1"/>
  <c r="AI177" i="1" s="1"/>
  <c r="AI191" i="1" s="1"/>
  <c r="AI198" i="1" s="1"/>
  <c r="AI205" i="1" s="1"/>
  <c r="AI156" i="1" s="1"/>
  <c r="AG210" i="1"/>
  <c r="AH168" i="1" s="1"/>
  <c r="AH175" i="1" s="1"/>
  <c r="AH189" i="1" s="1"/>
  <c r="AH196" i="1" s="1"/>
  <c r="AH203" i="1" s="1"/>
  <c r="AH154" i="1" s="1"/>
  <c r="AE209" i="1"/>
  <c r="AF167" i="1" s="1"/>
  <c r="AF174" i="1" s="1"/>
  <c r="AF188" i="1" s="1"/>
  <c r="AF195" i="1" s="1"/>
  <c r="AF202" i="1" s="1"/>
  <c r="AF153" i="1" s="1"/>
  <c r="AB162" i="1"/>
  <c r="AB211" i="1"/>
  <c r="AC169" i="1" s="1"/>
  <c r="AC176" i="1" s="1"/>
  <c r="AE187" i="1"/>
  <c r="AE194" i="1" s="1"/>
  <c r="AE201" i="1" s="1"/>
  <c r="AE152" i="1" s="1"/>
  <c r="AF211" i="4" l="1"/>
  <c r="AG169" i="4" s="1"/>
  <c r="AG176" i="4" s="1"/>
  <c r="AI189" i="4"/>
  <c r="AI196" i="4" s="1"/>
  <c r="AI203" i="4" s="1"/>
  <c r="AI154" i="4" s="1"/>
  <c r="AG190" i="4"/>
  <c r="AG197" i="4" s="1"/>
  <c r="AG204" i="4" s="1"/>
  <c r="AG155" i="4" s="1"/>
  <c r="AD186" i="4"/>
  <c r="AD193" i="4" s="1"/>
  <c r="AD200" i="4" s="1"/>
  <c r="AD151" i="4" s="1"/>
  <c r="AD156" i="4" s="1"/>
  <c r="AD160" i="4" s="1"/>
  <c r="AF208" i="4"/>
  <c r="AG166" i="4" s="1"/>
  <c r="AG173" i="4" s="1"/>
  <c r="AF188" i="4"/>
  <c r="AF195" i="4" s="1"/>
  <c r="AF202" i="4" s="1"/>
  <c r="AF153" i="4" s="1"/>
  <c r="AE187" i="3"/>
  <c r="AE194" i="3" s="1"/>
  <c r="AE201" i="3" s="1"/>
  <c r="AE152" i="3" s="1"/>
  <c r="AE157" i="3" s="1"/>
  <c r="AE161" i="3" s="1"/>
  <c r="AG212" i="3"/>
  <c r="AH170" i="3" s="1"/>
  <c r="AH177" i="3" s="1"/>
  <c r="AF190" i="3"/>
  <c r="AF197" i="3" s="1"/>
  <c r="AF204" i="3" s="1"/>
  <c r="AF155" i="3" s="1"/>
  <c r="AH209" i="3"/>
  <c r="AI167" i="3" s="1"/>
  <c r="AI174" i="3" s="1"/>
  <c r="AG189" i="3"/>
  <c r="AG196" i="3" s="1"/>
  <c r="AG203" i="3" s="1"/>
  <c r="AG154" i="3" s="1"/>
  <c r="AE208" i="1"/>
  <c r="AF166" i="1" s="1"/>
  <c r="AF173" i="1" s="1"/>
  <c r="AF187" i="1" s="1"/>
  <c r="AF194" i="1" s="1"/>
  <c r="AI212" i="1"/>
  <c r="AJ170" i="1" s="1"/>
  <c r="AJ177" i="1" s="1"/>
  <c r="AC190" i="1"/>
  <c r="AC197" i="1" s="1"/>
  <c r="AC204" i="1" s="1"/>
  <c r="AC155" i="1" s="1"/>
  <c r="AC157" i="1" s="1"/>
  <c r="AC161" i="1" s="1"/>
  <c r="AC162" i="1" s="1"/>
  <c r="AH210" i="1"/>
  <c r="AI168" i="1" s="1"/>
  <c r="AI175" i="1" s="1"/>
  <c r="AF209" i="1"/>
  <c r="AG167" i="1" s="1"/>
  <c r="AG174" i="1" s="1"/>
  <c r="AG187" i="4" l="1"/>
  <c r="AG194" i="4" s="1"/>
  <c r="AG201" i="4" s="1"/>
  <c r="AG152" i="4" s="1"/>
  <c r="AD207" i="4"/>
  <c r="AE165" i="4" s="1"/>
  <c r="AE172" i="4" s="1"/>
  <c r="AG211" i="4"/>
  <c r="AH169" i="4" s="1"/>
  <c r="AH176" i="4" s="1"/>
  <c r="AD161" i="4"/>
  <c r="AF209" i="4"/>
  <c r="AG167" i="4" s="1"/>
  <c r="AG174" i="4" s="1"/>
  <c r="AI210" i="4"/>
  <c r="AJ168" i="4" s="1"/>
  <c r="AJ175" i="4" s="1"/>
  <c r="AI188" i="3"/>
  <c r="AI195" i="3" s="1"/>
  <c r="AI202" i="3" s="1"/>
  <c r="AI153" i="3" s="1"/>
  <c r="AE162" i="3"/>
  <c r="AG210" i="3"/>
  <c r="AH168" i="3" s="1"/>
  <c r="AH175" i="3" s="1"/>
  <c r="AF211" i="3"/>
  <c r="AG169" i="3" s="1"/>
  <c r="AG176" i="3" s="1"/>
  <c r="AH191" i="3"/>
  <c r="AH198" i="3" s="1"/>
  <c r="AH205" i="3" s="1"/>
  <c r="AH156" i="3" s="1"/>
  <c r="AE208" i="3"/>
  <c r="AF166" i="3" s="1"/>
  <c r="AF173" i="3" s="1"/>
  <c r="AI189" i="1"/>
  <c r="AI196" i="1" s="1"/>
  <c r="AI203" i="1" s="1"/>
  <c r="AI154" i="1" s="1"/>
  <c r="AG188" i="1"/>
  <c r="AG195" i="1" s="1"/>
  <c r="AG202" i="1" s="1"/>
  <c r="AG153" i="1" s="1"/>
  <c r="AC211" i="1"/>
  <c r="AD169" i="1" s="1"/>
  <c r="AD176" i="1" s="1"/>
  <c r="AF201" i="1"/>
  <c r="AJ191" i="1"/>
  <c r="AJ198" i="1" s="1"/>
  <c r="AJ205" i="1" s="1"/>
  <c r="AJ156" i="1" s="1"/>
  <c r="AG188" i="4" l="1"/>
  <c r="AG195" i="4" s="1"/>
  <c r="AG202" i="4" s="1"/>
  <c r="AG153" i="4" s="1"/>
  <c r="AJ189" i="4"/>
  <c r="AJ196" i="4" s="1"/>
  <c r="AJ203" i="4" s="1"/>
  <c r="AJ154" i="4" s="1"/>
  <c r="AJ210" i="4"/>
  <c r="AK168" i="4" s="1"/>
  <c r="AK175" i="4" s="1"/>
  <c r="AH190" i="4"/>
  <c r="AH197" i="4" s="1"/>
  <c r="AH204" i="4" s="1"/>
  <c r="AH155" i="4" s="1"/>
  <c r="AE186" i="4"/>
  <c r="AE193" i="4" s="1"/>
  <c r="AE200" i="4" s="1"/>
  <c r="AE151" i="4" s="1"/>
  <c r="AE156" i="4" s="1"/>
  <c r="AE160" i="4" s="1"/>
  <c r="AG208" i="4"/>
  <c r="AH166" i="4" s="1"/>
  <c r="AH173" i="4" s="1"/>
  <c r="AH212" i="3"/>
  <c r="AI170" i="3" s="1"/>
  <c r="AI177" i="3" s="1"/>
  <c r="AG190" i="3"/>
  <c r="AG197" i="3" s="1"/>
  <c r="AG204" i="3" s="1"/>
  <c r="AG155" i="3" s="1"/>
  <c r="AH189" i="3"/>
  <c r="AH196" i="3" s="1"/>
  <c r="AH203" i="3" s="1"/>
  <c r="AH154" i="3" s="1"/>
  <c r="AF187" i="3"/>
  <c r="AF194" i="3" s="1"/>
  <c r="AF201" i="3" s="1"/>
  <c r="AF152" i="3" s="1"/>
  <c r="AF157" i="3" s="1"/>
  <c r="AF161" i="3" s="1"/>
  <c r="AI209" i="3"/>
  <c r="AJ167" i="3" s="1"/>
  <c r="AJ174" i="3" s="1"/>
  <c r="AG209" i="1"/>
  <c r="AH167" i="1" s="1"/>
  <c r="AH174" i="1" s="1"/>
  <c r="AH188" i="1" s="1"/>
  <c r="AH195" i="1" s="1"/>
  <c r="AH202" i="1" s="1"/>
  <c r="AH153" i="1" s="1"/>
  <c r="AI210" i="1"/>
  <c r="AJ168" i="1" s="1"/>
  <c r="AJ175" i="1" s="1"/>
  <c r="AJ189" i="1" s="1"/>
  <c r="AJ196" i="1" s="1"/>
  <c r="AJ203" i="1" s="1"/>
  <c r="AJ154" i="1" s="1"/>
  <c r="AF152" i="1"/>
  <c r="AF208" i="1"/>
  <c r="AG166" i="1" s="1"/>
  <c r="AG173" i="1" s="1"/>
  <c r="AD190" i="1"/>
  <c r="AD197" i="1" s="1"/>
  <c r="AD204" i="1" s="1"/>
  <c r="AD155" i="1" s="1"/>
  <c r="AD157" i="1" s="1"/>
  <c r="AD161" i="1" s="1"/>
  <c r="AD162" i="1" s="1"/>
  <c r="AJ212" i="1"/>
  <c r="AK170" i="1" s="1"/>
  <c r="AK177" i="1" s="1"/>
  <c r="AH211" i="4" l="1"/>
  <c r="AI169" i="4" s="1"/>
  <c r="AI176" i="4" s="1"/>
  <c r="AI190" i="4" s="1"/>
  <c r="AI197" i="4" s="1"/>
  <c r="AI204" i="4" s="1"/>
  <c r="AI155" i="4" s="1"/>
  <c r="AG209" i="4"/>
  <c r="AH167" i="4" s="1"/>
  <c r="AH174" i="4" s="1"/>
  <c r="AE161" i="4"/>
  <c r="AE207" i="4"/>
  <c r="AF165" i="4" s="1"/>
  <c r="AF172" i="4" s="1"/>
  <c r="AK189" i="4"/>
  <c r="AK196" i="4" s="1"/>
  <c r="AK203" i="4" s="1"/>
  <c r="AK154" i="4" s="1"/>
  <c r="AH188" i="4"/>
  <c r="AH195" i="4" s="1"/>
  <c r="AH202" i="4" s="1"/>
  <c r="AH153" i="4" s="1"/>
  <c r="AH187" i="4"/>
  <c r="AH194" i="4" s="1"/>
  <c r="AH201" i="4" s="1"/>
  <c r="AH152" i="4" s="1"/>
  <c r="AF162" i="3"/>
  <c r="AH210" i="3"/>
  <c r="AI168" i="3" s="1"/>
  <c r="AI175" i="3" s="1"/>
  <c r="AJ188" i="3"/>
  <c r="AJ195" i="3" s="1"/>
  <c r="AJ202" i="3" s="1"/>
  <c r="AJ153" i="3" s="1"/>
  <c r="AG211" i="3"/>
  <c r="AH169" i="3" s="1"/>
  <c r="AH176" i="3" s="1"/>
  <c r="AF208" i="3"/>
  <c r="AG166" i="3" s="1"/>
  <c r="AG173" i="3" s="1"/>
  <c r="AI191" i="3"/>
  <c r="AI198" i="3" s="1"/>
  <c r="AI205" i="3" s="1"/>
  <c r="AI156" i="3" s="1"/>
  <c r="AJ210" i="1"/>
  <c r="AK168" i="1" s="1"/>
  <c r="AK175" i="1" s="1"/>
  <c r="AH209" i="1"/>
  <c r="AI167" i="1" s="1"/>
  <c r="AI174" i="1" s="1"/>
  <c r="AG187" i="1"/>
  <c r="AG194" i="1" s="1"/>
  <c r="AD211" i="1"/>
  <c r="AE169" i="1" s="1"/>
  <c r="AE176" i="1" s="1"/>
  <c r="AK191" i="1"/>
  <c r="AK198" i="1" s="1"/>
  <c r="AK205" i="1" s="1"/>
  <c r="AK156" i="1" s="1"/>
  <c r="AJ209" i="3" l="1"/>
  <c r="AK167" i="3" s="1"/>
  <c r="AK174" i="3" s="1"/>
  <c r="AH208" i="4"/>
  <c r="AI166" i="4" s="1"/>
  <c r="AI173" i="4" s="1"/>
  <c r="AK210" i="4"/>
  <c r="AL168" i="4" s="1"/>
  <c r="AL175" i="4" s="1"/>
  <c r="AF186" i="4"/>
  <c r="AF193" i="4" s="1"/>
  <c r="AF200" i="4" s="1"/>
  <c r="AF151" i="4" s="1"/>
  <c r="AF156" i="4" s="1"/>
  <c r="AF160" i="4" s="1"/>
  <c r="AH209" i="4"/>
  <c r="AI167" i="4" s="1"/>
  <c r="AI174" i="4" s="1"/>
  <c r="AI211" i="4"/>
  <c r="AJ169" i="4" s="1"/>
  <c r="AJ176" i="4" s="1"/>
  <c r="AH190" i="3"/>
  <c r="AH197" i="3" s="1"/>
  <c r="AH204" i="3" s="1"/>
  <c r="AH155" i="3" s="1"/>
  <c r="AG187" i="3"/>
  <c r="AG194" i="3" s="1"/>
  <c r="AG201" i="3" s="1"/>
  <c r="AG152" i="3" s="1"/>
  <c r="AG157" i="3" s="1"/>
  <c r="AG161" i="3" s="1"/>
  <c r="AK188" i="3"/>
  <c r="AK195" i="3" s="1"/>
  <c r="AK202" i="3" s="1"/>
  <c r="AK153" i="3" s="1"/>
  <c r="AI189" i="3"/>
  <c r="AI196" i="3" s="1"/>
  <c r="AI203" i="3" s="1"/>
  <c r="AI154" i="3" s="1"/>
  <c r="AI212" i="3"/>
  <c r="AJ170" i="3" s="1"/>
  <c r="AJ177" i="3" s="1"/>
  <c r="AK212" i="1"/>
  <c r="AL170" i="1" s="1"/>
  <c r="AL177" i="1" s="1"/>
  <c r="AI188" i="1"/>
  <c r="AI195" i="1" s="1"/>
  <c r="AI202" i="1" s="1"/>
  <c r="AI153" i="1" s="1"/>
  <c r="AE190" i="1"/>
  <c r="AE197" i="1" s="1"/>
  <c r="AE204" i="1" s="1"/>
  <c r="AE155" i="1" s="1"/>
  <c r="AE157" i="1" s="1"/>
  <c r="AE161" i="1" s="1"/>
  <c r="AE162" i="1" s="1"/>
  <c r="AG201" i="1"/>
  <c r="AK189" i="1"/>
  <c r="AK196" i="1" s="1"/>
  <c r="AK203" i="1" s="1"/>
  <c r="AK154" i="1" s="1"/>
  <c r="AG208" i="3" l="1"/>
  <c r="AH166" i="3" s="1"/>
  <c r="AH173" i="3" s="1"/>
  <c r="AJ190" i="4"/>
  <c r="AJ197" i="4" s="1"/>
  <c r="AJ204" i="4" s="1"/>
  <c r="AJ155" i="4" s="1"/>
  <c r="AI188" i="4"/>
  <c r="AI195" i="4" s="1"/>
  <c r="AI202" i="4" s="1"/>
  <c r="AI153" i="4" s="1"/>
  <c r="AF161" i="4"/>
  <c r="AF207" i="4"/>
  <c r="AG165" i="4" s="1"/>
  <c r="AG172" i="4" s="1"/>
  <c r="AL189" i="4"/>
  <c r="AL196" i="4" s="1"/>
  <c r="AL203" i="4" s="1"/>
  <c r="AL154" i="4" s="1"/>
  <c r="AI187" i="4"/>
  <c r="AI194" i="4" s="1"/>
  <c r="AI201" i="4" s="1"/>
  <c r="AI152" i="4" s="1"/>
  <c r="AH187" i="3"/>
  <c r="AH194" i="3" s="1"/>
  <c r="AH201" i="3" s="1"/>
  <c r="AH152" i="3" s="1"/>
  <c r="AH157" i="3" s="1"/>
  <c r="AH161" i="3" s="1"/>
  <c r="AH162" i="3" s="1"/>
  <c r="AI210" i="3"/>
  <c r="AJ168" i="3" s="1"/>
  <c r="AJ175" i="3" s="1"/>
  <c r="AK209" i="3"/>
  <c r="AL167" i="3" s="1"/>
  <c r="AL174" i="3" s="1"/>
  <c r="AG162" i="3"/>
  <c r="AJ191" i="3"/>
  <c r="AJ198" i="3" s="1"/>
  <c r="AJ205" i="3" s="1"/>
  <c r="AJ156" i="3" s="1"/>
  <c r="AH211" i="3"/>
  <c r="AI169" i="3" s="1"/>
  <c r="AI176" i="3" s="1"/>
  <c r="AE211" i="1"/>
  <c r="AF169" i="1" s="1"/>
  <c r="AF176" i="1" s="1"/>
  <c r="AF190" i="1" s="1"/>
  <c r="AF197" i="1" s="1"/>
  <c r="AF204" i="1" s="1"/>
  <c r="AF155" i="1" s="1"/>
  <c r="AF157" i="1" s="1"/>
  <c r="AF161" i="1" s="1"/>
  <c r="AF162" i="1" s="1"/>
  <c r="AI209" i="1"/>
  <c r="AJ167" i="1" s="1"/>
  <c r="AJ174" i="1" s="1"/>
  <c r="AJ188" i="1" s="1"/>
  <c r="AJ195" i="1" s="1"/>
  <c r="AJ202" i="1" s="1"/>
  <c r="AJ153" i="1" s="1"/>
  <c r="AG152" i="1"/>
  <c r="AG208" i="1"/>
  <c r="AH166" i="1" s="1"/>
  <c r="AH173" i="1" s="1"/>
  <c r="AK210" i="1"/>
  <c r="AL168" i="1" s="1"/>
  <c r="AL175" i="1" s="1"/>
  <c r="AL191" i="1"/>
  <c r="AL198" i="1" s="1"/>
  <c r="AL205" i="1" s="1"/>
  <c r="AL156" i="1" s="1"/>
  <c r="AI208" i="4" l="1"/>
  <c r="AJ166" i="4" s="1"/>
  <c r="AJ173" i="4" s="1"/>
  <c r="AG186" i="4"/>
  <c r="AG193" i="4" s="1"/>
  <c r="AG200" i="4" s="1"/>
  <c r="AG151" i="4" s="1"/>
  <c r="AG156" i="4" s="1"/>
  <c r="AG160" i="4" s="1"/>
  <c r="AJ187" i="4"/>
  <c r="AJ194" i="4" s="1"/>
  <c r="AJ201" i="4" s="1"/>
  <c r="AJ152" i="4" s="1"/>
  <c r="AI209" i="4"/>
  <c r="AJ167" i="4" s="1"/>
  <c r="AJ174" i="4" s="1"/>
  <c r="AL210" i="4"/>
  <c r="AJ211" i="4"/>
  <c r="AK169" i="4" s="1"/>
  <c r="AK176" i="4" s="1"/>
  <c r="AJ212" i="3"/>
  <c r="AK170" i="3" s="1"/>
  <c r="AK177" i="3" s="1"/>
  <c r="AL188" i="3"/>
  <c r="AL195" i="3" s="1"/>
  <c r="AL202" i="3" s="1"/>
  <c r="AL153" i="3" s="1"/>
  <c r="AJ189" i="3"/>
  <c r="AJ196" i="3" s="1"/>
  <c r="AJ203" i="3" s="1"/>
  <c r="AJ154" i="3" s="1"/>
  <c r="AI190" i="3"/>
  <c r="AI197" i="3" s="1"/>
  <c r="AI204" i="3" s="1"/>
  <c r="AI155" i="3" s="1"/>
  <c r="AH208" i="3"/>
  <c r="AI166" i="3" s="1"/>
  <c r="AI173" i="3" s="1"/>
  <c r="AH187" i="1"/>
  <c r="AH194" i="1" s="1"/>
  <c r="AL189" i="1"/>
  <c r="AL196" i="1" s="1"/>
  <c r="AL203" i="1" s="1"/>
  <c r="AL154" i="1" s="1"/>
  <c r="AF211" i="1"/>
  <c r="AG169" i="1" s="1"/>
  <c r="AG176" i="1" s="1"/>
  <c r="AJ209" i="1"/>
  <c r="AK167" i="1" s="1"/>
  <c r="AK174" i="1" s="1"/>
  <c r="AL212" i="1"/>
  <c r="AJ208" i="4" l="1"/>
  <c r="AK166" i="4" s="1"/>
  <c r="AK173" i="4" s="1"/>
  <c r="AL209" i="3"/>
  <c r="AK190" i="4"/>
  <c r="AK197" i="4" s="1"/>
  <c r="AK204" i="4" s="1"/>
  <c r="AK155" i="4" s="1"/>
  <c r="AJ188" i="4"/>
  <c r="AJ195" i="4" s="1"/>
  <c r="AJ202" i="4" s="1"/>
  <c r="AJ153" i="4" s="1"/>
  <c r="AK187" i="4"/>
  <c r="AK194" i="4" s="1"/>
  <c r="AK201" i="4" s="1"/>
  <c r="AK152" i="4" s="1"/>
  <c r="AG161" i="4"/>
  <c r="AG207" i="4"/>
  <c r="AH165" i="4" s="1"/>
  <c r="AH172" i="4" s="1"/>
  <c r="AI211" i="3"/>
  <c r="AJ169" i="3" s="1"/>
  <c r="AJ176" i="3" s="1"/>
  <c r="AJ210" i="3"/>
  <c r="AK168" i="3" s="1"/>
  <c r="AK175" i="3" s="1"/>
  <c r="AK191" i="3"/>
  <c r="AK198" i="3" s="1"/>
  <c r="AK205" i="3" s="1"/>
  <c r="AK156" i="3" s="1"/>
  <c r="AI187" i="3"/>
  <c r="AI194" i="3" s="1"/>
  <c r="AI201" i="3" s="1"/>
  <c r="AI152" i="3" s="1"/>
  <c r="AI157" i="3" s="1"/>
  <c r="AI161" i="3" s="1"/>
  <c r="AL210" i="1"/>
  <c r="AK188" i="1"/>
  <c r="AK195" i="1" s="1"/>
  <c r="AK202" i="1" s="1"/>
  <c r="AK153" i="1" s="1"/>
  <c r="AH201" i="1"/>
  <c r="AG190" i="1"/>
  <c r="AG197" i="1" s="1"/>
  <c r="AG204" i="1" s="1"/>
  <c r="AG155" i="1" s="1"/>
  <c r="AG157" i="1" s="1"/>
  <c r="AG161" i="1" s="1"/>
  <c r="AG162" i="1" s="1"/>
  <c r="AK208" i="4" l="1"/>
  <c r="AL166" i="4" s="1"/>
  <c r="AL173" i="4" s="1"/>
  <c r="AL187" i="4" s="1"/>
  <c r="AL194" i="4" s="1"/>
  <c r="AL201" i="4" s="1"/>
  <c r="AL152" i="4" s="1"/>
  <c r="AJ209" i="4"/>
  <c r="AK167" i="4" s="1"/>
  <c r="AK174" i="4" s="1"/>
  <c r="AH186" i="4"/>
  <c r="AH193" i="4" s="1"/>
  <c r="AH200" i="4" s="1"/>
  <c r="AH151" i="4" s="1"/>
  <c r="AH156" i="4" s="1"/>
  <c r="AH160" i="4" s="1"/>
  <c r="AK211" i="4"/>
  <c r="AL169" i="4" s="1"/>
  <c r="AL176" i="4" s="1"/>
  <c r="AI162" i="3"/>
  <c r="AI208" i="3"/>
  <c r="AJ166" i="3" s="1"/>
  <c r="AJ173" i="3" s="1"/>
  <c r="AK212" i="3"/>
  <c r="AL170" i="3" s="1"/>
  <c r="AL177" i="3" s="1"/>
  <c r="AK189" i="3"/>
  <c r="AK196" i="3" s="1"/>
  <c r="AK203" i="3" s="1"/>
  <c r="AK154" i="3" s="1"/>
  <c r="AJ190" i="3"/>
  <c r="AJ197" i="3" s="1"/>
  <c r="AJ204" i="3" s="1"/>
  <c r="AJ155" i="3" s="1"/>
  <c r="AK209" i="1"/>
  <c r="AL167" i="1" s="1"/>
  <c r="AL174" i="1" s="1"/>
  <c r="AL188" i="1" s="1"/>
  <c r="AL195" i="1" s="1"/>
  <c r="AL202" i="1" s="1"/>
  <c r="AG211" i="1"/>
  <c r="AH169" i="1" s="1"/>
  <c r="AH176" i="1" s="1"/>
  <c r="AH152" i="1"/>
  <c r="AH208" i="1"/>
  <c r="AI166" i="1" s="1"/>
  <c r="AI173" i="1" s="1"/>
  <c r="AH161" i="4" l="1"/>
  <c r="AK188" i="4"/>
  <c r="AK195" i="4" s="1"/>
  <c r="AK202" i="4" s="1"/>
  <c r="AK153" i="4" s="1"/>
  <c r="AL208" i="4"/>
  <c r="AL190" i="4"/>
  <c r="AL197" i="4" s="1"/>
  <c r="AL204" i="4" s="1"/>
  <c r="AL155" i="4" s="1"/>
  <c r="AH207" i="4"/>
  <c r="AI165" i="4" s="1"/>
  <c r="AI172" i="4" s="1"/>
  <c r="AJ211" i="3"/>
  <c r="AK169" i="3" s="1"/>
  <c r="AK176" i="3" s="1"/>
  <c r="AK210" i="3"/>
  <c r="AL168" i="3" s="1"/>
  <c r="AL175" i="3" s="1"/>
  <c r="AL191" i="3"/>
  <c r="AL198" i="3" s="1"/>
  <c r="AL205" i="3" s="1"/>
  <c r="AL156" i="3" s="1"/>
  <c r="AJ187" i="3"/>
  <c r="AJ194" i="3" s="1"/>
  <c r="AJ201" i="3" s="1"/>
  <c r="AJ152" i="3" s="1"/>
  <c r="AJ157" i="3" s="1"/>
  <c r="AJ161" i="3" s="1"/>
  <c r="AL153" i="1"/>
  <c r="AL209" i="1"/>
  <c r="AI187" i="1"/>
  <c r="AI194" i="1" s="1"/>
  <c r="AH190" i="1"/>
  <c r="AH197" i="1" s="1"/>
  <c r="AH204" i="1" s="1"/>
  <c r="AH155" i="1" s="1"/>
  <c r="AH157" i="1" s="1"/>
  <c r="AH161" i="1" s="1"/>
  <c r="AH162" i="1" s="1"/>
  <c r="AI186" i="4" l="1"/>
  <c r="AI193" i="4" s="1"/>
  <c r="AI200" i="4" s="1"/>
  <c r="AI151" i="4" s="1"/>
  <c r="AI156" i="4" s="1"/>
  <c r="AI160" i="4" s="1"/>
  <c r="AL211" i="4"/>
  <c r="AK209" i="4"/>
  <c r="AL167" i="4" s="1"/>
  <c r="AL174" i="4" s="1"/>
  <c r="AJ162" i="3"/>
  <c r="AJ208" i="3"/>
  <c r="AK166" i="3" s="1"/>
  <c r="AK173" i="3" s="1"/>
  <c r="AL212" i="3"/>
  <c r="AL189" i="3"/>
  <c r="AL196" i="3" s="1"/>
  <c r="AL203" i="3" s="1"/>
  <c r="AL154" i="3" s="1"/>
  <c r="AK190" i="3"/>
  <c r="AK197" i="3" s="1"/>
  <c r="AK204" i="3" s="1"/>
  <c r="AK155" i="3" s="1"/>
  <c r="AH211" i="1"/>
  <c r="AI169" i="1" s="1"/>
  <c r="AI176" i="1" s="1"/>
  <c r="AI190" i="1" s="1"/>
  <c r="AI197" i="1" s="1"/>
  <c r="AI204" i="1" s="1"/>
  <c r="AI155" i="1" s="1"/>
  <c r="AI201" i="1"/>
  <c r="AL188" i="4" l="1"/>
  <c r="AL195" i="4" s="1"/>
  <c r="AL202" i="4" s="1"/>
  <c r="AL153" i="4" s="1"/>
  <c r="AI161" i="4"/>
  <c r="AI207" i="4"/>
  <c r="AJ165" i="4" s="1"/>
  <c r="AJ172" i="4" s="1"/>
  <c r="AK211" i="3"/>
  <c r="AL169" i="3" s="1"/>
  <c r="AL176" i="3" s="1"/>
  <c r="AL210" i="3"/>
  <c r="AK187" i="3"/>
  <c r="AK194" i="3" s="1"/>
  <c r="AK201" i="3" s="1"/>
  <c r="AK152" i="3" s="1"/>
  <c r="AK157" i="3" s="1"/>
  <c r="AK161" i="3" s="1"/>
  <c r="AI152" i="1"/>
  <c r="AI157" i="1" s="1"/>
  <c r="AI161" i="1" s="1"/>
  <c r="AI208" i="1"/>
  <c r="AJ166" i="1" s="1"/>
  <c r="AJ173" i="1" s="1"/>
  <c r="AI211" i="1"/>
  <c r="AJ169" i="1" s="1"/>
  <c r="AJ176" i="1" s="1"/>
  <c r="AJ186" i="4" l="1"/>
  <c r="AJ193" i="4" s="1"/>
  <c r="AJ200" i="4" s="1"/>
  <c r="AJ151" i="4" s="1"/>
  <c r="AJ156" i="4" s="1"/>
  <c r="AJ160" i="4" s="1"/>
  <c r="AL209" i="4"/>
  <c r="AK162" i="3"/>
  <c r="AK208" i="3"/>
  <c r="AL166" i="3" s="1"/>
  <c r="AL173" i="3" s="1"/>
  <c r="AL190" i="3"/>
  <c r="AL197" i="3" s="1"/>
  <c r="AL204" i="3" s="1"/>
  <c r="AL155" i="3" s="1"/>
  <c r="AJ190" i="1"/>
  <c r="AJ197" i="1" s="1"/>
  <c r="AJ204" i="1" s="1"/>
  <c r="AJ155" i="1" s="1"/>
  <c r="AJ187" i="1"/>
  <c r="AJ194" i="1" s="1"/>
  <c r="AI162" i="1"/>
  <c r="AJ161" i="4" l="1"/>
  <c r="AJ207" i="4"/>
  <c r="AK165" i="4" s="1"/>
  <c r="AK172" i="4" s="1"/>
  <c r="AL211" i="3"/>
  <c r="AL187" i="3"/>
  <c r="AL194" i="3" s="1"/>
  <c r="AL201" i="3" s="1"/>
  <c r="AL152" i="3" s="1"/>
  <c r="AL157" i="3" s="1"/>
  <c r="AL161" i="3" s="1"/>
  <c r="AJ211" i="1"/>
  <c r="AK169" i="1" s="1"/>
  <c r="AK176" i="1" s="1"/>
  <c r="AK190" i="1" s="1"/>
  <c r="AK197" i="1" s="1"/>
  <c r="AK204" i="1" s="1"/>
  <c r="AK155" i="1" s="1"/>
  <c r="AJ201" i="1"/>
  <c r="AK186" i="4" l="1"/>
  <c r="AK193" i="4" s="1"/>
  <c r="AK200" i="4" s="1"/>
  <c r="AK151" i="4" s="1"/>
  <c r="AK156" i="4" s="1"/>
  <c r="AK160" i="4" s="1"/>
  <c r="B12" i="3"/>
  <c r="B13" i="3"/>
  <c r="AL162" i="3"/>
  <c r="AL208" i="3"/>
  <c r="AK211" i="1"/>
  <c r="AL169" i="1" s="1"/>
  <c r="AL176" i="1" s="1"/>
  <c r="AJ152" i="1"/>
  <c r="AJ157" i="1" s="1"/>
  <c r="AJ161" i="1" s="1"/>
  <c r="AJ162" i="1" s="1"/>
  <c r="AJ208" i="1"/>
  <c r="AK166" i="1" s="1"/>
  <c r="AK173" i="1" s="1"/>
  <c r="AK161" i="4" l="1"/>
  <c r="AK207" i="4"/>
  <c r="AL165" i="4" s="1"/>
  <c r="AL172" i="4" s="1"/>
  <c r="AK187" i="1"/>
  <c r="AK194" i="1" s="1"/>
  <c r="AK201" i="1" s="1"/>
  <c r="AK152" i="1" s="1"/>
  <c r="AK157" i="1" s="1"/>
  <c r="AK161" i="1" s="1"/>
  <c r="AL190" i="1"/>
  <c r="AL197" i="1" s="1"/>
  <c r="AL204" i="1" s="1"/>
  <c r="AL155" i="1" s="1"/>
  <c r="AL186" i="4" l="1"/>
  <c r="AL193" i="4" s="1"/>
  <c r="AL200" i="4" s="1"/>
  <c r="AL151" i="4" s="1"/>
  <c r="AL156" i="4" s="1"/>
  <c r="AL160" i="4" s="1"/>
  <c r="AL211" i="1"/>
  <c r="AK162" i="1"/>
  <c r="AK208" i="1"/>
  <c r="AL166" i="1" s="1"/>
  <c r="AL173" i="1" s="1"/>
  <c r="B12" i="4" l="1"/>
  <c r="AL161" i="4"/>
  <c r="AL207" i="4"/>
  <c r="AL187" i="1"/>
  <c r="AL194" i="1" s="1"/>
  <c r="AL201" i="1" s="1"/>
  <c r="AL152" i="1" s="1"/>
  <c r="AL157" i="1" s="1"/>
  <c r="AL161" i="1" s="1"/>
  <c r="B13" i="1" s="1"/>
  <c r="AL208" i="1" l="1"/>
  <c r="AL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<sst xmlns="http://schemas.openxmlformats.org/spreadsheetml/2006/main" count="852" uniqueCount="259">
  <si>
    <t>KEY INVESTMENT METRICS</t>
  </si>
  <si>
    <t>Metric</t>
  </si>
  <si>
    <t>Value</t>
  </si>
  <si>
    <t>Formula/Notes</t>
  </si>
  <si>
    <t>Complete startup investment</t>
  </si>
  <si>
    <t>Initial Inventory Investment</t>
  </si>
  <si>
    <t>First batch purchases</t>
  </si>
  <si>
    <t>All operating expenses</t>
  </si>
  <si>
    <t>Break-even Month</t>
  </si>
  <si>
    <t>First positive cash flow</t>
  </si>
  <si>
    <t>Payback Period (months)</t>
  </si>
  <si>
    <t>Cumulative cash flow positive</t>
  </si>
  <si>
    <t>3-Year Revenue (ex-VAT)</t>
  </si>
  <si>
    <t>Total revenue over 36 months</t>
  </si>
  <si>
    <t>3-Year NPV (20%)</t>
  </si>
  <si>
    <t>Net Present Value</t>
  </si>
  <si>
    <t>IRR (annual)</t>
  </si>
  <si>
    <t>Internal Rate of Return</t>
  </si>
  <si>
    <t>Year 1 EBITDA</t>
  </si>
  <si>
    <t>Earnings before interest, tax, depreciation</t>
  </si>
  <si>
    <t>DETAILED INVESTMENT REQUIREMENTS</t>
  </si>
  <si>
    <t>INVESTMENTS TO REACH PRODUCTION</t>
  </si>
  <si>
    <t>Amount €</t>
  </si>
  <si>
    <t>R&amp;D Software Device</t>
  </si>
  <si>
    <t>R&amp;D Hardware Device</t>
  </si>
  <si>
    <t>Web Platform</t>
  </si>
  <si>
    <t>Machines and Equipment</t>
  </si>
  <si>
    <t>IT Equipment and Licenses</t>
  </si>
  <si>
    <t>Patents, Licenses, or Trademarks</t>
  </si>
  <si>
    <t>Material or Goods Inventory (30 Demo units)</t>
  </si>
  <si>
    <t>Raw Materials, Consumables, or Supplies</t>
  </si>
  <si>
    <t>Minor Assets</t>
  </si>
  <si>
    <t>Business Registration</t>
  </si>
  <si>
    <t>Official Registrations or Permits</t>
  </si>
  <si>
    <t>Commercial Register Entry</t>
  </si>
  <si>
    <t>Notary, Consultation, or Lawyer</t>
  </si>
  <si>
    <t>Initial Marketing Campaign</t>
  </si>
  <si>
    <t>Working Capital General</t>
  </si>
  <si>
    <t>OTHERS</t>
  </si>
  <si>
    <t>TOTAL NON-INVENTORY INVESTMENT</t>
  </si>
  <si>
    <t>BATCH PURCHASING STRATEGY</t>
  </si>
  <si>
    <t>Product</t>
  </si>
  <si>
    <t>Batch Size</t>
  </si>
  <si>
    <t>Unit Cost €</t>
  </si>
  <si>
    <t>Batch Value €</t>
  </si>
  <si>
    <t>WizeCore</t>
  </si>
  <si>
    <t>WizeTiny</t>
  </si>
  <si>
    <t>WizeHub</t>
  </si>
  <si>
    <t>TOTAL INITIAL BATCH INVESTMENT</t>
  </si>
  <si>
    <t>PRODUCT PRICING WITH VAT BREAKDOWN</t>
  </si>
  <si>
    <t>VAT Logic: Retail Price (inc VAT) → Selling Price (ex VAT) → Unit Cost = Gross Margin</t>
  </si>
  <si>
    <t>Retail Price €</t>
  </si>
  <si>
    <t>VAT Rate</t>
  </si>
  <si>
    <t>VAT Amount €</t>
  </si>
  <si>
    <t>Selling Price (ex VAT) €</t>
  </si>
  <si>
    <t>GP %</t>
  </si>
  <si>
    <t>Minicards</t>
  </si>
  <si>
    <t>Design Services</t>
  </si>
  <si>
    <t>Plugin Commissions</t>
  </si>
  <si>
    <t>Parts &amp; Accessories</t>
  </si>
  <si>
    <t>DETAILED MONTHLY OPERATING EXPENSES</t>
  </si>
  <si>
    <t>R&amp;D</t>
  </si>
  <si>
    <t>Software development salaries</t>
  </si>
  <si>
    <t>Hardware engineering costs</t>
  </si>
  <si>
    <t>AI model development/licensing</t>
  </si>
  <si>
    <t>Prototype and testing costs</t>
  </si>
  <si>
    <t>Patent filing and IP protection</t>
  </si>
  <si>
    <t>SALES &amp; MARKETING</t>
  </si>
  <si>
    <t>Sales &amp; Marketing Salaries</t>
  </si>
  <si>
    <t>Digital marketing campaigns</t>
  </si>
  <si>
    <t>Influencer partnerships and sponsorships</t>
  </si>
  <si>
    <t>Trade shows and music conferences</t>
  </si>
  <si>
    <t>Content creation (videos, tutorials)</t>
  </si>
  <si>
    <t>SEO/SEM and social media advertising</t>
  </si>
  <si>
    <t>PR and media relations</t>
  </si>
  <si>
    <t>GENERAL &amp; ADMIN</t>
  </si>
  <si>
    <t>Administrative salaries</t>
  </si>
  <si>
    <t>Office rent and utilities</t>
  </si>
  <si>
    <t>Accounting and legal services</t>
  </si>
  <si>
    <t>Insurance (product liability, general)</t>
  </si>
  <si>
    <t>Software subscriptions (development tools, CRM)</t>
  </si>
  <si>
    <t>Banking and financial services</t>
  </si>
  <si>
    <t>OPERATIONS</t>
  </si>
  <si>
    <t>Inventory management and storage</t>
  </si>
  <si>
    <t>Customer support team</t>
  </si>
  <si>
    <t>Order fulfillment and shipping</t>
  </si>
  <si>
    <t>Returns and warranty handling</t>
  </si>
  <si>
    <t>Quality assurance and testing</t>
  </si>
  <si>
    <t>IT INFRASTRUCTURE</t>
  </si>
  <si>
    <t>Cloud hosting</t>
  </si>
  <si>
    <t>IT equipment</t>
  </si>
  <si>
    <t>Cybersecurity tools</t>
  </si>
  <si>
    <t>Backup and disaster recovery</t>
  </si>
  <si>
    <t>COMPLIANCE &amp; REGULATORY</t>
  </si>
  <si>
    <t>CE/FCC certification</t>
  </si>
  <si>
    <t>ISO quality certifications</t>
  </si>
  <si>
    <t>Data protection compliance (GDPR)</t>
  </si>
  <si>
    <t>Environmental compliance (RoHS, WEEE)</t>
  </si>
  <si>
    <t>TRAVEL &amp; BIZ DEVELOPMENT</t>
  </si>
  <si>
    <t>Business travel</t>
  </si>
  <si>
    <t>Industry memberships</t>
  </si>
  <si>
    <t>Business meals and entertainment</t>
  </si>
  <si>
    <t>TOTAL MONTHLY OPEX</t>
  </si>
  <si>
    <t>Discount Rate (annual)</t>
  </si>
  <si>
    <t>36-MONTH FINANCIAL MODEL - COMPREHENSIVE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</si>
  <si>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</si>
  <si>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</si>
  <si>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</si>
  <si>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</si>
  <si>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</si>
  <si>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</si>
  <si>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</si>
  <si>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</si>
  <si>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</si>
  <si>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</si>
  <si>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</si>
  <si>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</si>
  <si>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</si>
  <si>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</si>
  <si>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</si>
  <si>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</si>
  <si>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</si>
  <si>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</si>
  <si>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</si>
  <si>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</si>
  <si>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</si>
  <si>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</si>
  <si>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</si>
  <si>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</si>
  <si>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</si>
  <si>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</si>
  <si>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</si>
  <si>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</si>
  <si>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</si>
  <si>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</si>
  <si>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</si>
  <si>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</si>
  <si>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</si>
  <si>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</si>
  <si>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</si>
  <si>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</si>
  <si>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UNIT SALES</t>
  </si>
  <si>
    <t>Total Customers (S-Curve)</t>
  </si>
  <si>
    <t>Design Services (hours)</t>
  </si>
  <si>
    <t>Plugin Commissions (base)</t>
  </si>
  <si>
    <t>REVENUE (excluding VAT)</t>
  </si>
  <si>
    <t>WizeCore Revenue</t>
  </si>
  <si>
    <t>WizeTiny Revenue</t>
  </si>
  <si>
    <t>WizeHub Revenue</t>
  </si>
  <si>
    <t>Minicards Revenue</t>
  </si>
  <si>
    <t>Design Services Revenue</t>
  </si>
  <si>
    <t>Plugin Commissions Revenue</t>
  </si>
  <si>
    <t>Parts &amp; Accessories Revenue</t>
  </si>
  <si>
    <t>TOTAL REVENUE (ex VAT)</t>
  </si>
  <si>
    <t>COST OF GOODS SOLD (P&amp;L ONLY)</t>
  </si>
  <si>
    <t>WizeCore COGS</t>
  </si>
  <si>
    <t>WizeTiny COGS</t>
  </si>
  <si>
    <t>WizeHub COGS</t>
  </si>
  <si>
    <t>Minicards COGS</t>
  </si>
  <si>
    <t>Parts &amp; Accessories COGS</t>
  </si>
  <si>
    <t>TOTAL COGS</t>
  </si>
  <si>
    <t>GROSS PROFIT</t>
  </si>
  <si>
    <t>EBITDA</t>
  </si>
  <si>
    <t>CASH FLOW MODEL</t>
  </si>
  <si>
    <t>Operating Cash Flow</t>
  </si>
  <si>
    <t>INVENTORY PURCHASES</t>
  </si>
  <si>
    <t>Total Inventory Purchases</t>
  </si>
  <si>
    <t>Initial Funding</t>
  </si>
  <si>
    <t>NET CASH FLOW</t>
  </si>
  <si>
    <t>CUMULATIVE CASH FLOW</t>
  </si>
  <si>
    <t>S-CURVE GROWTH PARAMETERS</t>
  </si>
  <si>
    <t>Base Starting Customers</t>
  </si>
  <si>
    <t>Customer Distribution:</t>
  </si>
  <si>
    <t>WizeCore customers</t>
  </si>
  <si>
    <t>WizeTiny customers</t>
  </si>
  <si>
    <t>WizeHub customers</t>
  </si>
  <si>
    <t>Minicards penetration</t>
  </si>
  <si>
    <t>Design Services penetration</t>
  </si>
  <si>
    <t>Plugin penetration</t>
  </si>
  <si>
    <t>Parts &amp; Accessories penetration</t>
  </si>
  <si>
    <t>GERMAN TAX BENEFITS (FZulG)</t>
  </si>
  <si>
    <t>Research Allowance Rate</t>
  </si>
  <si>
    <t>25%</t>
  </si>
  <si>
    <t>German Corporate Tax Rate</t>
  </si>
  <si>
    <t>15%</t>
  </si>
  <si>
    <t>Trade Tax Rate</t>
  </si>
  <si>
    <t>14%</t>
  </si>
  <si>
    <t>Solidarity Surcharge Rate</t>
  </si>
  <si>
    <t>5.5%</t>
  </si>
  <si>
    <t>Effective Tax Rate</t>
  </si>
  <si>
    <t>30.8%</t>
  </si>
  <si>
    <t>Monthly R&amp;D Eligible Costs</t>
  </si>
  <si>
    <t>€22,500</t>
  </si>
  <si>
    <t>Monthly Research Allowance</t>
  </si>
  <si>
    <t>€5,625</t>
  </si>
  <si>
    <t>Annual Research Allowance</t>
  </si>
  <si>
    <t>€67,500</t>
  </si>
  <si>
    <t>Source: bescheinigung-forschungszulage.de</t>
  </si>
  <si>
    <t>Bill OF MATERIALS OF WIZECORE</t>
  </si>
  <si>
    <t>WIZECORE PROTOTYPE</t>
  </si>
  <si>
    <t>PRODUCTION ESTIMATE WIZE CORE</t>
  </si>
  <si>
    <t>PRODUCTION ESTIMATE WIZE TINY</t>
  </si>
  <si>
    <t>PRODUCTION ESTIMATE WIZE HUB</t>
  </si>
  <si>
    <t>(5 units)</t>
  </si>
  <si>
    <t>SOUND CARD</t>
  </si>
  <si>
    <t>IO CARD</t>
  </si>
  <si>
    <t>ENCODER CARD</t>
  </si>
  <si>
    <t>MINICARD</t>
  </si>
  <si>
    <t>HEATSINK</t>
  </si>
  <si>
    <t>CABLES</t>
  </si>
  <si>
    <t>ENCLOSURE</t>
  </si>
  <si>
    <t>SCREEN</t>
  </si>
  <si>
    <t>POWER SUPPLY</t>
  </si>
  <si>
    <t>PACKAGING</t>
  </si>
  <si>
    <t>FOOTSWITCH</t>
  </si>
  <si>
    <t>MANUFACTURING</t>
  </si>
  <si>
    <t>TOTAL FOB</t>
  </si>
  <si>
    <t>TOTAL LANDED EU (x 1.25)</t>
  </si>
  <si>
    <t>RETAIL PRICE</t>
  </si>
  <si>
    <t>GROSS PROFIT excl VAT</t>
  </si>
  <si>
    <t>GP%</t>
  </si>
  <si>
    <t>Customer Growth (S-Curve)</t>
  </si>
  <si>
    <t>German Research Allowance (tax Benefit)</t>
  </si>
  <si>
    <t>EBIT</t>
  </si>
  <si>
    <t>Reorder WizeCore</t>
  </si>
  <si>
    <t>Reorder WizeTiny</t>
  </si>
  <si>
    <t>Reorder WizeHub</t>
  </si>
  <si>
    <t>Reorder Minicards</t>
  </si>
  <si>
    <t>Initial WizeCore</t>
  </si>
  <si>
    <t>Initial WizeTiny</t>
  </si>
  <si>
    <t>Initial WizeHub</t>
  </si>
  <si>
    <t>Initial Minicards</t>
  </si>
  <si>
    <t>Phase 1 Growth Rate (M1-M6)</t>
  </si>
  <si>
    <t>Phase 2 Growth Rate (M7-M13)</t>
  </si>
  <si>
    <t>Phase 3 Growth Rate (M14-M20)</t>
  </si>
  <si>
    <t>ITEM</t>
  </si>
  <si>
    <t>TOTAL OPEX</t>
  </si>
  <si>
    <t>WIZEMICE COMPREHENSIVE FINANCIAL MODEL</t>
  </si>
  <si>
    <t>Design Services COGS</t>
  </si>
  <si>
    <t>Plugin Commissions COGS</t>
  </si>
  <si>
    <t>Initial Parts &amp; Accessories</t>
  </si>
  <si>
    <t>Reorder Parts &amp; Accessories</t>
  </si>
  <si>
    <t>Non-Inventory Investment</t>
  </si>
  <si>
    <t>TOTAL FUNDING REQUIREMENT</t>
  </si>
  <si>
    <t>Initial Setup + Working Capital</t>
  </si>
  <si>
    <t>Begin Inv</t>
  </si>
  <si>
    <t>Min Stock</t>
  </si>
  <si>
    <t>Trigger</t>
  </si>
  <si>
    <t>End Inv Before Purchase</t>
  </si>
  <si>
    <t>End Inv After Purchase</t>
  </si>
  <si>
    <t>Order Qty Units</t>
  </si>
  <si>
    <t>Order Qty Batch</t>
  </si>
  <si>
    <t>INVENTORY PROJECTION &amp; BATCH PURCHASING</t>
  </si>
  <si>
    <t>Monthly OPEX (Detailed) After 1st year</t>
  </si>
  <si>
    <t>RING</t>
  </si>
  <si>
    <t>CM5</t>
  </si>
  <si>
    <t>(100 Units)</t>
  </si>
  <si>
    <t>(in the flow: 50% in the frist 2 years, 100% the 3rd year)</t>
  </si>
  <si>
    <t>Phase 4 Growth Rate (M21-M36)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</si>
</sst>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\€#,##0"/>
    <numFmt numFmtId="165" formatCode="0.0"/>
    <numFmt numFmtId="166" formatCode="0.0%"/>
    <numFmt numFmtId="167" formatCode="_-* #,##0_-;\-* #,##0_-;_-* &quot;-&quot;??_-;_-@_-"/>
    <numFmt numFmtId="168" formatCode="_-[$€-2]\ * #,##0_-;\-[$€-2]\ * #,##0_-;_-[$€-2]\ * &quot;-&quot;??_-;_-@_-"/>
  </numFmts>
  <fonts count="1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8F5E8"/>
        <bgColor rgb="FFE8F5E8"/>
      </patternFill>
    </fill>
    <fill>
      <patternFill patternType="solid">
        <fgColor rgb="FFFFE6E6"/>
        <bgColor rgb="FFFFE6E6"/>
      </patternFill>
    </fill>
    <fill>
      <patternFill patternType="solid">
        <fgColor rgb="FFE6F3FF"/>
        <bgColor rgb="FFE6F3FF"/>
      </patternFill>
    </fill>
    <fill>
      <patternFill patternType="solid">
        <fgColor rgb="FFFFF0E6"/>
        <bgColor rgb="FFFFF0E6"/>
      </patternFill>
    </fill>
    <fill>
      <patternFill patternType="solid">
        <fgColor rgb="FFF5F5F5"/>
        <bgColor rgb="FFF5F5F5"/>
      </patternFill>
    </fill>
    <fill>
      <patternFill patternType="solid">
        <fgColor rgb="FFFFF2CC"/>
        <bgColor rgb="FFFFF2CC"/>
      </patternFill>
    </fill>
    <fill>
      <patternFill patternType="solid">
        <fgColor rgb="FFF0E6FF"/>
        <bgColor rgb="FFF0E6FF"/>
      </patternFill>
    </fill>
    <fill>
      <patternFill patternType="solid">
        <fgColor rgb="FFE6FFE6"/>
        <bgColor rgb="FFE6FFE6"/>
      </patternFill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8" borderId="0" xfId="0" applyFont="1" applyFill="1"/>
    <xf numFmtId="0" fontId="2" fillId="9" borderId="0" xfId="0" applyFont="1" applyFill="1"/>
    <xf numFmtId="0" fontId="5" fillId="11" borderId="1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7" fontId="0" fillId="0" borderId="0" xfId="1" applyNumberFormat="1" applyFont="1" applyBorder="1"/>
    <xf numFmtId="0" fontId="5" fillId="0" borderId="4" xfId="0" applyFont="1" applyBorder="1"/>
    <xf numFmtId="167" fontId="6" fillId="0" borderId="0" xfId="1" applyNumberFormat="1" applyFont="1" applyBorder="1"/>
    <xf numFmtId="167" fontId="6" fillId="0" borderId="5" xfId="1" applyNumberFormat="1" applyFont="1" applyBorder="1"/>
    <xf numFmtId="167" fontId="5" fillId="0" borderId="0" xfId="1" applyNumberFormat="1" applyFont="1" applyBorder="1"/>
    <xf numFmtId="0" fontId="5" fillId="0" borderId="0" xfId="0" applyFont="1"/>
    <xf numFmtId="0" fontId="5" fillId="0" borderId="5" xfId="0" applyFont="1" applyBorder="1"/>
    <xf numFmtId="167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4" fillId="0" borderId="7" xfId="2" applyFont="1" applyBorder="1"/>
    <xf numFmtId="9" fontId="4" fillId="0" borderId="8" xfId="2" applyFont="1" applyBorder="1"/>
    <xf numFmtId="0" fontId="2" fillId="11" borderId="0" xfId="0" applyFont="1" applyFill="1"/>
    <xf numFmtId="9" fontId="0" fillId="0" borderId="0" xfId="0" applyNumberFormat="1"/>
    <xf numFmtId="167" fontId="0" fillId="0" borderId="0" xfId="1" applyNumberFormat="1" applyFont="1"/>
    <xf numFmtId="0" fontId="0" fillId="11" borderId="0" xfId="0" applyFill="1"/>
    <xf numFmtId="164" fontId="2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5" fillId="11" borderId="0" xfId="0" applyFont="1" applyFill="1"/>
    <xf numFmtId="164" fontId="2" fillId="11" borderId="0" xfId="0" applyNumberFormat="1" applyFont="1" applyFill="1"/>
    <xf numFmtId="164" fontId="0" fillId="11" borderId="0" xfId="0" applyNumberFormat="1" applyFill="1"/>
    <xf numFmtId="164" fontId="5" fillId="11" borderId="0" xfId="0" applyNumberFormat="1" applyFont="1" applyFill="1"/>
    <xf numFmtId="168" fontId="0" fillId="0" borderId="0" xfId="1" applyNumberFormat="1" applyFont="1" applyFill="1"/>
    <xf numFmtId="165" fontId="0" fillId="0" borderId="0" xfId="0" applyNumberFormat="1"/>
    <xf numFmtId="0" fontId="8" fillId="11" borderId="0" xfId="0" applyFont="1" applyFill="1"/>
    <xf numFmtId="164" fontId="0" fillId="0" borderId="7" xfId="0" applyNumberFormat="1" applyBorder="1"/>
    <xf numFmtId="0" fontId="0" fillId="0" borderId="8" xfId="0" applyBorder="1"/>
    <xf numFmtId="0" fontId="5" fillId="3" borderId="4" xfId="0" applyFont="1" applyFill="1" applyBorder="1"/>
    <xf numFmtId="0" fontId="5" fillId="3" borderId="0" xfId="0" applyFont="1" applyFill="1"/>
    <xf numFmtId="0" fontId="0" fillId="3" borderId="5" xfId="0" applyFill="1" applyBorder="1"/>
    <xf numFmtId="0" fontId="0" fillId="3" borderId="4" xfId="0" applyFill="1" applyBorder="1"/>
    <xf numFmtId="164" fontId="0" fillId="3" borderId="0" xfId="0" applyNumberFormat="1" applyFill="1"/>
    <xf numFmtId="0" fontId="5" fillId="3" borderId="6" xfId="0" applyFont="1" applyFill="1" applyBorder="1"/>
    <xf numFmtId="164" fontId="5" fillId="3" borderId="7" xfId="0" applyNumberFormat="1" applyFont="1" applyFill="1" applyBorder="1"/>
    <xf numFmtId="0" fontId="0" fillId="3" borderId="8" xfId="0" applyFill="1" applyBorder="1"/>
    <xf numFmtId="0" fontId="8" fillId="0" borderId="0" xfId="0" applyFont="1"/>
    <xf numFmtId="0" fontId="3" fillId="10" borderId="1" xfId="0" applyFont="1" applyFill="1" applyBorder="1"/>
    <xf numFmtId="0" fontId="0" fillId="0" borderId="3" xfId="0" applyBorder="1"/>
    <xf numFmtId="9" fontId="0" fillId="0" borderId="5" xfId="0" applyNumberFormat="1" applyBorder="1"/>
    <xf numFmtId="9" fontId="0" fillId="0" borderId="8" xfId="0" applyNumberFormat="1" applyBorder="1"/>
    <xf numFmtId="0" fontId="5" fillId="4" borderId="4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0" fillId="4" borderId="4" xfId="0" applyFill="1" applyBorder="1"/>
    <xf numFmtId="0" fontId="0" fillId="4" borderId="0" xfId="0" applyFill="1"/>
    <xf numFmtId="164" fontId="0" fillId="4" borderId="0" xfId="0" applyNumberFormat="1" applyFill="1"/>
    <xf numFmtId="164" fontId="0" fillId="4" borderId="5" xfId="0" applyNumberFormat="1" applyFill="1" applyBorder="1"/>
    <xf numFmtId="0" fontId="2" fillId="4" borderId="6" xfId="0" applyFont="1" applyFill="1" applyBorder="1"/>
    <xf numFmtId="0" fontId="5" fillId="4" borderId="7" xfId="0" applyFont="1" applyFill="1" applyBorder="1"/>
    <xf numFmtId="164" fontId="0" fillId="4" borderId="7" xfId="0" applyNumberFormat="1" applyFill="1" applyBorder="1"/>
    <xf numFmtId="164" fontId="2" fillId="4" borderId="8" xfId="0" applyNumberFormat="1" applyFont="1" applyFill="1" applyBorder="1"/>
    <xf numFmtId="0" fontId="0" fillId="5" borderId="4" xfId="0" applyFill="1" applyBorder="1"/>
    <xf numFmtId="0" fontId="5" fillId="5" borderId="4" xfId="0" applyFont="1" applyFill="1" applyBorder="1"/>
    <xf numFmtId="0" fontId="5" fillId="5" borderId="0" xfId="0" applyFont="1" applyFill="1"/>
    <xf numFmtId="0" fontId="5" fillId="5" borderId="5" xfId="0" applyFont="1" applyFill="1" applyBorder="1"/>
    <xf numFmtId="164" fontId="0" fillId="5" borderId="0" xfId="0" applyNumberFormat="1" applyFill="1"/>
    <xf numFmtId="166" fontId="0" fillId="5" borderId="0" xfId="0" applyNumberFormat="1" applyFill="1"/>
    <xf numFmtId="166" fontId="0" fillId="5" borderId="5" xfId="0" applyNumberFormat="1" applyFill="1" applyBorder="1"/>
    <xf numFmtId="0" fontId="0" fillId="5" borderId="6" xfId="0" applyFill="1" applyBorder="1"/>
    <xf numFmtId="164" fontId="0" fillId="5" borderId="7" xfId="0" applyNumberFormat="1" applyFill="1" applyBorder="1"/>
    <xf numFmtId="166" fontId="0" fillId="5" borderId="7" xfId="0" applyNumberFormat="1" applyFill="1" applyBorder="1"/>
    <xf numFmtId="166" fontId="0" fillId="5" borderId="8" xfId="0" applyNumberFormat="1" applyFill="1" applyBorder="1"/>
    <xf numFmtId="0" fontId="0" fillId="6" borderId="4" xfId="0" applyFill="1" applyBorder="1"/>
    <xf numFmtId="164" fontId="0" fillId="6" borderId="5" xfId="0" applyNumberFormat="1" applyFill="1" applyBorder="1"/>
    <xf numFmtId="0" fontId="5" fillId="6" borderId="6" xfId="0" applyFont="1" applyFill="1" applyBorder="1"/>
    <xf numFmtId="164" fontId="5" fillId="6" borderId="8" xfId="0" applyNumberFormat="1" applyFont="1" applyFill="1" applyBorder="1"/>
    <xf numFmtId="0" fontId="2" fillId="7" borderId="9" xfId="0" applyFont="1" applyFill="1" applyBorder="1"/>
    <xf numFmtId="9" fontId="2" fillId="7" borderId="10" xfId="2" applyFont="1" applyFill="1" applyBorder="1" applyAlignment="1"/>
    <xf numFmtId="0" fontId="5" fillId="11" borderId="4" xfId="0" applyFont="1" applyFill="1" applyBorder="1"/>
    <xf numFmtId="0" fontId="5" fillId="11" borderId="5" xfId="0" applyFont="1" applyFill="1" applyBorder="1"/>
    <xf numFmtId="164" fontId="5" fillId="5" borderId="0" xfId="0" applyNumberFormat="1" applyFont="1" applyFill="1"/>
    <xf numFmtId="164" fontId="5" fillId="5" borderId="7" xfId="0" applyNumberFormat="1" applyFont="1" applyFill="1" applyBorder="1"/>
    <xf numFmtId="164" fontId="9" fillId="11" borderId="0" xfId="0" applyNumberFormat="1" applyFont="1" applyFill="1"/>
    <xf numFmtId="164" fontId="10" fillId="11" borderId="0" xfId="0" applyNumberFormat="1" applyFont="1" applyFill="1"/>
    <xf numFmtId="0" fontId="11" fillId="0" borderId="0" xfId="0" applyFont="1"/>
    <xf numFmtId="1" fontId="0" fillId="0" borderId="0" xfId="0" applyNumberFormat="1"/>
    <xf numFmtId="167" fontId="0" fillId="0" borderId="0" xfId="0" applyNumberFormat="1"/>
    <xf numFmtId="1" fontId="0" fillId="0" borderId="5" xfId="0" applyNumberFormat="1" applyBorder="1"/>
    <xf numFmtId="166" fontId="0" fillId="0" borderId="0" xfId="0" applyNumberFormat="1"/>
    <xf numFmtId="166" fontId="0" fillId="0" borderId="0" xfId="2" applyNumberFormat="1" applyFont="1"/>
    <xf numFmtId="166" fontId="0" fillId="0" borderId="0" xfId="2" applyNumberFormat="1" applyFont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7" fillId="11" borderId="0" xfId="0" applyFont="1" applyFill="1"/>
    <xf numFmtId="0" fontId="8" fillId="11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2"/>
  <sheetViews>
    <sheetView tabSelected="1" zoomScaleNormal="81" workbookViewId="0">
      <selection activeCell="B14" sqref="B14"/>
    </sheetView>
  </sheetViews>
  <sheetFormatPr baseColWidth="10" defaultColWidth="8.83203125" defaultRowHeight="15" x14ac:dyDescent="0.2"/>
  <cols>
    <col min="1" max="1" width="35" customWidth="1"/>
    <col min="2" max="2" width="15" customWidth="1"/>
    <col min="3" max="3" width="33.1640625" bestFit="1" customWidth="1"/>
    <col min="4" max="4" width="11.6640625" bestFit="1" customWidth="1"/>
    <col min="5" max="5" width="34.33203125" bestFit="1" customWidth="1"/>
    <col min="6" max="6" width="18.83203125" bestFit="1" customWidth="1"/>
    <col min="7" max="7" width="11.33203125" customWidth="1"/>
    <col min="8" max="8" width="11.1640625" bestFit="1" customWidth="1"/>
    <col min="9" max="9" width="9.83203125" bestFit="1" customWidth="1"/>
    <col min="10" max="10" width="9.1640625" bestFit="1" customWidth="1"/>
    <col min="11" max="11" width="11.1640625" bestFit="1" customWidth="1"/>
    <col min="12" max="12" width="9.1640625" bestFit="1" customWidth="1"/>
    <col min="13" max="13" width="10.5" bestFit="1" customWidth="1"/>
    <col min="14" max="14" width="11.1640625" bestFit="1" customWidth="1"/>
    <col min="15" max="15" width="11.6640625" customWidth="1"/>
    <col min="16" max="16" width="10.5" bestFit="1" customWidth="1"/>
    <col min="17" max="17" width="11.1640625" bestFit="1" customWidth="1"/>
    <col min="18" max="19" width="10.5" bestFit="1" customWidth="1"/>
    <col min="20" max="20" width="11.1640625" bestFit="1" customWidth="1"/>
    <col min="21" max="22" width="10.5" bestFit="1" customWidth="1"/>
    <col min="23" max="23" width="11.1640625" bestFit="1" customWidth="1"/>
    <col min="24" max="25" width="10.5" bestFit="1" customWidth="1"/>
    <col min="26" max="26" width="11.1640625" bestFit="1" customWidth="1"/>
    <col min="27" max="28" width="10.5" bestFit="1" customWidth="1"/>
    <col min="29" max="29" width="11.1640625" bestFit="1" customWidth="1"/>
    <col min="30" max="31" width="10.5" bestFit="1" customWidth="1"/>
    <col min="32" max="32" width="11.1640625" bestFit="1" customWidth="1"/>
    <col min="33" max="34" width="10.5" bestFit="1" customWidth="1"/>
    <col min="35" max="35" width="11.1640625" bestFit="1" customWidth="1"/>
    <col min="36" max="38" width="10.5" bestFit="1" customWidth="1"/>
    <col min="39" max="40" width="10" customWidth="1"/>
  </cols>
  <sheetData>
    <row r="1" spans="1:38" s="47" customFormat="1" ht="24" x14ac:dyDescent="0.3">
      <c r="A1" s="99" t="s">
        <v>237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16" thickBot="1" x14ac:dyDescent="0.25"/>
    <row r="3" spans="1:38" x14ac:dyDescent="0.2">
      <c r="A3" s="110" t="s">
        <v>0</v>
      </c>
      <c r="B3" s="111"/>
      <c r="C3" s="112"/>
      <c r="E3" s="48" t="s">
        <v>170</v>
      </c>
      <c r="F3" s="49"/>
      <c r="J3" s="16"/>
      <c r="K3" s="16"/>
      <c r="L3" s="16"/>
    </row>
    <row r="4" spans="1:38" x14ac:dyDescent="0.2">
      <c r="A4" s="12" t="s">
        <v>1</v>
      </c>
      <c r="B4" s="16" t="s">
        <v>2</v>
      </c>
      <c r="C4" s="17" t="s">
        <v>3</v>
      </c>
      <c r="E4" s="9" t="s">
        <v>232</v>
      </c>
      <c r="F4" s="50">
        <v>0.1</v>
      </c>
      <c r="J4" s="24"/>
      <c r="K4" s="90"/>
      <c r="L4" s="24"/>
    </row>
    <row r="5" spans="1:38" x14ac:dyDescent="0.2">
      <c r="A5" s="9" t="s">
        <v>242</v>
      </c>
      <c r="B5" s="28">
        <f>B35</f>
        <v>201450</v>
      </c>
      <c r="C5" s="10" t="s">
        <v>244</v>
      </c>
      <c r="E5" s="9" t="s">
        <v>233</v>
      </c>
      <c r="F5" s="50">
        <v>0.15</v>
      </c>
      <c r="J5" s="24"/>
      <c r="K5" s="90"/>
      <c r="L5" s="24"/>
    </row>
    <row r="6" spans="1:38" x14ac:dyDescent="0.2">
      <c r="A6" s="9" t="s">
        <v>5</v>
      </c>
      <c r="B6" s="28">
        <f>D44</f>
        <v>170077.68959999998</v>
      </c>
      <c r="C6" s="10" t="s">
        <v>6</v>
      </c>
      <c r="E6" s="9" t="s">
        <v>234</v>
      </c>
      <c r="F6" s="50">
        <v>0.08</v>
      </c>
      <c r="J6" s="24"/>
      <c r="K6" s="90"/>
      <c r="L6" s="24"/>
    </row>
    <row r="7" spans="1:38" x14ac:dyDescent="0.2">
      <c r="A7" s="80" t="s">
        <v>243</v>
      </c>
      <c r="B7" s="33">
        <f>B6+B5</f>
        <v>371527.68959999998</v>
      </c>
      <c r="C7" s="81" t="s">
        <v>4</v>
      </c>
      <c r="E7" s="9" t="s">
        <v>258</v>
      </c>
      <c r="F7" s="50">
        <v>0.03</v>
      </c>
      <c r="J7" s="24"/>
      <c r="K7" s="91"/>
      <c r="L7" s="24"/>
    </row>
    <row r="8" spans="1:38" x14ac:dyDescent="0.2">
      <c r="A8" s="9" t="s">
        <v>253</v>
      </c>
      <c r="B8" s="28">
        <f>B100</f>
        <v>60700</v>
      </c>
      <c r="C8" s="10" t="s">
        <v>7</v>
      </c>
      <c r="E8" s="9" t="s">
        <v>171</v>
      </c>
      <c r="F8" s="10">
        <v>40</v>
      </c>
      <c r="J8" s="25"/>
      <c r="K8" s="25"/>
      <c r="L8" s="25"/>
    </row>
    <row r="9" spans="1:38" x14ac:dyDescent="0.2">
      <c r="A9" s="9" t="s">
        <v>8</v>
      </c>
      <c r="B9" s="35" cm="1">
        <f t="array" ref="B9">IFERROR(MATCH(TRUE,C161:AN161&gt;0,0),"Never")</f>
        <v>2</v>
      </c>
      <c r="C9" s="10" t="s">
        <v>9</v>
      </c>
      <c r="E9" s="9" t="s">
        <v>172</v>
      </c>
      <c r="F9" s="10"/>
    </row>
    <row r="10" spans="1:38" x14ac:dyDescent="0.2">
      <c r="A10" s="9" t="s">
        <v>10</v>
      </c>
      <c r="B10" s="35" cm="1">
        <f t="array" ref="B10">IFERROR(MATCH(TRUE,C161:AL161&gt;0,0),"Never")</f>
        <v>2</v>
      </c>
      <c r="C10" s="10" t="s">
        <v>11</v>
      </c>
      <c r="E10" s="9" t="s">
        <v>173</v>
      </c>
      <c r="F10" s="50">
        <v>0.3</v>
      </c>
    </row>
    <row r="11" spans="1:38" x14ac:dyDescent="0.2">
      <c r="A11" s="9" t="s">
        <v>12</v>
      </c>
      <c r="B11" s="28">
        <f>SUM(C125:AL125)</f>
        <v>7492961.9834710769</v>
      </c>
      <c r="C11" s="10" t="s">
        <v>13</v>
      </c>
      <c r="E11" s="9" t="s">
        <v>174</v>
      </c>
      <c r="F11" s="50">
        <v>0.3</v>
      </c>
    </row>
    <row r="12" spans="1:38" x14ac:dyDescent="0.2">
      <c r="A12" s="80" t="s">
        <v>14</v>
      </c>
      <c r="B12" s="33">
        <f>IFERROR(NPV(B15/12,C161:AL161),0)</f>
        <v>200403.99544252799</v>
      </c>
      <c r="C12" s="81" t="s">
        <v>15</v>
      </c>
      <c r="E12" s="9" t="s">
        <v>175</v>
      </c>
      <c r="F12" s="50">
        <v>0.4</v>
      </c>
    </row>
    <row r="13" spans="1:38" x14ac:dyDescent="0.2">
      <c r="A13" s="9" t="s">
        <v>16</v>
      </c>
      <c r="B13" s="92">
        <f>IFERROR(IRR(C161:AL161)*12,0)</f>
        <v>0.38816448372535461</v>
      </c>
      <c r="C13" s="10" t="s">
        <v>17</v>
      </c>
      <c r="E13" s="9" t="s">
        <v>176</v>
      </c>
      <c r="F13" s="50">
        <v>0.5</v>
      </c>
    </row>
    <row r="14" spans="1:38" ht="16" thickBot="1" x14ac:dyDescent="0.25">
      <c r="A14" s="19" t="s">
        <v>18</v>
      </c>
      <c r="B14" s="37">
        <f>SUM(C141:N141)</f>
        <v>-87135.828297917222</v>
      </c>
      <c r="C14" s="38" t="s">
        <v>19</v>
      </c>
      <c r="E14" s="9" t="s">
        <v>177</v>
      </c>
      <c r="F14" s="50">
        <v>0.1</v>
      </c>
    </row>
    <row r="15" spans="1:38" ht="16" thickBot="1" x14ac:dyDescent="0.25">
      <c r="A15" s="78" t="s">
        <v>103</v>
      </c>
      <c r="B15" s="79">
        <v>0.2</v>
      </c>
      <c r="E15" s="9" t="s">
        <v>178</v>
      </c>
      <c r="F15" s="50">
        <v>0.8</v>
      </c>
    </row>
    <row r="16" spans="1:38" ht="16" thickBot="1" x14ac:dyDescent="0.25">
      <c r="E16" s="19" t="s">
        <v>179</v>
      </c>
      <c r="F16" s="51">
        <v>0.3</v>
      </c>
    </row>
    <row r="17" spans="1:6" x14ac:dyDescent="0.2">
      <c r="A17" s="101" t="s">
        <v>20</v>
      </c>
      <c r="B17" s="102"/>
      <c r="C17" s="103"/>
    </row>
    <row r="18" spans="1:6" x14ac:dyDescent="0.2">
      <c r="A18" s="39" t="s">
        <v>21</v>
      </c>
      <c r="B18" s="40" t="s">
        <v>22</v>
      </c>
      <c r="C18" s="41"/>
    </row>
    <row r="19" spans="1:6" x14ac:dyDescent="0.2">
      <c r="A19" s="42" t="s">
        <v>23</v>
      </c>
      <c r="B19" s="43">
        <v>50000</v>
      </c>
      <c r="C19" s="41"/>
    </row>
    <row r="20" spans="1:6" x14ac:dyDescent="0.2">
      <c r="A20" s="42" t="s">
        <v>24</v>
      </c>
      <c r="B20" s="43">
        <v>20000</v>
      </c>
      <c r="C20" s="41"/>
    </row>
    <row r="21" spans="1:6" ht="16" thickBot="1" x14ac:dyDescent="0.25">
      <c r="A21" s="42" t="s">
        <v>25</v>
      </c>
      <c r="B21" s="43">
        <v>20000</v>
      </c>
      <c r="C21" s="41"/>
    </row>
    <row r="22" spans="1:6" x14ac:dyDescent="0.2">
      <c r="A22" s="42" t="s">
        <v>26</v>
      </c>
      <c r="B22" s="43">
        <v>5000</v>
      </c>
      <c r="C22" s="41"/>
      <c r="E22" s="48" t="s">
        <v>180</v>
      </c>
      <c r="F22" s="49"/>
    </row>
    <row r="23" spans="1:6" x14ac:dyDescent="0.2">
      <c r="A23" s="42" t="s">
        <v>27</v>
      </c>
      <c r="B23" s="43">
        <v>5000</v>
      </c>
      <c r="C23" s="41"/>
      <c r="E23" s="9" t="s">
        <v>181</v>
      </c>
      <c r="F23" s="10" t="s">
        <v>182</v>
      </c>
    </row>
    <row r="24" spans="1:6" x14ac:dyDescent="0.2">
      <c r="A24" s="42" t="s">
        <v>28</v>
      </c>
      <c r="B24" s="43">
        <v>2500</v>
      </c>
      <c r="C24" s="41"/>
      <c r="E24" s="9" t="s">
        <v>183</v>
      </c>
      <c r="F24" s="10" t="s">
        <v>184</v>
      </c>
    </row>
    <row r="25" spans="1:6" x14ac:dyDescent="0.2">
      <c r="A25" s="42" t="s">
        <v>29</v>
      </c>
      <c r="B25" s="43">
        <v>7000</v>
      </c>
      <c r="C25" s="41"/>
      <c r="E25" s="9" t="s">
        <v>185</v>
      </c>
      <c r="F25" s="10" t="s">
        <v>186</v>
      </c>
    </row>
    <row r="26" spans="1:6" x14ac:dyDescent="0.2">
      <c r="A26" s="42" t="s">
        <v>30</v>
      </c>
      <c r="B26" s="43">
        <v>3000</v>
      </c>
      <c r="C26" s="41"/>
      <c r="E26" s="9" t="s">
        <v>187</v>
      </c>
      <c r="F26" s="10" t="s">
        <v>188</v>
      </c>
    </row>
    <row r="27" spans="1:6" x14ac:dyDescent="0.2">
      <c r="A27" s="42" t="s">
        <v>31</v>
      </c>
      <c r="B27" s="43">
        <v>1000</v>
      </c>
      <c r="C27" s="41"/>
      <c r="E27" s="9" t="s">
        <v>189</v>
      </c>
      <c r="F27" s="10" t="s">
        <v>190</v>
      </c>
    </row>
    <row r="28" spans="1:6" x14ac:dyDescent="0.2">
      <c r="A28" s="42" t="s">
        <v>32</v>
      </c>
      <c r="B28" s="43">
        <v>1500</v>
      </c>
      <c r="C28" s="41"/>
      <c r="E28" s="9"/>
      <c r="F28" s="10"/>
    </row>
    <row r="29" spans="1:6" x14ac:dyDescent="0.2">
      <c r="A29" s="42" t="s">
        <v>33</v>
      </c>
      <c r="B29" s="43">
        <v>10000</v>
      </c>
      <c r="C29" s="41"/>
      <c r="E29" s="9" t="s">
        <v>191</v>
      </c>
      <c r="F29" s="10" t="s">
        <v>192</v>
      </c>
    </row>
    <row r="30" spans="1:6" x14ac:dyDescent="0.2">
      <c r="A30" s="42" t="s">
        <v>34</v>
      </c>
      <c r="B30" s="43">
        <v>750</v>
      </c>
      <c r="C30" s="41"/>
      <c r="E30" s="9" t="s">
        <v>193</v>
      </c>
      <c r="F30" s="10" t="s">
        <v>194</v>
      </c>
    </row>
    <row r="31" spans="1:6" x14ac:dyDescent="0.2">
      <c r="A31" s="42" t="s">
        <v>35</v>
      </c>
      <c r="B31" s="43">
        <v>700</v>
      </c>
      <c r="C31" s="41"/>
      <c r="E31" s="9" t="s">
        <v>195</v>
      </c>
      <c r="F31" s="10" t="s">
        <v>196</v>
      </c>
    </row>
    <row r="32" spans="1:6" x14ac:dyDescent="0.2">
      <c r="A32" s="42" t="s">
        <v>36</v>
      </c>
      <c r="B32" s="43">
        <v>20000</v>
      </c>
      <c r="C32" s="41"/>
      <c r="E32" s="9"/>
      <c r="F32" s="10"/>
    </row>
    <row r="33" spans="1:7" ht="16" thickBot="1" x14ac:dyDescent="0.25">
      <c r="A33" s="42" t="s">
        <v>37</v>
      </c>
      <c r="B33" s="43">
        <v>50000</v>
      </c>
      <c r="C33" s="41"/>
      <c r="E33" s="19" t="s">
        <v>197</v>
      </c>
      <c r="F33" s="38"/>
    </row>
    <row r="34" spans="1:7" x14ac:dyDescent="0.2">
      <c r="A34" s="42" t="s">
        <v>38</v>
      </c>
      <c r="B34" s="43">
        <v>5000</v>
      </c>
      <c r="C34" s="41"/>
    </row>
    <row r="35" spans="1:7" ht="16" thickBot="1" x14ac:dyDescent="0.25">
      <c r="A35" s="44" t="s">
        <v>39</v>
      </c>
      <c r="B35" s="45">
        <f>SUM(B19:B34)</f>
        <v>201450</v>
      </c>
      <c r="C35" s="46"/>
    </row>
    <row r="36" spans="1:7" ht="16" thickBot="1" x14ac:dyDescent="0.25"/>
    <row r="37" spans="1:7" x14ac:dyDescent="0.2">
      <c r="A37" s="96" t="s">
        <v>40</v>
      </c>
      <c r="B37" s="97"/>
      <c r="C37" s="97"/>
      <c r="D37" s="98"/>
    </row>
    <row r="38" spans="1:7" x14ac:dyDescent="0.2">
      <c r="A38" s="52" t="s">
        <v>41</v>
      </c>
      <c r="B38" s="53" t="s">
        <v>42</v>
      </c>
      <c r="C38" s="53" t="s">
        <v>43</v>
      </c>
      <c r="D38" s="54" t="s">
        <v>44</v>
      </c>
    </row>
    <row r="39" spans="1:7" x14ac:dyDescent="0.2">
      <c r="A39" s="55" t="s">
        <v>45</v>
      </c>
      <c r="B39" s="56">
        <v>100</v>
      </c>
      <c r="C39" s="57">
        <f>B49</f>
        <v>508.07363999999995</v>
      </c>
      <c r="D39" s="58">
        <f>B39*C39</f>
        <v>50807.363999999994</v>
      </c>
    </row>
    <row r="40" spans="1:7" x14ac:dyDescent="0.2">
      <c r="A40" s="55" t="s">
        <v>46</v>
      </c>
      <c r="B40" s="56">
        <v>100</v>
      </c>
      <c r="C40" s="57">
        <f>B50</f>
        <v>408.92580000000004</v>
      </c>
      <c r="D40" s="58">
        <f>B40*C40</f>
        <v>40892.58</v>
      </c>
    </row>
    <row r="41" spans="1:7" x14ac:dyDescent="0.2">
      <c r="A41" s="55" t="s">
        <v>47</v>
      </c>
      <c r="B41" s="56">
        <v>100</v>
      </c>
      <c r="C41" s="57">
        <f>B51</f>
        <v>758.69745599999987</v>
      </c>
      <c r="D41" s="58">
        <f>B41*C41</f>
        <v>75869.745599999995</v>
      </c>
    </row>
    <row r="42" spans="1:7" x14ac:dyDescent="0.2">
      <c r="A42" s="55" t="s">
        <v>56</v>
      </c>
      <c r="B42" s="56">
        <v>100</v>
      </c>
      <c r="C42" s="57">
        <f>B52</f>
        <v>25.08</v>
      </c>
      <c r="D42" s="58">
        <f>B42*C42</f>
        <v>2508</v>
      </c>
    </row>
    <row r="43" spans="1:7" x14ac:dyDescent="0.2">
      <c r="A43" s="55" t="s">
        <v>59</v>
      </c>
      <c r="B43" s="56">
        <v>100</v>
      </c>
      <c r="C43" s="57">
        <f>B55</f>
        <v>15</v>
      </c>
      <c r="D43" s="58">
        <f>B43*C43</f>
        <v>1500</v>
      </c>
    </row>
    <row r="44" spans="1:7" ht="16" thickBot="1" x14ac:dyDescent="0.25">
      <c r="A44" s="59" t="s">
        <v>48</v>
      </c>
      <c r="B44" s="60">
        <f>SUM(B39:B43)</f>
        <v>500</v>
      </c>
      <c r="C44" s="61"/>
      <c r="D44" s="62">
        <f>D39+D40+D41+D42</f>
        <v>170077.68959999998</v>
      </c>
    </row>
    <row r="45" spans="1:7" ht="16" thickBot="1" x14ac:dyDescent="0.25"/>
    <row r="46" spans="1:7" x14ac:dyDescent="0.2">
      <c r="A46" s="104" t="s">
        <v>49</v>
      </c>
      <c r="B46" s="105"/>
      <c r="C46" s="105"/>
      <c r="D46" s="105"/>
      <c r="E46" s="105"/>
      <c r="F46" s="105"/>
      <c r="G46" s="106"/>
    </row>
    <row r="47" spans="1:7" x14ac:dyDescent="0.2">
      <c r="A47" s="107" t="s">
        <v>50</v>
      </c>
      <c r="B47" s="108"/>
      <c r="C47" s="108"/>
      <c r="D47" s="108"/>
      <c r="E47" s="108"/>
      <c r="F47" s="108"/>
      <c r="G47" s="109"/>
    </row>
    <row r="48" spans="1:7" x14ac:dyDescent="0.2">
      <c r="A48" s="64" t="s">
        <v>41</v>
      </c>
      <c r="B48" s="65" t="s">
        <v>43</v>
      </c>
      <c r="C48" s="65" t="s">
        <v>51</v>
      </c>
      <c r="D48" s="65" t="s">
        <v>52</v>
      </c>
      <c r="E48" s="65" t="s">
        <v>53</v>
      </c>
      <c r="F48" s="65" t="s">
        <v>54</v>
      </c>
      <c r="G48" s="66" t="s">
        <v>55</v>
      </c>
    </row>
    <row r="49" spans="1:7" x14ac:dyDescent="0.2">
      <c r="A49" s="63" t="s">
        <v>45</v>
      </c>
      <c r="B49" s="67">
        <f>BOM!C19</f>
        <v>508.07363999999995</v>
      </c>
      <c r="C49" s="82">
        <v>899</v>
      </c>
      <c r="D49" s="68">
        <v>0.21</v>
      </c>
      <c r="E49" s="67">
        <f t="shared" ref="E49:E55" si="0">C49*D49/(1+D49)</f>
        <v>156.02479338842974</v>
      </c>
      <c r="F49" s="67">
        <f t="shared" ref="F49:F55" si="1">C49-E49</f>
        <v>742.97520661157023</v>
      </c>
      <c r="G49" s="69">
        <f t="shared" ref="G49:G55" si="2">(F49-B49)/F49</f>
        <v>0.31616339888765299</v>
      </c>
    </row>
    <row r="50" spans="1:7" x14ac:dyDescent="0.2">
      <c r="A50" s="63" t="s">
        <v>46</v>
      </c>
      <c r="B50" s="67">
        <f>BOM!D19</f>
        <v>408.92580000000004</v>
      </c>
      <c r="C50" s="82">
        <v>699</v>
      </c>
      <c r="D50" s="68">
        <v>0.21</v>
      </c>
      <c r="E50" s="67">
        <f t="shared" si="0"/>
        <v>121.31404958677686</v>
      </c>
      <c r="F50" s="67">
        <f t="shared" si="1"/>
        <v>577.68595041322317</v>
      </c>
      <c r="G50" s="69">
        <f t="shared" si="2"/>
        <v>0.29213130472102999</v>
      </c>
    </row>
    <row r="51" spans="1:7" x14ac:dyDescent="0.2">
      <c r="A51" s="63" t="s">
        <v>47</v>
      </c>
      <c r="B51" s="67">
        <f>BOM!E19</f>
        <v>758.69745599999987</v>
      </c>
      <c r="C51" s="82">
        <v>1299</v>
      </c>
      <c r="D51" s="68">
        <v>0.21</v>
      </c>
      <c r="E51" s="67">
        <f t="shared" si="0"/>
        <v>225.44628099173551</v>
      </c>
      <c r="F51" s="67">
        <f t="shared" si="1"/>
        <v>1073.5537190082646</v>
      </c>
      <c r="G51" s="69">
        <f t="shared" si="2"/>
        <v>0.29328412489607408</v>
      </c>
    </row>
    <row r="52" spans="1:7" x14ac:dyDescent="0.2">
      <c r="A52" s="63" t="s">
        <v>56</v>
      </c>
      <c r="B52" s="67">
        <f>BOM!C7</f>
        <v>25.08</v>
      </c>
      <c r="C52" s="82">
        <v>99</v>
      </c>
      <c r="D52" s="68">
        <v>0.21</v>
      </c>
      <c r="E52" s="67">
        <f t="shared" si="0"/>
        <v>17.18181818181818</v>
      </c>
      <c r="F52" s="67">
        <f t="shared" si="1"/>
        <v>81.818181818181813</v>
      </c>
      <c r="G52" s="69">
        <f t="shared" si="2"/>
        <v>0.69346666666666668</v>
      </c>
    </row>
    <row r="53" spans="1:7" x14ac:dyDescent="0.2">
      <c r="A53" s="63" t="s">
        <v>57</v>
      </c>
      <c r="B53" s="67">
        <v>70</v>
      </c>
      <c r="C53" s="82">
        <v>150</v>
      </c>
      <c r="D53" s="68">
        <v>0.21</v>
      </c>
      <c r="E53" s="67">
        <f t="shared" si="0"/>
        <v>26.033057851239668</v>
      </c>
      <c r="F53" s="67">
        <f t="shared" si="1"/>
        <v>123.96694214876032</v>
      </c>
      <c r="G53" s="69">
        <f t="shared" si="2"/>
        <v>0.43533333333333329</v>
      </c>
    </row>
    <row r="54" spans="1:7" x14ac:dyDescent="0.2">
      <c r="A54" s="63" t="s">
        <v>58</v>
      </c>
      <c r="B54" s="67">
        <v>2</v>
      </c>
      <c r="C54" s="82">
        <v>10</v>
      </c>
      <c r="D54" s="68">
        <v>0.21</v>
      </c>
      <c r="E54" s="67">
        <f t="shared" si="0"/>
        <v>1.7355371900826448</v>
      </c>
      <c r="F54" s="67">
        <f t="shared" si="1"/>
        <v>8.2644628099173545</v>
      </c>
      <c r="G54" s="69">
        <f t="shared" si="2"/>
        <v>0.75800000000000001</v>
      </c>
    </row>
    <row r="55" spans="1:7" ht="16" thickBot="1" x14ac:dyDescent="0.25">
      <c r="A55" s="70" t="s">
        <v>59</v>
      </c>
      <c r="B55" s="71">
        <v>15</v>
      </c>
      <c r="C55" s="83">
        <v>49</v>
      </c>
      <c r="D55" s="72">
        <v>0.21</v>
      </c>
      <c r="E55" s="71">
        <f t="shared" si="0"/>
        <v>8.5041322314049577</v>
      </c>
      <c r="F55" s="71">
        <f t="shared" si="1"/>
        <v>40.495867768595041</v>
      </c>
      <c r="G55" s="73">
        <f t="shared" si="2"/>
        <v>0.62959183673469388</v>
      </c>
    </row>
    <row r="56" spans="1:7" ht="16" thickBot="1" x14ac:dyDescent="0.25"/>
    <row r="57" spans="1:7" x14ac:dyDescent="0.2">
      <c r="A57" s="93" t="s">
        <v>60</v>
      </c>
      <c r="B57" s="94"/>
    </row>
    <row r="58" spans="1:7" x14ac:dyDescent="0.2">
      <c r="A58" s="113" t="s">
        <v>257</v>
      </c>
      <c r="B58" s="114"/>
    </row>
    <row r="59" spans="1:7" x14ac:dyDescent="0.2">
      <c r="A59" s="113" t="s">
        <v>61</v>
      </c>
      <c r="B59" s="114"/>
    </row>
    <row r="60" spans="1:7" x14ac:dyDescent="0.2">
      <c r="A60" s="74" t="s">
        <v>62</v>
      </c>
      <c r="B60" s="75">
        <v>10000</v>
      </c>
    </row>
    <row r="61" spans="1:7" x14ac:dyDescent="0.2">
      <c r="A61" s="74" t="s">
        <v>63</v>
      </c>
      <c r="B61" s="75">
        <v>4000</v>
      </c>
    </row>
    <row r="62" spans="1:7" x14ac:dyDescent="0.2">
      <c r="A62" s="74" t="s">
        <v>64</v>
      </c>
      <c r="B62" s="75">
        <v>1500</v>
      </c>
    </row>
    <row r="63" spans="1:7" x14ac:dyDescent="0.2">
      <c r="A63" s="74" t="s">
        <v>65</v>
      </c>
      <c r="B63" s="75">
        <v>2500</v>
      </c>
    </row>
    <row r="64" spans="1:7" x14ac:dyDescent="0.2">
      <c r="A64" s="74" t="s">
        <v>66</v>
      </c>
      <c r="B64" s="75">
        <v>1200</v>
      </c>
    </row>
    <row r="65" spans="1:2" x14ac:dyDescent="0.2">
      <c r="A65" s="113" t="s">
        <v>67</v>
      </c>
      <c r="B65" s="114"/>
    </row>
    <row r="66" spans="1:2" x14ac:dyDescent="0.2">
      <c r="A66" s="74" t="s">
        <v>68</v>
      </c>
      <c r="B66" s="75">
        <v>7000</v>
      </c>
    </row>
    <row r="67" spans="1:2" x14ac:dyDescent="0.2">
      <c r="A67" s="74" t="s">
        <v>69</v>
      </c>
      <c r="B67" s="75">
        <v>2000</v>
      </c>
    </row>
    <row r="68" spans="1:2" x14ac:dyDescent="0.2">
      <c r="A68" s="74" t="s">
        <v>70</v>
      </c>
      <c r="B68" s="75">
        <v>1500</v>
      </c>
    </row>
    <row r="69" spans="1:2" x14ac:dyDescent="0.2">
      <c r="A69" s="74" t="s">
        <v>71</v>
      </c>
      <c r="B69" s="75">
        <v>1000</v>
      </c>
    </row>
    <row r="70" spans="1:2" x14ac:dyDescent="0.2">
      <c r="A70" s="74" t="s">
        <v>72</v>
      </c>
      <c r="B70" s="75">
        <v>1500</v>
      </c>
    </row>
    <row r="71" spans="1:2" x14ac:dyDescent="0.2">
      <c r="A71" s="74" t="s">
        <v>73</v>
      </c>
      <c r="B71" s="75">
        <v>800</v>
      </c>
    </row>
    <row r="72" spans="1:2" x14ac:dyDescent="0.2">
      <c r="A72" s="74" t="s">
        <v>74</v>
      </c>
      <c r="B72" s="75">
        <v>600</v>
      </c>
    </row>
    <row r="73" spans="1:2" x14ac:dyDescent="0.2">
      <c r="A73" s="113" t="s">
        <v>75</v>
      </c>
      <c r="B73" s="114"/>
    </row>
    <row r="74" spans="1:2" x14ac:dyDescent="0.2">
      <c r="A74" s="74" t="s">
        <v>76</v>
      </c>
      <c r="B74" s="75">
        <v>15000</v>
      </c>
    </row>
    <row r="75" spans="1:2" x14ac:dyDescent="0.2">
      <c r="A75" s="74" t="s">
        <v>77</v>
      </c>
      <c r="B75" s="75">
        <v>1500</v>
      </c>
    </row>
    <row r="76" spans="1:2" x14ac:dyDescent="0.2">
      <c r="A76" s="74" t="s">
        <v>78</v>
      </c>
      <c r="B76" s="75">
        <v>900</v>
      </c>
    </row>
    <row r="77" spans="1:2" x14ac:dyDescent="0.2">
      <c r="A77" s="74" t="s">
        <v>79</v>
      </c>
      <c r="B77" s="75">
        <v>500</v>
      </c>
    </row>
    <row r="78" spans="1:2" x14ac:dyDescent="0.2">
      <c r="A78" s="74" t="s">
        <v>80</v>
      </c>
      <c r="B78" s="75">
        <v>750</v>
      </c>
    </row>
    <row r="79" spans="1:2" x14ac:dyDescent="0.2">
      <c r="A79" s="74" t="s">
        <v>81</v>
      </c>
      <c r="B79" s="75">
        <v>200</v>
      </c>
    </row>
    <row r="80" spans="1:2" x14ac:dyDescent="0.2">
      <c r="A80" s="113" t="s">
        <v>82</v>
      </c>
      <c r="B80" s="114"/>
    </row>
    <row r="81" spans="1:2" x14ac:dyDescent="0.2">
      <c r="A81" s="74" t="s">
        <v>83</v>
      </c>
      <c r="B81" s="75">
        <v>1000</v>
      </c>
    </row>
    <row r="82" spans="1:2" x14ac:dyDescent="0.2">
      <c r="A82" s="74" t="s">
        <v>84</v>
      </c>
      <c r="B82" s="75">
        <v>1000</v>
      </c>
    </row>
    <row r="83" spans="1:2" x14ac:dyDescent="0.2">
      <c r="A83" s="74" t="s">
        <v>85</v>
      </c>
      <c r="B83" s="75">
        <v>2000</v>
      </c>
    </row>
    <row r="84" spans="1:2" x14ac:dyDescent="0.2">
      <c r="A84" s="74" t="s">
        <v>86</v>
      </c>
      <c r="B84" s="75">
        <v>800</v>
      </c>
    </row>
    <row r="85" spans="1:2" x14ac:dyDescent="0.2">
      <c r="A85" s="74" t="s">
        <v>87</v>
      </c>
      <c r="B85" s="75">
        <v>1500</v>
      </c>
    </row>
    <row r="86" spans="1:2" x14ac:dyDescent="0.2">
      <c r="A86" s="113" t="s">
        <v>88</v>
      </c>
      <c r="B86" s="114"/>
    </row>
    <row r="87" spans="1:2" x14ac:dyDescent="0.2">
      <c r="A87" s="74" t="s">
        <v>89</v>
      </c>
      <c r="B87" s="75">
        <v>500</v>
      </c>
    </row>
    <row r="88" spans="1:2" x14ac:dyDescent="0.2">
      <c r="A88" s="74" t="s">
        <v>90</v>
      </c>
      <c r="B88" s="75">
        <v>200</v>
      </c>
    </row>
    <row r="89" spans="1:2" x14ac:dyDescent="0.2">
      <c r="A89" s="74" t="s">
        <v>91</v>
      </c>
      <c r="B89" s="75">
        <v>100</v>
      </c>
    </row>
    <row r="90" spans="1:2" x14ac:dyDescent="0.2">
      <c r="A90" s="74" t="s">
        <v>92</v>
      </c>
      <c r="B90" s="75">
        <v>100</v>
      </c>
    </row>
    <row r="91" spans="1:2" x14ac:dyDescent="0.2">
      <c r="A91" s="113" t="s">
        <v>93</v>
      </c>
      <c r="B91" s="114"/>
    </row>
    <row r="92" spans="1:2" x14ac:dyDescent="0.2">
      <c r="A92" s="74" t="s">
        <v>94</v>
      </c>
      <c r="B92" s="75">
        <v>200</v>
      </c>
    </row>
    <row r="93" spans="1:2" x14ac:dyDescent="0.2">
      <c r="A93" s="74" t="s">
        <v>95</v>
      </c>
      <c r="B93" s="75">
        <v>100</v>
      </c>
    </row>
    <row r="94" spans="1:2" x14ac:dyDescent="0.2">
      <c r="A94" s="74" t="s">
        <v>96</v>
      </c>
      <c r="B94" s="75">
        <v>100</v>
      </c>
    </row>
    <row r="95" spans="1:2" x14ac:dyDescent="0.2">
      <c r="A95" s="74" t="s">
        <v>97</v>
      </c>
      <c r="B95" s="75">
        <v>50</v>
      </c>
    </row>
    <row r="96" spans="1:2" x14ac:dyDescent="0.2">
      <c r="A96" s="113" t="s">
        <v>98</v>
      </c>
      <c r="B96" s="114"/>
    </row>
    <row r="97" spans="1:38" x14ac:dyDescent="0.2">
      <c r="A97" s="74" t="s">
        <v>99</v>
      </c>
      <c r="B97" s="75">
        <v>400</v>
      </c>
    </row>
    <row r="98" spans="1:38" x14ac:dyDescent="0.2">
      <c r="A98" s="74" t="s">
        <v>100</v>
      </c>
      <c r="B98" s="75">
        <v>50</v>
      </c>
    </row>
    <row r="99" spans="1:38" x14ac:dyDescent="0.2">
      <c r="A99" s="74" t="s">
        <v>101</v>
      </c>
      <c r="B99" s="75">
        <v>150</v>
      </c>
    </row>
    <row r="100" spans="1:38" ht="16" thickBot="1" x14ac:dyDescent="0.25">
      <c r="A100" s="76" t="s">
        <v>102</v>
      </c>
      <c r="B100" s="77">
        <f>SUM(B60:B64)+SUM(B66:B72)+SUM(B74:B79)+SUM(B81:B85)+SUM(B87:B90)+SUM(B92:B95)+SUM(B97:B99)</f>
        <v>60700</v>
      </c>
    </row>
    <row r="103" spans="1:38" ht="19" x14ac:dyDescent="0.25">
      <c r="A103" s="95" t="s">
        <v>104</v>
      </c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</row>
    <row r="104" spans="1:38" x14ac:dyDescent="0.2">
      <c r="A104" s="1" t="s">
        <v>235</v>
      </c>
      <c r="B104" s="1"/>
      <c r="C104" s="1" t="s">
        <v>105</v>
      </c>
      <c r="D104" s="1" t="s">
        <v>106</v>
      </c>
      <c r="E104" s="1" t="s">
        <v>107</v>
      </c>
      <c r="F104" s="1" t="s">
        <v>108</v>
      </c>
      <c r="G104" s="1" t="s">
        <v>109</v>
      </c>
      <c r="H104" s="1" t="s">
        <v>110</v>
      </c>
      <c r="I104" s="1" t="s">
        <v>111</v>
      </c>
      <c r="J104" s="1" t="s">
        <v>112</v>
      </c>
      <c r="K104" s="1" t="s">
        <v>113</v>
      </c>
      <c r="L104" s="1" t="s">
        <v>114</v>
      </c>
      <c r="M104" s="1" t="s">
        <v>115</v>
      </c>
      <c r="N104" s="1" t="s">
        <v>116</v>
      </c>
      <c r="O104" s="1" t="s">
        <v>117</v>
      </c>
      <c r="P104" s="1" t="s">
        <v>118</v>
      </c>
      <c r="Q104" s="1" t="s">
        <v>119</v>
      </c>
      <c r="R104" s="1" t="s">
        <v>120</v>
      </c>
      <c r="S104" s="1" t="s">
        <v>121</v>
      </c>
      <c r="T104" s="1" t="s">
        <v>122</v>
      </c>
      <c r="U104" s="1" t="s">
        <v>123</v>
      </c>
      <c r="V104" s="1" t="s">
        <v>124</v>
      </c>
      <c r="W104" s="1" t="s">
        <v>125</v>
      </c>
      <c r="X104" s="1" t="s">
        <v>126</v>
      </c>
      <c r="Y104" s="1" t="s">
        <v>127</v>
      </c>
      <c r="Z104" s="1" t="s">
        <v>128</v>
      </c>
      <c r="AA104" s="1" t="s">
        <v>129</v>
      </c>
      <c r="AB104" s="1" t="s">
        <v>130</v>
      </c>
      <c r="AC104" s="1" t="s">
        <v>131</v>
      </c>
      <c r="AD104" s="1" t="s">
        <v>132</v>
      </c>
      <c r="AE104" s="1" t="s">
        <v>133</v>
      </c>
      <c r="AF104" s="1" t="s">
        <v>134</v>
      </c>
      <c r="AG104" s="1" t="s">
        <v>135</v>
      </c>
      <c r="AH104" s="1" t="s">
        <v>136</v>
      </c>
      <c r="AI104" s="1" t="s">
        <v>137</v>
      </c>
      <c r="AJ104" s="1" t="s">
        <v>138</v>
      </c>
      <c r="AK104" s="1" t="s">
        <v>139</v>
      </c>
      <c r="AL104" s="1" t="s">
        <v>140</v>
      </c>
    </row>
    <row r="106" spans="1:38" x14ac:dyDescent="0.2">
      <c r="A106" s="1" t="s">
        <v>141</v>
      </c>
    </row>
    <row r="107" spans="1:38" x14ac:dyDescent="0.2">
      <c r="A107" t="s">
        <v>221</v>
      </c>
      <c r="C107" s="24">
        <f t="shared" ref="C107:H107" si="3">$F$4</f>
        <v>0.1</v>
      </c>
      <c r="D107" s="24">
        <f t="shared" si="3"/>
        <v>0.1</v>
      </c>
      <c r="E107" s="24">
        <f t="shared" si="3"/>
        <v>0.1</v>
      </c>
      <c r="F107" s="24">
        <f t="shared" si="3"/>
        <v>0.1</v>
      </c>
      <c r="G107" s="24">
        <f t="shared" si="3"/>
        <v>0.1</v>
      </c>
      <c r="H107" s="24">
        <f t="shared" si="3"/>
        <v>0.1</v>
      </c>
      <c r="I107" s="24">
        <f t="shared" ref="I107:N107" si="4">$F$5</f>
        <v>0.15</v>
      </c>
      <c r="J107" s="24">
        <f t="shared" si="4"/>
        <v>0.15</v>
      </c>
      <c r="K107" s="24">
        <f t="shared" si="4"/>
        <v>0.15</v>
      </c>
      <c r="L107" s="24">
        <f t="shared" si="4"/>
        <v>0.15</v>
      </c>
      <c r="M107" s="24">
        <f t="shared" si="4"/>
        <v>0.15</v>
      </c>
      <c r="N107" s="24">
        <f t="shared" si="4"/>
        <v>0.15</v>
      </c>
      <c r="O107" s="24">
        <f t="shared" ref="O107:V107" si="5">$F$6</f>
        <v>0.08</v>
      </c>
      <c r="P107" s="24">
        <f t="shared" si="5"/>
        <v>0.08</v>
      </c>
      <c r="Q107" s="24">
        <f t="shared" si="5"/>
        <v>0.08</v>
      </c>
      <c r="R107" s="24">
        <f t="shared" si="5"/>
        <v>0.08</v>
      </c>
      <c r="S107" s="24">
        <f t="shared" si="5"/>
        <v>0.08</v>
      </c>
      <c r="T107" s="24">
        <f t="shared" si="5"/>
        <v>0.08</v>
      </c>
      <c r="U107" s="24">
        <f t="shared" si="5"/>
        <v>0.08</v>
      </c>
      <c r="V107" s="24">
        <f t="shared" si="5"/>
        <v>0.08</v>
      </c>
      <c r="W107" s="24">
        <f t="shared" ref="W107:AL107" si="6">$F$7</f>
        <v>0.03</v>
      </c>
      <c r="X107" s="24">
        <f t="shared" si="6"/>
        <v>0.03</v>
      </c>
      <c r="Y107" s="24">
        <f t="shared" si="6"/>
        <v>0.03</v>
      </c>
      <c r="Z107" s="24">
        <f t="shared" si="6"/>
        <v>0.03</v>
      </c>
      <c r="AA107" s="24">
        <f t="shared" si="6"/>
        <v>0.03</v>
      </c>
      <c r="AB107" s="24">
        <f t="shared" si="6"/>
        <v>0.03</v>
      </c>
      <c r="AC107" s="24">
        <f t="shared" si="6"/>
        <v>0.03</v>
      </c>
      <c r="AD107" s="24">
        <f t="shared" si="6"/>
        <v>0.03</v>
      </c>
      <c r="AE107" s="24">
        <f t="shared" si="6"/>
        <v>0.03</v>
      </c>
      <c r="AF107" s="24">
        <f t="shared" si="6"/>
        <v>0.03</v>
      </c>
      <c r="AG107" s="24">
        <f t="shared" si="6"/>
        <v>0.03</v>
      </c>
      <c r="AH107" s="24">
        <f t="shared" si="6"/>
        <v>0.03</v>
      </c>
      <c r="AI107" s="24">
        <f t="shared" si="6"/>
        <v>0.03</v>
      </c>
      <c r="AJ107" s="24">
        <f t="shared" si="6"/>
        <v>0.03</v>
      </c>
      <c r="AK107" s="24">
        <f t="shared" si="6"/>
        <v>0.03</v>
      </c>
      <c r="AL107" s="24">
        <f t="shared" si="6"/>
        <v>0.03</v>
      </c>
    </row>
    <row r="108" spans="1:38" x14ac:dyDescent="0.2">
      <c r="A108" t="s">
        <v>142</v>
      </c>
      <c r="C108" s="25">
        <f>F8</f>
        <v>40</v>
      </c>
      <c r="D108">
        <f>ROUND(C108*(100%+D107),0)</f>
        <v>44</v>
      </c>
      <c r="E108">
        <f t="shared" ref="E108:AL108" si="7">ROUND(D108*(100%+E107),0)</f>
        <v>48</v>
      </c>
      <c r="F108">
        <f t="shared" si="7"/>
        <v>53</v>
      </c>
      <c r="G108">
        <f t="shared" si="7"/>
        <v>58</v>
      </c>
      <c r="H108">
        <f t="shared" si="7"/>
        <v>64</v>
      </c>
      <c r="I108">
        <f t="shared" si="7"/>
        <v>74</v>
      </c>
      <c r="J108">
        <f t="shared" si="7"/>
        <v>85</v>
      </c>
      <c r="K108">
        <f t="shared" si="7"/>
        <v>98</v>
      </c>
      <c r="L108">
        <f t="shared" si="7"/>
        <v>113</v>
      </c>
      <c r="M108">
        <f t="shared" si="7"/>
        <v>130</v>
      </c>
      <c r="N108">
        <f t="shared" si="7"/>
        <v>150</v>
      </c>
      <c r="O108">
        <f t="shared" si="7"/>
        <v>162</v>
      </c>
      <c r="P108">
        <f t="shared" si="7"/>
        <v>175</v>
      </c>
      <c r="Q108">
        <f t="shared" si="7"/>
        <v>189</v>
      </c>
      <c r="R108">
        <f t="shared" si="7"/>
        <v>204</v>
      </c>
      <c r="S108">
        <f t="shared" si="7"/>
        <v>220</v>
      </c>
      <c r="T108">
        <f t="shared" si="7"/>
        <v>238</v>
      </c>
      <c r="U108">
        <f t="shared" si="7"/>
        <v>257</v>
      </c>
      <c r="V108">
        <f t="shared" si="7"/>
        <v>278</v>
      </c>
      <c r="W108">
        <f t="shared" si="7"/>
        <v>286</v>
      </c>
      <c r="X108">
        <f t="shared" si="7"/>
        <v>295</v>
      </c>
      <c r="Y108">
        <f t="shared" si="7"/>
        <v>304</v>
      </c>
      <c r="Z108">
        <f t="shared" si="7"/>
        <v>313</v>
      </c>
      <c r="AA108">
        <f t="shared" si="7"/>
        <v>322</v>
      </c>
      <c r="AB108">
        <f t="shared" si="7"/>
        <v>332</v>
      </c>
      <c r="AC108">
        <f t="shared" si="7"/>
        <v>342</v>
      </c>
      <c r="AD108">
        <f t="shared" si="7"/>
        <v>352</v>
      </c>
      <c r="AE108">
        <f t="shared" si="7"/>
        <v>363</v>
      </c>
      <c r="AF108">
        <f t="shared" si="7"/>
        <v>374</v>
      </c>
      <c r="AG108">
        <f t="shared" si="7"/>
        <v>385</v>
      </c>
      <c r="AH108">
        <f t="shared" si="7"/>
        <v>397</v>
      </c>
      <c r="AI108">
        <f t="shared" si="7"/>
        <v>409</v>
      </c>
      <c r="AJ108">
        <f t="shared" si="7"/>
        <v>421</v>
      </c>
      <c r="AK108">
        <f t="shared" si="7"/>
        <v>434</v>
      </c>
      <c r="AL108">
        <f t="shared" si="7"/>
        <v>447</v>
      </c>
    </row>
    <row r="109" spans="1:38" x14ac:dyDescent="0.2">
      <c r="A109" t="s">
        <v>45</v>
      </c>
      <c r="C109">
        <f t="shared" ref="C109:AL109" si="8">ROUND(C108*$F$10,0)</f>
        <v>12</v>
      </c>
      <c r="D109">
        <f t="shared" si="8"/>
        <v>13</v>
      </c>
      <c r="E109">
        <f t="shared" si="8"/>
        <v>14</v>
      </c>
      <c r="F109">
        <f t="shared" si="8"/>
        <v>16</v>
      </c>
      <c r="G109">
        <f t="shared" si="8"/>
        <v>17</v>
      </c>
      <c r="H109">
        <f t="shared" si="8"/>
        <v>19</v>
      </c>
      <c r="I109">
        <f t="shared" si="8"/>
        <v>22</v>
      </c>
      <c r="J109">
        <f t="shared" si="8"/>
        <v>26</v>
      </c>
      <c r="K109">
        <f t="shared" si="8"/>
        <v>29</v>
      </c>
      <c r="L109">
        <f t="shared" si="8"/>
        <v>34</v>
      </c>
      <c r="M109">
        <f t="shared" si="8"/>
        <v>39</v>
      </c>
      <c r="N109">
        <f t="shared" si="8"/>
        <v>45</v>
      </c>
      <c r="O109">
        <f t="shared" si="8"/>
        <v>49</v>
      </c>
      <c r="P109">
        <f t="shared" si="8"/>
        <v>53</v>
      </c>
      <c r="Q109">
        <f t="shared" si="8"/>
        <v>57</v>
      </c>
      <c r="R109">
        <f t="shared" si="8"/>
        <v>61</v>
      </c>
      <c r="S109">
        <f t="shared" si="8"/>
        <v>66</v>
      </c>
      <c r="T109">
        <f t="shared" si="8"/>
        <v>71</v>
      </c>
      <c r="U109">
        <f t="shared" si="8"/>
        <v>77</v>
      </c>
      <c r="V109">
        <f t="shared" si="8"/>
        <v>83</v>
      </c>
      <c r="W109">
        <f t="shared" si="8"/>
        <v>86</v>
      </c>
      <c r="X109">
        <f t="shared" si="8"/>
        <v>89</v>
      </c>
      <c r="Y109">
        <f t="shared" si="8"/>
        <v>91</v>
      </c>
      <c r="Z109">
        <f t="shared" si="8"/>
        <v>94</v>
      </c>
      <c r="AA109">
        <f t="shared" si="8"/>
        <v>97</v>
      </c>
      <c r="AB109">
        <f t="shared" si="8"/>
        <v>100</v>
      </c>
      <c r="AC109">
        <f t="shared" si="8"/>
        <v>103</v>
      </c>
      <c r="AD109">
        <f t="shared" si="8"/>
        <v>106</v>
      </c>
      <c r="AE109">
        <f t="shared" si="8"/>
        <v>109</v>
      </c>
      <c r="AF109">
        <f t="shared" si="8"/>
        <v>112</v>
      </c>
      <c r="AG109">
        <f t="shared" si="8"/>
        <v>116</v>
      </c>
      <c r="AH109">
        <f t="shared" si="8"/>
        <v>119</v>
      </c>
      <c r="AI109">
        <f t="shared" si="8"/>
        <v>123</v>
      </c>
      <c r="AJ109">
        <f t="shared" si="8"/>
        <v>126</v>
      </c>
      <c r="AK109">
        <f t="shared" si="8"/>
        <v>130</v>
      </c>
      <c r="AL109">
        <f t="shared" si="8"/>
        <v>134</v>
      </c>
    </row>
    <row r="110" spans="1:38" x14ac:dyDescent="0.2">
      <c r="A110" t="s">
        <v>46</v>
      </c>
      <c r="C110">
        <f t="shared" ref="C110:AL110" si="9">ROUND(C108*$F$11,0)</f>
        <v>12</v>
      </c>
      <c r="D110">
        <f t="shared" si="9"/>
        <v>13</v>
      </c>
      <c r="E110">
        <f t="shared" si="9"/>
        <v>14</v>
      </c>
      <c r="F110">
        <f t="shared" si="9"/>
        <v>16</v>
      </c>
      <c r="G110">
        <f t="shared" si="9"/>
        <v>17</v>
      </c>
      <c r="H110">
        <f t="shared" si="9"/>
        <v>19</v>
      </c>
      <c r="I110">
        <f t="shared" si="9"/>
        <v>22</v>
      </c>
      <c r="J110">
        <f t="shared" si="9"/>
        <v>26</v>
      </c>
      <c r="K110">
        <f t="shared" si="9"/>
        <v>29</v>
      </c>
      <c r="L110">
        <f t="shared" si="9"/>
        <v>34</v>
      </c>
      <c r="M110">
        <f t="shared" si="9"/>
        <v>39</v>
      </c>
      <c r="N110">
        <f t="shared" si="9"/>
        <v>45</v>
      </c>
      <c r="O110">
        <f t="shared" si="9"/>
        <v>49</v>
      </c>
      <c r="P110">
        <f t="shared" si="9"/>
        <v>53</v>
      </c>
      <c r="Q110">
        <f t="shared" si="9"/>
        <v>57</v>
      </c>
      <c r="R110">
        <f t="shared" si="9"/>
        <v>61</v>
      </c>
      <c r="S110">
        <f t="shared" si="9"/>
        <v>66</v>
      </c>
      <c r="T110">
        <f t="shared" si="9"/>
        <v>71</v>
      </c>
      <c r="U110">
        <f t="shared" si="9"/>
        <v>77</v>
      </c>
      <c r="V110">
        <f t="shared" si="9"/>
        <v>83</v>
      </c>
      <c r="W110">
        <f t="shared" si="9"/>
        <v>86</v>
      </c>
      <c r="X110">
        <f t="shared" si="9"/>
        <v>89</v>
      </c>
      <c r="Y110">
        <f t="shared" si="9"/>
        <v>91</v>
      </c>
      <c r="Z110">
        <f t="shared" si="9"/>
        <v>94</v>
      </c>
      <c r="AA110">
        <f t="shared" si="9"/>
        <v>97</v>
      </c>
      <c r="AB110">
        <f t="shared" si="9"/>
        <v>100</v>
      </c>
      <c r="AC110">
        <f t="shared" si="9"/>
        <v>103</v>
      </c>
      <c r="AD110">
        <f t="shared" si="9"/>
        <v>106</v>
      </c>
      <c r="AE110">
        <f t="shared" si="9"/>
        <v>109</v>
      </c>
      <c r="AF110">
        <f t="shared" si="9"/>
        <v>112</v>
      </c>
      <c r="AG110">
        <f t="shared" si="9"/>
        <v>116</v>
      </c>
      <c r="AH110">
        <f t="shared" si="9"/>
        <v>119</v>
      </c>
      <c r="AI110">
        <f t="shared" si="9"/>
        <v>123</v>
      </c>
      <c r="AJ110">
        <f t="shared" si="9"/>
        <v>126</v>
      </c>
      <c r="AK110">
        <f t="shared" si="9"/>
        <v>130</v>
      </c>
      <c r="AL110">
        <f t="shared" si="9"/>
        <v>134</v>
      </c>
    </row>
    <row r="111" spans="1:38" x14ac:dyDescent="0.2">
      <c r="A111" t="s">
        <v>47</v>
      </c>
      <c r="C111">
        <f t="shared" ref="C111:AL111" si="10">ROUND(C108*$F$12,0)</f>
        <v>16</v>
      </c>
      <c r="D111">
        <f t="shared" si="10"/>
        <v>18</v>
      </c>
      <c r="E111">
        <f t="shared" si="10"/>
        <v>19</v>
      </c>
      <c r="F111">
        <f t="shared" si="10"/>
        <v>21</v>
      </c>
      <c r="G111">
        <f t="shared" si="10"/>
        <v>23</v>
      </c>
      <c r="H111">
        <f t="shared" si="10"/>
        <v>26</v>
      </c>
      <c r="I111">
        <f t="shared" si="10"/>
        <v>30</v>
      </c>
      <c r="J111">
        <f t="shared" si="10"/>
        <v>34</v>
      </c>
      <c r="K111">
        <f t="shared" si="10"/>
        <v>39</v>
      </c>
      <c r="L111">
        <f t="shared" si="10"/>
        <v>45</v>
      </c>
      <c r="M111">
        <f t="shared" si="10"/>
        <v>52</v>
      </c>
      <c r="N111">
        <f t="shared" si="10"/>
        <v>60</v>
      </c>
      <c r="O111">
        <f t="shared" si="10"/>
        <v>65</v>
      </c>
      <c r="P111">
        <f t="shared" si="10"/>
        <v>70</v>
      </c>
      <c r="Q111">
        <f t="shared" si="10"/>
        <v>76</v>
      </c>
      <c r="R111">
        <f t="shared" si="10"/>
        <v>82</v>
      </c>
      <c r="S111">
        <f t="shared" si="10"/>
        <v>88</v>
      </c>
      <c r="T111">
        <f t="shared" si="10"/>
        <v>95</v>
      </c>
      <c r="U111">
        <f t="shared" si="10"/>
        <v>103</v>
      </c>
      <c r="V111">
        <f t="shared" si="10"/>
        <v>111</v>
      </c>
      <c r="W111">
        <f t="shared" si="10"/>
        <v>114</v>
      </c>
      <c r="X111">
        <f t="shared" si="10"/>
        <v>118</v>
      </c>
      <c r="Y111">
        <f t="shared" si="10"/>
        <v>122</v>
      </c>
      <c r="Z111">
        <f t="shared" si="10"/>
        <v>125</v>
      </c>
      <c r="AA111">
        <f t="shared" si="10"/>
        <v>129</v>
      </c>
      <c r="AB111">
        <f t="shared" si="10"/>
        <v>133</v>
      </c>
      <c r="AC111">
        <f t="shared" si="10"/>
        <v>137</v>
      </c>
      <c r="AD111">
        <f t="shared" si="10"/>
        <v>141</v>
      </c>
      <c r="AE111">
        <f t="shared" si="10"/>
        <v>145</v>
      </c>
      <c r="AF111">
        <f t="shared" si="10"/>
        <v>150</v>
      </c>
      <c r="AG111">
        <f t="shared" si="10"/>
        <v>154</v>
      </c>
      <c r="AH111">
        <f t="shared" si="10"/>
        <v>159</v>
      </c>
      <c r="AI111">
        <f t="shared" si="10"/>
        <v>164</v>
      </c>
      <c r="AJ111">
        <f t="shared" si="10"/>
        <v>168</v>
      </c>
      <c r="AK111">
        <f t="shared" si="10"/>
        <v>174</v>
      </c>
      <c r="AL111">
        <f t="shared" si="10"/>
        <v>179</v>
      </c>
    </row>
    <row r="112" spans="1:38" x14ac:dyDescent="0.2">
      <c r="A112" t="s">
        <v>56</v>
      </c>
      <c r="C112">
        <f t="shared" ref="C112:AL112" si="11">ROUND(C108*$F$13,0)</f>
        <v>20</v>
      </c>
      <c r="D112">
        <f t="shared" si="11"/>
        <v>22</v>
      </c>
      <c r="E112">
        <f t="shared" si="11"/>
        <v>24</v>
      </c>
      <c r="F112">
        <f t="shared" si="11"/>
        <v>27</v>
      </c>
      <c r="G112">
        <f t="shared" si="11"/>
        <v>29</v>
      </c>
      <c r="H112">
        <f t="shared" si="11"/>
        <v>32</v>
      </c>
      <c r="I112">
        <f t="shared" si="11"/>
        <v>37</v>
      </c>
      <c r="J112">
        <f t="shared" si="11"/>
        <v>43</v>
      </c>
      <c r="K112">
        <f t="shared" si="11"/>
        <v>49</v>
      </c>
      <c r="L112">
        <f t="shared" si="11"/>
        <v>57</v>
      </c>
      <c r="M112">
        <f t="shared" si="11"/>
        <v>65</v>
      </c>
      <c r="N112">
        <f t="shared" si="11"/>
        <v>75</v>
      </c>
      <c r="O112">
        <f t="shared" si="11"/>
        <v>81</v>
      </c>
      <c r="P112">
        <f t="shared" si="11"/>
        <v>88</v>
      </c>
      <c r="Q112">
        <f t="shared" si="11"/>
        <v>95</v>
      </c>
      <c r="R112">
        <f t="shared" si="11"/>
        <v>102</v>
      </c>
      <c r="S112">
        <f t="shared" si="11"/>
        <v>110</v>
      </c>
      <c r="T112">
        <f t="shared" si="11"/>
        <v>119</v>
      </c>
      <c r="U112">
        <f t="shared" si="11"/>
        <v>129</v>
      </c>
      <c r="V112">
        <f t="shared" si="11"/>
        <v>139</v>
      </c>
      <c r="W112">
        <f t="shared" si="11"/>
        <v>143</v>
      </c>
      <c r="X112">
        <f t="shared" si="11"/>
        <v>148</v>
      </c>
      <c r="Y112">
        <f t="shared" si="11"/>
        <v>152</v>
      </c>
      <c r="Z112">
        <f t="shared" si="11"/>
        <v>157</v>
      </c>
      <c r="AA112">
        <f t="shared" si="11"/>
        <v>161</v>
      </c>
      <c r="AB112">
        <f t="shared" si="11"/>
        <v>166</v>
      </c>
      <c r="AC112">
        <f t="shared" si="11"/>
        <v>171</v>
      </c>
      <c r="AD112">
        <f t="shared" si="11"/>
        <v>176</v>
      </c>
      <c r="AE112">
        <f t="shared" si="11"/>
        <v>182</v>
      </c>
      <c r="AF112">
        <f t="shared" si="11"/>
        <v>187</v>
      </c>
      <c r="AG112">
        <f t="shared" si="11"/>
        <v>193</v>
      </c>
      <c r="AH112">
        <f t="shared" si="11"/>
        <v>199</v>
      </c>
      <c r="AI112">
        <f t="shared" si="11"/>
        <v>205</v>
      </c>
      <c r="AJ112">
        <f t="shared" si="11"/>
        <v>211</v>
      </c>
      <c r="AK112">
        <f t="shared" si="11"/>
        <v>217</v>
      </c>
      <c r="AL112">
        <f t="shared" si="11"/>
        <v>224</v>
      </c>
    </row>
    <row r="113" spans="1:38" x14ac:dyDescent="0.2">
      <c r="A113" t="s">
        <v>143</v>
      </c>
      <c r="C113">
        <f t="shared" ref="C113:AL113" si="12">ROUND(C108*$F$14,0)</f>
        <v>4</v>
      </c>
      <c r="D113">
        <f t="shared" si="12"/>
        <v>4</v>
      </c>
      <c r="E113">
        <f t="shared" si="12"/>
        <v>5</v>
      </c>
      <c r="F113">
        <f t="shared" si="12"/>
        <v>5</v>
      </c>
      <c r="G113">
        <f t="shared" si="12"/>
        <v>6</v>
      </c>
      <c r="H113">
        <f t="shared" si="12"/>
        <v>6</v>
      </c>
      <c r="I113">
        <f t="shared" si="12"/>
        <v>7</v>
      </c>
      <c r="J113">
        <f t="shared" si="12"/>
        <v>9</v>
      </c>
      <c r="K113">
        <f t="shared" si="12"/>
        <v>10</v>
      </c>
      <c r="L113">
        <f t="shared" si="12"/>
        <v>11</v>
      </c>
      <c r="M113">
        <f t="shared" si="12"/>
        <v>13</v>
      </c>
      <c r="N113">
        <f t="shared" si="12"/>
        <v>15</v>
      </c>
      <c r="O113">
        <f t="shared" si="12"/>
        <v>16</v>
      </c>
      <c r="P113">
        <f t="shared" si="12"/>
        <v>18</v>
      </c>
      <c r="Q113">
        <f t="shared" si="12"/>
        <v>19</v>
      </c>
      <c r="R113">
        <f t="shared" si="12"/>
        <v>20</v>
      </c>
      <c r="S113">
        <f t="shared" si="12"/>
        <v>22</v>
      </c>
      <c r="T113">
        <f t="shared" si="12"/>
        <v>24</v>
      </c>
      <c r="U113">
        <f t="shared" si="12"/>
        <v>26</v>
      </c>
      <c r="V113">
        <f t="shared" si="12"/>
        <v>28</v>
      </c>
      <c r="W113">
        <f t="shared" si="12"/>
        <v>29</v>
      </c>
      <c r="X113">
        <f t="shared" si="12"/>
        <v>30</v>
      </c>
      <c r="Y113">
        <f t="shared" si="12"/>
        <v>30</v>
      </c>
      <c r="Z113">
        <f t="shared" si="12"/>
        <v>31</v>
      </c>
      <c r="AA113">
        <f t="shared" si="12"/>
        <v>32</v>
      </c>
      <c r="AB113">
        <f t="shared" si="12"/>
        <v>33</v>
      </c>
      <c r="AC113">
        <f t="shared" si="12"/>
        <v>34</v>
      </c>
      <c r="AD113">
        <f t="shared" si="12"/>
        <v>35</v>
      </c>
      <c r="AE113">
        <f t="shared" si="12"/>
        <v>36</v>
      </c>
      <c r="AF113">
        <f t="shared" si="12"/>
        <v>37</v>
      </c>
      <c r="AG113">
        <f t="shared" si="12"/>
        <v>39</v>
      </c>
      <c r="AH113">
        <f t="shared" si="12"/>
        <v>40</v>
      </c>
      <c r="AI113">
        <f t="shared" si="12"/>
        <v>41</v>
      </c>
      <c r="AJ113">
        <f t="shared" si="12"/>
        <v>42</v>
      </c>
      <c r="AK113">
        <f t="shared" si="12"/>
        <v>43</v>
      </c>
      <c r="AL113">
        <f t="shared" si="12"/>
        <v>45</v>
      </c>
    </row>
    <row r="114" spans="1:38" x14ac:dyDescent="0.2">
      <c r="A114" t="s">
        <v>144</v>
      </c>
      <c r="C114">
        <f t="shared" ref="C114:AL114" si="13">ROUND(C108*$F$15,0)</f>
        <v>32</v>
      </c>
      <c r="D114">
        <f t="shared" si="13"/>
        <v>35</v>
      </c>
      <c r="E114">
        <f t="shared" si="13"/>
        <v>38</v>
      </c>
      <c r="F114">
        <f t="shared" si="13"/>
        <v>42</v>
      </c>
      <c r="G114">
        <f t="shared" si="13"/>
        <v>46</v>
      </c>
      <c r="H114">
        <f t="shared" si="13"/>
        <v>51</v>
      </c>
      <c r="I114">
        <f t="shared" si="13"/>
        <v>59</v>
      </c>
      <c r="J114">
        <f t="shared" si="13"/>
        <v>68</v>
      </c>
      <c r="K114">
        <f t="shared" si="13"/>
        <v>78</v>
      </c>
      <c r="L114">
        <f t="shared" si="13"/>
        <v>90</v>
      </c>
      <c r="M114">
        <f t="shared" si="13"/>
        <v>104</v>
      </c>
      <c r="N114">
        <f t="shared" si="13"/>
        <v>120</v>
      </c>
      <c r="O114">
        <f t="shared" si="13"/>
        <v>130</v>
      </c>
      <c r="P114">
        <f t="shared" si="13"/>
        <v>140</v>
      </c>
      <c r="Q114">
        <f t="shared" si="13"/>
        <v>151</v>
      </c>
      <c r="R114">
        <f t="shared" si="13"/>
        <v>163</v>
      </c>
      <c r="S114">
        <f t="shared" si="13"/>
        <v>176</v>
      </c>
      <c r="T114">
        <f t="shared" si="13"/>
        <v>190</v>
      </c>
      <c r="U114">
        <f t="shared" si="13"/>
        <v>206</v>
      </c>
      <c r="V114">
        <f t="shared" si="13"/>
        <v>222</v>
      </c>
      <c r="W114">
        <f t="shared" si="13"/>
        <v>229</v>
      </c>
      <c r="X114">
        <f t="shared" si="13"/>
        <v>236</v>
      </c>
      <c r="Y114">
        <f t="shared" si="13"/>
        <v>243</v>
      </c>
      <c r="Z114">
        <f t="shared" si="13"/>
        <v>250</v>
      </c>
      <c r="AA114">
        <f t="shared" si="13"/>
        <v>258</v>
      </c>
      <c r="AB114">
        <f t="shared" si="13"/>
        <v>266</v>
      </c>
      <c r="AC114">
        <f t="shared" si="13"/>
        <v>274</v>
      </c>
      <c r="AD114">
        <f t="shared" si="13"/>
        <v>282</v>
      </c>
      <c r="AE114">
        <f t="shared" si="13"/>
        <v>290</v>
      </c>
      <c r="AF114">
        <f t="shared" si="13"/>
        <v>299</v>
      </c>
      <c r="AG114">
        <f t="shared" si="13"/>
        <v>308</v>
      </c>
      <c r="AH114">
        <f t="shared" si="13"/>
        <v>318</v>
      </c>
      <c r="AI114">
        <f t="shared" si="13"/>
        <v>327</v>
      </c>
      <c r="AJ114">
        <f t="shared" si="13"/>
        <v>337</v>
      </c>
      <c r="AK114">
        <f t="shared" si="13"/>
        <v>347</v>
      </c>
      <c r="AL114">
        <f t="shared" si="13"/>
        <v>358</v>
      </c>
    </row>
    <row r="115" spans="1:38" x14ac:dyDescent="0.2">
      <c r="A115" t="s">
        <v>59</v>
      </c>
      <c r="C115">
        <f t="shared" ref="C115:AL115" si="14">ROUND(C108*$F$16,0)</f>
        <v>12</v>
      </c>
      <c r="D115">
        <f t="shared" si="14"/>
        <v>13</v>
      </c>
      <c r="E115">
        <f t="shared" si="14"/>
        <v>14</v>
      </c>
      <c r="F115">
        <f t="shared" si="14"/>
        <v>16</v>
      </c>
      <c r="G115">
        <f t="shared" si="14"/>
        <v>17</v>
      </c>
      <c r="H115">
        <f t="shared" si="14"/>
        <v>19</v>
      </c>
      <c r="I115">
        <f t="shared" si="14"/>
        <v>22</v>
      </c>
      <c r="J115">
        <f t="shared" si="14"/>
        <v>26</v>
      </c>
      <c r="K115">
        <f t="shared" si="14"/>
        <v>29</v>
      </c>
      <c r="L115">
        <f t="shared" si="14"/>
        <v>34</v>
      </c>
      <c r="M115">
        <f t="shared" si="14"/>
        <v>39</v>
      </c>
      <c r="N115">
        <f t="shared" si="14"/>
        <v>45</v>
      </c>
      <c r="O115">
        <f t="shared" si="14"/>
        <v>49</v>
      </c>
      <c r="P115">
        <f t="shared" si="14"/>
        <v>53</v>
      </c>
      <c r="Q115">
        <f t="shared" si="14"/>
        <v>57</v>
      </c>
      <c r="R115">
        <f t="shared" si="14"/>
        <v>61</v>
      </c>
      <c r="S115">
        <f t="shared" si="14"/>
        <v>66</v>
      </c>
      <c r="T115">
        <f t="shared" si="14"/>
        <v>71</v>
      </c>
      <c r="U115">
        <f t="shared" si="14"/>
        <v>77</v>
      </c>
      <c r="V115">
        <f t="shared" si="14"/>
        <v>83</v>
      </c>
      <c r="W115">
        <f t="shared" si="14"/>
        <v>86</v>
      </c>
      <c r="X115">
        <f t="shared" si="14"/>
        <v>89</v>
      </c>
      <c r="Y115">
        <f t="shared" si="14"/>
        <v>91</v>
      </c>
      <c r="Z115">
        <f t="shared" si="14"/>
        <v>94</v>
      </c>
      <c r="AA115">
        <f t="shared" si="14"/>
        <v>97</v>
      </c>
      <c r="AB115">
        <f t="shared" si="14"/>
        <v>100</v>
      </c>
      <c r="AC115">
        <f t="shared" si="14"/>
        <v>103</v>
      </c>
      <c r="AD115">
        <f t="shared" si="14"/>
        <v>106</v>
      </c>
      <c r="AE115">
        <f t="shared" si="14"/>
        <v>109</v>
      </c>
      <c r="AF115">
        <f t="shared" si="14"/>
        <v>112</v>
      </c>
      <c r="AG115">
        <f t="shared" si="14"/>
        <v>116</v>
      </c>
      <c r="AH115">
        <f t="shared" si="14"/>
        <v>119</v>
      </c>
      <c r="AI115">
        <f t="shared" si="14"/>
        <v>123</v>
      </c>
      <c r="AJ115">
        <f t="shared" si="14"/>
        <v>126</v>
      </c>
      <c r="AK115">
        <f t="shared" si="14"/>
        <v>130</v>
      </c>
      <c r="AL115">
        <f t="shared" si="14"/>
        <v>134</v>
      </c>
    </row>
    <row r="117" spans="1:38" x14ac:dyDescent="0.2">
      <c r="A117" s="3" t="s">
        <v>145</v>
      </c>
    </row>
    <row r="118" spans="1:38" x14ac:dyDescent="0.2">
      <c r="A118" t="s">
        <v>146</v>
      </c>
      <c r="C118" s="28">
        <f>C109*$F$49</f>
        <v>8915.7024793388427</v>
      </c>
      <c r="D118" s="28">
        <f t="shared" ref="D118:AL118" si="15">D109*$F$49</f>
        <v>9658.6776859504134</v>
      </c>
      <c r="E118" s="28">
        <f t="shared" si="15"/>
        <v>10401.652892561982</v>
      </c>
      <c r="F118" s="28">
        <f t="shared" si="15"/>
        <v>11887.603305785124</v>
      </c>
      <c r="G118" s="28">
        <f t="shared" si="15"/>
        <v>12630.578512396694</v>
      </c>
      <c r="H118" s="28">
        <f t="shared" si="15"/>
        <v>14116.528925619834</v>
      </c>
      <c r="I118" s="28">
        <f t="shared" si="15"/>
        <v>16345.454545454544</v>
      </c>
      <c r="J118" s="28">
        <f t="shared" si="15"/>
        <v>19317.355371900827</v>
      </c>
      <c r="K118" s="28">
        <f t="shared" si="15"/>
        <v>21546.280991735537</v>
      </c>
      <c r="L118" s="28">
        <f t="shared" si="15"/>
        <v>25261.157024793389</v>
      </c>
      <c r="M118" s="28">
        <f t="shared" si="15"/>
        <v>28976.03305785124</v>
      </c>
      <c r="N118" s="28">
        <f t="shared" si="15"/>
        <v>33433.884297520657</v>
      </c>
      <c r="O118" s="28">
        <f t="shared" si="15"/>
        <v>36405.78512396694</v>
      </c>
      <c r="P118" s="28">
        <f t="shared" si="15"/>
        <v>39377.685950413223</v>
      </c>
      <c r="Q118" s="28">
        <f t="shared" si="15"/>
        <v>42349.586776859505</v>
      </c>
      <c r="R118" s="28">
        <f t="shared" si="15"/>
        <v>45321.487603305781</v>
      </c>
      <c r="S118" s="28">
        <f t="shared" si="15"/>
        <v>49036.363636363632</v>
      </c>
      <c r="T118" s="28">
        <f t="shared" si="15"/>
        <v>52751.239669421484</v>
      </c>
      <c r="U118" s="28">
        <f t="shared" si="15"/>
        <v>57209.090909090904</v>
      </c>
      <c r="V118" s="28">
        <f t="shared" si="15"/>
        <v>61666.942148760332</v>
      </c>
      <c r="W118" s="28">
        <f t="shared" si="15"/>
        <v>63895.867768595039</v>
      </c>
      <c r="X118" s="28">
        <f t="shared" si="15"/>
        <v>66124.793388429753</v>
      </c>
      <c r="Y118" s="28">
        <f t="shared" si="15"/>
        <v>67610.74380165289</v>
      </c>
      <c r="Z118" s="28">
        <f t="shared" si="15"/>
        <v>69839.669421487604</v>
      </c>
      <c r="AA118" s="28">
        <f t="shared" si="15"/>
        <v>72068.595041322318</v>
      </c>
      <c r="AB118" s="28">
        <f t="shared" si="15"/>
        <v>74297.520661157017</v>
      </c>
      <c r="AC118" s="28">
        <f t="shared" si="15"/>
        <v>76526.446280991731</v>
      </c>
      <c r="AD118" s="28">
        <f t="shared" si="15"/>
        <v>78755.371900826445</v>
      </c>
      <c r="AE118" s="28">
        <f t="shared" si="15"/>
        <v>80984.297520661159</v>
      </c>
      <c r="AF118" s="28">
        <f t="shared" si="15"/>
        <v>83213.223140495858</v>
      </c>
      <c r="AG118" s="28">
        <f t="shared" si="15"/>
        <v>86185.123966942148</v>
      </c>
      <c r="AH118" s="28">
        <f t="shared" si="15"/>
        <v>88414.049586776862</v>
      </c>
      <c r="AI118" s="28">
        <f t="shared" si="15"/>
        <v>91385.950413223138</v>
      </c>
      <c r="AJ118" s="28">
        <f t="shared" si="15"/>
        <v>93614.876033057852</v>
      </c>
      <c r="AK118" s="28">
        <f t="shared" si="15"/>
        <v>96586.776859504127</v>
      </c>
      <c r="AL118" s="28">
        <f t="shared" si="15"/>
        <v>99558.677685950417</v>
      </c>
    </row>
    <row r="119" spans="1:38" x14ac:dyDescent="0.2">
      <c r="A119" t="s">
        <v>147</v>
      </c>
      <c r="C119" s="28">
        <f>C110*$F$50</f>
        <v>6932.2314049586785</v>
      </c>
      <c r="D119" s="28">
        <f t="shared" ref="D119:AL119" si="16">D110*$F$50</f>
        <v>7509.9173553719011</v>
      </c>
      <c r="E119" s="28">
        <f t="shared" si="16"/>
        <v>8087.6033057851246</v>
      </c>
      <c r="F119" s="28">
        <f t="shared" si="16"/>
        <v>9242.9752066115707</v>
      </c>
      <c r="G119" s="28">
        <f t="shared" si="16"/>
        <v>9820.6611570247933</v>
      </c>
      <c r="H119" s="28">
        <f t="shared" si="16"/>
        <v>10976.03305785124</v>
      </c>
      <c r="I119" s="28">
        <f t="shared" si="16"/>
        <v>12709.09090909091</v>
      </c>
      <c r="J119" s="28">
        <f t="shared" si="16"/>
        <v>15019.834710743802</v>
      </c>
      <c r="K119" s="28">
        <f t="shared" si="16"/>
        <v>16752.892561983474</v>
      </c>
      <c r="L119" s="28">
        <f t="shared" si="16"/>
        <v>19641.322314049587</v>
      </c>
      <c r="M119" s="28">
        <f t="shared" si="16"/>
        <v>22529.752066115703</v>
      </c>
      <c r="N119" s="28">
        <f t="shared" si="16"/>
        <v>25995.867768595042</v>
      </c>
      <c r="O119" s="28">
        <f t="shared" si="16"/>
        <v>28306.611570247936</v>
      </c>
      <c r="P119" s="28">
        <f t="shared" si="16"/>
        <v>30617.355371900827</v>
      </c>
      <c r="Q119" s="28">
        <f t="shared" si="16"/>
        <v>32928.099173553717</v>
      </c>
      <c r="R119" s="28">
        <f t="shared" si="16"/>
        <v>35238.842975206615</v>
      </c>
      <c r="S119" s="28">
        <f t="shared" si="16"/>
        <v>38127.272727272728</v>
      </c>
      <c r="T119" s="28">
        <f t="shared" si="16"/>
        <v>41015.702479338848</v>
      </c>
      <c r="U119" s="28">
        <f t="shared" si="16"/>
        <v>44481.818181818184</v>
      </c>
      <c r="V119" s="28">
        <f t="shared" si="16"/>
        <v>47947.933884297519</v>
      </c>
      <c r="W119" s="28">
        <f t="shared" si="16"/>
        <v>49680.991735537194</v>
      </c>
      <c r="X119" s="28">
        <f t="shared" si="16"/>
        <v>51414.049586776862</v>
      </c>
      <c r="Y119" s="28">
        <f t="shared" si="16"/>
        <v>52569.421487603307</v>
      </c>
      <c r="Z119" s="28">
        <f t="shared" si="16"/>
        <v>54302.479338842975</v>
      </c>
      <c r="AA119" s="28">
        <f t="shared" si="16"/>
        <v>56035.53719008265</v>
      </c>
      <c r="AB119" s="28">
        <f t="shared" si="16"/>
        <v>57768.595041322318</v>
      </c>
      <c r="AC119" s="28">
        <f t="shared" si="16"/>
        <v>59501.652892561986</v>
      </c>
      <c r="AD119" s="28">
        <f t="shared" si="16"/>
        <v>61234.710743801654</v>
      </c>
      <c r="AE119" s="28">
        <f t="shared" si="16"/>
        <v>62967.768595041329</v>
      </c>
      <c r="AF119" s="28">
        <f t="shared" si="16"/>
        <v>64700.826446280997</v>
      </c>
      <c r="AG119" s="28">
        <f t="shared" si="16"/>
        <v>67011.570247933894</v>
      </c>
      <c r="AH119" s="28">
        <f t="shared" si="16"/>
        <v>68744.628099173555</v>
      </c>
      <c r="AI119" s="28">
        <f t="shared" si="16"/>
        <v>71055.371900826445</v>
      </c>
      <c r="AJ119" s="28">
        <f t="shared" si="16"/>
        <v>72788.42975206612</v>
      </c>
      <c r="AK119" s="28">
        <f t="shared" si="16"/>
        <v>75099.173553719011</v>
      </c>
      <c r="AL119" s="28">
        <f t="shared" si="16"/>
        <v>77409.917355371901</v>
      </c>
    </row>
    <row r="120" spans="1:38" x14ac:dyDescent="0.2">
      <c r="A120" t="s">
        <v>148</v>
      </c>
      <c r="C120" s="28">
        <f>C111*$F$51</f>
        <v>17176.859504132233</v>
      </c>
      <c r="D120" s="28">
        <f t="shared" ref="D120:AL120" si="17">D111*$F$51</f>
        <v>19323.966942148763</v>
      </c>
      <c r="E120" s="28">
        <f t="shared" si="17"/>
        <v>20397.520661157028</v>
      </c>
      <c r="F120" s="28">
        <f t="shared" si="17"/>
        <v>22544.628099173555</v>
      </c>
      <c r="G120" s="28">
        <f t="shared" si="17"/>
        <v>24691.735537190085</v>
      </c>
      <c r="H120" s="28">
        <f t="shared" si="17"/>
        <v>27912.39669421488</v>
      </c>
      <c r="I120" s="28">
        <f t="shared" si="17"/>
        <v>32206.611570247936</v>
      </c>
      <c r="J120" s="28">
        <f t="shared" si="17"/>
        <v>36500.826446280997</v>
      </c>
      <c r="K120" s="28">
        <f t="shared" si="17"/>
        <v>41868.595041322318</v>
      </c>
      <c r="L120" s="28">
        <f t="shared" si="17"/>
        <v>48309.917355371908</v>
      </c>
      <c r="M120" s="28">
        <f t="shared" si="17"/>
        <v>55824.79338842976</v>
      </c>
      <c r="N120" s="28">
        <f t="shared" si="17"/>
        <v>64413.223140495873</v>
      </c>
      <c r="O120" s="28">
        <f t="shared" si="17"/>
        <v>69780.991735537202</v>
      </c>
      <c r="P120" s="28">
        <f t="shared" si="17"/>
        <v>75148.760330578516</v>
      </c>
      <c r="Q120" s="28">
        <f t="shared" si="17"/>
        <v>81590.082644628113</v>
      </c>
      <c r="R120" s="28">
        <f t="shared" si="17"/>
        <v>88031.404958677696</v>
      </c>
      <c r="S120" s="28">
        <f t="shared" si="17"/>
        <v>94472.727272727279</v>
      </c>
      <c r="T120" s="28">
        <f t="shared" si="17"/>
        <v>101987.60330578513</v>
      </c>
      <c r="U120" s="28">
        <f t="shared" si="17"/>
        <v>110576.03305785125</v>
      </c>
      <c r="V120" s="28">
        <f t="shared" si="17"/>
        <v>119164.46280991737</v>
      </c>
      <c r="W120" s="28">
        <f t="shared" si="17"/>
        <v>122385.12396694216</v>
      </c>
      <c r="X120" s="28">
        <f t="shared" si="17"/>
        <v>126679.33884297522</v>
      </c>
      <c r="Y120" s="28">
        <f t="shared" si="17"/>
        <v>130973.55371900828</v>
      </c>
      <c r="Z120" s="28">
        <f t="shared" si="17"/>
        <v>134194.21487603307</v>
      </c>
      <c r="AA120" s="28">
        <f t="shared" si="17"/>
        <v>138488.42975206612</v>
      </c>
      <c r="AB120" s="28">
        <f t="shared" si="17"/>
        <v>142782.64462809919</v>
      </c>
      <c r="AC120" s="28">
        <f t="shared" si="17"/>
        <v>147076.85950413224</v>
      </c>
      <c r="AD120" s="28">
        <f t="shared" si="17"/>
        <v>151371.07438016532</v>
      </c>
      <c r="AE120" s="28">
        <f t="shared" si="17"/>
        <v>155665.28925619836</v>
      </c>
      <c r="AF120" s="28">
        <f t="shared" si="17"/>
        <v>161033.05785123969</v>
      </c>
      <c r="AG120" s="28">
        <f t="shared" si="17"/>
        <v>165327.27272727274</v>
      </c>
      <c r="AH120" s="28">
        <f t="shared" si="17"/>
        <v>170695.04132231406</v>
      </c>
      <c r="AI120" s="28">
        <f t="shared" si="17"/>
        <v>176062.80991735539</v>
      </c>
      <c r="AJ120" s="28">
        <f t="shared" si="17"/>
        <v>180357.02479338844</v>
      </c>
      <c r="AK120" s="28">
        <f t="shared" si="17"/>
        <v>186798.34710743805</v>
      </c>
      <c r="AL120" s="28">
        <f t="shared" si="17"/>
        <v>192166.11570247935</v>
      </c>
    </row>
    <row r="121" spans="1:38" x14ac:dyDescent="0.2">
      <c r="A121" t="s">
        <v>149</v>
      </c>
      <c r="C121" s="28">
        <f>C112*$F$52</f>
        <v>1636.3636363636363</v>
      </c>
      <c r="D121" s="28">
        <f t="shared" ref="D121:AL121" si="18">D112*$F$52</f>
        <v>1800</v>
      </c>
      <c r="E121" s="28">
        <f t="shared" si="18"/>
        <v>1963.6363636363635</v>
      </c>
      <c r="F121" s="28">
        <f t="shared" si="18"/>
        <v>2209.090909090909</v>
      </c>
      <c r="G121" s="28">
        <f t="shared" si="18"/>
        <v>2372.7272727272725</v>
      </c>
      <c r="H121" s="28">
        <f t="shared" si="18"/>
        <v>2618.181818181818</v>
      </c>
      <c r="I121" s="28">
        <f t="shared" si="18"/>
        <v>3027.272727272727</v>
      </c>
      <c r="J121" s="28">
        <f t="shared" si="18"/>
        <v>3518.181818181818</v>
      </c>
      <c r="K121" s="28">
        <f t="shared" si="18"/>
        <v>4009.090909090909</v>
      </c>
      <c r="L121" s="28">
        <f t="shared" si="18"/>
        <v>4663.6363636363631</v>
      </c>
      <c r="M121" s="28">
        <f t="shared" si="18"/>
        <v>5318.181818181818</v>
      </c>
      <c r="N121" s="28">
        <f t="shared" si="18"/>
        <v>6136.363636363636</v>
      </c>
      <c r="O121" s="28">
        <f t="shared" si="18"/>
        <v>6627.272727272727</v>
      </c>
      <c r="P121" s="28">
        <f t="shared" si="18"/>
        <v>7200</v>
      </c>
      <c r="Q121" s="28">
        <f t="shared" si="18"/>
        <v>7772.7272727272721</v>
      </c>
      <c r="R121" s="28">
        <f t="shared" si="18"/>
        <v>8345.4545454545441</v>
      </c>
      <c r="S121" s="28">
        <f t="shared" si="18"/>
        <v>9000</v>
      </c>
      <c r="T121" s="28">
        <f t="shared" si="18"/>
        <v>9736.363636363636</v>
      </c>
      <c r="U121" s="28">
        <f t="shared" si="18"/>
        <v>10554.545454545454</v>
      </c>
      <c r="V121" s="28">
        <f t="shared" si="18"/>
        <v>11372.727272727272</v>
      </c>
      <c r="W121" s="28">
        <f t="shared" si="18"/>
        <v>11700</v>
      </c>
      <c r="X121" s="28">
        <f t="shared" si="18"/>
        <v>12109.090909090908</v>
      </c>
      <c r="Y121" s="28">
        <f t="shared" si="18"/>
        <v>12436.363636363636</v>
      </c>
      <c r="Z121" s="28">
        <f t="shared" si="18"/>
        <v>12845.454545454544</v>
      </c>
      <c r="AA121" s="28">
        <f t="shared" si="18"/>
        <v>13172.727272727272</v>
      </c>
      <c r="AB121" s="28">
        <f t="shared" si="18"/>
        <v>13581.81818181818</v>
      </c>
      <c r="AC121" s="28">
        <f t="shared" si="18"/>
        <v>13990.90909090909</v>
      </c>
      <c r="AD121" s="28">
        <f t="shared" si="18"/>
        <v>14400</v>
      </c>
      <c r="AE121" s="28">
        <f t="shared" si="18"/>
        <v>14890.90909090909</v>
      </c>
      <c r="AF121" s="28">
        <f t="shared" si="18"/>
        <v>15299.999999999998</v>
      </c>
      <c r="AG121" s="28">
        <f t="shared" si="18"/>
        <v>15790.90909090909</v>
      </c>
      <c r="AH121" s="28">
        <f t="shared" si="18"/>
        <v>16281.81818181818</v>
      </c>
      <c r="AI121" s="28">
        <f t="shared" si="18"/>
        <v>16772.727272727272</v>
      </c>
      <c r="AJ121" s="28">
        <f t="shared" si="18"/>
        <v>17263.636363636364</v>
      </c>
      <c r="AK121" s="28">
        <f t="shared" si="18"/>
        <v>17754.545454545452</v>
      </c>
      <c r="AL121" s="28">
        <f t="shared" si="18"/>
        <v>18327.272727272728</v>
      </c>
    </row>
    <row r="122" spans="1:38" x14ac:dyDescent="0.2">
      <c r="A122" t="s">
        <v>150</v>
      </c>
      <c r="C122" s="28">
        <f>C113*$F$53</f>
        <v>495.8677685950413</v>
      </c>
      <c r="D122" s="28">
        <f t="shared" ref="D122:AL122" si="19">D113*$F$53</f>
        <v>495.8677685950413</v>
      </c>
      <c r="E122" s="28">
        <f t="shared" si="19"/>
        <v>619.83471074380168</v>
      </c>
      <c r="F122" s="28">
        <f t="shared" si="19"/>
        <v>619.83471074380168</v>
      </c>
      <c r="G122" s="28">
        <f t="shared" si="19"/>
        <v>743.80165289256195</v>
      </c>
      <c r="H122" s="28">
        <f t="shared" si="19"/>
        <v>743.80165289256195</v>
      </c>
      <c r="I122" s="28">
        <f t="shared" si="19"/>
        <v>867.76859504132221</v>
      </c>
      <c r="J122" s="28">
        <f t="shared" si="19"/>
        <v>1115.702479338843</v>
      </c>
      <c r="K122" s="28">
        <f t="shared" si="19"/>
        <v>1239.6694214876034</v>
      </c>
      <c r="L122" s="28">
        <f t="shared" si="19"/>
        <v>1363.6363636363635</v>
      </c>
      <c r="M122" s="28">
        <f t="shared" si="19"/>
        <v>1611.5702479338843</v>
      </c>
      <c r="N122" s="28">
        <f t="shared" si="19"/>
        <v>1859.5041322314048</v>
      </c>
      <c r="O122" s="28">
        <f t="shared" si="19"/>
        <v>1983.4710743801652</v>
      </c>
      <c r="P122" s="28">
        <f t="shared" si="19"/>
        <v>2231.404958677686</v>
      </c>
      <c r="Q122" s="28">
        <f t="shared" si="19"/>
        <v>2355.3719008264461</v>
      </c>
      <c r="R122" s="28">
        <f t="shared" si="19"/>
        <v>2479.3388429752067</v>
      </c>
      <c r="S122" s="28">
        <f t="shared" si="19"/>
        <v>2727.272727272727</v>
      </c>
      <c r="T122" s="28">
        <f t="shared" si="19"/>
        <v>2975.2066115702478</v>
      </c>
      <c r="U122" s="28">
        <f t="shared" si="19"/>
        <v>3223.1404958677685</v>
      </c>
      <c r="V122" s="28">
        <f t="shared" si="19"/>
        <v>3471.0743801652889</v>
      </c>
      <c r="W122" s="28">
        <f t="shared" si="19"/>
        <v>3595.0413223140495</v>
      </c>
      <c r="X122" s="28">
        <f t="shared" si="19"/>
        <v>3719.0082644628096</v>
      </c>
      <c r="Y122" s="28">
        <f t="shared" si="19"/>
        <v>3719.0082644628096</v>
      </c>
      <c r="Z122" s="28">
        <f t="shared" si="19"/>
        <v>3842.9752066115702</v>
      </c>
      <c r="AA122" s="28">
        <f t="shared" si="19"/>
        <v>3966.9421487603304</v>
      </c>
      <c r="AB122" s="28">
        <f t="shared" si="19"/>
        <v>4090.9090909090905</v>
      </c>
      <c r="AC122" s="28">
        <f t="shared" si="19"/>
        <v>4214.8760330578507</v>
      </c>
      <c r="AD122" s="28">
        <f t="shared" si="19"/>
        <v>4338.8429752066113</v>
      </c>
      <c r="AE122" s="28">
        <f t="shared" si="19"/>
        <v>4462.8099173553719</v>
      </c>
      <c r="AF122" s="28">
        <f t="shared" si="19"/>
        <v>4586.7768595041316</v>
      </c>
      <c r="AG122" s="28">
        <f t="shared" si="19"/>
        <v>4834.7107438016528</v>
      </c>
      <c r="AH122" s="28">
        <f t="shared" si="19"/>
        <v>4958.6776859504134</v>
      </c>
      <c r="AI122" s="28">
        <f t="shared" si="19"/>
        <v>5082.6446280991731</v>
      </c>
      <c r="AJ122" s="28">
        <f t="shared" si="19"/>
        <v>5206.6115702479337</v>
      </c>
      <c r="AK122" s="28">
        <f t="shared" si="19"/>
        <v>5330.5785123966944</v>
      </c>
      <c r="AL122" s="28">
        <f t="shared" si="19"/>
        <v>5578.5123966942147</v>
      </c>
    </row>
    <row r="123" spans="1:38" x14ac:dyDescent="0.2">
      <c r="A123" t="s">
        <v>151</v>
      </c>
      <c r="C123" s="28">
        <f>C114*$F$54</f>
        <v>264.46280991735534</v>
      </c>
      <c r="D123" s="28">
        <f t="shared" ref="D123:AL123" si="20">D114*$F$54</f>
        <v>289.25619834710739</v>
      </c>
      <c r="E123" s="28">
        <f t="shared" si="20"/>
        <v>314.04958677685948</v>
      </c>
      <c r="F123" s="28">
        <f t="shared" si="20"/>
        <v>347.10743801652887</v>
      </c>
      <c r="G123" s="28">
        <f t="shared" si="20"/>
        <v>380.16528925619832</v>
      </c>
      <c r="H123" s="28">
        <f t="shared" si="20"/>
        <v>421.48760330578506</v>
      </c>
      <c r="I123" s="28">
        <f t="shared" si="20"/>
        <v>487.60330578512389</v>
      </c>
      <c r="J123" s="28">
        <f t="shared" si="20"/>
        <v>561.98347107438008</v>
      </c>
      <c r="K123" s="28">
        <f t="shared" si="20"/>
        <v>644.62809917355366</v>
      </c>
      <c r="L123" s="28">
        <f t="shared" si="20"/>
        <v>743.80165289256195</v>
      </c>
      <c r="M123" s="28">
        <f t="shared" si="20"/>
        <v>859.50413223140481</v>
      </c>
      <c r="N123" s="28">
        <f t="shared" si="20"/>
        <v>991.7355371900826</v>
      </c>
      <c r="O123" s="28">
        <f t="shared" si="20"/>
        <v>1074.3801652892562</v>
      </c>
      <c r="P123" s="28">
        <f t="shared" si="20"/>
        <v>1157.0247933884295</v>
      </c>
      <c r="Q123" s="28">
        <f t="shared" si="20"/>
        <v>1247.9338842975205</v>
      </c>
      <c r="R123" s="28">
        <f t="shared" si="20"/>
        <v>1347.1074380165287</v>
      </c>
      <c r="S123" s="28">
        <f t="shared" si="20"/>
        <v>1454.5454545454545</v>
      </c>
      <c r="T123" s="28">
        <f t="shared" si="20"/>
        <v>1570.2479338842973</v>
      </c>
      <c r="U123" s="28">
        <f t="shared" si="20"/>
        <v>1702.479338842975</v>
      </c>
      <c r="V123" s="28">
        <f t="shared" si="20"/>
        <v>1834.7107438016526</v>
      </c>
      <c r="W123" s="28">
        <f t="shared" si="20"/>
        <v>1892.5619834710742</v>
      </c>
      <c r="X123" s="28">
        <f t="shared" si="20"/>
        <v>1950.4132231404956</v>
      </c>
      <c r="Y123" s="28">
        <f t="shared" si="20"/>
        <v>2008.2644628099172</v>
      </c>
      <c r="Z123" s="28">
        <f t="shared" si="20"/>
        <v>2066.1157024793388</v>
      </c>
      <c r="AA123" s="28">
        <f t="shared" si="20"/>
        <v>2132.2314049586776</v>
      </c>
      <c r="AB123" s="28">
        <f t="shared" si="20"/>
        <v>2198.3471074380163</v>
      </c>
      <c r="AC123" s="28">
        <f t="shared" si="20"/>
        <v>2264.4628099173551</v>
      </c>
      <c r="AD123" s="28">
        <f t="shared" si="20"/>
        <v>2330.5785123966939</v>
      </c>
      <c r="AE123" s="28">
        <f t="shared" si="20"/>
        <v>2396.6942148760327</v>
      </c>
      <c r="AF123" s="28">
        <f t="shared" si="20"/>
        <v>2471.0743801652889</v>
      </c>
      <c r="AG123" s="28">
        <f t="shared" si="20"/>
        <v>2545.454545454545</v>
      </c>
      <c r="AH123" s="28">
        <f t="shared" si="20"/>
        <v>2628.0991735537186</v>
      </c>
      <c r="AI123" s="28">
        <f t="shared" si="20"/>
        <v>2702.4793388429748</v>
      </c>
      <c r="AJ123" s="28">
        <f t="shared" si="20"/>
        <v>2785.1239669421484</v>
      </c>
      <c r="AK123" s="28">
        <f t="shared" si="20"/>
        <v>2867.768595041322</v>
      </c>
      <c r="AL123" s="28">
        <f t="shared" si="20"/>
        <v>2958.677685950413</v>
      </c>
    </row>
    <row r="124" spans="1:38" x14ac:dyDescent="0.2">
      <c r="A124" t="s">
        <v>152</v>
      </c>
      <c r="C124" s="28">
        <f>C115*$F$55</f>
        <v>485.95041322314046</v>
      </c>
      <c r="D124" s="28">
        <f t="shared" ref="D124:AL124" si="21">D115*$F$55</f>
        <v>526.44628099173553</v>
      </c>
      <c r="E124" s="28">
        <f t="shared" si="21"/>
        <v>566.94214876033061</v>
      </c>
      <c r="F124" s="28">
        <f t="shared" si="21"/>
        <v>647.93388429752065</v>
      </c>
      <c r="G124" s="28">
        <f t="shared" si="21"/>
        <v>688.42975206611573</v>
      </c>
      <c r="H124" s="28">
        <f t="shared" si="21"/>
        <v>769.42148760330576</v>
      </c>
      <c r="I124" s="28">
        <f t="shared" si="21"/>
        <v>890.90909090909088</v>
      </c>
      <c r="J124" s="28">
        <f t="shared" si="21"/>
        <v>1052.8925619834711</v>
      </c>
      <c r="K124" s="28">
        <f t="shared" si="21"/>
        <v>1174.3801652892562</v>
      </c>
      <c r="L124" s="28">
        <f t="shared" si="21"/>
        <v>1376.8595041322315</v>
      </c>
      <c r="M124" s="28">
        <f t="shared" si="21"/>
        <v>1579.3388429752065</v>
      </c>
      <c r="N124" s="28">
        <f t="shared" si="21"/>
        <v>1822.3140495867767</v>
      </c>
      <c r="O124" s="28">
        <f t="shared" si="21"/>
        <v>1984.297520661157</v>
      </c>
      <c r="P124" s="28">
        <f t="shared" si="21"/>
        <v>2146.2809917355371</v>
      </c>
      <c r="Q124" s="28">
        <f t="shared" si="21"/>
        <v>2308.2644628099174</v>
      </c>
      <c r="R124" s="28">
        <f t="shared" si="21"/>
        <v>2470.2479338842973</v>
      </c>
      <c r="S124" s="28">
        <f t="shared" si="21"/>
        <v>2672.7272727272725</v>
      </c>
      <c r="T124" s="28">
        <f t="shared" si="21"/>
        <v>2875.2066115702478</v>
      </c>
      <c r="U124" s="28">
        <f t="shared" si="21"/>
        <v>3118.181818181818</v>
      </c>
      <c r="V124" s="28">
        <f t="shared" si="21"/>
        <v>3361.1570247933882</v>
      </c>
      <c r="W124" s="28">
        <f t="shared" si="21"/>
        <v>3482.6446280991736</v>
      </c>
      <c r="X124" s="28">
        <f t="shared" si="21"/>
        <v>3604.1322314049585</v>
      </c>
      <c r="Y124" s="28">
        <f t="shared" si="21"/>
        <v>3685.1239669421489</v>
      </c>
      <c r="Z124" s="28">
        <f t="shared" si="21"/>
        <v>3806.6115702479337</v>
      </c>
      <c r="AA124" s="28">
        <f t="shared" si="21"/>
        <v>3928.0991735537191</v>
      </c>
      <c r="AB124" s="28">
        <f t="shared" si="21"/>
        <v>4049.586776859504</v>
      </c>
      <c r="AC124" s="28">
        <f t="shared" si="21"/>
        <v>4171.0743801652889</v>
      </c>
      <c r="AD124" s="28">
        <f t="shared" si="21"/>
        <v>4292.5619834710742</v>
      </c>
      <c r="AE124" s="28">
        <f t="shared" si="21"/>
        <v>4414.0495867768595</v>
      </c>
      <c r="AF124" s="28">
        <f t="shared" si="21"/>
        <v>4535.5371900826449</v>
      </c>
      <c r="AG124" s="28">
        <f t="shared" si="21"/>
        <v>4697.5206611570247</v>
      </c>
      <c r="AH124" s="28">
        <f t="shared" si="21"/>
        <v>4819.0082644628101</v>
      </c>
      <c r="AI124" s="28">
        <f t="shared" si="21"/>
        <v>4980.9917355371899</v>
      </c>
      <c r="AJ124" s="28">
        <f t="shared" si="21"/>
        <v>5102.4793388429753</v>
      </c>
      <c r="AK124" s="28">
        <f t="shared" si="21"/>
        <v>5264.4628099173551</v>
      </c>
      <c r="AL124" s="28">
        <f t="shared" si="21"/>
        <v>5426.4462809917359</v>
      </c>
    </row>
    <row r="125" spans="1:38" x14ac:dyDescent="0.2">
      <c r="A125" s="2" t="s">
        <v>153</v>
      </c>
      <c r="C125" s="27">
        <f t="shared" ref="C125:AL125" si="22">C117+C118+C119+C120+C121+C122+C123</f>
        <v>35421.487603305788</v>
      </c>
      <c r="D125" s="27">
        <f t="shared" si="22"/>
        <v>39077.68595041323</v>
      </c>
      <c r="E125" s="27">
        <f t="shared" si="22"/>
        <v>41784.297520661159</v>
      </c>
      <c r="F125" s="27">
        <f t="shared" si="22"/>
        <v>46851.239669421491</v>
      </c>
      <c r="G125" s="27">
        <f t="shared" si="22"/>
        <v>50639.669421487612</v>
      </c>
      <c r="H125" s="27">
        <f t="shared" si="22"/>
        <v>56788.42975206612</v>
      </c>
      <c r="I125" s="27">
        <f t="shared" si="22"/>
        <v>65643.801652892565</v>
      </c>
      <c r="J125" s="27">
        <f t="shared" si="22"/>
        <v>76033.884297520664</v>
      </c>
      <c r="K125" s="27">
        <f t="shared" si="22"/>
        <v>86061.1570247934</v>
      </c>
      <c r="L125" s="27">
        <f t="shared" si="22"/>
        <v>99983.471074380184</v>
      </c>
      <c r="M125" s="27">
        <f t="shared" si="22"/>
        <v>115119.8347107438</v>
      </c>
      <c r="N125" s="27">
        <f t="shared" si="22"/>
        <v>132830.57851239669</v>
      </c>
      <c r="O125" s="27">
        <f t="shared" si="22"/>
        <v>144178.51239669422</v>
      </c>
      <c r="P125" s="27">
        <f t="shared" si="22"/>
        <v>155732.23140495867</v>
      </c>
      <c r="Q125" s="27">
        <f t="shared" si="22"/>
        <v>168243.80165289261</v>
      </c>
      <c r="R125" s="27">
        <f t="shared" si="22"/>
        <v>180763.63636363638</v>
      </c>
      <c r="S125" s="27">
        <f t="shared" si="22"/>
        <v>194818.18181818182</v>
      </c>
      <c r="T125" s="27">
        <f t="shared" si="22"/>
        <v>210036.36363636368</v>
      </c>
      <c r="U125" s="27">
        <f t="shared" si="22"/>
        <v>227747.10743801651</v>
      </c>
      <c r="V125" s="27">
        <f t="shared" si="22"/>
        <v>245457.8512396694</v>
      </c>
      <c r="W125" s="27">
        <f t="shared" si="22"/>
        <v>253149.58677685951</v>
      </c>
      <c r="X125" s="27">
        <f t="shared" si="22"/>
        <v>261996.69421487604</v>
      </c>
      <c r="Y125" s="27">
        <f t="shared" si="22"/>
        <v>269317.35537190083</v>
      </c>
      <c r="Z125" s="27">
        <f t="shared" si="22"/>
        <v>277090.90909090906</v>
      </c>
      <c r="AA125" s="27">
        <f t="shared" si="22"/>
        <v>285864.4628099174</v>
      </c>
      <c r="AB125" s="27">
        <f t="shared" si="22"/>
        <v>294719.83471074386</v>
      </c>
      <c r="AC125" s="27">
        <f t="shared" si="22"/>
        <v>303575.20661157026</v>
      </c>
      <c r="AD125" s="27">
        <f t="shared" si="22"/>
        <v>312430.57851239678</v>
      </c>
      <c r="AE125" s="27">
        <f t="shared" si="22"/>
        <v>321367.76859504136</v>
      </c>
      <c r="AF125" s="27">
        <f t="shared" si="22"/>
        <v>331304.95867768599</v>
      </c>
      <c r="AG125" s="27">
        <f t="shared" si="22"/>
        <v>341695.04132231406</v>
      </c>
      <c r="AH125" s="27">
        <f t="shared" si="22"/>
        <v>351722.31404958677</v>
      </c>
      <c r="AI125" s="27">
        <f t="shared" si="22"/>
        <v>363061.98347107443</v>
      </c>
      <c r="AJ125" s="27">
        <f t="shared" si="22"/>
        <v>372015.7024793388</v>
      </c>
      <c r="AK125" s="27">
        <f t="shared" si="22"/>
        <v>384437.19008264464</v>
      </c>
      <c r="AL125" s="27">
        <f t="shared" si="22"/>
        <v>395999.17355371901</v>
      </c>
    </row>
    <row r="127" spans="1:38" x14ac:dyDescent="0.2">
      <c r="A127" s="4" t="s">
        <v>154</v>
      </c>
    </row>
    <row r="128" spans="1:38" x14ac:dyDescent="0.2">
      <c r="A128" t="s">
        <v>155</v>
      </c>
      <c r="C128" s="28">
        <f>C109*$B$49</f>
        <v>6096.883679999999</v>
      </c>
      <c r="D128" s="28">
        <f t="shared" ref="D128:AL128" si="23">D109*$B$49</f>
        <v>6604.9573199999995</v>
      </c>
      <c r="E128" s="28">
        <f t="shared" si="23"/>
        <v>7113.0309599999991</v>
      </c>
      <c r="F128" s="28">
        <f t="shared" si="23"/>
        <v>8129.1782399999993</v>
      </c>
      <c r="G128" s="28">
        <f t="shared" si="23"/>
        <v>8637.2518799999998</v>
      </c>
      <c r="H128" s="28">
        <f t="shared" si="23"/>
        <v>9653.399159999999</v>
      </c>
      <c r="I128" s="28">
        <f t="shared" si="23"/>
        <v>11177.620079999999</v>
      </c>
      <c r="J128" s="28">
        <f t="shared" si="23"/>
        <v>13209.914639999999</v>
      </c>
      <c r="K128" s="28">
        <f t="shared" si="23"/>
        <v>14734.135559999999</v>
      </c>
      <c r="L128" s="28">
        <f t="shared" si="23"/>
        <v>17274.50376</v>
      </c>
      <c r="M128" s="28">
        <f t="shared" si="23"/>
        <v>19814.871959999997</v>
      </c>
      <c r="N128" s="28">
        <f t="shared" si="23"/>
        <v>22863.313799999996</v>
      </c>
      <c r="O128" s="28">
        <f t="shared" si="23"/>
        <v>24895.608359999998</v>
      </c>
      <c r="P128" s="28">
        <f t="shared" si="23"/>
        <v>26927.902919999997</v>
      </c>
      <c r="Q128" s="28">
        <f t="shared" si="23"/>
        <v>28960.197479999999</v>
      </c>
      <c r="R128" s="28">
        <f t="shared" si="23"/>
        <v>30992.492039999997</v>
      </c>
      <c r="S128" s="28">
        <f t="shared" si="23"/>
        <v>33532.860239999995</v>
      </c>
      <c r="T128" s="28">
        <f t="shared" si="23"/>
        <v>36073.228439999999</v>
      </c>
      <c r="U128" s="28">
        <f t="shared" si="23"/>
        <v>39121.670279999998</v>
      </c>
      <c r="V128" s="28">
        <f t="shared" si="23"/>
        <v>42170.112119999998</v>
      </c>
      <c r="W128" s="28">
        <f t="shared" si="23"/>
        <v>43694.333039999998</v>
      </c>
      <c r="X128" s="28">
        <f t="shared" si="23"/>
        <v>45218.553959999997</v>
      </c>
      <c r="Y128" s="28">
        <f t="shared" si="23"/>
        <v>46234.701239999995</v>
      </c>
      <c r="Z128" s="28">
        <f t="shared" si="23"/>
        <v>47758.922159999995</v>
      </c>
      <c r="AA128" s="28">
        <f t="shared" si="23"/>
        <v>49283.143079999994</v>
      </c>
      <c r="AB128" s="28">
        <f t="shared" si="23"/>
        <v>50807.363999999994</v>
      </c>
      <c r="AC128" s="28">
        <f t="shared" si="23"/>
        <v>52331.584919999994</v>
      </c>
      <c r="AD128" s="28">
        <f t="shared" si="23"/>
        <v>53855.805839999994</v>
      </c>
      <c r="AE128" s="28">
        <f t="shared" si="23"/>
        <v>55380.026759999993</v>
      </c>
      <c r="AF128" s="28">
        <f t="shared" si="23"/>
        <v>56904.247679999993</v>
      </c>
      <c r="AG128" s="28">
        <f t="shared" si="23"/>
        <v>58936.542239999995</v>
      </c>
      <c r="AH128" s="28">
        <f t="shared" si="23"/>
        <v>60460.763159999995</v>
      </c>
      <c r="AI128" s="28">
        <f t="shared" si="23"/>
        <v>62493.057719999997</v>
      </c>
      <c r="AJ128" s="28">
        <f t="shared" si="23"/>
        <v>64017.278639999997</v>
      </c>
      <c r="AK128" s="28">
        <f t="shared" si="23"/>
        <v>66049.573199999999</v>
      </c>
      <c r="AL128" s="28">
        <f t="shared" si="23"/>
        <v>68081.867759999994</v>
      </c>
    </row>
    <row r="129" spans="1:38" x14ac:dyDescent="0.2">
      <c r="A129" t="s">
        <v>156</v>
      </c>
      <c r="C129" s="28">
        <f>C110*$B$50</f>
        <v>4907.1096000000007</v>
      </c>
      <c r="D129" s="28">
        <f t="shared" ref="D129:AL129" si="24">D110*$B$50</f>
        <v>5316.0354000000007</v>
      </c>
      <c r="E129" s="28">
        <f t="shared" si="24"/>
        <v>5724.9612000000006</v>
      </c>
      <c r="F129" s="28">
        <f t="shared" si="24"/>
        <v>6542.8128000000006</v>
      </c>
      <c r="G129" s="28">
        <f t="shared" si="24"/>
        <v>6951.7386000000006</v>
      </c>
      <c r="H129" s="28">
        <f t="shared" si="24"/>
        <v>7769.5902000000006</v>
      </c>
      <c r="I129" s="28">
        <f t="shared" si="24"/>
        <v>8996.3676000000014</v>
      </c>
      <c r="J129" s="28">
        <f t="shared" si="24"/>
        <v>10632.070800000001</v>
      </c>
      <c r="K129" s="28">
        <f t="shared" si="24"/>
        <v>11858.8482</v>
      </c>
      <c r="L129" s="28">
        <f t="shared" si="24"/>
        <v>13903.477200000001</v>
      </c>
      <c r="M129" s="28">
        <f t="shared" si="24"/>
        <v>15948.106200000002</v>
      </c>
      <c r="N129" s="28">
        <f t="shared" si="24"/>
        <v>18401.661</v>
      </c>
      <c r="O129" s="28">
        <f t="shared" si="24"/>
        <v>20037.364200000004</v>
      </c>
      <c r="P129" s="28">
        <f t="shared" si="24"/>
        <v>21673.067400000004</v>
      </c>
      <c r="Q129" s="28">
        <f t="shared" si="24"/>
        <v>23308.770600000003</v>
      </c>
      <c r="R129" s="28">
        <f t="shared" si="24"/>
        <v>24944.473800000003</v>
      </c>
      <c r="S129" s="28">
        <f t="shared" si="24"/>
        <v>26989.102800000004</v>
      </c>
      <c r="T129" s="28">
        <f t="shared" si="24"/>
        <v>29033.731800000001</v>
      </c>
      <c r="U129" s="28">
        <f t="shared" si="24"/>
        <v>31487.286600000003</v>
      </c>
      <c r="V129" s="28">
        <f t="shared" si="24"/>
        <v>33940.841400000005</v>
      </c>
      <c r="W129" s="28">
        <f t="shared" si="24"/>
        <v>35167.618800000004</v>
      </c>
      <c r="X129" s="28">
        <f t="shared" si="24"/>
        <v>36394.396200000003</v>
      </c>
      <c r="Y129" s="28">
        <f t="shared" si="24"/>
        <v>37212.247800000005</v>
      </c>
      <c r="Z129" s="28">
        <f t="shared" si="24"/>
        <v>38439.025200000004</v>
      </c>
      <c r="AA129" s="28">
        <f t="shared" si="24"/>
        <v>39665.802600000003</v>
      </c>
      <c r="AB129" s="28">
        <f t="shared" si="24"/>
        <v>40892.58</v>
      </c>
      <c r="AC129" s="28">
        <f t="shared" si="24"/>
        <v>42119.357400000001</v>
      </c>
      <c r="AD129" s="28">
        <f t="shared" si="24"/>
        <v>43346.134800000007</v>
      </c>
      <c r="AE129" s="28">
        <f t="shared" si="24"/>
        <v>44572.912200000006</v>
      </c>
      <c r="AF129" s="28">
        <f t="shared" si="24"/>
        <v>45799.689600000005</v>
      </c>
      <c r="AG129" s="28">
        <f t="shared" si="24"/>
        <v>47435.392800000001</v>
      </c>
      <c r="AH129" s="28">
        <f t="shared" si="24"/>
        <v>48662.170200000008</v>
      </c>
      <c r="AI129" s="28">
        <f t="shared" si="24"/>
        <v>50297.873400000004</v>
      </c>
      <c r="AJ129" s="28">
        <f t="shared" si="24"/>
        <v>51524.650800000003</v>
      </c>
      <c r="AK129" s="28">
        <f t="shared" si="24"/>
        <v>53160.354000000007</v>
      </c>
      <c r="AL129" s="28">
        <f t="shared" si="24"/>
        <v>54796.057200000003</v>
      </c>
    </row>
    <row r="130" spans="1:38" x14ac:dyDescent="0.2">
      <c r="A130" t="s">
        <v>157</v>
      </c>
      <c r="C130" s="28">
        <f>C111*$B$51</f>
        <v>12139.159295999998</v>
      </c>
      <c r="D130" s="28">
        <f t="shared" ref="D130:AL130" si="25">D111*$B$51</f>
        <v>13656.554207999998</v>
      </c>
      <c r="E130" s="28">
        <f t="shared" si="25"/>
        <v>14415.251663999998</v>
      </c>
      <c r="F130" s="28">
        <f t="shared" si="25"/>
        <v>15932.646575999997</v>
      </c>
      <c r="G130" s="28">
        <f t="shared" si="25"/>
        <v>17450.041487999995</v>
      </c>
      <c r="H130" s="28">
        <f t="shared" si="25"/>
        <v>19726.133855999997</v>
      </c>
      <c r="I130" s="28">
        <f t="shared" si="25"/>
        <v>22760.923679999996</v>
      </c>
      <c r="J130" s="28">
        <f t="shared" si="25"/>
        <v>25795.713503999996</v>
      </c>
      <c r="K130" s="28">
        <f t="shared" si="25"/>
        <v>29589.200783999993</v>
      </c>
      <c r="L130" s="28">
        <f t="shared" si="25"/>
        <v>34141.385519999996</v>
      </c>
      <c r="M130" s="28">
        <f t="shared" si="25"/>
        <v>39452.267711999993</v>
      </c>
      <c r="N130" s="28">
        <f t="shared" si="25"/>
        <v>45521.847359999992</v>
      </c>
      <c r="O130" s="28">
        <f t="shared" si="25"/>
        <v>49315.334639999994</v>
      </c>
      <c r="P130" s="28">
        <f t="shared" si="25"/>
        <v>53108.821919999988</v>
      </c>
      <c r="Q130" s="28">
        <f t="shared" si="25"/>
        <v>57661.00665599999</v>
      </c>
      <c r="R130" s="28">
        <f t="shared" si="25"/>
        <v>62213.191391999993</v>
      </c>
      <c r="S130" s="28">
        <f t="shared" si="25"/>
        <v>66765.376127999989</v>
      </c>
      <c r="T130" s="28">
        <f t="shared" si="25"/>
        <v>72076.258319999994</v>
      </c>
      <c r="U130" s="28">
        <f t="shared" si="25"/>
        <v>78145.837967999993</v>
      </c>
      <c r="V130" s="28">
        <f t="shared" si="25"/>
        <v>84215.417615999992</v>
      </c>
      <c r="W130" s="28">
        <f t="shared" si="25"/>
        <v>86491.509983999989</v>
      </c>
      <c r="X130" s="28">
        <f t="shared" si="25"/>
        <v>89526.299807999982</v>
      </c>
      <c r="Y130" s="28">
        <f t="shared" si="25"/>
        <v>92561.089631999988</v>
      </c>
      <c r="Z130" s="28">
        <f t="shared" si="25"/>
        <v>94837.181999999986</v>
      </c>
      <c r="AA130" s="28">
        <f t="shared" si="25"/>
        <v>97871.971823999978</v>
      </c>
      <c r="AB130" s="28">
        <f t="shared" si="25"/>
        <v>100906.76164799999</v>
      </c>
      <c r="AC130" s="28">
        <f t="shared" si="25"/>
        <v>103941.55147199998</v>
      </c>
      <c r="AD130" s="28">
        <f t="shared" si="25"/>
        <v>106976.34129599998</v>
      </c>
      <c r="AE130" s="28">
        <f t="shared" si="25"/>
        <v>110011.13111999998</v>
      </c>
      <c r="AF130" s="28">
        <f t="shared" si="25"/>
        <v>113804.61839999998</v>
      </c>
      <c r="AG130" s="28">
        <f t="shared" si="25"/>
        <v>116839.40822399998</v>
      </c>
      <c r="AH130" s="28">
        <f t="shared" si="25"/>
        <v>120632.89550399999</v>
      </c>
      <c r="AI130" s="28">
        <f t="shared" si="25"/>
        <v>124426.38278399999</v>
      </c>
      <c r="AJ130" s="28">
        <f t="shared" si="25"/>
        <v>127461.17260799998</v>
      </c>
      <c r="AK130" s="28">
        <f t="shared" si="25"/>
        <v>132013.35734399999</v>
      </c>
      <c r="AL130" s="28">
        <f t="shared" si="25"/>
        <v>135806.84462399999</v>
      </c>
    </row>
    <row r="131" spans="1:38" x14ac:dyDescent="0.2">
      <c r="A131" t="s">
        <v>158</v>
      </c>
      <c r="C131" s="28">
        <f>C112*$B$52</f>
        <v>501.59999999999997</v>
      </c>
      <c r="D131" s="28">
        <f t="shared" ref="D131:AL131" si="26">D112*$B$52</f>
        <v>551.76</v>
      </c>
      <c r="E131" s="28">
        <f t="shared" si="26"/>
        <v>601.91999999999996</v>
      </c>
      <c r="F131" s="28">
        <f t="shared" si="26"/>
        <v>677.16</v>
      </c>
      <c r="G131" s="28">
        <f t="shared" si="26"/>
        <v>727.31999999999994</v>
      </c>
      <c r="H131" s="28">
        <f t="shared" si="26"/>
        <v>802.56</v>
      </c>
      <c r="I131" s="28">
        <f t="shared" si="26"/>
        <v>927.95999999999992</v>
      </c>
      <c r="J131" s="28">
        <f t="shared" si="26"/>
        <v>1078.4399999999998</v>
      </c>
      <c r="K131" s="28">
        <f t="shared" si="26"/>
        <v>1228.9199999999998</v>
      </c>
      <c r="L131" s="28">
        <f t="shared" si="26"/>
        <v>1429.56</v>
      </c>
      <c r="M131" s="28">
        <f t="shared" si="26"/>
        <v>1630.1999999999998</v>
      </c>
      <c r="N131" s="28">
        <f t="shared" si="26"/>
        <v>1880.9999999999998</v>
      </c>
      <c r="O131" s="28">
        <f t="shared" si="26"/>
        <v>2031.4799999999998</v>
      </c>
      <c r="P131" s="28">
        <f t="shared" si="26"/>
        <v>2207.04</v>
      </c>
      <c r="Q131" s="28">
        <f t="shared" si="26"/>
        <v>2382.6</v>
      </c>
      <c r="R131" s="28">
        <f t="shared" si="26"/>
        <v>2558.16</v>
      </c>
      <c r="S131" s="28">
        <f t="shared" si="26"/>
        <v>2758.7999999999997</v>
      </c>
      <c r="T131" s="28">
        <f t="shared" si="26"/>
        <v>2984.52</v>
      </c>
      <c r="U131" s="28">
        <f t="shared" si="26"/>
        <v>3235.3199999999997</v>
      </c>
      <c r="V131" s="28">
        <f t="shared" si="26"/>
        <v>3486.12</v>
      </c>
      <c r="W131" s="28">
        <f t="shared" si="26"/>
        <v>3586.4399999999996</v>
      </c>
      <c r="X131" s="28">
        <f t="shared" si="26"/>
        <v>3711.8399999999997</v>
      </c>
      <c r="Y131" s="28">
        <f t="shared" si="26"/>
        <v>3812.16</v>
      </c>
      <c r="Z131" s="28">
        <f t="shared" si="26"/>
        <v>3937.56</v>
      </c>
      <c r="AA131" s="28">
        <f t="shared" si="26"/>
        <v>4037.8799999999997</v>
      </c>
      <c r="AB131" s="28">
        <f t="shared" si="26"/>
        <v>4163.28</v>
      </c>
      <c r="AC131" s="28">
        <f t="shared" si="26"/>
        <v>4288.6799999999994</v>
      </c>
      <c r="AD131" s="28">
        <f t="shared" si="26"/>
        <v>4414.08</v>
      </c>
      <c r="AE131" s="28">
        <f t="shared" si="26"/>
        <v>4564.5599999999995</v>
      </c>
      <c r="AF131" s="28">
        <f t="shared" si="26"/>
        <v>4689.96</v>
      </c>
      <c r="AG131" s="28">
        <f t="shared" si="26"/>
        <v>4840.4399999999996</v>
      </c>
      <c r="AH131" s="28">
        <f t="shared" si="26"/>
        <v>4990.92</v>
      </c>
      <c r="AI131" s="28">
        <f t="shared" si="26"/>
        <v>5141.3999999999996</v>
      </c>
      <c r="AJ131" s="28">
        <f t="shared" si="26"/>
        <v>5291.8799999999992</v>
      </c>
      <c r="AK131" s="28">
        <f t="shared" si="26"/>
        <v>5442.36</v>
      </c>
      <c r="AL131" s="28">
        <f t="shared" si="26"/>
        <v>5617.92</v>
      </c>
    </row>
    <row r="132" spans="1:38" x14ac:dyDescent="0.2">
      <c r="A132" t="s">
        <v>238</v>
      </c>
      <c r="C132" s="28">
        <f>C113*$B$53</f>
        <v>280</v>
      </c>
      <c r="D132" s="28">
        <f t="shared" ref="D132:AL132" si="27">D113*$B$53</f>
        <v>280</v>
      </c>
      <c r="E132" s="28">
        <f t="shared" si="27"/>
        <v>350</v>
      </c>
      <c r="F132" s="28">
        <f t="shared" si="27"/>
        <v>350</v>
      </c>
      <c r="G132" s="28">
        <f t="shared" si="27"/>
        <v>420</v>
      </c>
      <c r="H132" s="28">
        <f t="shared" si="27"/>
        <v>420</v>
      </c>
      <c r="I132" s="28">
        <f t="shared" si="27"/>
        <v>490</v>
      </c>
      <c r="J132" s="28">
        <f t="shared" si="27"/>
        <v>630</v>
      </c>
      <c r="K132" s="28">
        <f t="shared" si="27"/>
        <v>700</v>
      </c>
      <c r="L132" s="28">
        <f t="shared" si="27"/>
        <v>770</v>
      </c>
      <c r="M132" s="28">
        <f t="shared" si="27"/>
        <v>910</v>
      </c>
      <c r="N132" s="28">
        <f t="shared" si="27"/>
        <v>1050</v>
      </c>
      <c r="O132" s="28">
        <f t="shared" si="27"/>
        <v>1120</v>
      </c>
      <c r="P132" s="28">
        <f t="shared" si="27"/>
        <v>1260</v>
      </c>
      <c r="Q132" s="28">
        <f t="shared" si="27"/>
        <v>1330</v>
      </c>
      <c r="R132" s="28">
        <f t="shared" si="27"/>
        <v>1400</v>
      </c>
      <c r="S132" s="28">
        <f t="shared" si="27"/>
        <v>1540</v>
      </c>
      <c r="T132" s="28">
        <f t="shared" si="27"/>
        <v>1680</v>
      </c>
      <c r="U132" s="28">
        <f t="shared" si="27"/>
        <v>1820</v>
      </c>
      <c r="V132" s="28">
        <f t="shared" si="27"/>
        <v>1960</v>
      </c>
      <c r="W132" s="28">
        <f t="shared" si="27"/>
        <v>2030</v>
      </c>
      <c r="X132" s="28">
        <f t="shared" si="27"/>
        <v>2100</v>
      </c>
      <c r="Y132" s="28">
        <f t="shared" si="27"/>
        <v>2100</v>
      </c>
      <c r="Z132" s="28">
        <f t="shared" si="27"/>
        <v>2170</v>
      </c>
      <c r="AA132" s="28">
        <f t="shared" si="27"/>
        <v>2240</v>
      </c>
      <c r="AB132" s="28">
        <f t="shared" si="27"/>
        <v>2310</v>
      </c>
      <c r="AC132" s="28">
        <f t="shared" si="27"/>
        <v>2380</v>
      </c>
      <c r="AD132" s="28">
        <f t="shared" si="27"/>
        <v>2450</v>
      </c>
      <c r="AE132" s="28">
        <f t="shared" si="27"/>
        <v>2520</v>
      </c>
      <c r="AF132" s="28">
        <f t="shared" si="27"/>
        <v>2590</v>
      </c>
      <c r="AG132" s="28">
        <f t="shared" si="27"/>
        <v>2730</v>
      </c>
      <c r="AH132" s="28">
        <f t="shared" si="27"/>
        <v>2800</v>
      </c>
      <c r="AI132" s="28">
        <f t="shared" si="27"/>
        <v>2870</v>
      </c>
      <c r="AJ132" s="28">
        <f t="shared" si="27"/>
        <v>2940</v>
      </c>
      <c r="AK132" s="28">
        <f t="shared" si="27"/>
        <v>3010</v>
      </c>
      <c r="AL132" s="28">
        <f t="shared" si="27"/>
        <v>3150</v>
      </c>
    </row>
    <row r="133" spans="1:38" x14ac:dyDescent="0.2">
      <c r="A133" t="s">
        <v>239</v>
      </c>
      <c r="C133" s="28">
        <f>C114*$B$54</f>
        <v>64</v>
      </c>
      <c r="D133" s="28">
        <f t="shared" ref="D133:AL133" si="28">D114*$B$54</f>
        <v>70</v>
      </c>
      <c r="E133" s="28">
        <f t="shared" si="28"/>
        <v>76</v>
      </c>
      <c r="F133" s="28">
        <f t="shared" si="28"/>
        <v>84</v>
      </c>
      <c r="G133" s="28">
        <f t="shared" si="28"/>
        <v>92</v>
      </c>
      <c r="H133" s="28">
        <f t="shared" si="28"/>
        <v>102</v>
      </c>
      <c r="I133" s="28">
        <f t="shared" si="28"/>
        <v>118</v>
      </c>
      <c r="J133" s="28">
        <f t="shared" si="28"/>
        <v>136</v>
      </c>
      <c r="K133" s="28">
        <f t="shared" si="28"/>
        <v>156</v>
      </c>
      <c r="L133" s="28">
        <f t="shared" si="28"/>
        <v>180</v>
      </c>
      <c r="M133" s="28">
        <f t="shared" si="28"/>
        <v>208</v>
      </c>
      <c r="N133" s="28">
        <f t="shared" si="28"/>
        <v>240</v>
      </c>
      <c r="O133" s="28">
        <f t="shared" si="28"/>
        <v>260</v>
      </c>
      <c r="P133" s="28">
        <f t="shared" si="28"/>
        <v>280</v>
      </c>
      <c r="Q133" s="28">
        <f t="shared" si="28"/>
        <v>302</v>
      </c>
      <c r="R133" s="28">
        <f t="shared" si="28"/>
        <v>326</v>
      </c>
      <c r="S133" s="28">
        <f t="shared" si="28"/>
        <v>352</v>
      </c>
      <c r="T133" s="28">
        <f t="shared" si="28"/>
        <v>380</v>
      </c>
      <c r="U133" s="28">
        <f t="shared" si="28"/>
        <v>412</v>
      </c>
      <c r="V133" s="28">
        <f t="shared" si="28"/>
        <v>444</v>
      </c>
      <c r="W133" s="28">
        <f t="shared" si="28"/>
        <v>458</v>
      </c>
      <c r="X133" s="28">
        <f t="shared" si="28"/>
        <v>472</v>
      </c>
      <c r="Y133" s="28">
        <f t="shared" si="28"/>
        <v>486</v>
      </c>
      <c r="Z133" s="28">
        <f t="shared" si="28"/>
        <v>500</v>
      </c>
      <c r="AA133" s="28">
        <f t="shared" si="28"/>
        <v>516</v>
      </c>
      <c r="AB133" s="28">
        <f t="shared" si="28"/>
        <v>532</v>
      </c>
      <c r="AC133" s="28">
        <f t="shared" si="28"/>
        <v>548</v>
      </c>
      <c r="AD133" s="28">
        <f t="shared" si="28"/>
        <v>564</v>
      </c>
      <c r="AE133" s="28">
        <f t="shared" si="28"/>
        <v>580</v>
      </c>
      <c r="AF133" s="28">
        <f t="shared" si="28"/>
        <v>598</v>
      </c>
      <c r="AG133" s="28">
        <f t="shared" si="28"/>
        <v>616</v>
      </c>
      <c r="AH133" s="28">
        <f t="shared" si="28"/>
        <v>636</v>
      </c>
      <c r="AI133" s="28">
        <f t="shared" si="28"/>
        <v>654</v>
      </c>
      <c r="AJ133" s="28">
        <f t="shared" si="28"/>
        <v>674</v>
      </c>
      <c r="AK133" s="28">
        <f t="shared" si="28"/>
        <v>694</v>
      </c>
      <c r="AL133" s="28">
        <f t="shared" si="28"/>
        <v>716</v>
      </c>
    </row>
    <row r="134" spans="1:38" x14ac:dyDescent="0.2">
      <c r="A134" t="s">
        <v>159</v>
      </c>
      <c r="C134" s="28">
        <f>C115*$B$55</f>
        <v>180</v>
      </c>
      <c r="D134" s="28">
        <f t="shared" ref="D134:AL134" si="29">D115*$B$55</f>
        <v>195</v>
      </c>
      <c r="E134" s="28">
        <f t="shared" si="29"/>
        <v>210</v>
      </c>
      <c r="F134" s="28">
        <f t="shared" si="29"/>
        <v>240</v>
      </c>
      <c r="G134" s="28">
        <f t="shared" si="29"/>
        <v>255</v>
      </c>
      <c r="H134" s="28">
        <f t="shared" si="29"/>
        <v>285</v>
      </c>
      <c r="I134" s="28">
        <f t="shared" si="29"/>
        <v>330</v>
      </c>
      <c r="J134" s="28">
        <f t="shared" si="29"/>
        <v>390</v>
      </c>
      <c r="K134" s="28">
        <f t="shared" si="29"/>
        <v>435</v>
      </c>
      <c r="L134" s="28">
        <f t="shared" si="29"/>
        <v>510</v>
      </c>
      <c r="M134" s="28">
        <f t="shared" si="29"/>
        <v>585</v>
      </c>
      <c r="N134" s="28">
        <f t="shared" si="29"/>
        <v>675</v>
      </c>
      <c r="O134" s="28">
        <f t="shared" si="29"/>
        <v>735</v>
      </c>
      <c r="P134" s="28">
        <f t="shared" si="29"/>
        <v>795</v>
      </c>
      <c r="Q134" s="28">
        <f t="shared" si="29"/>
        <v>855</v>
      </c>
      <c r="R134" s="28">
        <f t="shared" si="29"/>
        <v>915</v>
      </c>
      <c r="S134" s="28">
        <f t="shared" si="29"/>
        <v>990</v>
      </c>
      <c r="T134" s="28">
        <f t="shared" si="29"/>
        <v>1065</v>
      </c>
      <c r="U134" s="28">
        <f t="shared" si="29"/>
        <v>1155</v>
      </c>
      <c r="V134" s="28">
        <f t="shared" si="29"/>
        <v>1245</v>
      </c>
      <c r="W134" s="28">
        <f t="shared" si="29"/>
        <v>1290</v>
      </c>
      <c r="X134" s="28">
        <f t="shared" si="29"/>
        <v>1335</v>
      </c>
      <c r="Y134" s="28">
        <f t="shared" si="29"/>
        <v>1365</v>
      </c>
      <c r="Z134" s="28">
        <f t="shared" si="29"/>
        <v>1410</v>
      </c>
      <c r="AA134" s="28">
        <f t="shared" si="29"/>
        <v>1455</v>
      </c>
      <c r="AB134" s="28">
        <f t="shared" si="29"/>
        <v>1500</v>
      </c>
      <c r="AC134" s="28">
        <f t="shared" si="29"/>
        <v>1545</v>
      </c>
      <c r="AD134" s="28">
        <f t="shared" si="29"/>
        <v>1590</v>
      </c>
      <c r="AE134" s="28">
        <f t="shared" si="29"/>
        <v>1635</v>
      </c>
      <c r="AF134" s="28">
        <f t="shared" si="29"/>
        <v>1680</v>
      </c>
      <c r="AG134" s="28">
        <f t="shared" si="29"/>
        <v>1740</v>
      </c>
      <c r="AH134" s="28">
        <f t="shared" si="29"/>
        <v>1785</v>
      </c>
      <c r="AI134" s="28">
        <f t="shared" si="29"/>
        <v>1845</v>
      </c>
      <c r="AJ134" s="28">
        <f t="shared" si="29"/>
        <v>1890</v>
      </c>
      <c r="AK134" s="28">
        <f t="shared" si="29"/>
        <v>1950</v>
      </c>
      <c r="AL134" s="28">
        <f t="shared" si="29"/>
        <v>2010</v>
      </c>
    </row>
    <row r="135" spans="1:38" x14ac:dyDescent="0.2">
      <c r="A135" s="2" t="s">
        <v>160</v>
      </c>
      <c r="C135" s="27">
        <f t="shared" ref="C135:AL135" si="30">C128+C129+C130+C131+C134</f>
        <v>23824.752575999995</v>
      </c>
      <c r="D135" s="27">
        <f t="shared" si="30"/>
        <v>26324.306927999995</v>
      </c>
      <c r="E135" s="27">
        <f t="shared" si="30"/>
        <v>28065.163823999996</v>
      </c>
      <c r="F135" s="27">
        <f t="shared" si="30"/>
        <v>31521.797616</v>
      </c>
      <c r="G135" s="27">
        <f t="shared" si="30"/>
        <v>34021.351967999995</v>
      </c>
      <c r="H135" s="27">
        <f t="shared" si="30"/>
        <v>38236.68321599999</v>
      </c>
      <c r="I135" s="27">
        <f t="shared" si="30"/>
        <v>44192.871359999997</v>
      </c>
      <c r="J135" s="27">
        <f t="shared" si="30"/>
        <v>51106.138943999998</v>
      </c>
      <c r="K135" s="27">
        <f t="shared" si="30"/>
        <v>57846.104543999987</v>
      </c>
      <c r="L135" s="27">
        <f t="shared" si="30"/>
        <v>67258.926479999995</v>
      </c>
      <c r="M135" s="27">
        <f t="shared" si="30"/>
        <v>77430.445871999997</v>
      </c>
      <c r="N135" s="27">
        <f t="shared" si="30"/>
        <v>89342.822159999982</v>
      </c>
      <c r="O135" s="27">
        <f t="shared" si="30"/>
        <v>97014.787199999992</v>
      </c>
      <c r="P135" s="27">
        <f t="shared" si="30"/>
        <v>104711.83223999997</v>
      </c>
      <c r="Q135" s="27">
        <f t="shared" si="30"/>
        <v>113167.57473600001</v>
      </c>
      <c r="R135" s="27">
        <f t="shared" si="30"/>
        <v>121623.317232</v>
      </c>
      <c r="S135" s="27">
        <f t="shared" si="30"/>
        <v>131036.13916799999</v>
      </c>
      <c r="T135" s="27">
        <f t="shared" si="30"/>
        <v>141232.73856</v>
      </c>
      <c r="U135" s="27">
        <f t="shared" si="30"/>
        <v>153145.114848</v>
      </c>
      <c r="V135" s="27">
        <f t="shared" si="30"/>
        <v>165057.491136</v>
      </c>
      <c r="W135" s="27">
        <f t="shared" si="30"/>
        <v>170229.901824</v>
      </c>
      <c r="X135" s="27">
        <f t="shared" si="30"/>
        <v>176186.08996799999</v>
      </c>
      <c r="Y135" s="27">
        <f t="shared" si="30"/>
        <v>181185.198672</v>
      </c>
      <c r="Z135" s="27">
        <f t="shared" si="30"/>
        <v>186382.68935999996</v>
      </c>
      <c r="AA135" s="27">
        <f t="shared" si="30"/>
        <v>192313.79750399999</v>
      </c>
      <c r="AB135" s="27">
        <f t="shared" si="30"/>
        <v>198269.98564799997</v>
      </c>
      <c r="AC135" s="27">
        <f t="shared" si="30"/>
        <v>204226.17379199999</v>
      </c>
      <c r="AD135" s="27">
        <f t="shared" si="30"/>
        <v>210182.36193599997</v>
      </c>
      <c r="AE135" s="27">
        <f t="shared" si="30"/>
        <v>216163.63007999997</v>
      </c>
      <c r="AF135" s="27">
        <f t="shared" si="30"/>
        <v>222878.51567999998</v>
      </c>
      <c r="AG135" s="27">
        <f t="shared" si="30"/>
        <v>229791.78326399997</v>
      </c>
      <c r="AH135" s="27">
        <f t="shared" si="30"/>
        <v>236531.74886399999</v>
      </c>
      <c r="AI135" s="27">
        <f t="shared" si="30"/>
        <v>244203.71390399997</v>
      </c>
      <c r="AJ135" s="27">
        <f t="shared" si="30"/>
        <v>250184.98204799998</v>
      </c>
      <c r="AK135" s="27">
        <f t="shared" si="30"/>
        <v>258615.64454399998</v>
      </c>
      <c r="AL135" s="27">
        <f t="shared" si="30"/>
        <v>266312.68958399998</v>
      </c>
    </row>
    <row r="137" spans="1:38" x14ac:dyDescent="0.2">
      <c r="A137" s="23" t="s">
        <v>161</v>
      </c>
      <c r="B137" s="26"/>
      <c r="C137" s="31">
        <f t="shared" ref="C137:AL137" si="31">C125-C135</f>
        <v>11596.735027305793</v>
      </c>
      <c r="D137" s="31">
        <f t="shared" si="31"/>
        <v>12753.379022413235</v>
      </c>
      <c r="E137" s="31">
        <f t="shared" si="31"/>
        <v>13719.133696661163</v>
      </c>
      <c r="F137" s="31">
        <f t="shared" si="31"/>
        <v>15329.442053421491</v>
      </c>
      <c r="G137" s="31">
        <f t="shared" si="31"/>
        <v>16618.317453487616</v>
      </c>
      <c r="H137" s="31">
        <f t="shared" si="31"/>
        <v>18551.74653606613</v>
      </c>
      <c r="I137" s="31">
        <f t="shared" si="31"/>
        <v>21450.930292892568</v>
      </c>
      <c r="J137" s="31">
        <f t="shared" si="31"/>
        <v>24927.745353520666</v>
      </c>
      <c r="K137" s="31">
        <f t="shared" si="31"/>
        <v>28215.052480793413</v>
      </c>
      <c r="L137" s="31">
        <f t="shared" si="31"/>
        <v>32724.54459438019</v>
      </c>
      <c r="M137" s="31">
        <f t="shared" si="31"/>
        <v>37689.388838743806</v>
      </c>
      <c r="N137" s="31">
        <f t="shared" si="31"/>
        <v>43487.756352396711</v>
      </c>
      <c r="O137" s="31">
        <f t="shared" si="31"/>
        <v>47163.725196694228</v>
      </c>
      <c r="P137" s="31">
        <f t="shared" si="31"/>
        <v>51020.399164958697</v>
      </c>
      <c r="Q137" s="31">
        <f t="shared" si="31"/>
        <v>55076.2269168926</v>
      </c>
      <c r="R137" s="31">
        <f t="shared" si="31"/>
        <v>59140.319131636381</v>
      </c>
      <c r="S137" s="31">
        <f t="shared" si="31"/>
        <v>63782.042650181829</v>
      </c>
      <c r="T137" s="31">
        <f t="shared" si="31"/>
        <v>68803.625076363678</v>
      </c>
      <c r="U137" s="31">
        <f t="shared" si="31"/>
        <v>74601.992590016511</v>
      </c>
      <c r="V137" s="31">
        <f t="shared" si="31"/>
        <v>80400.360103669402</v>
      </c>
      <c r="W137" s="31">
        <f t="shared" si="31"/>
        <v>82919.684952859505</v>
      </c>
      <c r="X137" s="31">
        <f t="shared" si="31"/>
        <v>85810.604246876057</v>
      </c>
      <c r="Y137" s="31">
        <f t="shared" si="31"/>
        <v>88132.156699900836</v>
      </c>
      <c r="Z137" s="31">
        <f t="shared" si="31"/>
        <v>90708.219730909099</v>
      </c>
      <c r="AA137" s="31">
        <f t="shared" si="31"/>
        <v>93550.665305917413</v>
      </c>
      <c r="AB137" s="31">
        <f t="shared" si="31"/>
        <v>96449.849062743888</v>
      </c>
      <c r="AC137" s="31">
        <f t="shared" si="31"/>
        <v>99349.032819570275</v>
      </c>
      <c r="AD137" s="31">
        <f t="shared" si="31"/>
        <v>102248.21657639681</v>
      </c>
      <c r="AE137" s="31">
        <f t="shared" si="31"/>
        <v>105204.13851504138</v>
      </c>
      <c r="AF137" s="31">
        <f t="shared" si="31"/>
        <v>108426.44299768601</v>
      </c>
      <c r="AG137" s="31">
        <f t="shared" si="31"/>
        <v>111903.2580583141</v>
      </c>
      <c r="AH137" s="31">
        <f t="shared" si="31"/>
        <v>115190.56518558678</v>
      </c>
      <c r="AI137" s="31">
        <f t="shared" si="31"/>
        <v>118858.26956707446</v>
      </c>
      <c r="AJ137" s="31">
        <f t="shared" si="31"/>
        <v>121830.72043133882</v>
      </c>
      <c r="AK137" s="31">
        <f t="shared" si="31"/>
        <v>125821.54553864466</v>
      </c>
      <c r="AL137" s="31">
        <f t="shared" si="31"/>
        <v>129686.48396971903</v>
      </c>
    </row>
    <row r="139" spans="1:38" x14ac:dyDescent="0.2">
      <c r="A139" s="30" t="s">
        <v>236</v>
      </c>
      <c r="B139" s="26"/>
      <c r="C139" s="32">
        <f t="shared" ref="C139:M139" si="32">$B$100/2</f>
        <v>30350</v>
      </c>
      <c r="D139" s="32">
        <f t="shared" si="32"/>
        <v>30350</v>
      </c>
      <c r="E139" s="32">
        <f t="shared" si="32"/>
        <v>30350</v>
      </c>
      <c r="F139" s="32">
        <f t="shared" si="32"/>
        <v>30350</v>
      </c>
      <c r="G139" s="32">
        <f t="shared" si="32"/>
        <v>30350</v>
      </c>
      <c r="H139" s="32">
        <f t="shared" si="32"/>
        <v>30350</v>
      </c>
      <c r="I139" s="32">
        <f t="shared" si="32"/>
        <v>30350</v>
      </c>
      <c r="J139" s="32">
        <f t="shared" si="32"/>
        <v>30350</v>
      </c>
      <c r="K139" s="32">
        <f t="shared" si="32"/>
        <v>30350</v>
      </c>
      <c r="L139" s="32">
        <f t="shared" si="32"/>
        <v>30350</v>
      </c>
      <c r="M139" s="32">
        <f t="shared" si="32"/>
        <v>30350</v>
      </c>
      <c r="N139" s="32">
        <f>$B$100/2</f>
        <v>30350</v>
      </c>
      <c r="O139" s="32">
        <f t="shared" ref="O139:Z139" si="33">$B$100/2</f>
        <v>30350</v>
      </c>
      <c r="P139" s="32">
        <f t="shared" si="33"/>
        <v>30350</v>
      </c>
      <c r="Q139" s="32">
        <f t="shared" si="33"/>
        <v>30350</v>
      </c>
      <c r="R139" s="32">
        <f t="shared" si="33"/>
        <v>30350</v>
      </c>
      <c r="S139" s="32">
        <f t="shared" si="33"/>
        <v>30350</v>
      </c>
      <c r="T139" s="32">
        <f t="shared" si="33"/>
        <v>30350</v>
      </c>
      <c r="U139" s="32">
        <f t="shared" si="33"/>
        <v>30350</v>
      </c>
      <c r="V139" s="32">
        <f t="shared" si="33"/>
        <v>30350</v>
      </c>
      <c r="W139" s="32">
        <f t="shared" si="33"/>
        <v>30350</v>
      </c>
      <c r="X139" s="32">
        <f t="shared" si="33"/>
        <v>30350</v>
      </c>
      <c r="Y139" s="32">
        <f t="shared" si="33"/>
        <v>30350</v>
      </c>
      <c r="Z139" s="32">
        <f t="shared" si="33"/>
        <v>30350</v>
      </c>
      <c r="AA139" s="32">
        <f t="shared" ref="AA139:AL139" si="34">$B$100</f>
        <v>60700</v>
      </c>
      <c r="AB139" s="32">
        <f t="shared" si="34"/>
        <v>60700</v>
      </c>
      <c r="AC139" s="32">
        <f t="shared" si="34"/>
        <v>60700</v>
      </c>
      <c r="AD139" s="32">
        <f t="shared" si="34"/>
        <v>60700</v>
      </c>
      <c r="AE139" s="32">
        <f t="shared" si="34"/>
        <v>60700</v>
      </c>
      <c r="AF139" s="32">
        <f t="shared" si="34"/>
        <v>60700</v>
      </c>
      <c r="AG139" s="32">
        <f t="shared" si="34"/>
        <v>60700</v>
      </c>
      <c r="AH139" s="32">
        <f t="shared" si="34"/>
        <v>60700</v>
      </c>
      <c r="AI139" s="32">
        <f t="shared" si="34"/>
        <v>60700</v>
      </c>
      <c r="AJ139" s="32">
        <f t="shared" si="34"/>
        <v>60700</v>
      </c>
      <c r="AK139" s="32">
        <f t="shared" si="34"/>
        <v>60700</v>
      </c>
      <c r="AL139" s="32">
        <f t="shared" si="34"/>
        <v>60700</v>
      </c>
    </row>
    <row r="141" spans="1:38" x14ac:dyDescent="0.2">
      <c r="A141" s="23" t="s">
        <v>162</v>
      </c>
      <c r="B141" s="26"/>
      <c r="C141" s="31">
        <f t="shared" ref="C141:AL141" si="35">C137-C139</f>
        <v>-18753.264972694207</v>
      </c>
      <c r="D141" s="31">
        <f t="shared" si="35"/>
        <v>-17596.620977586765</v>
      </c>
      <c r="E141" s="31">
        <f t="shared" si="35"/>
        <v>-16630.866303338837</v>
      </c>
      <c r="F141" s="31">
        <f t="shared" si="35"/>
        <v>-15020.557946578509</v>
      </c>
      <c r="G141" s="31">
        <f t="shared" si="35"/>
        <v>-13731.682546512384</v>
      </c>
      <c r="H141" s="31">
        <f t="shared" si="35"/>
        <v>-11798.25346393387</v>
      </c>
      <c r="I141" s="31">
        <f t="shared" si="35"/>
        <v>-8899.0697071074319</v>
      </c>
      <c r="J141" s="31">
        <f t="shared" si="35"/>
        <v>-5422.254646479334</v>
      </c>
      <c r="K141" s="31">
        <f t="shared" si="35"/>
        <v>-2134.9475192065875</v>
      </c>
      <c r="L141" s="31">
        <f t="shared" si="35"/>
        <v>2374.5445943801897</v>
      </c>
      <c r="M141" s="31">
        <f t="shared" si="35"/>
        <v>7339.3888387438055</v>
      </c>
      <c r="N141" s="31">
        <f t="shared" si="35"/>
        <v>13137.756352396711</v>
      </c>
      <c r="O141" s="31">
        <f t="shared" si="35"/>
        <v>16813.725196694228</v>
      </c>
      <c r="P141" s="31">
        <f t="shared" si="35"/>
        <v>20670.399164958697</v>
      </c>
      <c r="Q141" s="31">
        <f t="shared" si="35"/>
        <v>24726.2269168926</v>
      </c>
      <c r="R141" s="31">
        <f t="shared" si="35"/>
        <v>28790.319131636381</v>
      </c>
      <c r="S141" s="31">
        <f t="shared" si="35"/>
        <v>33432.042650181829</v>
      </c>
      <c r="T141" s="31">
        <f t="shared" si="35"/>
        <v>38453.625076363678</v>
      </c>
      <c r="U141" s="31">
        <f t="shared" si="35"/>
        <v>44251.992590016511</v>
      </c>
      <c r="V141" s="31">
        <f t="shared" si="35"/>
        <v>50050.360103669402</v>
      </c>
      <c r="W141" s="31">
        <f t="shared" si="35"/>
        <v>52569.684952859505</v>
      </c>
      <c r="X141" s="31">
        <f t="shared" si="35"/>
        <v>55460.604246876057</v>
      </c>
      <c r="Y141" s="31">
        <f t="shared" si="35"/>
        <v>57782.156699900836</v>
      </c>
      <c r="Z141" s="31">
        <f t="shared" si="35"/>
        <v>60358.219730909099</v>
      </c>
      <c r="AA141" s="31">
        <f t="shared" si="35"/>
        <v>32850.665305917413</v>
      </c>
      <c r="AB141" s="31">
        <f t="shared" si="35"/>
        <v>35749.849062743888</v>
      </c>
      <c r="AC141" s="31">
        <f t="shared" si="35"/>
        <v>38649.032819570275</v>
      </c>
      <c r="AD141" s="31">
        <f t="shared" si="35"/>
        <v>41548.216576396808</v>
      </c>
      <c r="AE141" s="31">
        <f t="shared" si="35"/>
        <v>44504.138515041384</v>
      </c>
      <c r="AF141" s="31">
        <f t="shared" si="35"/>
        <v>47726.442997686012</v>
      </c>
      <c r="AG141" s="31">
        <f t="shared" si="35"/>
        <v>51203.258058314095</v>
      </c>
      <c r="AH141" s="31">
        <f t="shared" si="35"/>
        <v>54490.565185586776</v>
      </c>
      <c r="AI141" s="31">
        <f t="shared" si="35"/>
        <v>58158.269567074458</v>
      </c>
      <c r="AJ141" s="31">
        <f t="shared" si="35"/>
        <v>61130.720431338821</v>
      </c>
      <c r="AK141" s="31">
        <f t="shared" si="35"/>
        <v>65121.545538644656</v>
      </c>
      <c r="AL141" s="31">
        <f t="shared" si="35"/>
        <v>68986.483969719033</v>
      </c>
    </row>
    <row r="142" spans="1:38" x14ac:dyDescent="0.2">
      <c r="A142" t="s">
        <v>222</v>
      </c>
      <c r="C142" s="34">
        <v>5625</v>
      </c>
      <c r="D142" s="34">
        <v>5625</v>
      </c>
      <c r="E142" s="34">
        <v>5625</v>
      </c>
      <c r="F142" s="34">
        <v>5625</v>
      </c>
      <c r="G142" s="34">
        <v>5625</v>
      </c>
      <c r="H142" s="34">
        <v>5625</v>
      </c>
      <c r="I142" s="34">
        <v>5625</v>
      </c>
      <c r="J142" s="34">
        <v>5625</v>
      </c>
      <c r="K142" s="34">
        <v>5625</v>
      </c>
      <c r="L142" s="34">
        <v>5625</v>
      </c>
      <c r="M142" s="34">
        <v>5625</v>
      </c>
      <c r="N142" s="34">
        <v>5625</v>
      </c>
      <c r="O142" s="34">
        <v>5625</v>
      </c>
      <c r="P142" s="34">
        <v>5625</v>
      </c>
      <c r="Q142" s="34">
        <v>5625</v>
      </c>
      <c r="R142" s="34">
        <v>5625</v>
      </c>
      <c r="S142" s="34">
        <v>5625</v>
      </c>
      <c r="T142" s="34">
        <v>5625</v>
      </c>
      <c r="U142" s="34">
        <v>5625</v>
      </c>
      <c r="V142" s="34">
        <v>5625</v>
      </c>
      <c r="W142" s="34">
        <v>5625</v>
      </c>
      <c r="X142" s="34">
        <v>5625</v>
      </c>
      <c r="Y142" s="34">
        <v>5625</v>
      </c>
      <c r="Z142" s="34">
        <v>5625</v>
      </c>
      <c r="AA142" s="34">
        <v>5625</v>
      </c>
      <c r="AB142" s="34">
        <v>5625</v>
      </c>
      <c r="AC142" s="34">
        <v>5625</v>
      </c>
      <c r="AD142" s="34">
        <v>5625</v>
      </c>
      <c r="AE142" s="34">
        <v>5625</v>
      </c>
      <c r="AF142" s="34">
        <v>5625</v>
      </c>
      <c r="AG142" s="34">
        <v>5625</v>
      </c>
      <c r="AH142" s="34">
        <v>5625</v>
      </c>
      <c r="AI142" s="34">
        <v>5625</v>
      </c>
      <c r="AJ142" s="34">
        <v>5625</v>
      </c>
      <c r="AK142" s="34">
        <v>5625</v>
      </c>
      <c r="AL142" s="34">
        <v>5625</v>
      </c>
    </row>
    <row r="144" spans="1:38" x14ac:dyDescent="0.2">
      <c r="A144" s="30" t="s">
        <v>223</v>
      </c>
      <c r="B144" s="26"/>
      <c r="C144" s="33">
        <f>C141+C142</f>
        <v>-13128.264972694207</v>
      </c>
      <c r="D144" s="33">
        <f t="shared" ref="D144:AL144" si="36">D141+D142</f>
        <v>-11971.620977586765</v>
      </c>
      <c r="E144" s="33">
        <f t="shared" si="36"/>
        <v>-11005.866303338837</v>
      </c>
      <c r="F144" s="33">
        <f t="shared" si="36"/>
        <v>-9395.5579465785086</v>
      </c>
      <c r="G144" s="33">
        <f t="shared" si="36"/>
        <v>-8106.6825465123839</v>
      </c>
      <c r="H144" s="33">
        <f t="shared" si="36"/>
        <v>-6173.2534639338701</v>
      </c>
      <c r="I144" s="33">
        <f t="shared" si="36"/>
        <v>-3274.0697071074319</v>
      </c>
      <c r="J144" s="33">
        <f t="shared" si="36"/>
        <v>202.74535352066596</v>
      </c>
      <c r="K144" s="33">
        <f t="shared" si="36"/>
        <v>3490.0524807934125</v>
      </c>
      <c r="L144" s="33">
        <f t="shared" si="36"/>
        <v>7999.5445943801897</v>
      </c>
      <c r="M144" s="33">
        <f t="shared" si="36"/>
        <v>12964.388838743806</v>
      </c>
      <c r="N144" s="33">
        <f t="shared" si="36"/>
        <v>18762.756352396711</v>
      </c>
      <c r="O144" s="33">
        <f t="shared" si="36"/>
        <v>22438.725196694228</v>
      </c>
      <c r="P144" s="33">
        <f t="shared" si="36"/>
        <v>26295.399164958697</v>
      </c>
      <c r="Q144" s="33">
        <f t="shared" si="36"/>
        <v>30351.2269168926</v>
      </c>
      <c r="R144" s="33">
        <f t="shared" si="36"/>
        <v>34415.319131636381</v>
      </c>
      <c r="S144" s="33">
        <f t="shared" si="36"/>
        <v>39057.042650181829</v>
      </c>
      <c r="T144" s="33">
        <f t="shared" si="36"/>
        <v>44078.625076363678</v>
      </c>
      <c r="U144" s="33">
        <f t="shared" si="36"/>
        <v>49876.992590016511</v>
      </c>
      <c r="V144" s="33">
        <f t="shared" si="36"/>
        <v>55675.360103669402</v>
      </c>
      <c r="W144" s="33">
        <f t="shared" si="36"/>
        <v>58194.684952859505</v>
      </c>
      <c r="X144" s="33">
        <f t="shared" si="36"/>
        <v>61085.604246876057</v>
      </c>
      <c r="Y144" s="33">
        <f t="shared" si="36"/>
        <v>63407.156699900836</v>
      </c>
      <c r="Z144" s="33">
        <f t="shared" si="36"/>
        <v>65983.219730909099</v>
      </c>
      <c r="AA144" s="33">
        <f t="shared" si="36"/>
        <v>38475.665305917413</v>
      </c>
      <c r="AB144" s="33">
        <f t="shared" si="36"/>
        <v>41374.849062743888</v>
      </c>
      <c r="AC144" s="33">
        <f t="shared" si="36"/>
        <v>44274.032819570275</v>
      </c>
      <c r="AD144" s="33">
        <f t="shared" si="36"/>
        <v>47173.216576396808</v>
      </c>
      <c r="AE144" s="33">
        <f t="shared" si="36"/>
        <v>50129.138515041384</v>
      </c>
      <c r="AF144" s="33">
        <f t="shared" si="36"/>
        <v>53351.442997686012</v>
      </c>
      <c r="AG144" s="33">
        <f t="shared" si="36"/>
        <v>56828.258058314095</v>
      </c>
      <c r="AH144" s="33">
        <f t="shared" si="36"/>
        <v>60115.565185586776</v>
      </c>
      <c r="AI144" s="33">
        <f t="shared" si="36"/>
        <v>63783.269567074458</v>
      </c>
      <c r="AJ144" s="33">
        <f t="shared" si="36"/>
        <v>66755.720431338821</v>
      </c>
      <c r="AK144" s="33">
        <f t="shared" si="36"/>
        <v>70746.545538644656</v>
      </c>
      <c r="AL144" s="33">
        <f t="shared" si="36"/>
        <v>74611.483969719033</v>
      </c>
    </row>
    <row r="146" spans="1:38" x14ac:dyDescent="0.2">
      <c r="A146" s="2" t="s">
        <v>163</v>
      </c>
    </row>
    <row r="148" spans="1:38" x14ac:dyDescent="0.2">
      <c r="A148" s="2" t="s">
        <v>164</v>
      </c>
      <c r="C148" s="27">
        <f t="shared" ref="C148:AL148" si="37">C125-C139</f>
        <v>5071.4876033057881</v>
      </c>
      <c r="D148" s="27">
        <f t="shared" si="37"/>
        <v>8727.6859504132299</v>
      </c>
      <c r="E148" s="27">
        <f t="shared" si="37"/>
        <v>11434.297520661159</v>
      </c>
      <c r="F148" s="27">
        <f t="shared" si="37"/>
        <v>16501.239669421491</v>
      </c>
      <c r="G148" s="27">
        <f t="shared" si="37"/>
        <v>20289.669421487612</v>
      </c>
      <c r="H148" s="27">
        <f t="shared" si="37"/>
        <v>26438.42975206612</v>
      </c>
      <c r="I148" s="27">
        <f t="shared" si="37"/>
        <v>35293.801652892565</v>
      </c>
      <c r="J148" s="27">
        <f t="shared" si="37"/>
        <v>45683.884297520664</v>
      </c>
      <c r="K148" s="27">
        <f t="shared" si="37"/>
        <v>55711.1570247934</v>
      </c>
      <c r="L148" s="27">
        <f t="shared" si="37"/>
        <v>69633.471074380184</v>
      </c>
      <c r="M148" s="27">
        <f t="shared" si="37"/>
        <v>84769.834710743802</v>
      </c>
      <c r="N148" s="27">
        <f t="shared" si="37"/>
        <v>102480.57851239669</v>
      </c>
      <c r="O148" s="27">
        <f t="shared" si="37"/>
        <v>113828.51239669422</v>
      </c>
      <c r="P148" s="27">
        <f t="shared" si="37"/>
        <v>125382.23140495867</v>
      </c>
      <c r="Q148" s="27">
        <f t="shared" si="37"/>
        <v>137893.80165289261</v>
      </c>
      <c r="R148" s="27">
        <f t="shared" si="37"/>
        <v>150413.63636363638</v>
      </c>
      <c r="S148" s="27">
        <f t="shared" si="37"/>
        <v>164468.18181818182</v>
      </c>
      <c r="T148" s="27">
        <f t="shared" si="37"/>
        <v>179686.36363636368</v>
      </c>
      <c r="U148" s="27">
        <f t="shared" si="37"/>
        <v>197397.10743801651</v>
      </c>
      <c r="V148" s="27">
        <f t="shared" si="37"/>
        <v>215107.8512396694</v>
      </c>
      <c r="W148" s="27">
        <f t="shared" si="37"/>
        <v>222799.58677685951</v>
      </c>
      <c r="X148" s="27">
        <f t="shared" si="37"/>
        <v>231646.69421487604</v>
      </c>
      <c r="Y148" s="27">
        <f t="shared" si="37"/>
        <v>238967.35537190083</v>
      </c>
      <c r="Z148" s="27">
        <f t="shared" si="37"/>
        <v>246740.90909090906</v>
      </c>
      <c r="AA148" s="27">
        <f t="shared" si="37"/>
        <v>225164.4628099174</v>
      </c>
      <c r="AB148" s="27">
        <f t="shared" si="37"/>
        <v>234019.83471074386</v>
      </c>
      <c r="AC148" s="27">
        <f t="shared" si="37"/>
        <v>242875.20661157026</v>
      </c>
      <c r="AD148" s="27">
        <f t="shared" si="37"/>
        <v>251730.57851239678</v>
      </c>
      <c r="AE148" s="27">
        <f t="shared" si="37"/>
        <v>260667.76859504136</v>
      </c>
      <c r="AF148" s="27">
        <f t="shared" si="37"/>
        <v>270604.95867768599</v>
      </c>
      <c r="AG148" s="27">
        <f t="shared" si="37"/>
        <v>280995.04132231406</v>
      </c>
      <c r="AH148" s="27">
        <f t="shared" si="37"/>
        <v>291022.31404958677</v>
      </c>
      <c r="AI148" s="27">
        <f t="shared" si="37"/>
        <v>302361.98347107443</v>
      </c>
      <c r="AJ148" s="27">
        <f t="shared" si="37"/>
        <v>311315.7024793388</v>
      </c>
      <c r="AK148" s="27">
        <f t="shared" si="37"/>
        <v>323737.19008264464</v>
      </c>
      <c r="AL148" s="27">
        <f t="shared" si="37"/>
        <v>335299.17355371901</v>
      </c>
    </row>
    <row r="150" spans="1:38" x14ac:dyDescent="0.2">
      <c r="A150" s="2" t="s">
        <v>165</v>
      </c>
    </row>
    <row r="152" spans="1:38" x14ac:dyDescent="0.2">
      <c r="A152" s="28" t="s">
        <v>224</v>
      </c>
      <c r="C152">
        <f>C201</f>
        <v>0</v>
      </c>
      <c r="D152">
        <f t="shared" ref="D152:AL156" si="38">D201</f>
        <v>0</v>
      </c>
      <c r="E152">
        <f t="shared" si="38"/>
        <v>0</v>
      </c>
      <c r="F152">
        <f t="shared" si="38"/>
        <v>0</v>
      </c>
      <c r="G152">
        <f t="shared" si="38"/>
        <v>0</v>
      </c>
      <c r="H152">
        <f t="shared" si="38"/>
        <v>100</v>
      </c>
      <c r="I152">
        <f t="shared" si="38"/>
        <v>0</v>
      </c>
      <c r="J152">
        <f t="shared" si="38"/>
        <v>0</v>
      </c>
      <c r="K152">
        <f t="shared" si="38"/>
        <v>0</v>
      </c>
      <c r="L152">
        <f t="shared" si="38"/>
        <v>100</v>
      </c>
      <c r="M152">
        <f t="shared" si="38"/>
        <v>0</v>
      </c>
      <c r="N152">
        <f t="shared" si="38"/>
        <v>100</v>
      </c>
      <c r="O152">
        <f t="shared" si="38"/>
        <v>0</v>
      </c>
      <c r="P152">
        <f t="shared" si="38"/>
        <v>100</v>
      </c>
      <c r="Q152">
        <f t="shared" si="38"/>
        <v>0</v>
      </c>
      <c r="R152">
        <f t="shared" si="38"/>
        <v>133</v>
      </c>
      <c r="S152">
        <f t="shared" si="38"/>
        <v>0</v>
      </c>
      <c r="T152">
        <f t="shared" si="38"/>
        <v>158</v>
      </c>
      <c r="U152">
        <f t="shared" si="38"/>
        <v>0</v>
      </c>
      <c r="V152">
        <f t="shared" si="38"/>
        <v>181</v>
      </c>
      <c r="W152">
        <f t="shared" si="38"/>
        <v>0</v>
      </c>
      <c r="X152">
        <f t="shared" si="38"/>
        <v>186</v>
      </c>
      <c r="Y152">
        <f t="shared" si="38"/>
        <v>0</v>
      </c>
      <c r="Z152">
        <f t="shared" si="38"/>
        <v>196</v>
      </c>
      <c r="AA152">
        <f t="shared" si="38"/>
        <v>0</v>
      </c>
      <c r="AB152">
        <f t="shared" si="38"/>
        <v>209</v>
      </c>
      <c r="AC152">
        <f t="shared" si="38"/>
        <v>0</v>
      </c>
      <c r="AD152">
        <f t="shared" si="38"/>
        <v>221</v>
      </c>
      <c r="AE152">
        <f t="shared" si="38"/>
        <v>0</v>
      </c>
      <c r="AF152">
        <f t="shared" si="38"/>
        <v>234</v>
      </c>
      <c r="AG152">
        <f t="shared" si="38"/>
        <v>0</v>
      </c>
      <c r="AH152">
        <f t="shared" si="38"/>
        <v>249</v>
      </c>
      <c r="AI152">
        <f t="shared" si="38"/>
        <v>0</v>
      </c>
      <c r="AJ152">
        <f t="shared" si="38"/>
        <v>263</v>
      </c>
      <c r="AK152">
        <f t="shared" si="38"/>
        <v>0</v>
      </c>
      <c r="AL152">
        <f t="shared" si="38"/>
        <v>142</v>
      </c>
    </row>
    <row r="153" spans="1:38" x14ac:dyDescent="0.2">
      <c r="A153" s="28" t="s">
        <v>225</v>
      </c>
      <c r="C153">
        <f t="shared" ref="C153:R156" si="39">C202</f>
        <v>0</v>
      </c>
      <c r="D153">
        <f t="shared" si="39"/>
        <v>0</v>
      </c>
      <c r="E153">
        <f t="shared" si="39"/>
        <v>0</v>
      </c>
      <c r="F153">
        <f t="shared" si="39"/>
        <v>0</v>
      </c>
      <c r="G153">
        <f t="shared" si="39"/>
        <v>0</v>
      </c>
      <c r="H153">
        <f t="shared" si="39"/>
        <v>100</v>
      </c>
      <c r="I153">
        <f t="shared" si="39"/>
        <v>0</v>
      </c>
      <c r="J153">
        <f t="shared" si="39"/>
        <v>0</v>
      </c>
      <c r="K153">
        <f t="shared" si="39"/>
        <v>0</v>
      </c>
      <c r="L153">
        <f t="shared" si="39"/>
        <v>100</v>
      </c>
      <c r="M153">
        <f t="shared" si="39"/>
        <v>0</v>
      </c>
      <c r="N153">
        <f t="shared" si="39"/>
        <v>100</v>
      </c>
      <c r="O153">
        <f t="shared" si="39"/>
        <v>0</v>
      </c>
      <c r="P153">
        <f t="shared" si="39"/>
        <v>100</v>
      </c>
      <c r="Q153">
        <f t="shared" si="39"/>
        <v>0</v>
      </c>
      <c r="R153">
        <f t="shared" si="39"/>
        <v>133</v>
      </c>
      <c r="S153">
        <f t="shared" si="38"/>
        <v>0</v>
      </c>
      <c r="T153">
        <f t="shared" si="38"/>
        <v>158</v>
      </c>
      <c r="U153">
        <f t="shared" si="38"/>
        <v>0</v>
      </c>
      <c r="V153">
        <f t="shared" si="38"/>
        <v>181</v>
      </c>
      <c r="W153">
        <f t="shared" si="38"/>
        <v>0</v>
      </c>
      <c r="X153">
        <f t="shared" si="38"/>
        <v>186</v>
      </c>
      <c r="Y153">
        <f t="shared" si="38"/>
        <v>0</v>
      </c>
      <c r="Z153">
        <f t="shared" si="38"/>
        <v>196</v>
      </c>
      <c r="AA153">
        <f t="shared" si="38"/>
        <v>0</v>
      </c>
      <c r="AB153">
        <f t="shared" si="38"/>
        <v>209</v>
      </c>
      <c r="AC153">
        <f t="shared" si="38"/>
        <v>0</v>
      </c>
      <c r="AD153">
        <f t="shared" si="38"/>
        <v>221</v>
      </c>
      <c r="AE153">
        <f t="shared" si="38"/>
        <v>0</v>
      </c>
      <c r="AF153">
        <f t="shared" si="38"/>
        <v>234</v>
      </c>
      <c r="AG153">
        <f t="shared" si="38"/>
        <v>0</v>
      </c>
      <c r="AH153">
        <f t="shared" si="38"/>
        <v>249</v>
      </c>
      <c r="AI153">
        <f t="shared" si="38"/>
        <v>0</v>
      </c>
      <c r="AJ153">
        <f t="shared" si="38"/>
        <v>263</v>
      </c>
      <c r="AK153">
        <f t="shared" si="38"/>
        <v>0</v>
      </c>
      <c r="AL153">
        <f t="shared" si="38"/>
        <v>142</v>
      </c>
    </row>
    <row r="154" spans="1:38" x14ac:dyDescent="0.2">
      <c r="A154" s="28" t="s">
        <v>226</v>
      </c>
      <c r="C154">
        <f t="shared" si="39"/>
        <v>0</v>
      </c>
      <c r="D154">
        <f t="shared" si="38"/>
        <v>0</v>
      </c>
      <c r="E154">
        <f t="shared" si="38"/>
        <v>0</v>
      </c>
      <c r="F154">
        <f t="shared" si="38"/>
        <v>0</v>
      </c>
      <c r="G154">
        <f t="shared" si="38"/>
        <v>100</v>
      </c>
      <c r="H154">
        <f t="shared" si="38"/>
        <v>0</v>
      </c>
      <c r="I154">
        <f t="shared" si="38"/>
        <v>0</v>
      </c>
      <c r="J154">
        <f t="shared" si="38"/>
        <v>100</v>
      </c>
      <c r="K154">
        <f t="shared" si="38"/>
        <v>0</v>
      </c>
      <c r="L154">
        <f t="shared" si="38"/>
        <v>0</v>
      </c>
      <c r="M154">
        <f t="shared" si="38"/>
        <v>135</v>
      </c>
      <c r="N154">
        <f t="shared" si="38"/>
        <v>0</v>
      </c>
      <c r="O154">
        <f t="shared" si="38"/>
        <v>148</v>
      </c>
      <c r="P154">
        <f t="shared" si="38"/>
        <v>0</v>
      </c>
      <c r="Q154">
        <f t="shared" si="38"/>
        <v>169</v>
      </c>
      <c r="R154">
        <f t="shared" si="38"/>
        <v>0</v>
      </c>
      <c r="S154">
        <f t="shared" si="38"/>
        <v>195</v>
      </c>
      <c r="T154">
        <f t="shared" si="38"/>
        <v>0</v>
      </c>
      <c r="U154">
        <f t="shared" si="38"/>
        <v>229</v>
      </c>
      <c r="V154">
        <f t="shared" si="38"/>
        <v>0</v>
      </c>
      <c r="W154">
        <f t="shared" si="38"/>
        <v>243</v>
      </c>
      <c r="X154">
        <f t="shared" si="38"/>
        <v>0</v>
      </c>
      <c r="Y154">
        <f t="shared" si="38"/>
        <v>255</v>
      </c>
      <c r="Z154">
        <f t="shared" si="38"/>
        <v>0</v>
      </c>
      <c r="AA154">
        <f t="shared" si="38"/>
        <v>269</v>
      </c>
      <c r="AB154">
        <f t="shared" si="38"/>
        <v>0</v>
      </c>
      <c r="AC154">
        <f t="shared" si="38"/>
        <v>286</v>
      </c>
      <c r="AD154">
        <f t="shared" si="38"/>
        <v>0</v>
      </c>
      <c r="AE154">
        <f t="shared" si="38"/>
        <v>303</v>
      </c>
      <c r="AF154">
        <f t="shared" si="38"/>
        <v>0</v>
      </c>
      <c r="AG154">
        <f t="shared" si="38"/>
        <v>322</v>
      </c>
      <c r="AH154">
        <f t="shared" si="38"/>
        <v>0</v>
      </c>
      <c r="AI154">
        <f t="shared" si="38"/>
        <v>342</v>
      </c>
      <c r="AJ154">
        <f t="shared" si="38"/>
        <v>0</v>
      </c>
      <c r="AK154">
        <f t="shared" si="38"/>
        <v>363</v>
      </c>
      <c r="AL154">
        <f t="shared" si="38"/>
        <v>0</v>
      </c>
    </row>
    <row r="155" spans="1:38" x14ac:dyDescent="0.2">
      <c r="A155" s="28" t="s">
        <v>227</v>
      </c>
      <c r="C155">
        <f t="shared" si="39"/>
        <v>0</v>
      </c>
      <c r="D155">
        <f t="shared" si="38"/>
        <v>0</v>
      </c>
      <c r="E155">
        <f t="shared" si="38"/>
        <v>0</v>
      </c>
      <c r="F155">
        <f t="shared" si="38"/>
        <v>100</v>
      </c>
      <c r="G155">
        <f t="shared" si="38"/>
        <v>0</v>
      </c>
      <c r="H155">
        <f t="shared" si="38"/>
        <v>0</v>
      </c>
      <c r="I155">
        <f t="shared" si="38"/>
        <v>100</v>
      </c>
      <c r="J155">
        <f t="shared" si="38"/>
        <v>0</v>
      </c>
      <c r="K155">
        <f t="shared" si="38"/>
        <v>100</v>
      </c>
      <c r="L155">
        <f t="shared" si="38"/>
        <v>0</v>
      </c>
      <c r="M155">
        <f t="shared" si="38"/>
        <v>145</v>
      </c>
      <c r="N155">
        <f t="shared" si="38"/>
        <v>0</v>
      </c>
      <c r="O155">
        <f t="shared" si="38"/>
        <v>185</v>
      </c>
      <c r="P155">
        <f t="shared" si="38"/>
        <v>0</v>
      </c>
      <c r="Q155">
        <f t="shared" si="38"/>
        <v>211</v>
      </c>
      <c r="R155">
        <f t="shared" si="38"/>
        <v>0</v>
      </c>
      <c r="S155">
        <f t="shared" si="38"/>
        <v>244</v>
      </c>
      <c r="T155">
        <f t="shared" si="38"/>
        <v>0</v>
      </c>
      <c r="U155">
        <f t="shared" si="38"/>
        <v>287</v>
      </c>
      <c r="V155">
        <f t="shared" si="38"/>
        <v>0</v>
      </c>
      <c r="W155">
        <f t="shared" si="38"/>
        <v>305</v>
      </c>
      <c r="X155">
        <f t="shared" si="38"/>
        <v>0</v>
      </c>
      <c r="Y155">
        <f t="shared" si="38"/>
        <v>318</v>
      </c>
      <c r="Z155">
        <f t="shared" si="38"/>
        <v>0</v>
      </c>
      <c r="AA155">
        <f t="shared" si="38"/>
        <v>336</v>
      </c>
      <c r="AB155">
        <f t="shared" si="38"/>
        <v>0</v>
      </c>
      <c r="AC155">
        <f t="shared" si="38"/>
        <v>357</v>
      </c>
      <c r="AD155">
        <f t="shared" si="38"/>
        <v>0</v>
      </c>
      <c r="AE155">
        <f t="shared" si="38"/>
        <v>380</v>
      </c>
      <c r="AF155">
        <f t="shared" si="38"/>
        <v>0</v>
      </c>
      <c r="AG155">
        <f t="shared" si="38"/>
        <v>403</v>
      </c>
      <c r="AH155">
        <f t="shared" si="38"/>
        <v>0</v>
      </c>
      <c r="AI155">
        <f t="shared" si="38"/>
        <v>428</v>
      </c>
      <c r="AJ155">
        <f t="shared" si="38"/>
        <v>0</v>
      </c>
      <c r="AK155">
        <f t="shared" si="38"/>
        <v>453</v>
      </c>
      <c r="AL155">
        <f t="shared" si="38"/>
        <v>0</v>
      </c>
    </row>
    <row r="156" spans="1:38" x14ac:dyDescent="0.2">
      <c r="A156" s="28" t="s">
        <v>241</v>
      </c>
      <c r="C156">
        <f t="shared" si="39"/>
        <v>0</v>
      </c>
      <c r="D156">
        <f t="shared" si="38"/>
        <v>0</v>
      </c>
      <c r="E156">
        <f t="shared" si="38"/>
        <v>0</v>
      </c>
      <c r="F156">
        <f t="shared" si="38"/>
        <v>0</v>
      </c>
      <c r="G156">
        <f t="shared" si="38"/>
        <v>0</v>
      </c>
      <c r="H156">
        <f t="shared" si="38"/>
        <v>0</v>
      </c>
      <c r="I156">
        <f t="shared" si="38"/>
        <v>0</v>
      </c>
      <c r="J156">
        <f t="shared" si="38"/>
        <v>0</v>
      </c>
      <c r="K156">
        <f t="shared" si="38"/>
        <v>0</v>
      </c>
      <c r="L156">
        <f t="shared" si="38"/>
        <v>0</v>
      </c>
      <c r="M156">
        <f t="shared" si="38"/>
        <v>100</v>
      </c>
      <c r="N156">
        <f t="shared" si="38"/>
        <v>0</v>
      </c>
      <c r="O156">
        <f t="shared" si="38"/>
        <v>0</v>
      </c>
      <c r="P156">
        <f t="shared" si="38"/>
        <v>0</v>
      </c>
      <c r="Q156">
        <f t="shared" si="38"/>
        <v>0</v>
      </c>
      <c r="R156">
        <f t="shared" si="38"/>
        <v>0</v>
      </c>
      <c r="S156">
        <f t="shared" si="38"/>
        <v>100</v>
      </c>
      <c r="T156">
        <f t="shared" si="38"/>
        <v>0</v>
      </c>
      <c r="U156">
        <f t="shared" si="38"/>
        <v>0</v>
      </c>
      <c r="V156">
        <f t="shared" si="38"/>
        <v>0</v>
      </c>
      <c r="W156">
        <f t="shared" si="38"/>
        <v>100</v>
      </c>
      <c r="X156">
        <f t="shared" si="38"/>
        <v>0</v>
      </c>
      <c r="Y156">
        <f t="shared" si="38"/>
        <v>0</v>
      </c>
      <c r="Z156">
        <f t="shared" si="38"/>
        <v>100</v>
      </c>
      <c r="AA156">
        <f t="shared" si="38"/>
        <v>0</v>
      </c>
      <c r="AB156">
        <f t="shared" si="38"/>
        <v>0</v>
      </c>
      <c r="AC156">
        <f t="shared" si="38"/>
        <v>100</v>
      </c>
      <c r="AD156">
        <f t="shared" si="38"/>
        <v>0</v>
      </c>
      <c r="AE156">
        <f t="shared" si="38"/>
        <v>0</v>
      </c>
      <c r="AF156">
        <f t="shared" si="38"/>
        <v>100</v>
      </c>
      <c r="AG156">
        <f t="shared" si="38"/>
        <v>0</v>
      </c>
      <c r="AH156">
        <f t="shared" si="38"/>
        <v>0</v>
      </c>
      <c r="AI156">
        <f t="shared" si="38"/>
        <v>100</v>
      </c>
      <c r="AJ156">
        <f t="shared" si="38"/>
        <v>0</v>
      </c>
      <c r="AK156">
        <f t="shared" si="38"/>
        <v>100</v>
      </c>
      <c r="AL156">
        <f t="shared" si="38"/>
        <v>0</v>
      </c>
    </row>
    <row r="157" spans="1:38" x14ac:dyDescent="0.2">
      <c r="A157" s="29" t="s">
        <v>166</v>
      </c>
      <c r="B157" s="29"/>
      <c r="C157" s="29">
        <f>-B6</f>
        <v>-170077.68959999998</v>
      </c>
      <c r="D157" s="29">
        <f>-(D152*$C$39+D153*$C$40+D154*$C$41+D155*$C$42+D156*$C$43)</f>
        <v>0</v>
      </c>
      <c r="E157" s="29">
        <f t="shared" ref="E157:AL157" si="40">-(E152*$C$39+E153*$C$40+E154*$C$41+E155*$C$42+E156*$C$43)</f>
        <v>0</v>
      </c>
      <c r="F157" s="29">
        <f t="shared" si="40"/>
        <v>-2508</v>
      </c>
      <c r="G157" s="29">
        <f t="shared" si="40"/>
        <v>-75869.745599999995</v>
      </c>
      <c r="H157" s="29">
        <f t="shared" si="40"/>
        <v>-91699.943999999989</v>
      </c>
      <c r="I157" s="29">
        <f t="shared" si="40"/>
        <v>-2508</v>
      </c>
      <c r="J157" s="29">
        <f t="shared" si="40"/>
        <v>-75869.745599999995</v>
      </c>
      <c r="K157" s="29">
        <f t="shared" si="40"/>
        <v>-2508</v>
      </c>
      <c r="L157" s="29">
        <f t="shared" si="40"/>
        <v>-91699.943999999989</v>
      </c>
      <c r="M157" s="29">
        <f t="shared" si="40"/>
        <v>-107560.75655999999</v>
      </c>
      <c r="N157" s="29">
        <f t="shared" si="40"/>
        <v>-91699.943999999989</v>
      </c>
      <c r="O157" s="29">
        <f t="shared" si="40"/>
        <v>-116927.02348799999</v>
      </c>
      <c r="P157" s="29">
        <f t="shared" si="40"/>
        <v>-91699.943999999989</v>
      </c>
      <c r="Q157" s="29">
        <f t="shared" si="40"/>
        <v>-133511.75006399996</v>
      </c>
      <c r="R157" s="29">
        <f t="shared" si="40"/>
        <v>-121960.92551999999</v>
      </c>
      <c r="S157" s="29">
        <f t="shared" si="40"/>
        <v>-155565.52391999998</v>
      </c>
      <c r="T157" s="29">
        <f t="shared" si="40"/>
        <v>-144885.91151999999</v>
      </c>
      <c r="U157" s="29">
        <f t="shared" si="40"/>
        <v>-180939.67742399996</v>
      </c>
      <c r="V157" s="29">
        <f t="shared" si="40"/>
        <v>-165976.89864</v>
      </c>
      <c r="W157" s="29">
        <f t="shared" si="40"/>
        <v>-193512.88180799998</v>
      </c>
      <c r="X157" s="29">
        <f t="shared" si="40"/>
        <v>-170561.89584000001</v>
      </c>
      <c r="Y157" s="29">
        <f t="shared" si="40"/>
        <v>-201443.29127999998</v>
      </c>
      <c r="Z157" s="29">
        <f t="shared" si="40"/>
        <v>-181231.89024000001</v>
      </c>
      <c r="AA157" s="29">
        <f t="shared" si="40"/>
        <v>-212516.49566399996</v>
      </c>
      <c r="AB157" s="29">
        <f t="shared" si="40"/>
        <v>-191652.88296000002</v>
      </c>
      <c r="AC157" s="29">
        <f t="shared" si="40"/>
        <v>-227441.03241599997</v>
      </c>
      <c r="AD157" s="29">
        <f t="shared" si="40"/>
        <v>-202656.87624000001</v>
      </c>
      <c r="AE157" s="29">
        <f t="shared" si="40"/>
        <v>-239415.72916799996</v>
      </c>
      <c r="AF157" s="29">
        <f t="shared" si="40"/>
        <v>-216077.86895999999</v>
      </c>
      <c r="AG157" s="29">
        <f t="shared" si="40"/>
        <v>-254407.82083199994</v>
      </c>
      <c r="AH157" s="29">
        <f t="shared" si="40"/>
        <v>-228332.86056</v>
      </c>
      <c r="AI157" s="29">
        <f t="shared" si="40"/>
        <v>-271708.76995199994</v>
      </c>
      <c r="AJ157" s="29">
        <f t="shared" si="40"/>
        <v>-241170.85272</v>
      </c>
      <c r="AK157" s="29">
        <f t="shared" si="40"/>
        <v>-288268.41652799997</v>
      </c>
      <c r="AL157" s="29">
        <f t="shared" si="40"/>
        <v>-130213.92048</v>
      </c>
    </row>
    <row r="159" spans="1:38" x14ac:dyDescent="0.2">
      <c r="A159" s="29" t="s">
        <v>167</v>
      </c>
      <c r="B159" s="29"/>
      <c r="C159" s="29">
        <f>-B5</f>
        <v>-201450</v>
      </c>
    </row>
    <row r="161" spans="1:38" s="86" customFormat="1" ht="19" x14ac:dyDescent="0.25">
      <c r="A161" s="84" t="s">
        <v>168</v>
      </c>
      <c r="B161" s="84"/>
      <c r="C161" s="85">
        <f>-C148+C159+C157</f>
        <v>-376599.17720330576</v>
      </c>
      <c r="D161" s="85">
        <f t="shared" ref="D161:AL161" si="41">D148+D157</f>
        <v>8727.6859504132299</v>
      </c>
      <c r="E161" s="85">
        <f t="shared" si="41"/>
        <v>11434.297520661159</v>
      </c>
      <c r="F161" s="85">
        <f t="shared" si="41"/>
        <v>13993.239669421491</v>
      </c>
      <c r="G161" s="85">
        <f t="shared" si="41"/>
        <v>-55580.076178512383</v>
      </c>
      <c r="H161" s="85">
        <f t="shared" si="41"/>
        <v>-65261.514247933868</v>
      </c>
      <c r="I161" s="85">
        <f t="shared" si="41"/>
        <v>32785.801652892565</v>
      </c>
      <c r="J161" s="85">
        <f t="shared" si="41"/>
        <v>-30185.86130247933</v>
      </c>
      <c r="K161" s="85">
        <f t="shared" si="41"/>
        <v>53203.1570247934</v>
      </c>
      <c r="L161" s="85">
        <f t="shared" si="41"/>
        <v>-22066.472925619804</v>
      </c>
      <c r="M161" s="85">
        <f t="shared" si="41"/>
        <v>-22790.921849256192</v>
      </c>
      <c r="N161" s="85">
        <f t="shared" si="41"/>
        <v>10780.634512396704</v>
      </c>
      <c r="O161" s="85">
        <f t="shared" si="41"/>
        <v>-3098.5110913057724</v>
      </c>
      <c r="P161" s="85">
        <f t="shared" si="41"/>
        <v>33682.287404958683</v>
      </c>
      <c r="Q161" s="85">
        <f t="shared" si="41"/>
        <v>4382.0515888926457</v>
      </c>
      <c r="R161" s="85">
        <f t="shared" si="41"/>
        <v>28452.710843636392</v>
      </c>
      <c r="S161" s="85">
        <f t="shared" si="41"/>
        <v>8902.6578981818457</v>
      </c>
      <c r="T161" s="85">
        <f t="shared" si="41"/>
        <v>34800.452116363682</v>
      </c>
      <c r="U161" s="85">
        <f t="shared" si="41"/>
        <v>16457.430014016543</v>
      </c>
      <c r="V161" s="85">
        <f t="shared" si="41"/>
        <v>49130.952599669399</v>
      </c>
      <c r="W161" s="85">
        <f t="shared" si="41"/>
        <v>29286.704968859529</v>
      </c>
      <c r="X161" s="85">
        <f t="shared" si="41"/>
        <v>61084.798374876031</v>
      </c>
      <c r="Y161" s="85">
        <f t="shared" si="41"/>
        <v>37524.064091900858</v>
      </c>
      <c r="Z161" s="85">
        <f t="shared" si="41"/>
        <v>65509.018850909051</v>
      </c>
      <c r="AA161" s="85">
        <f t="shared" si="41"/>
        <v>12647.967145917442</v>
      </c>
      <c r="AB161" s="85">
        <f t="shared" si="41"/>
        <v>42366.951750743843</v>
      </c>
      <c r="AC161" s="85">
        <f t="shared" si="41"/>
        <v>15434.174195570289</v>
      </c>
      <c r="AD161" s="85">
        <f t="shared" si="41"/>
        <v>49073.702272396768</v>
      </c>
      <c r="AE161" s="85">
        <f t="shared" si="41"/>
        <v>21252.039427041396</v>
      </c>
      <c r="AF161" s="85">
        <f t="shared" si="41"/>
        <v>54527.089717686002</v>
      </c>
      <c r="AG161" s="85">
        <f t="shared" si="41"/>
        <v>26587.220490314125</v>
      </c>
      <c r="AH161" s="85">
        <f t="shared" si="41"/>
        <v>62689.453489586769</v>
      </c>
      <c r="AI161" s="85">
        <f t="shared" si="41"/>
        <v>30653.213519074488</v>
      </c>
      <c r="AJ161" s="85">
        <f t="shared" si="41"/>
        <v>70144.849759338802</v>
      </c>
      <c r="AK161" s="85">
        <f t="shared" si="41"/>
        <v>35468.773554644664</v>
      </c>
      <c r="AL161" s="85">
        <f t="shared" si="41"/>
        <v>205085.25307371901</v>
      </c>
    </row>
    <row r="162" spans="1:38" x14ac:dyDescent="0.2">
      <c r="A162" s="29" t="s">
        <v>169</v>
      </c>
      <c r="B162" s="29"/>
      <c r="C162" s="27"/>
      <c r="D162" s="27">
        <f t="shared" ref="D162:K162" si="42">C161+D161</f>
        <v>-367871.49125289253</v>
      </c>
      <c r="E162" s="27">
        <f t="shared" si="42"/>
        <v>20161.983471074389</v>
      </c>
      <c r="F162" s="27">
        <f t="shared" si="42"/>
        <v>25427.53719008265</v>
      </c>
      <c r="G162" s="27">
        <f t="shared" si="42"/>
        <v>-41586.836509090892</v>
      </c>
      <c r="H162" s="27">
        <f t="shared" si="42"/>
        <v>-120841.59042644626</v>
      </c>
      <c r="I162" s="27">
        <f t="shared" si="42"/>
        <v>-32475.712595041303</v>
      </c>
      <c r="J162" s="27">
        <f t="shared" si="42"/>
        <v>2599.9403504132351</v>
      </c>
      <c r="K162" s="27">
        <f t="shared" si="42"/>
        <v>23017.295722314069</v>
      </c>
      <c r="L162" s="27">
        <f t="shared" ref="L162:AL162" si="43">K161+L161</f>
        <v>31136.684099173595</v>
      </c>
      <c r="M162" s="27">
        <f t="shared" si="43"/>
        <v>-44857.394774875997</v>
      </c>
      <c r="N162" s="27">
        <f t="shared" si="43"/>
        <v>-12010.287336859488</v>
      </c>
      <c r="O162" s="27">
        <f t="shared" si="43"/>
        <v>7682.1234210909315</v>
      </c>
      <c r="P162" s="27">
        <f t="shared" si="43"/>
        <v>30583.77631365291</v>
      </c>
      <c r="Q162" s="27">
        <f t="shared" si="43"/>
        <v>38064.338993851328</v>
      </c>
      <c r="R162" s="27">
        <f t="shared" si="43"/>
        <v>32834.762432529038</v>
      </c>
      <c r="S162" s="27">
        <f t="shared" si="43"/>
        <v>37355.368741818238</v>
      </c>
      <c r="T162" s="27">
        <f t="shared" si="43"/>
        <v>43703.110014545528</v>
      </c>
      <c r="U162" s="27">
        <f t="shared" si="43"/>
        <v>51257.882130380225</v>
      </c>
      <c r="V162" s="27">
        <f t="shared" si="43"/>
        <v>65588.382613685942</v>
      </c>
      <c r="W162" s="27">
        <f t="shared" si="43"/>
        <v>78417.657568528928</v>
      </c>
      <c r="X162" s="27">
        <f t="shared" si="43"/>
        <v>90371.50334373556</v>
      </c>
      <c r="Y162" s="27">
        <f t="shared" si="43"/>
        <v>98608.862466776889</v>
      </c>
      <c r="Z162" s="27">
        <f t="shared" si="43"/>
        <v>103033.08294280991</v>
      </c>
      <c r="AA162" s="27">
        <f t="shared" si="43"/>
        <v>78156.985996826494</v>
      </c>
      <c r="AB162" s="27">
        <f t="shared" si="43"/>
        <v>55014.918896661286</v>
      </c>
      <c r="AC162" s="27">
        <f t="shared" si="43"/>
        <v>57801.125946314132</v>
      </c>
      <c r="AD162" s="27">
        <f t="shared" si="43"/>
        <v>64507.876467967057</v>
      </c>
      <c r="AE162" s="27">
        <f t="shared" si="43"/>
        <v>70325.741699438164</v>
      </c>
      <c r="AF162" s="27">
        <f t="shared" si="43"/>
        <v>75779.129144727398</v>
      </c>
      <c r="AG162" s="27">
        <f t="shared" si="43"/>
        <v>81114.310208000126</v>
      </c>
      <c r="AH162" s="27">
        <f t="shared" si="43"/>
        <v>89276.673979900894</v>
      </c>
      <c r="AI162" s="27">
        <f t="shared" si="43"/>
        <v>93342.667008661258</v>
      </c>
      <c r="AJ162" s="27">
        <f t="shared" si="43"/>
        <v>100798.06327841329</v>
      </c>
      <c r="AK162" s="27">
        <f t="shared" si="43"/>
        <v>105613.62331398347</v>
      </c>
      <c r="AL162" s="27">
        <f t="shared" si="43"/>
        <v>240554.02662836367</v>
      </c>
    </row>
    <row r="164" spans="1:38" x14ac:dyDescent="0.2">
      <c r="A164" s="30" t="s">
        <v>252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1:38" x14ac:dyDescent="0.2">
      <c r="A165" s="16" t="s">
        <v>245</v>
      </c>
    </row>
    <row r="166" spans="1:38" x14ac:dyDescent="0.2">
      <c r="A166" s="28" t="s">
        <v>228</v>
      </c>
      <c r="C166">
        <v>100</v>
      </c>
      <c r="D166">
        <f t="shared" ref="D166:AL166" si="44">C208</f>
        <v>88</v>
      </c>
      <c r="E166">
        <f t="shared" si="44"/>
        <v>75</v>
      </c>
      <c r="F166">
        <f t="shared" si="44"/>
        <v>61</v>
      </c>
      <c r="G166">
        <f t="shared" si="44"/>
        <v>45</v>
      </c>
      <c r="H166">
        <f t="shared" si="44"/>
        <v>28</v>
      </c>
      <c r="I166">
        <f t="shared" si="44"/>
        <v>109</v>
      </c>
      <c r="J166">
        <f t="shared" si="44"/>
        <v>87</v>
      </c>
      <c r="K166">
        <f t="shared" si="44"/>
        <v>61</v>
      </c>
      <c r="L166">
        <f t="shared" si="44"/>
        <v>32</v>
      </c>
      <c r="M166">
        <f t="shared" si="44"/>
        <v>98</v>
      </c>
      <c r="N166">
        <f t="shared" si="44"/>
        <v>59</v>
      </c>
      <c r="O166">
        <f t="shared" si="44"/>
        <v>114</v>
      </c>
      <c r="P166">
        <f t="shared" si="44"/>
        <v>65</v>
      </c>
      <c r="Q166">
        <f t="shared" si="44"/>
        <v>112</v>
      </c>
      <c r="R166">
        <f t="shared" si="44"/>
        <v>55</v>
      </c>
      <c r="S166">
        <f t="shared" si="44"/>
        <v>127</v>
      </c>
      <c r="T166">
        <f t="shared" si="44"/>
        <v>61</v>
      </c>
      <c r="U166">
        <f t="shared" si="44"/>
        <v>148</v>
      </c>
      <c r="V166">
        <f t="shared" si="44"/>
        <v>71</v>
      </c>
      <c r="W166">
        <f t="shared" si="44"/>
        <v>169</v>
      </c>
      <c r="X166">
        <f t="shared" si="44"/>
        <v>83</v>
      </c>
      <c r="Y166">
        <f t="shared" si="44"/>
        <v>180</v>
      </c>
      <c r="Z166">
        <f t="shared" si="44"/>
        <v>89</v>
      </c>
      <c r="AA166">
        <f t="shared" si="44"/>
        <v>191</v>
      </c>
      <c r="AB166">
        <f t="shared" si="44"/>
        <v>94</v>
      </c>
      <c r="AC166">
        <f t="shared" si="44"/>
        <v>203</v>
      </c>
      <c r="AD166">
        <f t="shared" si="44"/>
        <v>100</v>
      </c>
      <c r="AE166">
        <f t="shared" si="44"/>
        <v>215</v>
      </c>
      <c r="AF166">
        <f t="shared" si="44"/>
        <v>106</v>
      </c>
      <c r="AG166">
        <f t="shared" si="44"/>
        <v>228</v>
      </c>
      <c r="AH166">
        <f t="shared" si="44"/>
        <v>112</v>
      </c>
      <c r="AI166">
        <f t="shared" si="44"/>
        <v>242</v>
      </c>
      <c r="AJ166">
        <f t="shared" si="44"/>
        <v>119</v>
      </c>
      <c r="AK166">
        <f t="shared" si="44"/>
        <v>256</v>
      </c>
      <c r="AL166">
        <f t="shared" si="44"/>
        <v>126</v>
      </c>
    </row>
    <row r="167" spans="1:38" x14ac:dyDescent="0.2">
      <c r="A167" s="28" t="s">
        <v>229</v>
      </c>
      <c r="C167">
        <v>100</v>
      </c>
      <c r="D167">
        <f t="shared" ref="D167:AL167" si="45">C209</f>
        <v>88</v>
      </c>
      <c r="E167">
        <f t="shared" si="45"/>
        <v>75</v>
      </c>
      <c r="F167">
        <f t="shared" si="45"/>
        <v>61</v>
      </c>
      <c r="G167">
        <f t="shared" si="45"/>
        <v>45</v>
      </c>
      <c r="H167">
        <f t="shared" si="45"/>
        <v>28</v>
      </c>
      <c r="I167">
        <f t="shared" si="45"/>
        <v>109</v>
      </c>
      <c r="J167">
        <f t="shared" si="45"/>
        <v>87</v>
      </c>
      <c r="K167">
        <f t="shared" si="45"/>
        <v>61</v>
      </c>
      <c r="L167">
        <f t="shared" si="45"/>
        <v>32</v>
      </c>
      <c r="M167">
        <f t="shared" si="45"/>
        <v>98</v>
      </c>
      <c r="N167">
        <f t="shared" si="45"/>
        <v>59</v>
      </c>
      <c r="O167">
        <f t="shared" si="45"/>
        <v>114</v>
      </c>
      <c r="P167">
        <f t="shared" si="45"/>
        <v>65</v>
      </c>
      <c r="Q167">
        <f t="shared" si="45"/>
        <v>112</v>
      </c>
      <c r="R167">
        <f t="shared" si="45"/>
        <v>55</v>
      </c>
      <c r="S167">
        <f t="shared" si="45"/>
        <v>127</v>
      </c>
      <c r="T167">
        <f t="shared" si="45"/>
        <v>61</v>
      </c>
      <c r="U167">
        <f t="shared" si="45"/>
        <v>148</v>
      </c>
      <c r="V167">
        <f t="shared" si="45"/>
        <v>71</v>
      </c>
      <c r="W167">
        <f t="shared" si="45"/>
        <v>169</v>
      </c>
      <c r="X167">
        <f t="shared" si="45"/>
        <v>83</v>
      </c>
      <c r="Y167">
        <f t="shared" si="45"/>
        <v>180</v>
      </c>
      <c r="Z167">
        <f t="shared" si="45"/>
        <v>89</v>
      </c>
      <c r="AA167">
        <f t="shared" si="45"/>
        <v>191</v>
      </c>
      <c r="AB167">
        <f t="shared" si="45"/>
        <v>94</v>
      </c>
      <c r="AC167">
        <f t="shared" si="45"/>
        <v>203</v>
      </c>
      <c r="AD167">
        <f t="shared" si="45"/>
        <v>100</v>
      </c>
      <c r="AE167">
        <f t="shared" si="45"/>
        <v>215</v>
      </c>
      <c r="AF167">
        <f t="shared" si="45"/>
        <v>106</v>
      </c>
      <c r="AG167">
        <f t="shared" si="45"/>
        <v>228</v>
      </c>
      <c r="AH167">
        <f t="shared" si="45"/>
        <v>112</v>
      </c>
      <c r="AI167">
        <f t="shared" si="45"/>
        <v>242</v>
      </c>
      <c r="AJ167">
        <f t="shared" si="45"/>
        <v>119</v>
      </c>
      <c r="AK167">
        <f t="shared" si="45"/>
        <v>256</v>
      </c>
      <c r="AL167">
        <f t="shared" si="45"/>
        <v>126</v>
      </c>
    </row>
    <row r="168" spans="1:38" x14ac:dyDescent="0.2">
      <c r="A168" s="28" t="s">
        <v>230</v>
      </c>
      <c r="C168">
        <v>100</v>
      </c>
      <c r="D168">
        <f t="shared" ref="D168:AL168" si="46">C210</f>
        <v>84</v>
      </c>
      <c r="E168">
        <f t="shared" si="46"/>
        <v>66</v>
      </c>
      <c r="F168">
        <f t="shared" si="46"/>
        <v>47</v>
      </c>
      <c r="G168">
        <f t="shared" si="46"/>
        <v>26</v>
      </c>
      <c r="H168">
        <f t="shared" si="46"/>
        <v>103</v>
      </c>
      <c r="I168">
        <f t="shared" si="46"/>
        <v>77</v>
      </c>
      <c r="J168">
        <f t="shared" si="46"/>
        <v>47</v>
      </c>
      <c r="K168">
        <f t="shared" si="46"/>
        <v>113</v>
      </c>
      <c r="L168">
        <f t="shared" si="46"/>
        <v>74</v>
      </c>
      <c r="M168">
        <f t="shared" si="46"/>
        <v>29</v>
      </c>
      <c r="N168">
        <f t="shared" si="46"/>
        <v>112</v>
      </c>
      <c r="O168">
        <f t="shared" si="46"/>
        <v>52</v>
      </c>
      <c r="P168">
        <f t="shared" si="46"/>
        <v>135</v>
      </c>
      <c r="Q168">
        <f t="shared" si="46"/>
        <v>65</v>
      </c>
      <c r="R168">
        <f t="shared" si="46"/>
        <v>158</v>
      </c>
      <c r="S168">
        <f t="shared" si="46"/>
        <v>76</v>
      </c>
      <c r="T168">
        <f t="shared" si="46"/>
        <v>183</v>
      </c>
      <c r="U168">
        <f t="shared" si="46"/>
        <v>88</v>
      </c>
      <c r="V168">
        <f t="shared" si="46"/>
        <v>214</v>
      </c>
      <c r="W168">
        <f t="shared" si="46"/>
        <v>103</v>
      </c>
      <c r="X168">
        <f t="shared" si="46"/>
        <v>232</v>
      </c>
      <c r="Y168">
        <f t="shared" si="46"/>
        <v>114</v>
      </c>
      <c r="Z168">
        <f t="shared" si="46"/>
        <v>247</v>
      </c>
      <c r="AA168">
        <f t="shared" si="46"/>
        <v>122</v>
      </c>
      <c r="AB168">
        <f t="shared" si="46"/>
        <v>262</v>
      </c>
      <c r="AC168">
        <f t="shared" si="46"/>
        <v>129</v>
      </c>
      <c r="AD168">
        <f t="shared" si="46"/>
        <v>278</v>
      </c>
      <c r="AE168">
        <f t="shared" si="46"/>
        <v>137</v>
      </c>
      <c r="AF168">
        <f t="shared" si="46"/>
        <v>295</v>
      </c>
      <c r="AG168">
        <f t="shared" si="46"/>
        <v>145</v>
      </c>
      <c r="AH168">
        <f t="shared" si="46"/>
        <v>313</v>
      </c>
      <c r="AI168">
        <f t="shared" si="46"/>
        <v>154</v>
      </c>
      <c r="AJ168">
        <f t="shared" si="46"/>
        <v>332</v>
      </c>
      <c r="AK168">
        <f t="shared" si="46"/>
        <v>164</v>
      </c>
      <c r="AL168">
        <f t="shared" si="46"/>
        <v>353</v>
      </c>
    </row>
    <row r="169" spans="1:38" x14ac:dyDescent="0.2">
      <c r="A169" s="28" t="s">
        <v>231</v>
      </c>
      <c r="C169">
        <v>100</v>
      </c>
      <c r="D169">
        <f t="shared" ref="D169:AL169" si="47">C211</f>
        <v>80</v>
      </c>
      <c r="E169">
        <f t="shared" si="47"/>
        <v>58</v>
      </c>
      <c r="F169">
        <f t="shared" si="47"/>
        <v>34</v>
      </c>
      <c r="G169">
        <f t="shared" si="47"/>
        <v>107</v>
      </c>
      <c r="H169">
        <f t="shared" si="47"/>
        <v>78</v>
      </c>
      <c r="I169">
        <f t="shared" si="47"/>
        <v>46</v>
      </c>
      <c r="J169">
        <f t="shared" si="47"/>
        <v>109</v>
      </c>
      <c r="K169">
        <f t="shared" si="47"/>
        <v>66</v>
      </c>
      <c r="L169">
        <f t="shared" si="47"/>
        <v>117</v>
      </c>
      <c r="M169">
        <f t="shared" si="47"/>
        <v>60</v>
      </c>
      <c r="N169">
        <f t="shared" si="47"/>
        <v>140</v>
      </c>
      <c r="O169">
        <f t="shared" si="47"/>
        <v>65</v>
      </c>
      <c r="P169">
        <f t="shared" si="47"/>
        <v>169</v>
      </c>
      <c r="Q169">
        <f t="shared" si="47"/>
        <v>81</v>
      </c>
      <c r="R169">
        <f t="shared" si="47"/>
        <v>197</v>
      </c>
      <c r="S169">
        <f t="shared" si="47"/>
        <v>95</v>
      </c>
      <c r="T169">
        <f t="shared" si="47"/>
        <v>229</v>
      </c>
      <c r="U169">
        <f t="shared" si="47"/>
        <v>110</v>
      </c>
      <c r="V169">
        <f t="shared" si="47"/>
        <v>268</v>
      </c>
      <c r="W169">
        <f t="shared" si="47"/>
        <v>129</v>
      </c>
      <c r="X169">
        <f t="shared" si="47"/>
        <v>291</v>
      </c>
      <c r="Y169">
        <f t="shared" si="47"/>
        <v>143</v>
      </c>
      <c r="Z169">
        <f t="shared" si="47"/>
        <v>309</v>
      </c>
      <c r="AA169">
        <f t="shared" si="47"/>
        <v>152</v>
      </c>
      <c r="AB169">
        <f t="shared" si="47"/>
        <v>327</v>
      </c>
      <c r="AC169">
        <f t="shared" si="47"/>
        <v>161</v>
      </c>
      <c r="AD169">
        <f t="shared" si="47"/>
        <v>347</v>
      </c>
      <c r="AE169">
        <f t="shared" si="47"/>
        <v>171</v>
      </c>
      <c r="AF169">
        <f t="shared" si="47"/>
        <v>369</v>
      </c>
      <c r="AG169">
        <f t="shared" si="47"/>
        <v>182</v>
      </c>
      <c r="AH169">
        <f t="shared" si="47"/>
        <v>392</v>
      </c>
      <c r="AI169">
        <f t="shared" si="47"/>
        <v>193</v>
      </c>
      <c r="AJ169">
        <f t="shared" si="47"/>
        <v>416</v>
      </c>
      <c r="AK169">
        <f t="shared" si="47"/>
        <v>205</v>
      </c>
      <c r="AL169">
        <f t="shared" si="47"/>
        <v>441</v>
      </c>
    </row>
    <row r="170" spans="1:38" x14ac:dyDescent="0.2">
      <c r="A170" s="28" t="s">
        <v>240</v>
      </c>
      <c r="C170">
        <v>100</v>
      </c>
      <c r="D170">
        <f t="shared" ref="D170:AL170" si="48">C212</f>
        <v>96</v>
      </c>
      <c r="E170">
        <f t="shared" si="48"/>
        <v>92</v>
      </c>
      <c r="F170">
        <f t="shared" si="48"/>
        <v>87</v>
      </c>
      <c r="G170">
        <f t="shared" si="48"/>
        <v>82</v>
      </c>
      <c r="H170">
        <f t="shared" si="48"/>
        <v>76</v>
      </c>
      <c r="I170">
        <f t="shared" si="48"/>
        <v>70</v>
      </c>
      <c r="J170">
        <f t="shared" si="48"/>
        <v>63</v>
      </c>
      <c r="K170">
        <f t="shared" si="48"/>
        <v>54</v>
      </c>
      <c r="L170">
        <f t="shared" si="48"/>
        <v>44</v>
      </c>
      <c r="M170">
        <f t="shared" si="48"/>
        <v>33</v>
      </c>
      <c r="N170">
        <f t="shared" si="48"/>
        <v>120</v>
      </c>
      <c r="O170">
        <f t="shared" si="48"/>
        <v>105</v>
      </c>
      <c r="P170">
        <f t="shared" si="48"/>
        <v>89</v>
      </c>
      <c r="Q170">
        <f t="shared" si="48"/>
        <v>71</v>
      </c>
      <c r="R170">
        <f t="shared" si="48"/>
        <v>52</v>
      </c>
      <c r="S170">
        <f t="shared" si="48"/>
        <v>32</v>
      </c>
      <c r="T170">
        <f t="shared" si="48"/>
        <v>110</v>
      </c>
      <c r="U170">
        <f t="shared" si="48"/>
        <v>86</v>
      </c>
      <c r="V170">
        <f t="shared" si="48"/>
        <v>60</v>
      </c>
      <c r="W170">
        <f t="shared" si="48"/>
        <v>32</v>
      </c>
      <c r="X170">
        <f t="shared" si="48"/>
        <v>103</v>
      </c>
      <c r="Y170">
        <f t="shared" si="48"/>
        <v>73</v>
      </c>
      <c r="Z170">
        <f t="shared" si="48"/>
        <v>43</v>
      </c>
      <c r="AA170">
        <f t="shared" si="48"/>
        <v>112</v>
      </c>
      <c r="AB170">
        <f t="shared" si="48"/>
        <v>80</v>
      </c>
      <c r="AC170">
        <f t="shared" si="48"/>
        <v>47</v>
      </c>
      <c r="AD170">
        <f t="shared" si="48"/>
        <v>113</v>
      </c>
      <c r="AE170">
        <f t="shared" si="48"/>
        <v>78</v>
      </c>
      <c r="AF170">
        <f t="shared" si="48"/>
        <v>42</v>
      </c>
      <c r="AG170">
        <f t="shared" si="48"/>
        <v>105</v>
      </c>
      <c r="AH170">
        <f t="shared" si="48"/>
        <v>66</v>
      </c>
      <c r="AI170">
        <f t="shared" si="48"/>
        <v>26</v>
      </c>
      <c r="AJ170">
        <f t="shared" si="48"/>
        <v>85</v>
      </c>
      <c r="AK170">
        <f t="shared" si="48"/>
        <v>43</v>
      </c>
      <c r="AL170">
        <f t="shared" si="48"/>
        <v>100</v>
      </c>
    </row>
    <row r="172" spans="1:38" x14ac:dyDescent="0.2">
      <c r="A172" s="29" t="s">
        <v>248</v>
      </c>
    </row>
    <row r="173" spans="1:38" x14ac:dyDescent="0.2">
      <c r="A173" s="28" t="s">
        <v>228</v>
      </c>
      <c r="C173">
        <f t="shared" ref="C173:AL173" si="49">C166-C109</f>
        <v>88</v>
      </c>
      <c r="D173">
        <f t="shared" si="49"/>
        <v>75</v>
      </c>
      <c r="E173">
        <f t="shared" si="49"/>
        <v>61</v>
      </c>
      <c r="F173">
        <f t="shared" si="49"/>
        <v>45</v>
      </c>
      <c r="G173">
        <f t="shared" si="49"/>
        <v>28</v>
      </c>
      <c r="H173">
        <f t="shared" si="49"/>
        <v>9</v>
      </c>
      <c r="I173">
        <f t="shared" si="49"/>
        <v>87</v>
      </c>
      <c r="J173">
        <f t="shared" si="49"/>
        <v>61</v>
      </c>
      <c r="K173">
        <f t="shared" si="49"/>
        <v>32</v>
      </c>
      <c r="L173">
        <f t="shared" si="49"/>
        <v>-2</v>
      </c>
      <c r="M173">
        <f t="shared" si="49"/>
        <v>59</v>
      </c>
      <c r="N173">
        <f t="shared" si="49"/>
        <v>14</v>
      </c>
      <c r="O173">
        <f t="shared" si="49"/>
        <v>65</v>
      </c>
      <c r="P173">
        <f t="shared" si="49"/>
        <v>12</v>
      </c>
      <c r="Q173">
        <f t="shared" si="49"/>
        <v>55</v>
      </c>
      <c r="R173">
        <f t="shared" si="49"/>
        <v>-6</v>
      </c>
      <c r="S173">
        <f t="shared" si="49"/>
        <v>61</v>
      </c>
      <c r="T173">
        <f t="shared" si="49"/>
        <v>-10</v>
      </c>
      <c r="U173">
        <f t="shared" si="49"/>
        <v>71</v>
      </c>
      <c r="V173">
        <f t="shared" si="49"/>
        <v>-12</v>
      </c>
      <c r="W173">
        <f t="shared" si="49"/>
        <v>83</v>
      </c>
      <c r="X173">
        <f t="shared" si="49"/>
        <v>-6</v>
      </c>
      <c r="Y173">
        <f t="shared" si="49"/>
        <v>89</v>
      </c>
      <c r="Z173">
        <f t="shared" si="49"/>
        <v>-5</v>
      </c>
      <c r="AA173">
        <f t="shared" si="49"/>
        <v>94</v>
      </c>
      <c r="AB173">
        <f t="shared" si="49"/>
        <v>-6</v>
      </c>
      <c r="AC173">
        <f t="shared" si="49"/>
        <v>100</v>
      </c>
      <c r="AD173">
        <f t="shared" si="49"/>
        <v>-6</v>
      </c>
      <c r="AE173">
        <f t="shared" si="49"/>
        <v>106</v>
      </c>
      <c r="AF173">
        <f t="shared" si="49"/>
        <v>-6</v>
      </c>
      <c r="AG173">
        <f t="shared" si="49"/>
        <v>112</v>
      </c>
      <c r="AH173">
        <f t="shared" si="49"/>
        <v>-7</v>
      </c>
      <c r="AI173">
        <f t="shared" si="49"/>
        <v>119</v>
      </c>
      <c r="AJ173">
        <f t="shared" si="49"/>
        <v>-7</v>
      </c>
      <c r="AK173">
        <f t="shared" si="49"/>
        <v>126</v>
      </c>
      <c r="AL173">
        <f t="shared" si="49"/>
        <v>-8</v>
      </c>
    </row>
    <row r="174" spans="1:38" x14ac:dyDescent="0.2">
      <c r="A174" s="28" t="s">
        <v>229</v>
      </c>
      <c r="C174">
        <f t="shared" ref="C174:AL174" si="50">C167-C110</f>
        <v>88</v>
      </c>
      <c r="D174">
        <f t="shared" si="50"/>
        <v>75</v>
      </c>
      <c r="E174">
        <f t="shared" si="50"/>
        <v>61</v>
      </c>
      <c r="F174">
        <f t="shared" si="50"/>
        <v>45</v>
      </c>
      <c r="G174">
        <f t="shared" si="50"/>
        <v>28</v>
      </c>
      <c r="H174">
        <f t="shared" si="50"/>
        <v>9</v>
      </c>
      <c r="I174">
        <f t="shared" si="50"/>
        <v>87</v>
      </c>
      <c r="J174">
        <f t="shared" si="50"/>
        <v>61</v>
      </c>
      <c r="K174">
        <f t="shared" si="50"/>
        <v>32</v>
      </c>
      <c r="L174">
        <f t="shared" si="50"/>
        <v>-2</v>
      </c>
      <c r="M174">
        <f t="shared" si="50"/>
        <v>59</v>
      </c>
      <c r="N174">
        <f t="shared" si="50"/>
        <v>14</v>
      </c>
      <c r="O174">
        <f t="shared" si="50"/>
        <v>65</v>
      </c>
      <c r="P174">
        <f t="shared" si="50"/>
        <v>12</v>
      </c>
      <c r="Q174">
        <f t="shared" si="50"/>
        <v>55</v>
      </c>
      <c r="R174">
        <f t="shared" si="50"/>
        <v>-6</v>
      </c>
      <c r="S174">
        <f t="shared" si="50"/>
        <v>61</v>
      </c>
      <c r="T174">
        <f t="shared" si="50"/>
        <v>-10</v>
      </c>
      <c r="U174">
        <f t="shared" si="50"/>
        <v>71</v>
      </c>
      <c r="V174">
        <f t="shared" si="50"/>
        <v>-12</v>
      </c>
      <c r="W174">
        <f t="shared" si="50"/>
        <v>83</v>
      </c>
      <c r="X174">
        <f t="shared" si="50"/>
        <v>-6</v>
      </c>
      <c r="Y174">
        <f t="shared" si="50"/>
        <v>89</v>
      </c>
      <c r="Z174">
        <f t="shared" si="50"/>
        <v>-5</v>
      </c>
      <c r="AA174">
        <f t="shared" si="50"/>
        <v>94</v>
      </c>
      <c r="AB174">
        <f t="shared" si="50"/>
        <v>-6</v>
      </c>
      <c r="AC174">
        <f t="shared" si="50"/>
        <v>100</v>
      </c>
      <c r="AD174">
        <f t="shared" si="50"/>
        <v>-6</v>
      </c>
      <c r="AE174">
        <f t="shared" si="50"/>
        <v>106</v>
      </c>
      <c r="AF174">
        <f t="shared" si="50"/>
        <v>-6</v>
      </c>
      <c r="AG174">
        <f t="shared" si="50"/>
        <v>112</v>
      </c>
      <c r="AH174">
        <f t="shared" si="50"/>
        <v>-7</v>
      </c>
      <c r="AI174">
        <f t="shared" si="50"/>
        <v>119</v>
      </c>
      <c r="AJ174">
        <f t="shared" si="50"/>
        <v>-7</v>
      </c>
      <c r="AK174">
        <f t="shared" si="50"/>
        <v>126</v>
      </c>
      <c r="AL174">
        <f t="shared" si="50"/>
        <v>-8</v>
      </c>
    </row>
    <row r="175" spans="1:38" x14ac:dyDescent="0.2">
      <c r="A175" s="28" t="s">
        <v>230</v>
      </c>
      <c r="C175">
        <f t="shared" ref="C175:AL175" si="51">C168-C111</f>
        <v>84</v>
      </c>
      <c r="D175">
        <f t="shared" si="51"/>
        <v>66</v>
      </c>
      <c r="E175">
        <f t="shared" si="51"/>
        <v>47</v>
      </c>
      <c r="F175">
        <f t="shared" si="51"/>
        <v>26</v>
      </c>
      <c r="G175">
        <f t="shared" si="51"/>
        <v>3</v>
      </c>
      <c r="H175">
        <f t="shared" si="51"/>
        <v>77</v>
      </c>
      <c r="I175">
        <f t="shared" si="51"/>
        <v>47</v>
      </c>
      <c r="J175">
        <f t="shared" si="51"/>
        <v>13</v>
      </c>
      <c r="K175">
        <f t="shared" si="51"/>
        <v>74</v>
      </c>
      <c r="L175">
        <f t="shared" si="51"/>
        <v>29</v>
      </c>
      <c r="M175">
        <f t="shared" si="51"/>
        <v>-23</v>
      </c>
      <c r="N175">
        <f t="shared" si="51"/>
        <v>52</v>
      </c>
      <c r="O175">
        <f t="shared" si="51"/>
        <v>-13</v>
      </c>
      <c r="P175">
        <f t="shared" si="51"/>
        <v>65</v>
      </c>
      <c r="Q175">
        <f t="shared" si="51"/>
        <v>-11</v>
      </c>
      <c r="R175">
        <f t="shared" si="51"/>
        <v>76</v>
      </c>
      <c r="S175">
        <f t="shared" si="51"/>
        <v>-12</v>
      </c>
      <c r="T175">
        <f t="shared" si="51"/>
        <v>88</v>
      </c>
      <c r="U175">
        <f t="shared" si="51"/>
        <v>-15</v>
      </c>
      <c r="V175">
        <f t="shared" si="51"/>
        <v>103</v>
      </c>
      <c r="W175">
        <f t="shared" si="51"/>
        <v>-11</v>
      </c>
      <c r="X175">
        <f t="shared" si="51"/>
        <v>114</v>
      </c>
      <c r="Y175">
        <f t="shared" si="51"/>
        <v>-8</v>
      </c>
      <c r="Z175">
        <f t="shared" si="51"/>
        <v>122</v>
      </c>
      <c r="AA175">
        <f t="shared" si="51"/>
        <v>-7</v>
      </c>
      <c r="AB175">
        <f t="shared" si="51"/>
        <v>129</v>
      </c>
      <c r="AC175">
        <f t="shared" si="51"/>
        <v>-8</v>
      </c>
      <c r="AD175">
        <f t="shared" si="51"/>
        <v>137</v>
      </c>
      <c r="AE175">
        <f t="shared" si="51"/>
        <v>-8</v>
      </c>
      <c r="AF175">
        <f t="shared" si="51"/>
        <v>145</v>
      </c>
      <c r="AG175">
        <f t="shared" si="51"/>
        <v>-9</v>
      </c>
      <c r="AH175">
        <f t="shared" si="51"/>
        <v>154</v>
      </c>
      <c r="AI175">
        <f t="shared" si="51"/>
        <v>-10</v>
      </c>
      <c r="AJ175">
        <f t="shared" si="51"/>
        <v>164</v>
      </c>
      <c r="AK175">
        <f t="shared" si="51"/>
        <v>-10</v>
      </c>
      <c r="AL175">
        <f t="shared" si="51"/>
        <v>174</v>
      </c>
    </row>
    <row r="176" spans="1:38" x14ac:dyDescent="0.2">
      <c r="A176" s="28" t="s">
        <v>231</v>
      </c>
      <c r="C176">
        <f t="shared" ref="C176:AL176" si="52">C169-C112</f>
        <v>80</v>
      </c>
      <c r="D176">
        <f t="shared" si="52"/>
        <v>58</v>
      </c>
      <c r="E176">
        <f t="shared" si="52"/>
        <v>34</v>
      </c>
      <c r="F176">
        <f t="shared" si="52"/>
        <v>7</v>
      </c>
      <c r="G176">
        <f t="shared" si="52"/>
        <v>78</v>
      </c>
      <c r="H176">
        <f t="shared" si="52"/>
        <v>46</v>
      </c>
      <c r="I176">
        <f t="shared" si="52"/>
        <v>9</v>
      </c>
      <c r="J176">
        <f t="shared" si="52"/>
        <v>66</v>
      </c>
      <c r="K176">
        <f t="shared" si="52"/>
        <v>17</v>
      </c>
      <c r="L176">
        <f t="shared" si="52"/>
        <v>60</v>
      </c>
      <c r="M176">
        <f t="shared" si="52"/>
        <v>-5</v>
      </c>
      <c r="N176">
        <f t="shared" si="52"/>
        <v>65</v>
      </c>
      <c r="O176">
        <f t="shared" si="52"/>
        <v>-16</v>
      </c>
      <c r="P176">
        <f t="shared" si="52"/>
        <v>81</v>
      </c>
      <c r="Q176">
        <f t="shared" si="52"/>
        <v>-14</v>
      </c>
      <c r="R176">
        <f t="shared" si="52"/>
        <v>95</v>
      </c>
      <c r="S176">
        <f t="shared" si="52"/>
        <v>-15</v>
      </c>
      <c r="T176">
        <f t="shared" si="52"/>
        <v>110</v>
      </c>
      <c r="U176">
        <f t="shared" si="52"/>
        <v>-19</v>
      </c>
      <c r="V176">
        <f t="shared" si="52"/>
        <v>129</v>
      </c>
      <c r="W176">
        <f t="shared" si="52"/>
        <v>-14</v>
      </c>
      <c r="X176">
        <f t="shared" si="52"/>
        <v>143</v>
      </c>
      <c r="Y176">
        <f t="shared" si="52"/>
        <v>-9</v>
      </c>
      <c r="Z176">
        <f t="shared" si="52"/>
        <v>152</v>
      </c>
      <c r="AA176">
        <f t="shared" si="52"/>
        <v>-9</v>
      </c>
      <c r="AB176">
        <f t="shared" si="52"/>
        <v>161</v>
      </c>
      <c r="AC176">
        <f t="shared" si="52"/>
        <v>-10</v>
      </c>
      <c r="AD176">
        <f t="shared" si="52"/>
        <v>171</v>
      </c>
      <c r="AE176">
        <f t="shared" si="52"/>
        <v>-11</v>
      </c>
      <c r="AF176">
        <f t="shared" si="52"/>
        <v>182</v>
      </c>
      <c r="AG176">
        <f t="shared" si="52"/>
        <v>-11</v>
      </c>
      <c r="AH176">
        <f t="shared" si="52"/>
        <v>193</v>
      </c>
      <c r="AI176">
        <f t="shared" si="52"/>
        <v>-12</v>
      </c>
      <c r="AJ176">
        <f t="shared" si="52"/>
        <v>205</v>
      </c>
      <c r="AK176">
        <f t="shared" si="52"/>
        <v>-12</v>
      </c>
      <c r="AL176">
        <f t="shared" si="52"/>
        <v>217</v>
      </c>
    </row>
    <row r="177" spans="1:38" x14ac:dyDescent="0.2">
      <c r="A177" s="28" t="s">
        <v>240</v>
      </c>
      <c r="C177">
        <f t="shared" ref="C177:AL177" si="53">C170-C113</f>
        <v>96</v>
      </c>
      <c r="D177">
        <f t="shared" si="53"/>
        <v>92</v>
      </c>
      <c r="E177">
        <f t="shared" si="53"/>
        <v>87</v>
      </c>
      <c r="F177">
        <f t="shared" si="53"/>
        <v>82</v>
      </c>
      <c r="G177">
        <f t="shared" si="53"/>
        <v>76</v>
      </c>
      <c r="H177">
        <f t="shared" si="53"/>
        <v>70</v>
      </c>
      <c r="I177">
        <f t="shared" si="53"/>
        <v>63</v>
      </c>
      <c r="J177">
        <f t="shared" si="53"/>
        <v>54</v>
      </c>
      <c r="K177">
        <f t="shared" si="53"/>
        <v>44</v>
      </c>
      <c r="L177">
        <f t="shared" si="53"/>
        <v>33</v>
      </c>
      <c r="M177">
        <f t="shared" si="53"/>
        <v>20</v>
      </c>
      <c r="N177">
        <f t="shared" si="53"/>
        <v>105</v>
      </c>
      <c r="O177">
        <f t="shared" si="53"/>
        <v>89</v>
      </c>
      <c r="P177">
        <f t="shared" si="53"/>
        <v>71</v>
      </c>
      <c r="Q177">
        <f t="shared" si="53"/>
        <v>52</v>
      </c>
      <c r="R177">
        <f t="shared" si="53"/>
        <v>32</v>
      </c>
      <c r="S177">
        <f t="shared" si="53"/>
        <v>10</v>
      </c>
      <c r="T177">
        <f t="shared" si="53"/>
        <v>86</v>
      </c>
      <c r="U177">
        <f t="shared" si="53"/>
        <v>60</v>
      </c>
      <c r="V177">
        <f t="shared" si="53"/>
        <v>32</v>
      </c>
      <c r="W177">
        <f t="shared" si="53"/>
        <v>3</v>
      </c>
      <c r="X177">
        <f t="shared" si="53"/>
        <v>73</v>
      </c>
      <c r="Y177">
        <f t="shared" si="53"/>
        <v>43</v>
      </c>
      <c r="Z177">
        <f t="shared" si="53"/>
        <v>12</v>
      </c>
      <c r="AA177">
        <f t="shared" si="53"/>
        <v>80</v>
      </c>
      <c r="AB177">
        <f t="shared" si="53"/>
        <v>47</v>
      </c>
      <c r="AC177">
        <f t="shared" si="53"/>
        <v>13</v>
      </c>
      <c r="AD177">
        <f t="shared" si="53"/>
        <v>78</v>
      </c>
      <c r="AE177">
        <f t="shared" si="53"/>
        <v>42</v>
      </c>
      <c r="AF177">
        <f t="shared" si="53"/>
        <v>5</v>
      </c>
      <c r="AG177">
        <f t="shared" si="53"/>
        <v>66</v>
      </c>
      <c r="AH177">
        <f t="shared" si="53"/>
        <v>26</v>
      </c>
      <c r="AI177">
        <f t="shared" si="53"/>
        <v>-15</v>
      </c>
      <c r="AJ177">
        <f t="shared" si="53"/>
        <v>43</v>
      </c>
      <c r="AK177">
        <f t="shared" si="53"/>
        <v>0</v>
      </c>
      <c r="AL177">
        <f t="shared" si="53"/>
        <v>55</v>
      </c>
    </row>
    <row r="179" spans="1:38" x14ac:dyDescent="0.2">
      <c r="A179" s="29" t="s">
        <v>246</v>
      </c>
    </row>
    <row r="180" spans="1:38" x14ac:dyDescent="0.2">
      <c r="A180" s="28" t="s">
        <v>228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>
        <v>20</v>
      </c>
      <c r="Z180">
        <v>20</v>
      </c>
      <c r="AA180">
        <v>20</v>
      </c>
      <c r="AB180">
        <v>20</v>
      </c>
      <c r="AC180">
        <v>20</v>
      </c>
      <c r="AD180">
        <v>20</v>
      </c>
      <c r="AE180">
        <v>20</v>
      </c>
      <c r="AF180">
        <v>20</v>
      </c>
      <c r="AG180">
        <v>20</v>
      </c>
      <c r="AH180">
        <v>20</v>
      </c>
      <c r="AI180">
        <v>20</v>
      </c>
      <c r="AJ180">
        <v>20</v>
      </c>
      <c r="AK180">
        <v>20</v>
      </c>
      <c r="AL180">
        <v>20</v>
      </c>
    </row>
    <row r="181" spans="1:38" x14ac:dyDescent="0.2">
      <c r="A181" s="28" t="s">
        <v>229</v>
      </c>
      <c r="C181">
        <v>20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</row>
    <row r="182" spans="1:38" x14ac:dyDescent="0.2">
      <c r="A182" s="28" t="s">
        <v>230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  <c r="O182">
        <v>20</v>
      </c>
      <c r="P182">
        <v>20</v>
      </c>
      <c r="Q182">
        <v>20</v>
      </c>
      <c r="R182">
        <v>20</v>
      </c>
      <c r="S182">
        <v>20</v>
      </c>
      <c r="T182">
        <v>20</v>
      </c>
      <c r="U182">
        <v>20</v>
      </c>
      <c r="V182">
        <v>20</v>
      </c>
      <c r="W182">
        <v>20</v>
      </c>
      <c r="X182">
        <v>20</v>
      </c>
      <c r="Y182">
        <v>20</v>
      </c>
      <c r="Z182">
        <v>20</v>
      </c>
      <c r="AA182">
        <v>20</v>
      </c>
      <c r="AB182">
        <v>20</v>
      </c>
      <c r="AC182">
        <v>20</v>
      </c>
      <c r="AD182">
        <v>20</v>
      </c>
      <c r="AE182">
        <v>20</v>
      </c>
      <c r="AF182">
        <v>20</v>
      </c>
      <c r="AG182">
        <v>20</v>
      </c>
      <c r="AH182">
        <v>20</v>
      </c>
      <c r="AI182">
        <v>20</v>
      </c>
      <c r="AJ182">
        <v>20</v>
      </c>
      <c r="AK182">
        <v>20</v>
      </c>
      <c r="AL182">
        <v>20</v>
      </c>
    </row>
    <row r="183" spans="1:38" x14ac:dyDescent="0.2">
      <c r="A183" s="28" t="s">
        <v>231</v>
      </c>
      <c r="C183">
        <v>20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</row>
    <row r="184" spans="1:38" x14ac:dyDescent="0.2">
      <c r="A184" s="28" t="s">
        <v>240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  <c r="U184">
        <v>20</v>
      </c>
      <c r="V184">
        <v>20</v>
      </c>
      <c r="W184">
        <v>20</v>
      </c>
      <c r="X184">
        <v>20</v>
      </c>
      <c r="Y184">
        <v>20</v>
      </c>
      <c r="Z184">
        <v>20</v>
      </c>
      <c r="AA184">
        <v>20</v>
      </c>
      <c r="AB184">
        <v>20</v>
      </c>
      <c r="AC184">
        <v>20</v>
      </c>
      <c r="AD184">
        <v>20</v>
      </c>
      <c r="AE184">
        <v>20</v>
      </c>
      <c r="AF184">
        <v>20</v>
      </c>
      <c r="AG184">
        <v>20</v>
      </c>
      <c r="AH184">
        <v>20</v>
      </c>
      <c r="AI184">
        <v>20</v>
      </c>
      <c r="AJ184">
        <v>20</v>
      </c>
      <c r="AK184">
        <v>20</v>
      </c>
      <c r="AL184">
        <v>20</v>
      </c>
    </row>
    <row r="186" spans="1:38" x14ac:dyDescent="0.2">
      <c r="A186" s="29" t="s">
        <v>247</v>
      </c>
    </row>
    <row r="187" spans="1:38" x14ac:dyDescent="0.2">
      <c r="A187" s="28" t="s">
        <v>228</v>
      </c>
      <c r="C187" t="b">
        <f>IF(C173 &lt;= C180, TRUE, FALSE)</f>
        <v>0</v>
      </c>
      <c r="D187" t="b">
        <f>IF(D173 &lt;= D180, TRUE, FALSE)</f>
        <v>0</v>
      </c>
      <c r="E187" t="b">
        <f>IF(E173 &lt;= E180, TRUE, FALSE)</f>
        <v>0</v>
      </c>
      <c r="F187" t="b">
        <f>IF(F173 &lt;= F180, TRUE, FALSE)</f>
        <v>0</v>
      </c>
      <c r="G187" t="b">
        <f t="shared" ref="G187:AD187" si="54">IF(G173 &lt;= G180, TRUE, FALSE)</f>
        <v>0</v>
      </c>
      <c r="H187" t="b">
        <f t="shared" si="54"/>
        <v>1</v>
      </c>
      <c r="I187" t="b">
        <f t="shared" si="54"/>
        <v>0</v>
      </c>
      <c r="J187" t="b">
        <f t="shared" si="54"/>
        <v>0</v>
      </c>
      <c r="K187" t="b">
        <f t="shared" si="54"/>
        <v>0</v>
      </c>
      <c r="L187" t="b">
        <f t="shared" si="54"/>
        <v>1</v>
      </c>
      <c r="M187" t="b">
        <f t="shared" si="54"/>
        <v>0</v>
      </c>
      <c r="N187" t="b">
        <f t="shared" si="54"/>
        <v>1</v>
      </c>
      <c r="O187" t="b">
        <f t="shared" si="54"/>
        <v>0</v>
      </c>
      <c r="P187" t="b">
        <f t="shared" si="54"/>
        <v>1</v>
      </c>
      <c r="Q187" t="b">
        <f t="shared" si="54"/>
        <v>0</v>
      </c>
      <c r="R187" t="b">
        <f t="shared" si="54"/>
        <v>1</v>
      </c>
      <c r="S187" t="b">
        <f t="shared" si="54"/>
        <v>0</v>
      </c>
      <c r="T187" t="b">
        <f t="shared" si="54"/>
        <v>1</v>
      </c>
      <c r="U187" t="b">
        <f t="shared" si="54"/>
        <v>0</v>
      </c>
      <c r="V187" t="b">
        <f t="shared" si="54"/>
        <v>1</v>
      </c>
      <c r="W187" t="b">
        <f t="shared" si="54"/>
        <v>0</v>
      </c>
      <c r="X187" t="b">
        <f t="shared" si="54"/>
        <v>1</v>
      </c>
      <c r="Y187" t="b">
        <f t="shared" si="54"/>
        <v>0</v>
      </c>
      <c r="Z187" t="b">
        <f t="shared" si="54"/>
        <v>1</v>
      </c>
      <c r="AA187" t="b">
        <f t="shared" si="54"/>
        <v>0</v>
      </c>
      <c r="AB187" t="b">
        <f t="shared" si="54"/>
        <v>1</v>
      </c>
      <c r="AC187" t="b">
        <f t="shared" si="54"/>
        <v>0</v>
      </c>
      <c r="AD187" t="b">
        <f t="shared" si="54"/>
        <v>1</v>
      </c>
      <c r="AE187" t="b">
        <f>IF(AE173 &lt;= AE180, TRUE, FALSE)</f>
        <v>0</v>
      </c>
      <c r="AF187" t="b">
        <f t="shared" ref="AF187:AL187" si="55">IF(AF173 &lt;= AF180, TRUE, FALSE)</f>
        <v>1</v>
      </c>
      <c r="AG187" t="b">
        <f t="shared" si="55"/>
        <v>0</v>
      </c>
      <c r="AH187" t="b">
        <f t="shared" si="55"/>
        <v>1</v>
      </c>
      <c r="AI187" t="b">
        <f t="shared" si="55"/>
        <v>0</v>
      </c>
      <c r="AJ187" t="b">
        <f t="shared" si="55"/>
        <v>1</v>
      </c>
      <c r="AK187" t="b">
        <f t="shared" si="55"/>
        <v>0</v>
      </c>
      <c r="AL187" t="b">
        <f t="shared" si="55"/>
        <v>1</v>
      </c>
    </row>
    <row r="188" spans="1:38" x14ac:dyDescent="0.2">
      <c r="A188" s="28" t="s">
        <v>229</v>
      </c>
      <c r="C188" t="b">
        <f t="shared" ref="C188:D191" si="56">IF(C174 &lt;= C181, TRUE, FALSE)</f>
        <v>0</v>
      </c>
      <c r="D188" t="b">
        <f t="shared" si="56"/>
        <v>0</v>
      </c>
      <c r="E188" t="b">
        <f t="shared" ref="E188:F188" si="57">IF(E174 &lt;= E181, TRUE, FALSE)</f>
        <v>0</v>
      </c>
      <c r="F188" t="b">
        <f t="shared" si="57"/>
        <v>0</v>
      </c>
      <c r="G188" t="b">
        <f t="shared" ref="G188:AE188" si="58">IF(G174 &lt;= G181, TRUE, FALSE)</f>
        <v>0</v>
      </c>
      <c r="H188" t="b">
        <f t="shared" si="58"/>
        <v>1</v>
      </c>
      <c r="I188" t="b">
        <f t="shared" si="58"/>
        <v>0</v>
      </c>
      <c r="J188" t="b">
        <f t="shared" si="58"/>
        <v>0</v>
      </c>
      <c r="K188" t="b">
        <f t="shared" si="58"/>
        <v>0</v>
      </c>
      <c r="L188" t="b">
        <f t="shared" si="58"/>
        <v>1</v>
      </c>
      <c r="M188" t="b">
        <f t="shared" si="58"/>
        <v>0</v>
      </c>
      <c r="N188" t="b">
        <f t="shared" si="58"/>
        <v>1</v>
      </c>
      <c r="O188" t="b">
        <f t="shared" si="58"/>
        <v>0</v>
      </c>
      <c r="P188" t="b">
        <f t="shared" si="58"/>
        <v>1</v>
      </c>
      <c r="Q188" t="b">
        <f t="shared" si="58"/>
        <v>0</v>
      </c>
      <c r="R188" t="b">
        <f t="shared" si="58"/>
        <v>1</v>
      </c>
      <c r="S188" t="b">
        <f t="shared" si="58"/>
        <v>0</v>
      </c>
      <c r="T188" t="b">
        <f t="shared" si="58"/>
        <v>1</v>
      </c>
      <c r="U188" t="b">
        <f t="shared" si="58"/>
        <v>0</v>
      </c>
      <c r="V188" t="b">
        <f t="shared" si="58"/>
        <v>1</v>
      </c>
      <c r="W188" t="b">
        <f t="shared" si="58"/>
        <v>0</v>
      </c>
      <c r="X188" t="b">
        <f t="shared" si="58"/>
        <v>1</v>
      </c>
      <c r="Y188" t="b">
        <f t="shared" si="58"/>
        <v>0</v>
      </c>
      <c r="Z188" t="b">
        <f t="shared" si="58"/>
        <v>1</v>
      </c>
      <c r="AA188" t="b">
        <f t="shared" si="58"/>
        <v>0</v>
      </c>
      <c r="AB188" t="b">
        <f t="shared" si="58"/>
        <v>1</v>
      </c>
      <c r="AC188" t="b">
        <f t="shared" si="58"/>
        <v>0</v>
      </c>
      <c r="AD188" t="b">
        <f t="shared" si="58"/>
        <v>1</v>
      </c>
      <c r="AE188" t="b">
        <f t="shared" si="58"/>
        <v>0</v>
      </c>
      <c r="AF188" t="b">
        <f t="shared" ref="AF188:AL188" si="59">IF(AF174 &lt;= AF181, TRUE, FALSE)</f>
        <v>1</v>
      </c>
      <c r="AG188" t="b">
        <f t="shared" si="59"/>
        <v>0</v>
      </c>
      <c r="AH188" t="b">
        <f t="shared" si="59"/>
        <v>1</v>
      </c>
      <c r="AI188" t="b">
        <f t="shared" si="59"/>
        <v>0</v>
      </c>
      <c r="AJ188" t="b">
        <f t="shared" si="59"/>
        <v>1</v>
      </c>
      <c r="AK188" t="b">
        <f t="shared" si="59"/>
        <v>0</v>
      </c>
      <c r="AL188" t="b">
        <f t="shared" si="59"/>
        <v>1</v>
      </c>
    </row>
    <row r="189" spans="1:38" x14ac:dyDescent="0.2">
      <c r="A189" s="28" t="s">
        <v>230</v>
      </c>
      <c r="C189" t="b">
        <f t="shared" si="56"/>
        <v>0</v>
      </c>
      <c r="D189" t="b">
        <f t="shared" si="56"/>
        <v>0</v>
      </c>
      <c r="E189" t="b">
        <f t="shared" ref="E189:F189" si="60">IF(E175 &lt;= E182, TRUE, FALSE)</f>
        <v>0</v>
      </c>
      <c r="F189" t="b">
        <f t="shared" si="60"/>
        <v>0</v>
      </c>
      <c r="G189" t="b">
        <f t="shared" ref="G189:AE189" si="61">IF(G175 &lt;= G182, TRUE, FALSE)</f>
        <v>1</v>
      </c>
      <c r="H189" t="b">
        <f t="shared" si="61"/>
        <v>0</v>
      </c>
      <c r="I189" t="b">
        <f t="shared" si="61"/>
        <v>0</v>
      </c>
      <c r="J189" t="b">
        <f t="shared" si="61"/>
        <v>1</v>
      </c>
      <c r="K189" t="b">
        <f t="shared" si="61"/>
        <v>0</v>
      </c>
      <c r="L189" t="b">
        <f t="shared" si="61"/>
        <v>0</v>
      </c>
      <c r="M189" t="b">
        <f t="shared" si="61"/>
        <v>1</v>
      </c>
      <c r="N189" t="b">
        <f t="shared" si="61"/>
        <v>0</v>
      </c>
      <c r="O189" t="b">
        <f t="shared" si="61"/>
        <v>1</v>
      </c>
      <c r="P189" t="b">
        <f t="shared" si="61"/>
        <v>0</v>
      </c>
      <c r="Q189" t="b">
        <f t="shared" si="61"/>
        <v>1</v>
      </c>
      <c r="R189" t="b">
        <f t="shared" si="61"/>
        <v>0</v>
      </c>
      <c r="S189" t="b">
        <f t="shared" si="61"/>
        <v>1</v>
      </c>
      <c r="T189" t="b">
        <f t="shared" si="61"/>
        <v>0</v>
      </c>
      <c r="U189" t="b">
        <f t="shared" si="61"/>
        <v>1</v>
      </c>
      <c r="V189" t="b">
        <f t="shared" si="61"/>
        <v>0</v>
      </c>
      <c r="W189" t="b">
        <f t="shared" si="61"/>
        <v>1</v>
      </c>
      <c r="X189" t="b">
        <f t="shared" si="61"/>
        <v>0</v>
      </c>
      <c r="Y189" t="b">
        <f t="shared" si="61"/>
        <v>1</v>
      </c>
      <c r="Z189" t="b">
        <f t="shared" si="61"/>
        <v>0</v>
      </c>
      <c r="AA189" t="b">
        <f t="shared" si="61"/>
        <v>1</v>
      </c>
      <c r="AB189" t="b">
        <f t="shared" si="61"/>
        <v>0</v>
      </c>
      <c r="AC189" t="b">
        <f t="shared" si="61"/>
        <v>1</v>
      </c>
      <c r="AD189" t="b">
        <f t="shared" si="61"/>
        <v>0</v>
      </c>
      <c r="AE189" t="b">
        <f t="shared" si="61"/>
        <v>1</v>
      </c>
      <c r="AF189" t="b">
        <f t="shared" ref="AF189:AL189" si="62">IF(AF175 &lt;= AF182, TRUE, FALSE)</f>
        <v>0</v>
      </c>
      <c r="AG189" t="b">
        <f t="shared" si="62"/>
        <v>1</v>
      </c>
      <c r="AH189" t="b">
        <f t="shared" si="62"/>
        <v>0</v>
      </c>
      <c r="AI189" t="b">
        <f t="shared" si="62"/>
        <v>1</v>
      </c>
      <c r="AJ189" t="b">
        <f t="shared" si="62"/>
        <v>0</v>
      </c>
      <c r="AK189" t="b">
        <f t="shared" si="62"/>
        <v>1</v>
      </c>
      <c r="AL189" t="b">
        <f t="shared" si="62"/>
        <v>0</v>
      </c>
    </row>
    <row r="190" spans="1:38" x14ac:dyDescent="0.2">
      <c r="A190" s="28" t="s">
        <v>231</v>
      </c>
      <c r="C190" t="b">
        <f t="shared" si="56"/>
        <v>0</v>
      </c>
      <c r="D190" t="b">
        <f t="shared" si="56"/>
        <v>0</v>
      </c>
      <c r="E190" t="b">
        <f t="shared" ref="E190:F190" si="63">IF(E176 &lt;= E183, TRUE, FALSE)</f>
        <v>0</v>
      </c>
      <c r="F190" t="b">
        <f t="shared" si="63"/>
        <v>1</v>
      </c>
      <c r="G190" t="b">
        <f t="shared" ref="G190:AE190" si="64">IF(G176 &lt;= G183, TRUE, FALSE)</f>
        <v>0</v>
      </c>
      <c r="H190" t="b">
        <f t="shared" si="64"/>
        <v>0</v>
      </c>
      <c r="I190" t="b">
        <f t="shared" si="64"/>
        <v>1</v>
      </c>
      <c r="J190" t="b">
        <f t="shared" si="64"/>
        <v>0</v>
      </c>
      <c r="K190" t="b">
        <f t="shared" si="64"/>
        <v>1</v>
      </c>
      <c r="L190" t="b">
        <f t="shared" si="64"/>
        <v>0</v>
      </c>
      <c r="M190" t="b">
        <f t="shared" si="64"/>
        <v>1</v>
      </c>
      <c r="N190" t="b">
        <f t="shared" si="64"/>
        <v>0</v>
      </c>
      <c r="O190" t="b">
        <f t="shared" si="64"/>
        <v>1</v>
      </c>
      <c r="P190" t="b">
        <f t="shared" si="64"/>
        <v>0</v>
      </c>
      <c r="Q190" t="b">
        <f t="shared" si="64"/>
        <v>1</v>
      </c>
      <c r="R190" t="b">
        <f t="shared" si="64"/>
        <v>0</v>
      </c>
      <c r="S190" t="b">
        <f t="shared" si="64"/>
        <v>1</v>
      </c>
      <c r="T190" t="b">
        <f t="shared" si="64"/>
        <v>0</v>
      </c>
      <c r="U190" t="b">
        <f t="shared" si="64"/>
        <v>1</v>
      </c>
      <c r="V190" t="b">
        <f t="shared" si="64"/>
        <v>0</v>
      </c>
      <c r="W190" t="b">
        <f t="shared" si="64"/>
        <v>1</v>
      </c>
      <c r="X190" t="b">
        <f t="shared" si="64"/>
        <v>0</v>
      </c>
      <c r="Y190" t="b">
        <f t="shared" si="64"/>
        <v>1</v>
      </c>
      <c r="Z190" t="b">
        <f t="shared" si="64"/>
        <v>0</v>
      </c>
      <c r="AA190" t="b">
        <f t="shared" si="64"/>
        <v>1</v>
      </c>
      <c r="AB190" t="b">
        <f t="shared" si="64"/>
        <v>0</v>
      </c>
      <c r="AC190" t="b">
        <f t="shared" si="64"/>
        <v>1</v>
      </c>
      <c r="AD190" t="b">
        <f t="shared" si="64"/>
        <v>0</v>
      </c>
      <c r="AE190" t="b">
        <f t="shared" si="64"/>
        <v>1</v>
      </c>
      <c r="AF190" t="b">
        <f t="shared" ref="AF190:AL190" si="65">IF(AF176 &lt;= AF183, TRUE, FALSE)</f>
        <v>0</v>
      </c>
      <c r="AG190" t="b">
        <f t="shared" si="65"/>
        <v>1</v>
      </c>
      <c r="AH190" t="b">
        <f t="shared" si="65"/>
        <v>0</v>
      </c>
      <c r="AI190" t="b">
        <f t="shared" si="65"/>
        <v>1</v>
      </c>
      <c r="AJ190" t="b">
        <f t="shared" si="65"/>
        <v>0</v>
      </c>
      <c r="AK190" t="b">
        <f t="shared" si="65"/>
        <v>1</v>
      </c>
      <c r="AL190" t="b">
        <f t="shared" si="65"/>
        <v>0</v>
      </c>
    </row>
    <row r="191" spans="1:38" x14ac:dyDescent="0.2">
      <c r="A191" s="28" t="s">
        <v>240</v>
      </c>
      <c r="C191" t="b">
        <f t="shared" si="56"/>
        <v>0</v>
      </c>
      <c r="D191" t="b">
        <f t="shared" si="56"/>
        <v>0</v>
      </c>
      <c r="E191" t="b">
        <f t="shared" ref="E191:F191" si="66">IF(E177 &lt;= E184, TRUE, FALSE)</f>
        <v>0</v>
      </c>
      <c r="F191" t="b">
        <f t="shared" si="66"/>
        <v>0</v>
      </c>
      <c r="G191" t="b">
        <f t="shared" ref="G191:AE191" si="67">IF(G177 &lt;= G184, TRUE, FALSE)</f>
        <v>0</v>
      </c>
      <c r="H191" t="b">
        <f t="shared" si="67"/>
        <v>0</v>
      </c>
      <c r="I191" t="b">
        <f t="shared" si="67"/>
        <v>0</v>
      </c>
      <c r="J191" t="b">
        <f t="shared" si="67"/>
        <v>0</v>
      </c>
      <c r="K191" t="b">
        <f t="shared" si="67"/>
        <v>0</v>
      </c>
      <c r="L191" t="b">
        <f t="shared" si="67"/>
        <v>0</v>
      </c>
      <c r="M191" t="b">
        <f t="shared" si="67"/>
        <v>1</v>
      </c>
      <c r="N191" t="b">
        <f t="shared" si="67"/>
        <v>0</v>
      </c>
      <c r="O191" t="b">
        <f t="shared" si="67"/>
        <v>0</v>
      </c>
      <c r="P191" t="b">
        <f t="shared" si="67"/>
        <v>0</v>
      </c>
      <c r="Q191" t="b">
        <f t="shared" si="67"/>
        <v>0</v>
      </c>
      <c r="R191" t="b">
        <f t="shared" si="67"/>
        <v>0</v>
      </c>
      <c r="S191" t="b">
        <f t="shared" si="67"/>
        <v>1</v>
      </c>
      <c r="T191" t="b">
        <f t="shared" si="67"/>
        <v>0</v>
      </c>
      <c r="U191" t="b">
        <f t="shared" si="67"/>
        <v>0</v>
      </c>
      <c r="V191" t="b">
        <f t="shared" si="67"/>
        <v>0</v>
      </c>
      <c r="W191" t="b">
        <f t="shared" si="67"/>
        <v>1</v>
      </c>
      <c r="X191" t="b">
        <f t="shared" si="67"/>
        <v>0</v>
      </c>
      <c r="Y191" t="b">
        <f t="shared" si="67"/>
        <v>0</v>
      </c>
      <c r="Z191" t="b">
        <f t="shared" si="67"/>
        <v>1</v>
      </c>
      <c r="AA191" t="b">
        <f t="shared" si="67"/>
        <v>0</v>
      </c>
      <c r="AB191" t="b">
        <f t="shared" si="67"/>
        <v>0</v>
      </c>
      <c r="AC191" t="b">
        <f t="shared" si="67"/>
        <v>1</v>
      </c>
      <c r="AD191" t="b">
        <f t="shared" si="67"/>
        <v>0</v>
      </c>
      <c r="AE191" t="b">
        <f t="shared" si="67"/>
        <v>0</v>
      </c>
      <c r="AF191" t="b">
        <f t="shared" ref="AF191:AL191" si="68">IF(AF177 &lt;= AF184, TRUE, FALSE)</f>
        <v>1</v>
      </c>
      <c r="AG191" t="b">
        <f t="shared" si="68"/>
        <v>0</v>
      </c>
      <c r="AH191" t="b">
        <f t="shared" si="68"/>
        <v>0</v>
      </c>
      <c r="AI191" t="b">
        <f t="shared" si="68"/>
        <v>1</v>
      </c>
      <c r="AJ191" t="b">
        <f t="shared" si="68"/>
        <v>0</v>
      </c>
      <c r="AK191" t="b">
        <f t="shared" si="68"/>
        <v>1</v>
      </c>
      <c r="AL191" t="b">
        <f t="shared" si="68"/>
        <v>0</v>
      </c>
    </row>
    <row r="193" spans="1:38" x14ac:dyDescent="0.2">
      <c r="A193" s="29" t="s">
        <v>250</v>
      </c>
    </row>
    <row r="194" spans="1:38" x14ac:dyDescent="0.2">
      <c r="A194" s="28" t="s">
        <v>228</v>
      </c>
      <c r="C194">
        <f>IF(C187=TRUE, ROUNDUP((C109 + D109), 0) - C173, 0)</f>
        <v>0</v>
      </c>
      <c r="D194">
        <f t="shared" ref="D194:AL194" si="69">IF(D187=TRUE, ROUNDUP((D109 + E109), 0) - D173, 0)</f>
        <v>0</v>
      </c>
      <c r="E194">
        <f t="shared" si="69"/>
        <v>0</v>
      </c>
      <c r="F194">
        <f t="shared" si="69"/>
        <v>0</v>
      </c>
      <c r="G194">
        <f t="shared" si="69"/>
        <v>0</v>
      </c>
      <c r="H194">
        <f t="shared" si="69"/>
        <v>32</v>
      </c>
      <c r="I194">
        <f t="shared" si="69"/>
        <v>0</v>
      </c>
      <c r="J194">
        <f t="shared" si="69"/>
        <v>0</v>
      </c>
      <c r="K194">
        <f t="shared" si="69"/>
        <v>0</v>
      </c>
      <c r="L194">
        <f t="shared" si="69"/>
        <v>75</v>
      </c>
      <c r="M194">
        <f t="shared" si="69"/>
        <v>0</v>
      </c>
      <c r="N194">
        <f t="shared" si="69"/>
        <v>80</v>
      </c>
      <c r="O194">
        <f t="shared" si="69"/>
        <v>0</v>
      </c>
      <c r="P194">
        <f t="shared" si="69"/>
        <v>98</v>
      </c>
      <c r="Q194">
        <f t="shared" si="69"/>
        <v>0</v>
      </c>
      <c r="R194">
        <f t="shared" si="69"/>
        <v>133</v>
      </c>
      <c r="S194">
        <f t="shared" si="69"/>
        <v>0</v>
      </c>
      <c r="T194">
        <f t="shared" si="69"/>
        <v>158</v>
      </c>
      <c r="U194">
        <f t="shared" si="69"/>
        <v>0</v>
      </c>
      <c r="V194">
        <f t="shared" si="69"/>
        <v>181</v>
      </c>
      <c r="W194">
        <f t="shared" si="69"/>
        <v>0</v>
      </c>
      <c r="X194">
        <f t="shared" si="69"/>
        <v>186</v>
      </c>
      <c r="Y194">
        <f t="shared" si="69"/>
        <v>0</v>
      </c>
      <c r="Z194">
        <f t="shared" si="69"/>
        <v>196</v>
      </c>
      <c r="AA194">
        <f t="shared" si="69"/>
        <v>0</v>
      </c>
      <c r="AB194">
        <f t="shared" si="69"/>
        <v>209</v>
      </c>
      <c r="AC194">
        <f t="shared" si="69"/>
        <v>0</v>
      </c>
      <c r="AD194">
        <f t="shared" si="69"/>
        <v>221</v>
      </c>
      <c r="AE194">
        <f t="shared" si="69"/>
        <v>0</v>
      </c>
      <c r="AF194">
        <f t="shared" si="69"/>
        <v>234</v>
      </c>
      <c r="AG194">
        <f t="shared" si="69"/>
        <v>0</v>
      </c>
      <c r="AH194">
        <f t="shared" si="69"/>
        <v>249</v>
      </c>
      <c r="AI194">
        <f t="shared" si="69"/>
        <v>0</v>
      </c>
      <c r="AJ194">
        <f t="shared" si="69"/>
        <v>263</v>
      </c>
      <c r="AK194">
        <f t="shared" si="69"/>
        <v>0</v>
      </c>
      <c r="AL194">
        <f t="shared" si="69"/>
        <v>142</v>
      </c>
    </row>
    <row r="195" spans="1:38" x14ac:dyDescent="0.2">
      <c r="A195" s="28" t="s">
        <v>229</v>
      </c>
      <c r="C195">
        <f t="shared" ref="C195:AL195" si="70">IF(C188=TRUE, ROUNDUP((C110 + D110), 0) - C174, 0)</f>
        <v>0</v>
      </c>
      <c r="D195">
        <f t="shared" si="70"/>
        <v>0</v>
      </c>
      <c r="E195">
        <f t="shared" si="70"/>
        <v>0</v>
      </c>
      <c r="F195">
        <f t="shared" si="70"/>
        <v>0</v>
      </c>
      <c r="G195">
        <f t="shared" si="70"/>
        <v>0</v>
      </c>
      <c r="H195">
        <f t="shared" si="70"/>
        <v>32</v>
      </c>
      <c r="I195">
        <f t="shared" si="70"/>
        <v>0</v>
      </c>
      <c r="J195">
        <f t="shared" si="70"/>
        <v>0</v>
      </c>
      <c r="K195">
        <f t="shared" si="70"/>
        <v>0</v>
      </c>
      <c r="L195">
        <f t="shared" si="70"/>
        <v>75</v>
      </c>
      <c r="M195">
        <f t="shared" si="70"/>
        <v>0</v>
      </c>
      <c r="N195">
        <f t="shared" si="70"/>
        <v>80</v>
      </c>
      <c r="O195">
        <f t="shared" si="70"/>
        <v>0</v>
      </c>
      <c r="P195">
        <f t="shared" si="70"/>
        <v>98</v>
      </c>
      <c r="Q195">
        <f t="shared" si="70"/>
        <v>0</v>
      </c>
      <c r="R195">
        <f t="shared" si="70"/>
        <v>133</v>
      </c>
      <c r="S195">
        <f t="shared" si="70"/>
        <v>0</v>
      </c>
      <c r="T195">
        <f t="shared" si="70"/>
        <v>158</v>
      </c>
      <c r="U195">
        <f t="shared" si="70"/>
        <v>0</v>
      </c>
      <c r="V195">
        <f t="shared" si="70"/>
        <v>181</v>
      </c>
      <c r="W195">
        <f t="shared" si="70"/>
        <v>0</v>
      </c>
      <c r="X195">
        <f t="shared" si="70"/>
        <v>186</v>
      </c>
      <c r="Y195">
        <f t="shared" si="70"/>
        <v>0</v>
      </c>
      <c r="Z195">
        <f t="shared" si="70"/>
        <v>196</v>
      </c>
      <c r="AA195">
        <f t="shared" si="70"/>
        <v>0</v>
      </c>
      <c r="AB195">
        <f t="shared" si="70"/>
        <v>209</v>
      </c>
      <c r="AC195">
        <f t="shared" si="70"/>
        <v>0</v>
      </c>
      <c r="AD195">
        <f t="shared" si="70"/>
        <v>221</v>
      </c>
      <c r="AE195">
        <f t="shared" si="70"/>
        <v>0</v>
      </c>
      <c r="AF195">
        <f t="shared" si="70"/>
        <v>234</v>
      </c>
      <c r="AG195">
        <f t="shared" si="70"/>
        <v>0</v>
      </c>
      <c r="AH195">
        <f t="shared" si="70"/>
        <v>249</v>
      </c>
      <c r="AI195">
        <f t="shared" si="70"/>
        <v>0</v>
      </c>
      <c r="AJ195">
        <f t="shared" si="70"/>
        <v>263</v>
      </c>
      <c r="AK195">
        <f t="shared" si="70"/>
        <v>0</v>
      </c>
      <c r="AL195">
        <f t="shared" si="70"/>
        <v>142</v>
      </c>
    </row>
    <row r="196" spans="1:38" x14ac:dyDescent="0.2">
      <c r="A196" s="28" t="s">
        <v>230</v>
      </c>
      <c r="C196">
        <f t="shared" ref="C196:AL196" si="71">IF(C189=TRUE, ROUNDUP((C111 + D111), 0) - C175, 0)</f>
        <v>0</v>
      </c>
      <c r="D196">
        <f t="shared" si="71"/>
        <v>0</v>
      </c>
      <c r="E196">
        <f t="shared" si="71"/>
        <v>0</v>
      </c>
      <c r="F196">
        <f t="shared" si="71"/>
        <v>0</v>
      </c>
      <c r="G196">
        <f t="shared" si="71"/>
        <v>46</v>
      </c>
      <c r="H196">
        <f t="shared" si="71"/>
        <v>0</v>
      </c>
      <c r="I196">
        <f t="shared" si="71"/>
        <v>0</v>
      </c>
      <c r="J196">
        <f t="shared" si="71"/>
        <v>60</v>
      </c>
      <c r="K196">
        <f t="shared" si="71"/>
        <v>0</v>
      </c>
      <c r="L196">
        <f t="shared" si="71"/>
        <v>0</v>
      </c>
      <c r="M196">
        <f t="shared" si="71"/>
        <v>135</v>
      </c>
      <c r="N196">
        <f t="shared" si="71"/>
        <v>0</v>
      </c>
      <c r="O196">
        <f t="shared" si="71"/>
        <v>148</v>
      </c>
      <c r="P196">
        <f t="shared" si="71"/>
        <v>0</v>
      </c>
      <c r="Q196">
        <f t="shared" si="71"/>
        <v>169</v>
      </c>
      <c r="R196">
        <f t="shared" si="71"/>
        <v>0</v>
      </c>
      <c r="S196">
        <f t="shared" si="71"/>
        <v>195</v>
      </c>
      <c r="T196">
        <f t="shared" si="71"/>
        <v>0</v>
      </c>
      <c r="U196">
        <f t="shared" si="71"/>
        <v>229</v>
      </c>
      <c r="V196">
        <f t="shared" si="71"/>
        <v>0</v>
      </c>
      <c r="W196">
        <f t="shared" si="71"/>
        <v>243</v>
      </c>
      <c r="X196">
        <f t="shared" si="71"/>
        <v>0</v>
      </c>
      <c r="Y196">
        <f t="shared" si="71"/>
        <v>255</v>
      </c>
      <c r="Z196">
        <f t="shared" si="71"/>
        <v>0</v>
      </c>
      <c r="AA196">
        <f t="shared" si="71"/>
        <v>269</v>
      </c>
      <c r="AB196">
        <f t="shared" si="71"/>
        <v>0</v>
      </c>
      <c r="AC196">
        <f t="shared" si="71"/>
        <v>286</v>
      </c>
      <c r="AD196">
        <f t="shared" si="71"/>
        <v>0</v>
      </c>
      <c r="AE196">
        <f t="shared" si="71"/>
        <v>303</v>
      </c>
      <c r="AF196">
        <f t="shared" si="71"/>
        <v>0</v>
      </c>
      <c r="AG196">
        <f t="shared" si="71"/>
        <v>322</v>
      </c>
      <c r="AH196">
        <f t="shared" si="71"/>
        <v>0</v>
      </c>
      <c r="AI196">
        <f t="shared" si="71"/>
        <v>342</v>
      </c>
      <c r="AJ196">
        <f t="shared" si="71"/>
        <v>0</v>
      </c>
      <c r="AK196">
        <f t="shared" si="71"/>
        <v>363</v>
      </c>
      <c r="AL196">
        <f t="shared" si="71"/>
        <v>0</v>
      </c>
    </row>
    <row r="197" spans="1:38" x14ac:dyDescent="0.2">
      <c r="A197" s="28" t="s">
        <v>231</v>
      </c>
      <c r="C197">
        <f t="shared" ref="C197:AL197" si="72">IF(C190=TRUE, ROUNDUP((C112 + D112), 0) - C176, 0)</f>
        <v>0</v>
      </c>
      <c r="D197">
        <f t="shared" si="72"/>
        <v>0</v>
      </c>
      <c r="E197">
        <f t="shared" si="72"/>
        <v>0</v>
      </c>
      <c r="F197">
        <f t="shared" si="72"/>
        <v>49</v>
      </c>
      <c r="G197">
        <f t="shared" si="72"/>
        <v>0</v>
      </c>
      <c r="H197">
        <f t="shared" si="72"/>
        <v>0</v>
      </c>
      <c r="I197">
        <f t="shared" si="72"/>
        <v>71</v>
      </c>
      <c r="J197">
        <f t="shared" si="72"/>
        <v>0</v>
      </c>
      <c r="K197">
        <f t="shared" si="72"/>
        <v>89</v>
      </c>
      <c r="L197">
        <f t="shared" si="72"/>
        <v>0</v>
      </c>
      <c r="M197">
        <f t="shared" si="72"/>
        <v>145</v>
      </c>
      <c r="N197">
        <f t="shared" si="72"/>
        <v>0</v>
      </c>
      <c r="O197">
        <f t="shared" si="72"/>
        <v>185</v>
      </c>
      <c r="P197">
        <f t="shared" si="72"/>
        <v>0</v>
      </c>
      <c r="Q197">
        <f t="shared" si="72"/>
        <v>211</v>
      </c>
      <c r="R197">
        <f t="shared" si="72"/>
        <v>0</v>
      </c>
      <c r="S197">
        <f t="shared" si="72"/>
        <v>244</v>
      </c>
      <c r="T197">
        <f t="shared" si="72"/>
        <v>0</v>
      </c>
      <c r="U197">
        <f t="shared" si="72"/>
        <v>287</v>
      </c>
      <c r="V197">
        <f t="shared" si="72"/>
        <v>0</v>
      </c>
      <c r="W197">
        <f t="shared" si="72"/>
        <v>305</v>
      </c>
      <c r="X197">
        <f t="shared" si="72"/>
        <v>0</v>
      </c>
      <c r="Y197">
        <f t="shared" si="72"/>
        <v>318</v>
      </c>
      <c r="Z197">
        <f t="shared" si="72"/>
        <v>0</v>
      </c>
      <c r="AA197">
        <f t="shared" si="72"/>
        <v>336</v>
      </c>
      <c r="AB197">
        <f t="shared" si="72"/>
        <v>0</v>
      </c>
      <c r="AC197">
        <f t="shared" si="72"/>
        <v>357</v>
      </c>
      <c r="AD197">
        <f t="shared" si="72"/>
        <v>0</v>
      </c>
      <c r="AE197">
        <f t="shared" si="72"/>
        <v>380</v>
      </c>
      <c r="AF197">
        <f t="shared" si="72"/>
        <v>0</v>
      </c>
      <c r="AG197">
        <f t="shared" si="72"/>
        <v>403</v>
      </c>
      <c r="AH197">
        <f t="shared" si="72"/>
        <v>0</v>
      </c>
      <c r="AI197">
        <f t="shared" si="72"/>
        <v>428</v>
      </c>
      <c r="AJ197">
        <f t="shared" si="72"/>
        <v>0</v>
      </c>
      <c r="AK197">
        <f t="shared" si="72"/>
        <v>453</v>
      </c>
      <c r="AL197">
        <f t="shared" si="72"/>
        <v>0</v>
      </c>
    </row>
    <row r="198" spans="1:38" x14ac:dyDescent="0.2">
      <c r="A198" s="28" t="s">
        <v>240</v>
      </c>
      <c r="C198">
        <f t="shared" ref="C198:AL198" si="73">IF(C191=TRUE, ROUNDUP((C113 + D113), 0) - C177, 0)</f>
        <v>0</v>
      </c>
      <c r="D198">
        <f t="shared" si="73"/>
        <v>0</v>
      </c>
      <c r="E198">
        <f t="shared" si="73"/>
        <v>0</v>
      </c>
      <c r="F198">
        <f t="shared" si="73"/>
        <v>0</v>
      </c>
      <c r="G198">
        <f t="shared" si="73"/>
        <v>0</v>
      </c>
      <c r="H198">
        <f t="shared" si="73"/>
        <v>0</v>
      </c>
      <c r="I198">
        <f t="shared" si="73"/>
        <v>0</v>
      </c>
      <c r="J198">
        <f t="shared" si="73"/>
        <v>0</v>
      </c>
      <c r="K198">
        <f t="shared" si="73"/>
        <v>0</v>
      </c>
      <c r="L198">
        <f t="shared" si="73"/>
        <v>0</v>
      </c>
      <c r="M198">
        <f t="shared" si="73"/>
        <v>8</v>
      </c>
      <c r="N198">
        <f t="shared" si="73"/>
        <v>0</v>
      </c>
      <c r="O198">
        <f t="shared" si="73"/>
        <v>0</v>
      </c>
      <c r="P198">
        <f t="shared" si="73"/>
        <v>0</v>
      </c>
      <c r="Q198">
        <f t="shared" si="73"/>
        <v>0</v>
      </c>
      <c r="R198">
        <f t="shared" si="73"/>
        <v>0</v>
      </c>
      <c r="S198">
        <f t="shared" si="73"/>
        <v>36</v>
      </c>
      <c r="T198">
        <f t="shared" si="73"/>
        <v>0</v>
      </c>
      <c r="U198">
        <f t="shared" si="73"/>
        <v>0</v>
      </c>
      <c r="V198">
        <f t="shared" si="73"/>
        <v>0</v>
      </c>
      <c r="W198">
        <f t="shared" si="73"/>
        <v>56</v>
      </c>
      <c r="X198">
        <f t="shared" si="73"/>
        <v>0</v>
      </c>
      <c r="Y198">
        <f t="shared" si="73"/>
        <v>0</v>
      </c>
      <c r="Z198">
        <f t="shared" si="73"/>
        <v>51</v>
      </c>
      <c r="AA198">
        <f t="shared" si="73"/>
        <v>0</v>
      </c>
      <c r="AB198">
        <f t="shared" si="73"/>
        <v>0</v>
      </c>
      <c r="AC198">
        <f t="shared" si="73"/>
        <v>56</v>
      </c>
      <c r="AD198">
        <f t="shared" si="73"/>
        <v>0</v>
      </c>
      <c r="AE198">
        <f t="shared" si="73"/>
        <v>0</v>
      </c>
      <c r="AF198">
        <f t="shared" si="73"/>
        <v>71</v>
      </c>
      <c r="AG198">
        <f t="shared" si="73"/>
        <v>0</v>
      </c>
      <c r="AH198">
        <f t="shared" si="73"/>
        <v>0</v>
      </c>
      <c r="AI198">
        <f t="shared" si="73"/>
        <v>98</v>
      </c>
      <c r="AJ198">
        <f t="shared" si="73"/>
        <v>0</v>
      </c>
      <c r="AK198">
        <f t="shared" si="73"/>
        <v>88</v>
      </c>
      <c r="AL198">
        <f t="shared" si="73"/>
        <v>0</v>
      </c>
    </row>
    <row r="200" spans="1:38" x14ac:dyDescent="0.2">
      <c r="A200" s="29" t="s">
        <v>251</v>
      </c>
    </row>
    <row r="201" spans="1:38" x14ac:dyDescent="0.2">
      <c r="A201" s="28" t="s">
        <v>228</v>
      </c>
      <c r="C201">
        <f>IF(C194=0,0,IF(C194&lt;100,100,C194))</f>
        <v>0</v>
      </c>
      <c r="D201">
        <f t="shared" ref="D201:H201" si="74">IF(D194=0,0,IF(D194&lt;100,100,D194))</f>
        <v>0</v>
      </c>
      <c r="E201">
        <f t="shared" si="74"/>
        <v>0</v>
      </c>
      <c r="F201">
        <f t="shared" si="74"/>
        <v>0</v>
      </c>
      <c r="G201">
        <f t="shared" si="74"/>
        <v>0</v>
      </c>
      <c r="H201">
        <f t="shared" si="74"/>
        <v>100</v>
      </c>
      <c r="I201">
        <f t="shared" ref="I201:AL201" si="75">IF(I194=0,0,IF(I194&lt;100,100,I194))</f>
        <v>0</v>
      </c>
      <c r="J201">
        <f t="shared" si="75"/>
        <v>0</v>
      </c>
      <c r="K201">
        <f t="shared" si="75"/>
        <v>0</v>
      </c>
      <c r="L201">
        <f t="shared" si="75"/>
        <v>100</v>
      </c>
      <c r="M201">
        <f t="shared" si="75"/>
        <v>0</v>
      </c>
      <c r="N201">
        <f t="shared" si="75"/>
        <v>100</v>
      </c>
      <c r="O201">
        <f t="shared" si="75"/>
        <v>0</v>
      </c>
      <c r="P201">
        <f t="shared" si="75"/>
        <v>100</v>
      </c>
      <c r="Q201">
        <f t="shared" si="75"/>
        <v>0</v>
      </c>
      <c r="R201">
        <f t="shared" si="75"/>
        <v>133</v>
      </c>
      <c r="S201">
        <f t="shared" si="75"/>
        <v>0</v>
      </c>
      <c r="T201">
        <f t="shared" si="75"/>
        <v>158</v>
      </c>
      <c r="U201">
        <f t="shared" si="75"/>
        <v>0</v>
      </c>
      <c r="V201">
        <f t="shared" si="75"/>
        <v>181</v>
      </c>
      <c r="W201">
        <f t="shared" si="75"/>
        <v>0</v>
      </c>
      <c r="X201">
        <f t="shared" si="75"/>
        <v>186</v>
      </c>
      <c r="Y201">
        <f t="shared" si="75"/>
        <v>0</v>
      </c>
      <c r="Z201">
        <f t="shared" si="75"/>
        <v>196</v>
      </c>
      <c r="AA201">
        <f t="shared" si="75"/>
        <v>0</v>
      </c>
      <c r="AB201">
        <f t="shared" si="75"/>
        <v>209</v>
      </c>
      <c r="AC201">
        <f t="shared" si="75"/>
        <v>0</v>
      </c>
      <c r="AD201">
        <f t="shared" si="75"/>
        <v>221</v>
      </c>
      <c r="AE201">
        <f t="shared" si="75"/>
        <v>0</v>
      </c>
      <c r="AF201">
        <f t="shared" si="75"/>
        <v>234</v>
      </c>
      <c r="AG201">
        <f t="shared" si="75"/>
        <v>0</v>
      </c>
      <c r="AH201">
        <f t="shared" si="75"/>
        <v>249</v>
      </c>
      <c r="AI201">
        <f t="shared" si="75"/>
        <v>0</v>
      </c>
      <c r="AJ201">
        <f t="shared" si="75"/>
        <v>263</v>
      </c>
      <c r="AK201">
        <f t="shared" si="75"/>
        <v>0</v>
      </c>
      <c r="AL201">
        <f t="shared" si="75"/>
        <v>142</v>
      </c>
    </row>
    <row r="202" spans="1:38" x14ac:dyDescent="0.2">
      <c r="A202" s="28" t="s">
        <v>229</v>
      </c>
      <c r="C202">
        <f t="shared" ref="C202:G205" si="76">IF(C195=0,0,IF(C195&lt;100,100,C195))</f>
        <v>0</v>
      </c>
      <c r="D202">
        <f t="shared" si="76"/>
        <v>0</v>
      </c>
      <c r="E202">
        <f t="shared" si="76"/>
        <v>0</v>
      </c>
      <c r="F202">
        <f t="shared" si="76"/>
        <v>0</v>
      </c>
      <c r="G202">
        <f t="shared" si="76"/>
        <v>0</v>
      </c>
      <c r="H202">
        <f t="shared" ref="H202:AL202" si="77">IF(H195=0,0,IF(H195&lt;100,100,H195))</f>
        <v>100</v>
      </c>
      <c r="I202">
        <f t="shared" si="77"/>
        <v>0</v>
      </c>
      <c r="J202">
        <f t="shared" si="77"/>
        <v>0</v>
      </c>
      <c r="K202">
        <f t="shared" si="77"/>
        <v>0</v>
      </c>
      <c r="L202">
        <f t="shared" si="77"/>
        <v>100</v>
      </c>
      <c r="M202">
        <f t="shared" si="77"/>
        <v>0</v>
      </c>
      <c r="N202">
        <f t="shared" si="77"/>
        <v>100</v>
      </c>
      <c r="O202">
        <f t="shared" si="77"/>
        <v>0</v>
      </c>
      <c r="P202">
        <f t="shared" si="77"/>
        <v>100</v>
      </c>
      <c r="Q202">
        <f t="shared" si="77"/>
        <v>0</v>
      </c>
      <c r="R202">
        <f t="shared" si="77"/>
        <v>133</v>
      </c>
      <c r="S202">
        <f t="shared" si="77"/>
        <v>0</v>
      </c>
      <c r="T202">
        <f t="shared" si="77"/>
        <v>158</v>
      </c>
      <c r="U202">
        <f t="shared" si="77"/>
        <v>0</v>
      </c>
      <c r="V202">
        <f t="shared" si="77"/>
        <v>181</v>
      </c>
      <c r="W202">
        <f t="shared" si="77"/>
        <v>0</v>
      </c>
      <c r="X202">
        <f t="shared" si="77"/>
        <v>186</v>
      </c>
      <c r="Y202">
        <f t="shared" si="77"/>
        <v>0</v>
      </c>
      <c r="Z202">
        <f t="shared" si="77"/>
        <v>196</v>
      </c>
      <c r="AA202">
        <f t="shared" si="77"/>
        <v>0</v>
      </c>
      <c r="AB202">
        <f t="shared" si="77"/>
        <v>209</v>
      </c>
      <c r="AC202">
        <f t="shared" si="77"/>
        <v>0</v>
      </c>
      <c r="AD202">
        <f t="shared" si="77"/>
        <v>221</v>
      </c>
      <c r="AE202">
        <f t="shared" si="77"/>
        <v>0</v>
      </c>
      <c r="AF202">
        <f t="shared" si="77"/>
        <v>234</v>
      </c>
      <c r="AG202">
        <f t="shared" si="77"/>
        <v>0</v>
      </c>
      <c r="AH202">
        <f t="shared" si="77"/>
        <v>249</v>
      </c>
      <c r="AI202">
        <f t="shared" si="77"/>
        <v>0</v>
      </c>
      <c r="AJ202">
        <f t="shared" si="77"/>
        <v>263</v>
      </c>
      <c r="AK202">
        <f t="shared" si="77"/>
        <v>0</v>
      </c>
      <c r="AL202">
        <f t="shared" si="77"/>
        <v>142</v>
      </c>
    </row>
    <row r="203" spans="1:38" x14ac:dyDescent="0.2">
      <c r="A203" s="28" t="s">
        <v>230</v>
      </c>
      <c r="C203">
        <f t="shared" si="76"/>
        <v>0</v>
      </c>
      <c r="D203">
        <f t="shared" si="76"/>
        <v>0</v>
      </c>
      <c r="E203">
        <f t="shared" si="76"/>
        <v>0</v>
      </c>
      <c r="F203">
        <f t="shared" si="76"/>
        <v>0</v>
      </c>
      <c r="G203">
        <f t="shared" si="76"/>
        <v>100</v>
      </c>
      <c r="H203">
        <f t="shared" ref="H203:AL203" si="78">IF(H196=0,0,IF(H196&lt;100,100,H196))</f>
        <v>0</v>
      </c>
      <c r="I203">
        <f t="shared" si="78"/>
        <v>0</v>
      </c>
      <c r="J203">
        <f t="shared" si="78"/>
        <v>100</v>
      </c>
      <c r="K203">
        <f t="shared" si="78"/>
        <v>0</v>
      </c>
      <c r="L203">
        <f t="shared" si="78"/>
        <v>0</v>
      </c>
      <c r="M203">
        <f t="shared" si="78"/>
        <v>135</v>
      </c>
      <c r="N203">
        <f t="shared" si="78"/>
        <v>0</v>
      </c>
      <c r="O203">
        <f t="shared" si="78"/>
        <v>148</v>
      </c>
      <c r="P203">
        <f t="shared" si="78"/>
        <v>0</v>
      </c>
      <c r="Q203">
        <f t="shared" si="78"/>
        <v>169</v>
      </c>
      <c r="R203">
        <f t="shared" si="78"/>
        <v>0</v>
      </c>
      <c r="S203">
        <f t="shared" si="78"/>
        <v>195</v>
      </c>
      <c r="T203">
        <f t="shared" si="78"/>
        <v>0</v>
      </c>
      <c r="U203">
        <f t="shared" si="78"/>
        <v>229</v>
      </c>
      <c r="V203">
        <f t="shared" si="78"/>
        <v>0</v>
      </c>
      <c r="W203">
        <f t="shared" si="78"/>
        <v>243</v>
      </c>
      <c r="X203">
        <f t="shared" si="78"/>
        <v>0</v>
      </c>
      <c r="Y203">
        <f t="shared" si="78"/>
        <v>255</v>
      </c>
      <c r="Z203">
        <f t="shared" si="78"/>
        <v>0</v>
      </c>
      <c r="AA203">
        <f t="shared" si="78"/>
        <v>269</v>
      </c>
      <c r="AB203">
        <f t="shared" si="78"/>
        <v>0</v>
      </c>
      <c r="AC203">
        <f t="shared" si="78"/>
        <v>286</v>
      </c>
      <c r="AD203">
        <f t="shared" si="78"/>
        <v>0</v>
      </c>
      <c r="AE203">
        <f t="shared" si="78"/>
        <v>303</v>
      </c>
      <c r="AF203">
        <f t="shared" si="78"/>
        <v>0</v>
      </c>
      <c r="AG203">
        <f t="shared" si="78"/>
        <v>322</v>
      </c>
      <c r="AH203">
        <f t="shared" si="78"/>
        <v>0</v>
      </c>
      <c r="AI203">
        <f t="shared" si="78"/>
        <v>342</v>
      </c>
      <c r="AJ203">
        <f t="shared" si="78"/>
        <v>0</v>
      </c>
      <c r="AK203">
        <f t="shared" si="78"/>
        <v>363</v>
      </c>
      <c r="AL203">
        <f t="shared" si="78"/>
        <v>0</v>
      </c>
    </row>
    <row r="204" spans="1:38" x14ac:dyDescent="0.2">
      <c r="A204" s="28" t="s">
        <v>231</v>
      </c>
      <c r="C204">
        <f t="shared" si="76"/>
        <v>0</v>
      </c>
      <c r="D204">
        <f t="shared" si="76"/>
        <v>0</v>
      </c>
      <c r="E204">
        <f t="shared" si="76"/>
        <v>0</v>
      </c>
      <c r="F204">
        <f t="shared" si="76"/>
        <v>100</v>
      </c>
      <c r="G204">
        <f t="shared" si="76"/>
        <v>0</v>
      </c>
      <c r="H204">
        <f t="shared" ref="H204:AL204" si="79">IF(H197=0,0,IF(H197&lt;100,100,H197))</f>
        <v>0</v>
      </c>
      <c r="I204">
        <f t="shared" si="79"/>
        <v>100</v>
      </c>
      <c r="J204">
        <f t="shared" si="79"/>
        <v>0</v>
      </c>
      <c r="K204">
        <f t="shared" si="79"/>
        <v>100</v>
      </c>
      <c r="L204">
        <f t="shared" si="79"/>
        <v>0</v>
      </c>
      <c r="M204">
        <f t="shared" si="79"/>
        <v>145</v>
      </c>
      <c r="N204">
        <f t="shared" si="79"/>
        <v>0</v>
      </c>
      <c r="O204">
        <f t="shared" si="79"/>
        <v>185</v>
      </c>
      <c r="P204">
        <f t="shared" si="79"/>
        <v>0</v>
      </c>
      <c r="Q204">
        <f t="shared" si="79"/>
        <v>211</v>
      </c>
      <c r="R204">
        <f t="shared" si="79"/>
        <v>0</v>
      </c>
      <c r="S204">
        <f t="shared" si="79"/>
        <v>244</v>
      </c>
      <c r="T204">
        <f t="shared" si="79"/>
        <v>0</v>
      </c>
      <c r="U204">
        <f t="shared" si="79"/>
        <v>287</v>
      </c>
      <c r="V204">
        <f t="shared" si="79"/>
        <v>0</v>
      </c>
      <c r="W204">
        <f t="shared" si="79"/>
        <v>305</v>
      </c>
      <c r="X204">
        <f t="shared" si="79"/>
        <v>0</v>
      </c>
      <c r="Y204">
        <f t="shared" si="79"/>
        <v>318</v>
      </c>
      <c r="Z204">
        <f t="shared" si="79"/>
        <v>0</v>
      </c>
      <c r="AA204">
        <f t="shared" si="79"/>
        <v>336</v>
      </c>
      <c r="AB204">
        <f t="shared" si="79"/>
        <v>0</v>
      </c>
      <c r="AC204">
        <f t="shared" si="79"/>
        <v>357</v>
      </c>
      <c r="AD204">
        <f t="shared" si="79"/>
        <v>0</v>
      </c>
      <c r="AE204">
        <f t="shared" si="79"/>
        <v>380</v>
      </c>
      <c r="AF204">
        <f t="shared" si="79"/>
        <v>0</v>
      </c>
      <c r="AG204">
        <f t="shared" si="79"/>
        <v>403</v>
      </c>
      <c r="AH204">
        <f t="shared" si="79"/>
        <v>0</v>
      </c>
      <c r="AI204">
        <f t="shared" si="79"/>
        <v>428</v>
      </c>
      <c r="AJ204">
        <f t="shared" si="79"/>
        <v>0</v>
      </c>
      <c r="AK204">
        <f t="shared" si="79"/>
        <v>453</v>
      </c>
      <c r="AL204">
        <f t="shared" si="79"/>
        <v>0</v>
      </c>
    </row>
    <row r="205" spans="1:38" x14ac:dyDescent="0.2">
      <c r="A205" s="28" t="s">
        <v>240</v>
      </c>
      <c r="C205">
        <f t="shared" si="76"/>
        <v>0</v>
      </c>
      <c r="D205">
        <f t="shared" si="76"/>
        <v>0</v>
      </c>
      <c r="E205">
        <f t="shared" si="76"/>
        <v>0</v>
      </c>
      <c r="F205">
        <f t="shared" si="76"/>
        <v>0</v>
      </c>
      <c r="G205">
        <f t="shared" si="76"/>
        <v>0</v>
      </c>
      <c r="H205">
        <f t="shared" ref="H205:AL205" si="80">IF(H198=0,0,IF(H198&lt;100,100,H198))</f>
        <v>0</v>
      </c>
      <c r="I205">
        <f t="shared" si="80"/>
        <v>0</v>
      </c>
      <c r="J205">
        <f t="shared" si="80"/>
        <v>0</v>
      </c>
      <c r="K205">
        <f t="shared" si="80"/>
        <v>0</v>
      </c>
      <c r="L205">
        <f t="shared" si="80"/>
        <v>0</v>
      </c>
      <c r="M205">
        <f t="shared" si="80"/>
        <v>100</v>
      </c>
      <c r="N205">
        <f t="shared" si="80"/>
        <v>0</v>
      </c>
      <c r="O205">
        <f t="shared" si="80"/>
        <v>0</v>
      </c>
      <c r="P205">
        <f t="shared" si="80"/>
        <v>0</v>
      </c>
      <c r="Q205">
        <f t="shared" si="80"/>
        <v>0</v>
      </c>
      <c r="R205">
        <f t="shared" si="80"/>
        <v>0</v>
      </c>
      <c r="S205">
        <f t="shared" si="80"/>
        <v>100</v>
      </c>
      <c r="T205">
        <f t="shared" si="80"/>
        <v>0</v>
      </c>
      <c r="U205">
        <f t="shared" si="80"/>
        <v>0</v>
      </c>
      <c r="V205">
        <f t="shared" si="80"/>
        <v>0</v>
      </c>
      <c r="W205">
        <f t="shared" si="80"/>
        <v>100</v>
      </c>
      <c r="X205">
        <f t="shared" si="80"/>
        <v>0</v>
      </c>
      <c r="Y205">
        <f t="shared" si="80"/>
        <v>0</v>
      </c>
      <c r="Z205">
        <f t="shared" si="80"/>
        <v>100</v>
      </c>
      <c r="AA205">
        <f t="shared" si="80"/>
        <v>0</v>
      </c>
      <c r="AB205">
        <f t="shared" si="80"/>
        <v>0</v>
      </c>
      <c r="AC205">
        <f t="shared" si="80"/>
        <v>100</v>
      </c>
      <c r="AD205">
        <f t="shared" si="80"/>
        <v>0</v>
      </c>
      <c r="AE205">
        <f t="shared" si="80"/>
        <v>0</v>
      </c>
      <c r="AF205">
        <f t="shared" si="80"/>
        <v>100</v>
      </c>
      <c r="AG205">
        <f t="shared" si="80"/>
        <v>0</v>
      </c>
      <c r="AH205">
        <f t="shared" si="80"/>
        <v>0</v>
      </c>
      <c r="AI205">
        <f t="shared" si="80"/>
        <v>100</v>
      </c>
      <c r="AJ205">
        <f t="shared" si="80"/>
        <v>0</v>
      </c>
      <c r="AK205">
        <f t="shared" si="80"/>
        <v>100</v>
      </c>
      <c r="AL205">
        <f t="shared" si="80"/>
        <v>0</v>
      </c>
    </row>
    <row r="207" spans="1:38" x14ac:dyDescent="0.2">
      <c r="A207" s="29" t="s">
        <v>249</v>
      </c>
    </row>
    <row r="208" spans="1:38" x14ac:dyDescent="0.2">
      <c r="A208" s="28" t="s">
        <v>228</v>
      </c>
      <c r="C208">
        <f>C173+C201</f>
        <v>88</v>
      </c>
      <c r="D208">
        <f t="shared" ref="D208:AL208" si="81">D173+D201</f>
        <v>75</v>
      </c>
      <c r="E208">
        <f t="shared" si="81"/>
        <v>61</v>
      </c>
      <c r="F208">
        <f t="shared" si="81"/>
        <v>45</v>
      </c>
      <c r="G208">
        <f t="shared" si="81"/>
        <v>28</v>
      </c>
      <c r="H208">
        <f t="shared" si="81"/>
        <v>109</v>
      </c>
      <c r="I208">
        <f t="shared" si="81"/>
        <v>87</v>
      </c>
      <c r="J208">
        <f t="shared" si="81"/>
        <v>61</v>
      </c>
      <c r="K208">
        <f t="shared" si="81"/>
        <v>32</v>
      </c>
      <c r="L208">
        <f t="shared" si="81"/>
        <v>98</v>
      </c>
      <c r="M208">
        <f t="shared" si="81"/>
        <v>59</v>
      </c>
      <c r="N208">
        <f t="shared" si="81"/>
        <v>114</v>
      </c>
      <c r="O208">
        <f t="shared" si="81"/>
        <v>65</v>
      </c>
      <c r="P208">
        <f t="shared" si="81"/>
        <v>112</v>
      </c>
      <c r="Q208">
        <f t="shared" si="81"/>
        <v>55</v>
      </c>
      <c r="R208">
        <f t="shared" si="81"/>
        <v>127</v>
      </c>
      <c r="S208">
        <f t="shared" si="81"/>
        <v>61</v>
      </c>
      <c r="T208">
        <f t="shared" si="81"/>
        <v>148</v>
      </c>
      <c r="U208">
        <f t="shared" si="81"/>
        <v>71</v>
      </c>
      <c r="V208">
        <f t="shared" si="81"/>
        <v>169</v>
      </c>
      <c r="W208">
        <f t="shared" si="81"/>
        <v>83</v>
      </c>
      <c r="X208">
        <f t="shared" si="81"/>
        <v>180</v>
      </c>
      <c r="Y208">
        <f t="shared" si="81"/>
        <v>89</v>
      </c>
      <c r="Z208">
        <f t="shared" si="81"/>
        <v>191</v>
      </c>
      <c r="AA208">
        <f t="shared" si="81"/>
        <v>94</v>
      </c>
      <c r="AB208">
        <f t="shared" si="81"/>
        <v>203</v>
      </c>
      <c r="AC208">
        <f t="shared" si="81"/>
        <v>100</v>
      </c>
      <c r="AD208">
        <f t="shared" si="81"/>
        <v>215</v>
      </c>
      <c r="AE208">
        <f t="shared" si="81"/>
        <v>106</v>
      </c>
      <c r="AF208">
        <f t="shared" si="81"/>
        <v>228</v>
      </c>
      <c r="AG208">
        <f t="shared" si="81"/>
        <v>112</v>
      </c>
      <c r="AH208">
        <f t="shared" si="81"/>
        <v>242</v>
      </c>
      <c r="AI208">
        <f t="shared" si="81"/>
        <v>119</v>
      </c>
      <c r="AJ208">
        <f t="shared" si="81"/>
        <v>256</v>
      </c>
      <c r="AK208">
        <f t="shared" si="81"/>
        <v>126</v>
      </c>
      <c r="AL208">
        <f t="shared" si="81"/>
        <v>134</v>
      </c>
    </row>
    <row r="209" spans="1:38" x14ac:dyDescent="0.2">
      <c r="A209" s="28" t="s">
        <v>229</v>
      </c>
      <c r="C209">
        <f t="shared" ref="C209:AL209" si="82">C174+C202</f>
        <v>88</v>
      </c>
      <c r="D209">
        <f t="shared" si="82"/>
        <v>75</v>
      </c>
      <c r="E209">
        <f t="shared" si="82"/>
        <v>61</v>
      </c>
      <c r="F209">
        <f t="shared" si="82"/>
        <v>45</v>
      </c>
      <c r="G209">
        <f t="shared" si="82"/>
        <v>28</v>
      </c>
      <c r="H209">
        <f t="shared" si="82"/>
        <v>109</v>
      </c>
      <c r="I209">
        <f t="shared" si="82"/>
        <v>87</v>
      </c>
      <c r="J209">
        <f t="shared" si="82"/>
        <v>61</v>
      </c>
      <c r="K209">
        <f t="shared" si="82"/>
        <v>32</v>
      </c>
      <c r="L209">
        <f t="shared" si="82"/>
        <v>98</v>
      </c>
      <c r="M209">
        <f t="shared" si="82"/>
        <v>59</v>
      </c>
      <c r="N209">
        <f t="shared" si="82"/>
        <v>114</v>
      </c>
      <c r="O209">
        <f t="shared" si="82"/>
        <v>65</v>
      </c>
      <c r="P209">
        <f t="shared" si="82"/>
        <v>112</v>
      </c>
      <c r="Q209">
        <f t="shared" si="82"/>
        <v>55</v>
      </c>
      <c r="R209">
        <f t="shared" si="82"/>
        <v>127</v>
      </c>
      <c r="S209">
        <f t="shared" si="82"/>
        <v>61</v>
      </c>
      <c r="T209">
        <f t="shared" si="82"/>
        <v>148</v>
      </c>
      <c r="U209">
        <f t="shared" si="82"/>
        <v>71</v>
      </c>
      <c r="V209">
        <f t="shared" si="82"/>
        <v>169</v>
      </c>
      <c r="W209">
        <f t="shared" si="82"/>
        <v>83</v>
      </c>
      <c r="X209">
        <f t="shared" si="82"/>
        <v>180</v>
      </c>
      <c r="Y209">
        <f t="shared" si="82"/>
        <v>89</v>
      </c>
      <c r="Z209">
        <f t="shared" si="82"/>
        <v>191</v>
      </c>
      <c r="AA209">
        <f t="shared" si="82"/>
        <v>94</v>
      </c>
      <c r="AB209">
        <f t="shared" si="82"/>
        <v>203</v>
      </c>
      <c r="AC209">
        <f t="shared" si="82"/>
        <v>100</v>
      </c>
      <c r="AD209">
        <f t="shared" si="82"/>
        <v>215</v>
      </c>
      <c r="AE209">
        <f t="shared" si="82"/>
        <v>106</v>
      </c>
      <c r="AF209">
        <f t="shared" si="82"/>
        <v>228</v>
      </c>
      <c r="AG209">
        <f t="shared" si="82"/>
        <v>112</v>
      </c>
      <c r="AH209">
        <f t="shared" si="82"/>
        <v>242</v>
      </c>
      <c r="AI209">
        <f t="shared" si="82"/>
        <v>119</v>
      </c>
      <c r="AJ209">
        <f t="shared" si="82"/>
        <v>256</v>
      </c>
      <c r="AK209">
        <f t="shared" si="82"/>
        <v>126</v>
      </c>
      <c r="AL209">
        <f t="shared" si="82"/>
        <v>134</v>
      </c>
    </row>
    <row r="210" spans="1:38" x14ac:dyDescent="0.2">
      <c r="A210" s="28" t="s">
        <v>230</v>
      </c>
      <c r="C210">
        <f t="shared" ref="C210:AL210" si="83">C175+C203</f>
        <v>84</v>
      </c>
      <c r="D210">
        <f t="shared" si="83"/>
        <v>66</v>
      </c>
      <c r="E210">
        <f t="shared" si="83"/>
        <v>47</v>
      </c>
      <c r="F210">
        <f t="shared" si="83"/>
        <v>26</v>
      </c>
      <c r="G210">
        <f t="shared" si="83"/>
        <v>103</v>
      </c>
      <c r="H210">
        <f t="shared" si="83"/>
        <v>77</v>
      </c>
      <c r="I210">
        <f t="shared" si="83"/>
        <v>47</v>
      </c>
      <c r="J210">
        <f t="shared" si="83"/>
        <v>113</v>
      </c>
      <c r="K210">
        <f t="shared" si="83"/>
        <v>74</v>
      </c>
      <c r="L210">
        <f t="shared" si="83"/>
        <v>29</v>
      </c>
      <c r="M210">
        <f t="shared" si="83"/>
        <v>112</v>
      </c>
      <c r="N210">
        <f t="shared" si="83"/>
        <v>52</v>
      </c>
      <c r="O210">
        <f t="shared" si="83"/>
        <v>135</v>
      </c>
      <c r="P210">
        <f t="shared" si="83"/>
        <v>65</v>
      </c>
      <c r="Q210">
        <f t="shared" si="83"/>
        <v>158</v>
      </c>
      <c r="R210">
        <f t="shared" si="83"/>
        <v>76</v>
      </c>
      <c r="S210">
        <f t="shared" si="83"/>
        <v>183</v>
      </c>
      <c r="T210">
        <f t="shared" si="83"/>
        <v>88</v>
      </c>
      <c r="U210">
        <f t="shared" si="83"/>
        <v>214</v>
      </c>
      <c r="V210">
        <f t="shared" si="83"/>
        <v>103</v>
      </c>
      <c r="W210">
        <f t="shared" si="83"/>
        <v>232</v>
      </c>
      <c r="X210">
        <f t="shared" si="83"/>
        <v>114</v>
      </c>
      <c r="Y210">
        <f t="shared" si="83"/>
        <v>247</v>
      </c>
      <c r="Z210">
        <f t="shared" si="83"/>
        <v>122</v>
      </c>
      <c r="AA210">
        <f t="shared" si="83"/>
        <v>262</v>
      </c>
      <c r="AB210">
        <f t="shared" si="83"/>
        <v>129</v>
      </c>
      <c r="AC210">
        <f t="shared" si="83"/>
        <v>278</v>
      </c>
      <c r="AD210">
        <f t="shared" si="83"/>
        <v>137</v>
      </c>
      <c r="AE210">
        <f t="shared" si="83"/>
        <v>295</v>
      </c>
      <c r="AF210">
        <f t="shared" si="83"/>
        <v>145</v>
      </c>
      <c r="AG210">
        <f t="shared" si="83"/>
        <v>313</v>
      </c>
      <c r="AH210">
        <f t="shared" si="83"/>
        <v>154</v>
      </c>
      <c r="AI210">
        <f t="shared" si="83"/>
        <v>332</v>
      </c>
      <c r="AJ210">
        <f t="shared" si="83"/>
        <v>164</v>
      </c>
      <c r="AK210">
        <f t="shared" si="83"/>
        <v>353</v>
      </c>
      <c r="AL210">
        <f t="shared" si="83"/>
        <v>174</v>
      </c>
    </row>
    <row r="211" spans="1:38" x14ac:dyDescent="0.2">
      <c r="A211" s="28" t="s">
        <v>231</v>
      </c>
      <c r="C211">
        <f t="shared" ref="C211:AL211" si="84">C176+C204</f>
        <v>80</v>
      </c>
      <c r="D211">
        <f t="shared" si="84"/>
        <v>58</v>
      </c>
      <c r="E211">
        <f t="shared" si="84"/>
        <v>34</v>
      </c>
      <c r="F211">
        <f t="shared" si="84"/>
        <v>107</v>
      </c>
      <c r="G211">
        <f t="shared" si="84"/>
        <v>78</v>
      </c>
      <c r="H211">
        <f t="shared" si="84"/>
        <v>46</v>
      </c>
      <c r="I211">
        <f t="shared" si="84"/>
        <v>109</v>
      </c>
      <c r="J211">
        <f t="shared" si="84"/>
        <v>66</v>
      </c>
      <c r="K211">
        <f t="shared" si="84"/>
        <v>117</v>
      </c>
      <c r="L211">
        <f t="shared" si="84"/>
        <v>60</v>
      </c>
      <c r="M211">
        <f t="shared" si="84"/>
        <v>140</v>
      </c>
      <c r="N211">
        <f t="shared" si="84"/>
        <v>65</v>
      </c>
      <c r="O211">
        <f t="shared" si="84"/>
        <v>169</v>
      </c>
      <c r="P211">
        <f t="shared" si="84"/>
        <v>81</v>
      </c>
      <c r="Q211">
        <f t="shared" si="84"/>
        <v>197</v>
      </c>
      <c r="R211">
        <f t="shared" si="84"/>
        <v>95</v>
      </c>
      <c r="S211">
        <f t="shared" si="84"/>
        <v>229</v>
      </c>
      <c r="T211">
        <f t="shared" si="84"/>
        <v>110</v>
      </c>
      <c r="U211">
        <f t="shared" si="84"/>
        <v>268</v>
      </c>
      <c r="V211">
        <f t="shared" si="84"/>
        <v>129</v>
      </c>
      <c r="W211">
        <f t="shared" si="84"/>
        <v>291</v>
      </c>
      <c r="X211">
        <f t="shared" si="84"/>
        <v>143</v>
      </c>
      <c r="Y211">
        <f t="shared" si="84"/>
        <v>309</v>
      </c>
      <c r="Z211">
        <f t="shared" si="84"/>
        <v>152</v>
      </c>
      <c r="AA211">
        <f t="shared" si="84"/>
        <v>327</v>
      </c>
      <c r="AB211">
        <f t="shared" si="84"/>
        <v>161</v>
      </c>
      <c r="AC211">
        <f t="shared" si="84"/>
        <v>347</v>
      </c>
      <c r="AD211">
        <f t="shared" si="84"/>
        <v>171</v>
      </c>
      <c r="AE211">
        <f t="shared" si="84"/>
        <v>369</v>
      </c>
      <c r="AF211">
        <f t="shared" si="84"/>
        <v>182</v>
      </c>
      <c r="AG211">
        <f t="shared" si="84"/>
        <v>392</v>
      </c>
      <c r="AH211">
        <f t="shared" si="84"/>
        <v>193</v>
      </c>
      <c r="AI211">
        <f t="shared" si="84"/>
        <v>416</v>
      </c>
      <c r="AJ211">
        <f t="shared" si="84"/>
        <v>205</v>
      </c>
      <c r="AK211">
        <f t="shared" si="84"/>
        <v>441</v>
      </c>
      <c r="AL211">
        <f t="shared" si="84"/>
        <v>217</v>
      </c>
    </row>
    <row r="212" spans="1:38" x14ac:dyDescent="0.2">
      <c r="A212" s="28" t="s">
        <v>240</v>
      </c>
      <c r="C212">
        <f t="shared" ref="C212:AL212" si="85">C177+C205</f>
        <v>96</v>
      </c>
      <c r="D212">
        <f t="shared" si="85"/>
        <v>92</v>
      </c>
      <c r="E212">
        <f t="shared" si="85"/>
        <v>87</v>
      </c>
      <c r="F212">
        <f t="shared" si="85"/>
        <v>82</v>
      </c>
      <c r="G212">
        <f t="shared" si="85"/>
        <v>76</v>
      </c>
      <c r="H212">
        <f t="shared" si="85"/>
        <v>70</v>
      </c>
      <c r="I212">
        <f t="shared" si="85"/>
        <v>63</v>
      </c>
      <c r="J212">
        <f t="shared" si="85"/>
        <v>54</v>
      </c>
      <c r="K212">
        <f t="shared" si="85"/>
        <v>44</v>
      </c>
      <c r="L212">
        <f t="shared" si="85"/>
        <v>33</v>
      </c>
      <c r="M212">
        <f t="shared" si="85"/>
        <v>120</v>
      </c>
      <c r="N212">
        <f t="shared" si="85"/>
        <v>105</v>
      </c>
      <c r="O212">
        <f t="shared" si="85"/>
        <v>89</v>
      </c>
      <c r="P212">
        <f t="shared" si="85"/>
        <v>71</v>
      </c>
      <c r="Q212">
        <f t="shared" si="85"/>
        <v>52</v>
      </c>
      <c r="R212">
        <f t="shared" si="85"/>
        <v>32</v>
      </c>
      <c r="S212">
        <f t="shared" si="85"/>
        <v>110</v>
      </c>
      <c r="T212">
        <f t="shared" si="85"/>
        <v>86</v>
      </c>
      <c r="U212">
        <f t="shared" si="85"/>
        <v>60</v>
      </c>
      <c r="V212">
        <f t="shared" si="85"/>
        <v>32</v>
      </c>
      <c r="W212">
        <f t="shared" si="85"/>
        <v>103</v>
      </c>
      <c r="X212">
        <f t="shared" si="85"/>
        <v>73</v>
      </c>
      <c r="Y212">
        <f t="shared" si="85"/>
        <v>43</v>
      </c>
      <c r="Z212">
        <f t="shared" si="85"/>
        <v>112</v>
      </c>
      <c r="AA212">
        <f t="shared" si="85"/>
        <v>80</v>
      </c>
      <c r="AB212">
        <f t="shared" si="85"/>
        <v>47</v>
      </c>
      <c r="AC212">
        <f t="shared" si="85"/>
        <v>113</v>
      </c>
      <c r="AD212">
        <f t="shared" si="85"/>
        <v>78</v>
      </c>
      <c r="AE212">
        <f t="shared" si="85"/>
        <v>42</v>
      </c>
      <c r="AF212">
        <f t="shared" si="85"/>
        <v>105</v>
      </c>
      <c r="AG212">
        <f t="shared" si="85"/>
        <v>66</v>
      </c>
      <c r="AH212">
        <f t="shared" si="85"/>
        <v>26</v>
      </c>
      <c r="AI212">
        <f t="shared" si="85"/>
        <v>85</v>
      </c>
      <c r="AJ212">
        <f t="shared" si="85"/>
        <v>43</v>
      </c>
      <c r="AK212">
        <f t="shared" si="85"/>
        <v>100</v>
      </c>
      <c r="AL212">
        <f t="shared" si="85"/>
        <v>55</v>
      </c>
    </row>
  </sheetData>
  <mergeCells count="16">
    <mergeCell ref="A57:B57"/>
    <mergeCell ref="A103:AL103"/>
    <mergeCell ref="A37:D37"/>
    <mergeCell ref="A1:R1"/>
    <mergeCell ref="A17:C17"/>
    <mergeCell ref="A46:G46"/>
    <mergeCell ref="A47:G47"/>
    <mergeCell ref="A3:C3"/>
    <mergeCell ref="A59:B59"/>
    <mergeCell ref="A65:B65"/>
    <mergeCell ref="A73:B73"/>
    <mergeCell ref="A80:B80"/>
    <mergeCell ref="A86:B86"/>
    <mergeCell ref="A91:B91"/>
    <mergeCell ref="A96:B96"/>
    <mergeCell ref="A58:B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B57A-2A07-574D-85F7-574E391CF445}">
  <dimension ref="A1:AL211"/>
  <sheetViews>
    <sheetView zoomScale="81" workbookViewId="0">
      <selection activeCell="B51" sqref="B51"/>
    </sheetView>
  </sheetViews>
  <sheetFormatPr baseColWidth="10" defaultColWidth="8.83203125" defaultRowHeight="15" x14ac:dyDescent="0.2"/>
  <cols>
    <col min="1" max="1" width="35" customWidth="1"/>
    <col min="2" max="2" width="15" customWidth="1"/>
    <col min="3" max="3" width="33.1640625" bestFit="1" customWidth="1"/>
    <col min="4" max="4" width="11.6640625" bestFit="1" customWidth="1"/>
    <col min="5" max="5" width="34.33203125" bestFit="1" customWidth="1"/>
    <col min="6" max="6" width="18.83203125" bestFit="1" customWidth="1"/>
    <col min="7" max="7" width="11.33203125" customWidth="1"/>
    <col min="8" max="8" width="11.1640625" bestFit="1" customWidth="1"/>
    <col min="9" max="9" width="9.83203125" bestFit="1" customWidth="1"/>
    <col min="10" max="10" width="9.1640625" bestFit="1" customWidth="1"/>
    <col min="11" max="11" width="11.1640625" bestFit="1" customWidth="1"/>
    <col min="12" max="12" width="9.1640625" bestFit="1" customWidth="1"/>
    <col min="13" max="13" width="10.5" bestFit="1" customWidth="1"/>
    <col min="14" max="14" width="11.1640625" bestFit="1" customWidth="1"/>
    <col min="15" max="15" width="11.6640625" customWidth="1"/>
    <col min="16" max="16" width="10.5" bestFit="1" customWidth="1"/>
    <col min="17" max="17" width="11.1640625" bestFit="1" customWidth="1"/>
    <col min="18" max="19" width="10.5" bestFit="1" customWidth="1"/>
    <col min="20" max="20" width="11.1640625" bestFit="1" customWidth="1"/>
    <col min="21" max="22" width="10.5" bestFit="1" customWidth="1"/>
    <col min="23" max="23" width="11.1640625" bestFit="1" customWidth="1"/>
    <col min="24" max="25" width="10.5" bestFit="1" customWidth="1"/>
    <col min="26" max="26" width="11.1640625" bestFit="1" customWidth="1"/>
    <col min="27" max="28" width="10.5" bestFit="1" customWidth="1"/>
    <col min="29" max="29" width="11.1640625" bestFit="1" customWidth="1"/>
    <col min="30" max="31" width="10.5" bestFit="1" customWidth="1"/>
    <col min="32" max="32" width="11.1640625" bestFit="1" customWidth="1"/>
    <col min="33" max="34" width="10.5" bestFit="1" customWidth="1"/>
    <col min="35" max="35" width="11.1640625" bestFit="1" customWidth="1"/>
    <col min="36" max="38" width="10.5" bestFit="1" customWidth="1"/>
    <col min="39" max="40" width="10" customWidth="1"/>
  </cols>
  <sheetData>
    <row r="1" spans="1:38" s="47" customFormat="1" ht="24" x14ac:dyDescent="0.3">
      <c r="A1" s="99" t="s">
        <v>237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16" thickBot="1" x14ac:dyDescent="0.25"/>
    <row r="3" spans="1:38" x14ac:dyDescent="0.2">
      <c r="A3" s="110" t="s">
        <v>0</v>
      </c>
      <c r="B3" s="111"/>
      <c r="C3" s="112"/>
      <c r="E3" s="48" t="s">
        <v>170</v>
      </c>
      <c r="F3" s="49"/>
      <c r="J3" s="16"/>
      <c r="K3" s="16"/>
      <c r="L3" s="16"/>
    </row>
    <row r="4" spans="1:38" x14ac:dyDescent="0.2">
      <c r="A4" s="12" t="s">
        <v>1</v>
      </c>
      <c r="B4" s="16" t="s">
        <v>2</v>
      </c>
      <c r="C4" s="17" t="s">
        <v>3</v>
      </c>
      <c r="E4" s="9" t="s">
        <v>232</v>
      </c>
      <c r="F4" s="50">
        <v>0.15</v>
      </c>
      <c r="J4" s="24"/>
      <c r="K4" s="90"/>
      <c r="L4" s="24"/>
    </row>
    <row r="5" spans="1:38" x14ac:dyDescent="0.2">
      <c r="A5" s="9" t="s">
        <v>242</v>
      </c>
      <c r="B5" s="28">
        <f>B35</f>
        <v>201450</v>
      </c>
      <c r="C5" s="10" t="s">
        <v>244</v>
      </c>
      <c r="E5" s="9" t="s">
        <v>233</v>
      </c>
      <c r="F5" s="50">
        <v>0.2</v>
      </c>
      <c r="J5" s="24"/>
      <c r="K5" s="90"/>
      <c r="L5" s="24"/>
    </row>
    <row r="6" spans="1:38" x14ac:dyDescent="0.2">
      <c r="A6" s="9" t="s">
        <v>5</v>
      </c>
      <c r="B6" s="28">
        <f>D44</f>
        <v>170077.68959999998</v>
      </c>
      <c r="C6" s="10" t="s">
        <v>6</v>
      </c>
      <c r="E6" s="9" t="s">
        <v>234</v>
      </c>
      <c r="F6" s="50">
        <v>0.1</v>
      </c>
      <c r="J6" s="24"/>
      <c r="K6" s="90"/>
      <c r="L6" s="24"/>
    </row>
    <row r="7" spans="1:38" x14ac:dyDescent="0.2">
      <c r="A7" s="80" t="s">
        <v>243</v>
      </c>
      <c r="B7" s="33">
        <f>B6+B5</f>
        <v>371527.68959999998</v>
      </c>
      <c r="C7" s="81" t="s">
        <v>4</v>
      </c>
      <c r="E7" s="9" t="s">
        <v>258</v>
      </c>
      <c r="F7" s="50">
        <v>0.05</v>
      </c>
      <c r="J7" s="24"/>
      <c r="K7" s="91"/>
      <c r="L7" s="24"/>
    </row>
    <row r="8" spans="1:38" x14ac:dyDescent="0.2">
      <c r="A8" s="9" t="s">
        <v>253</v>
      </c>
      <c r="B8" s="28">
        <f>B99</f>
        <v>60700</v>
      </c>
      <c r="C8" s="10" t="s">
        <v>7</v>
      </c>
      <c r="E8" s="9" t="s">
        <v>171</v>
      </c>
      <c r="F8" s="10">
        <v>100</v>
      </c>
      <c r="J8" s="25"/>
      <c r="K8" s="25"/>
      <c r="L8" s="25"/>
    </row>
    <row r="9" spans="1:38" x14ac:dyDescent="0.2">
      <c r="A9" s="9" t="s">
        <v>8</v>
      </c>
      <c r="B9" s="35" cm="1">
        <f t="array" ref="B9">IFERROR(MATCH(TRUE,C160:AN160&gt;0,0),"Never")</f>
        <v>5</v>
      </c>
      <c r="C9" s="10" t="s">
        <v>9</v>
      </c>
      <c r="E9" s="9" t="s">
        <v>172</v>
      </c>
      <c r="F9" s="10"/>
    </row>
    <row r="10" spans="1:38" x14ac:dyDescent="0.2">
      <c r="A10" s="9" t="s">
        <v>10</v>
      </c>
      <c r="B10" s="35" cm="1">
        <f t="array" ref="B10">IFERROR(MATCH(TRUE,C160:AL160&gt;0,0),"Never")</f>
        <v>5</v>
      </c>
      <c r="C10" s="10" t="s">
        <v>11</v>
      </c>
      <c r="E10" s="9" t="s">
        <v>173</v>
      </c>
      <c r="F10" s="50">
        <v>0.3</v>
      </c>
    </row>
    <row r="11" spans="1:38" x14ac:dyDescent="0.2">
      <c r="A11" s="9" t="s">
        <v>12</v>
      </c>
      <c r="B11" s="28">
        <f>SUM(C124:AN124)</f>
        <v>42808306.611570254</v>
      </c>
      <c r="C11" s="10" t="s">
        <v>13</v>
      </c>
      <c r="E11" s="9" t="s">
        <v>174</v>
      </c>
      <c r="F11" s="50">
        <v>0.3</v>
      </c>
    </row>
    <row r="12" spans="1:38" x14ac:dyDescent="0.2">
      <c r="A12" s="80" t="s">
        <v>14</v>
      </c>
      <c r="B12" s="33">
        <f>IFERROR(NPV(B15/12,C160:AN160),0)</f>
        <v>8334531.9505328042</v>
      </c>
      <c r="C12" s="81" t="s">
        <v>15</v>
      </c>
      <c r="E12" s="9" t="s">
        <v>175</v>
      </c>
      <c r="F12" s="50">
        <v>0.4</v>
      </c>
    </row>
    <row r="13" spans="1:38" x14ac:dyDescent="0.2">
      <c r="A13" s="9" t="s">
        <v>16</v>
      </c>
      <c r="B13" s="35">
        <f>IFERROR(1+IRR(C160:AL160)^(12-1),0)</f>
        <v>1.0000000017534951</v>
      </c>
      <c r="C13" s="10" t="s">
        <v>17</v>
      </c>
      <c r="E13" s="9" t="s">
        <v>176</v>
      </c>
      <c r="F13" s="50">
        <v>0.5</v>
      </c>
    </row>
    <row r="14" spans="1:38" ht="16" thickBot="1" x14ac:dyDescent="0.25">
      <c r="A14" s="19" t="s">
        <v>18</v>
      </c>
      <c r="B14" s="37">
        <f>SUM(C140:N140)</f>
        <v>598274.91575444676</v>
      </c>
      <c r="C14" s="38" t="s">
        <v>19</v>
      </c>
      <c r="E14" s="9" t="s">
        <v>177</v>
      </c>
      <c r="F14" s="50">
        <v>0.1</v>
      </c>
    </row>
    <row r="15" spans="1:38" ht="16" thickBot="1" x14ac:dyDescent="0.25">
      <c r="A15" s="78" t="s">
        <v>103</v>
      </c>
      <c r="B15" s="79">
        <v>0.2</v>
      </c>
      <c r="E15" s="9" t="s">
        <v>178</v>
      </c>
      <c r="F15" s="50">
        <v>0.8</v>
      </c>
    </row>
    <row r="16" spans="1:38" ht="16" thickBot="1" x14ac:dyDescent="0.25">
      <c r="E16" s="19" t="s">
        <v>179</v>
      </c>
      <c r="F16" s="51">
        <v>0.3</v>
      </c>
    </row>
    <row r="17" spans="1:6" x14ac:dyDescent="0.2">
      <c r="A17" s="101" t="s">
        <v>20</v>
      </c>
      <c r="B17" s="102"/>
      <c r="C17" s="103"/>
    </row>
    <row r="18" spans="1:6" x14ac:dyDescent="0.2">
      <c r="A18" s="39" t="s">
        <v>21</v>
      </c>
      <c r="B18" s="40" t="s">
        <v>22</v>
      </c>
      <c r="C18" s="41"/>
    </row>
    <row r="19" spans="1:6" x14ac:dyDescent="0.2">
      <c r="A19" s="42" t="s">
        <v>23</v>
      </c>
      <c r="B19" s="43">
        <v>50000</v>
      </c>
      <c r="C19" s="41"/>
    </row>
    <row r="20" spans="1:6" x14ac:dyDescent="0.2">
      <c r="A20" s="42" t="s">
        <v>24</v>
      </c>
      <c r="B20" s="43">
        <v>20000</v>
      </c>
      <c r="C20" s="41"/>
    </row>
    <row r="21" spans="1:6" ht="16" thickBot="1" x14ac:dyDescent="0.25">
      <c r="A21" s="42" t="s">
        <v>25</v>
      </c>
      <c r="B21" s="43">
        <v>20000</v>
      </c>
      <c r="C21" s="41"/>
    </row>
    <row r="22" spans="1:6" x14ac:dyDescent="0.2">
      <c r="A22" s="42" t="s">
        <v>26</v>
      </c>
      <c r="B22" s="43">
        <v>5000</v>
      </c>
      <c r="C22" s="41"/>
      <c r="E22" s="48" t="s">
        <v>180</v>
      </c>
      <c r="F22" s="49"/>
    </row>
    <row r="23" spans="1:6" x14ac:dyDescent="0.2">
      <c r="A23" s="42" t="s">
        <v>27</v>
      </c>
      <c r="B23" s="43">
        <v>5000</v>
      </c>
      <c r="C23" s="41"/>
      <c r="E23" s="9" t="s">
        <v>181</v>
      </c>
      <c r="F23" s="10" t="s">
        <v>182</v>
      </c>
    </row>
    <row r="24" spans="1:6" x14ac:dyDescent="0.2">
      <c r="A24" s="42" t="s">
        <v>28</v>
      </c>
      <c r="B24" s="43">
        <v>2500</v>
      </c>
      <c r="C24" s="41"/>
      <c r="E24" s="9" t="s">
        <v>183</v>
      </c>
      <c r="F24" s="10" t="s">
        <v>184</v>
      </c>
    </row>
    <row r="25" spans="1:6" x14ac:dyDescent="0.2">
      <c r="A25" s="42" t="s">
        <v>29</v>
      </c>
      <c r="B25" s="43">
        <v>7000</v>
      </c>
      <c r="C25" s="41"/>
      <c r="E25" s="9" t="s">
        <v>185</v>
      </c>
      <c r="F25" s="10" t="s">
        <v>186</v>
      </c>
    </row>
    <row r="26" spans="1:6" x14ac:dyDescent="0.2">
      <c r="A26" s="42" t="s">
        <v>30</v>
      </c>
      <c r="B26" s="43">
        <v>3000</v>
      </c>
      <c r="C26" s="41"/>
      <c r="E26" s="9" t="s">
        <v>187</v>
      </c>
      <c r="F26" s="10" t="s">
        <v>188</v>
      </c>
    </row>
    <row r="27" spans="1:6" x14ac:dyDescent="0.2">
      <c r="A27" s="42" t="s">
        <v>31</v>
      </c>
      <c r="B27" s="43">
        <v>1000</v>
      </c>
      <c r="C27" s="41"/>
      <c r="E27" s="9" t="s">
        <v>189</v>
      </c>
      <c r="F27" s="10" t="s">
        <v>190</v>
      </c>
    </row>
    <row r="28" spans="1:6" x14ac:dyDescent="0.2">
      <c r="A28" s="42" t="s">
        <v>32</v>
      </c>
      <c r="B28" s="43">
        <v>1500</v>
      </c>
      <c r="C28" s="41"/>
      <c r="E28" s="9"/>
      <c r="F28" s="10"/>
    </row>
    <row r="29" spans="1:6" x14ac:dyDescent="0.2">
      <c r="A29" s="42" t="s">
        <v>33</v>
      </c>
      <c r="B29" s="43">
        <v>10000</v>
      </c>
      <c r="C29" s="41"/>
      <c r="E29" s="9" t="s">
        <v>191</v>
      </c>
      <c r="F29" s="10" t="s">
        <v>192</v>
      </c>
    </row>
    <row r="30" spans="1:6" x14ac:dyDescent="0.2">
      <c r="A30" s="42" t="s">
        <v>34</v>
      </c>
      <c r="B30" s="43">
        <v>750</v>
      </c>
      <c r="C30" s="41"/>
      <c r="E30" s="9" t="s">
        <v>193</v>
      </c>
      <c r="F30" s="10" t="s">
        <v>194</v>
      </c>
    </row>
    <row r="31" spans="1:6" x14ac:dyDescent="0.2">
      <c r="A31" s="42" t="s">
        <v>35</v>
      </c>
      <c r="B31" s="43">
        <v>700</v>
      </c>
      <c r="C31" s="41"/>
      <c r="E31" s="9" t="s">
        <v>195</v>
      </c>
      <c r="F31" s="10" t="s">
        <v>196</v>
      </c>
    </row>
    <row r="32" spans="1:6" x14ac:dyDescent="0.2">
      <c r="A32" s="42" t="s">
        <v>36</v>
      </c>
      <c r="B32" s="43">
        <v>20000</v>
      </c>
      <c r="C32" s="41"/>
      <c r="E32" s="9"/>
      <c r="F32" s="10"/>
    </row>
    <row r="33" spans="1:7" ht="16" thickBot="1" x14ac:dyDescent="0.25">
      <c r="A33" s="42" t="s">
        <v>37</v>
      </c>
      <c r="B33" s="43">
        <v>50000</v>
      </c>
      <c r="C33" s="41"/>
      <c r="E33" s="19" t="s">
        <v>197</v>
      </c>
      <c r="F33" s="38"/>
    </row>
    <row r="34" spans="1:7" x14ac:dyDescent="0.2">
      <c r="A34" s="42" t="s">
        <v>38</v>
      </c>
      <c r="B34" s="43">
        <v>5000</v>
      </c>
      <c r="C34" s="41"/>
    </row>
    <row r="35" spans="1:7" ht="16" thickBot="1" x14ac:dyDescent="0.25">
      <c r="A35" s="44" t="s">
        <v>39</v>
      </c>
      <c r="B35" s="45">
        <f>SUM(B19:B34)</f>
        <v>201450</v>
      </c>
      <c r="C35" s="46"/>
    </row>
    <row r="36" spans="1:7" ht="16" thickBot="1" x14ac:dyDescent="0.25"/>
    <row r="37" spans="1:7" x14ac:dyDescent="0.2">
      <c r="A37" s="96" t="s">
        <v>40</v>
      </c>
      <c r="B37" s="97"/>
      <c r="C37" s="97"/>
      <c r="D37" s="98"/>
    </row>
    <row r="38" spans="1:7" x14ac:dyDescent="0.2">
      <c r="A38" s="52" t="s">
        <v>41</v>
      </c>
      <c r="B38" s="53" t="s">
        <v>42</v>
      </c>
      <c r="C38" s="53" t="s">
        <v>43</v>
      </c>
      <c r="D38" s="54" t="s">
        <v>44</v>
      </c>
    </row>
    <row r="39" spans="1:7" x14ac:dyDescent="0.2">
      <c r="A39" s="55" t="s">
        <v>45</v>
      </c>
      <c r="B39" s="56">
        <v>100</v>
      </c>
      <c r="C39" s="57">
        <f>B49</f>
        <v>508.07363999999995</v>
      </c>
      <c r="D39" s="58">
        <f>B39*C39</f>
        <v>50807.363999999994</v>
      </c>
    </row>
    <row r="40" spans="1:7" x14ac:dyDescent="0.2">
      <c r="A40" s="55" t="s">
        <v>46</v>
      </c>
      <c r="B40" s="56">
        <v>100</v>
      </c>
      <c r="C40" s="57">
        <f>B50</f>
        <v>408.92580000000004</v>
      </c>
      <c r="D40" s="58">
        <f>B40*C40</f>
        <v>40892.58</v>
      </c>
    </row>
    <row r="41" spans="1:7" x14ac:dyDescent="0.2">
      <c r="A41" s="55" t="s">
        <v>47</v>
      </c>
      <c r="B41" s="56">
        <v>100</v>
      </c>
      <c r="C41" s="57">
        <f>B51</f>
        <v>758.69745599999987</v>
      </c>
      <c r="D41" s="58">
        <f>B41*C41</f>
        <v>75869.745599999995</v>
      </c>
    </row>
    <row r="42" spans="1:7" x14ac:dyDescent="0.2">
      <c r="A42" s="55" t="s">
        <v>56</v>
      </c>
      <c r="B42" s="56">
        <v>100</v>
      </c>
      <c r="C42" s="57">
        <f>B52</f>
        <v>25.08</v>
      </c>
      <c r="D42" s="58">
        <f>B42*C42</f>
        <v>2508</v>
      </c>
    </row>
    <row r="43" spans="1:7" x14ac:dyDescent="0.2">
      <c r="A43" s="55" t="s">
        <v>59</v>
      </c>
      <c r="B43" s="56">
        <v>100</v>
      </c>
      <c r="C43" s="57">
        <f>B55</f>
        <v>15</v>
      </c>
      <c r="D43" s="58">
        <f>B43*C43</f>
        <v>1500</v>
      </c>
    </row>
    <row r="44" spans="1:7" ht="16" thickBot="1" x14ac:dyDescent="0.25">
      <c r="A44" s="59" t="s">
        <v>48</v>
      </c>
      <c r="B44" s="60">
        <f>SUM(B39:B43)</f>
        <v>500</v>
      </c>
      <c r="C44" s="61"/>
      <c r="D44" s="62">
        <f>D39+D40+D41+D42</f>
        <v>170077.68959999998</v>
      </c>
    </row>
    <row r="45" spans="1:7" ht="16" thickBot="1" x14ac:dyDescent="0.25"/>
    <row r="46" spans="1:7" x14ac:dyDescent="0.2">
      <c r="A46" s="104" t="s">
        <v>49</v>
      </c>
      <c r="B46" s="105"/>
      <c r="C46" s="105"/>
      <c r="D46" s="105"/>
      <c r="E46" s="105"/>
      <c r="F46" s="105"/>
      <c r="G46" s="106"/>
    </row>
    <row r="47" spans="1:7" x14ac:dyDescent="0.2">
      <c r="A47" s="107" t="s">
        <v>50</v>
      </c>
      <c r="B47" s="108"/>
      <c r="C47" s="108"/>
      <c r="D47" s="108"/>
      <c r="E47" s="108"/>
      <c r="F47" s="108"/>
      <c r="G47" s="109"/>
    </row>
    <row r="48" spans="1:7" x14ac:dyDescent="0.2">
      <c r="A48" s="64" t="s">
        <v>41</v>
      </c>
      <c r="B48" s="65" t="s">
        <v>43</v>
      </c>
      <c r="C48" s="65" t="s">
        <v>51</v>
      </c>
      <c r="D48" s="65" t="s">
        <v>52</v>
      </c>
      <c r="E48" s="65" t="s">
        <v>53</v>
      </c>
      <c r="F48" s="65" t="s">
        <v>54</v>
      </c>
      <c r="G48" s="66" t="s">
        <v>55</v>
      </c>
    </row>
    <row r="49" spans="1:7" x14ac:dyDescent="0.2">
      <c r="A49" s="63" t="s">
        <v>45</v>
      </c>
      <c r="B49" s="67">
        <f>BOM!C19</f>
        <v>508.07363999999995</v>
      </c>
      <c r="C49" s="82">
        <v>999</v>
      </c>
      <c r="D49" s="68">
        <v>0.21</v>
      </c>
      <c r="E49" s="67">
        <f t="shared" ref="E49:E55" si="0">C49*D49/(1+D49)</f>
        <v>173.38016528925618</v>
      </c>
      <c r="F49" s="67">
        <f t="shared" ref="F49:F55" si="1">C49-E49</f>
        <v>825.61983471074382</v>
      </c>
      <c r="G49" s="69">
        <f t="shared" ref="G49:G55" si="2">(F49-B49)/F49</f>
        <v>0.3846155111111112</v>
      </c>
    </row>
    <row r="50" spans="1:7" x14ac:dyDescent="0.2">
      <c r="A50" s="63" t="s">
        <v>46</v>
      </c>
      <c r="B50" s="67">
        <f>BOM!D19</f>
        <v>408.92580000000004</v>
      </c>
      <c r="C50" s="82">
        <v>799</v>
      </c>
      <c r="D50" s="68">
        <v>0.21</v>
      </c>
      <c r="E50" s="67">
        <f t="shared" si="0"/>
        <v>138.6694214876033</v>
      </c>
      <c r="F50" s="67">
        <f t="shared" si="1"/>
        <v>660.33057851239664</v>
      </c>
      <c r="G50" s="69">
        <f t="shared" si="2"/>
        <v>0.38072563454317887</v>
      </c>
    </row>
    <row r="51" spans="1:7" x14ac:dyDescent="0.2">
      <c r="A51" s="63" t="s">
        <v>47</v>
      </c>
      <c r="B51" s="67">
        <f>BOM!E19</f>
        <v>758.69745599999987</v>
      </c>
      <c r="C51" s="82">
        <v>1499</v>
      </c>
      <c r="D51" s="68">
        <v>0.21</v>
      </c>
      <c r="E51" s="67">
        <f t="shared" si="0"/>
        <v>260.15702479338842</v>
      </c>
      <c r="F51" s="67">
        <f t="shared" si="1"/>
        <v>1238.8429752066115</v>
      </c>
      <c r="G51" s="69">
        <f t="shared" si="2"/>
        <v>0.38757576933955978</v>
      </c>
    </row>
    <row r="52" spans="1:7" x14ac:dyDescent="0.2">
      <c r="A52" s="63" t="s">
        <v>56</v>
      </c>
      <c r="B52" s="67">
        <f>BOM!C7</f>
        <v>25.08</v>
      </c>
      <c r="C52" s="82">
        <v>99</v>
      </c>
      <c r="D52" s="68">
        <v>0.21</v>
      </c>
      <c r="E52" s="67">
        <f t="shared" si="0"/>
        <v>17.18181818181818</v>
      </c>
      <c r="F52" s="67">
        <f t="shared" si="1"/>
        <v>81.818181818181813</v>
      </c>
      <c r="G52" s="69">
        <f t="shared" si="2"/>
        <v>0.69346666666666668</v>
      </c>
    </row>
    <row r="53" spans="1:7" x14ac:dyDescent="0.2">
      <c r="A53" s="63" t="s">
        <v>57</v>
      </c>
      <c r="B53" s="67">
        <v>70</v>
      </c>
      <c r="C53" s="82">
        <v>150</v>
      </c>
      <c r="D53" s="68">
        <v>0.21</v>
      </c>
      <c r="E53" s="67">
        <f t="shared" si="0"/>
        <v>26.033057851239668</v>
      </c>
      <c r="F53" s="67">
        <f t="shared" si="1"/>
        <v>123.96694214876032</v>
      </c>
      <c r="G53" s="69">
        <f t="shared" si="2"/>
        <v>0.43533333333333329</v>
      </c>
    </row>
    <row r="54" spans="1:7" x14ac:dyDescent="0.2">
      <c r="A54" s="63" t="s">
        <v>58</v>
      </c>
      <c r="B54" s="67">
        <v>2</v>
      </c>
      <c r="C54" s="82">
        <v>10</v>
      </c>
      <c r="D54" s="68">
        <v>0.21</v>
      </c>
      <c r="E54" s="67">
        <f t="shared" si="0"/>
        <v>1.7355371900826448</v>
      </c>
      <c r="F54" s="67">
        <f t="shared" si="1"/>
        <v>8.2644628099173545</v>
      </c>
      <c r="G54" s="69">
        <f t="shared" si="2"/>
        <v>0.75800000000000001</v>
      </c>
    </row>
    <row r="55" spans="1:7" ht="16" thickBot="1" x14ac:dyDescent="0.25">
      <c r="A55" s="70" t="s">
        <v>59</v>
      </c>
      <c r="B55" s="71">
        <v>15</v>
      </c>
      <c r="C55" s="83">
        <v>49</v>
      </c>
      <c r="D55" s="72">
        <v>0.21</v>
      </c>
      <c r="E55" s="71">
        <f t="shared" si="0"/>
        <v>8.5041322314049577</v>
      </c>
      <c r="F55" s="71">
        <f t="shared" si="1"/>
        <v>40.495867768595041</v>
      </c>
      <c r="G55" s="73">
        <f t="shared" si="2"/>
        <v>0.62959183673469388</v>
      </c>
    </row>
    <row r="56" spans="1:7" ht="16" thickBot="1" x14ac:dyDescent="0.25"/>
    <row r="57" spans="1:7" x14ac:dyDescent="0.2">
      <c r="A57" s="93" t="s">
        <v>60</v>
      </c>
      <c r="B57" s="94"/>
    </row>
    <row r="58" spans="1:7" x14ac:dyDescent="0.2">
      <c r="A58" s="113" t="s">
        <v>61</v>
      </c>
      <c r="B58" s="114"/>
    </row>
    <row r="59" spans="1:7" x14ac:dyDescent="0.2">
      <c r="A59" s="74" t="s">
        <v>62</v>
      </c>
      <c r="B59" s="75">
        <v>10000</v>
      </c>
    </row>
    <row r="60" spans="1:7" x14ac:dyDescent="0.2">
      <c r="A60" s="74" t="s">
        <v>63</v>
      </c>
      <c r="B60" s="75">
        <v>4000</v>
      </c>
    </row>
    <row r="61" spans="1:7" x14ac:dyDescent="0.2">
      <c r="A61" s="74" t="s">
        <v>64</v>
      </c>
      <c r="B61" s="75">
        <v>1500</v>
      </c>
    </row>
    <row r="62" spans="1:7" x14ac:dyDescent="0.2">
      <c r="A62" s="74" t="s">
        <v>65</v>
      </c>
      <c r="B62" s="75">
        <v>2500</v>
      </c>
    </row>
    <row r="63" spans="1:7" x14ac:dyDescent="0.2">
      <c r="A63" s="74" t="s">
        <v>66</v>
      </c>
      <c r="B63" s="75">
        <v>1200</v>
      </c>
    </row>
    <row r="64" spans="1:7" x14ac:dyDescent="0.2">
      <c r="A64" s="113" t="s">
        <v>67</v>
      </c>
      <c r="B64" s="114"/>
    </row>
    <row r="65" spans="1:2" x14ac:dyDescent="0.2">
      <c r="A65" s="74" t="s">
        <v>68</v>
      </c>
      <c r="B65" s="75">
        <v>7000</v>
      </c>
    </row>
    <row r="66" spans="1:2" x14ac:dyDescent="0.2">
      <c r="A66" s="74" t="s">
        <v>69</v>
      </c>
      <c r="B66" s="75">
        <v>2000</v>
      </c>
    </row>
    <row r="67" spans="1:2" x14ac:dyDescent="0.2">
      <c r="A67" s="74" t="s">
        <v>70</v>
      </c>
      <c r="B67" s="75">
        <v>1500</v>
      </c>
    </row>
    <row r="68" spans="1:2" x14ac:dyDescent="0.2">
      <c r="A68" s="74" t="s">
        <v>71</v>
      </c>
      <c r="B68" s="75">
        <v>1000</v>
      </c>
    </row>
    <row r="69" spans="1:2" x14ac:dyDescent="0.2">
      <c r="A69" s="74" t="s">
        <v>72</v>
      </c>
      <c r="B69" s="75">
        <v>1500</v>
      </c>
    </row>
    <row r="70" spans="1:2" x14ac:dyDescent="0.2">
      <c r="A70" s="74" t="s">
        <v>73</v>
      </c>
      <c r="B70" s="75">
        <v>800</v>
      </c>
    </row>
    <row r="71" spans="1:2" x14ac:dyDescent="0.2">
      <c r="A71" s="74" t="s">
        <v>74</v>
      </c>
      <c r="B71" s="75">
        <v>600</v>
      </c>
    </row>
    <row r="72" spans="1:2" x14ac:dyDescent="0.2">
      <c r="A72" s="113" t="s">
        <v>75</v>
      </c>
      <c r="B72" s="114"/>
    </row>
    <row r="73" spans="1:2" x14ac:dyDescent="0.2">
      <c r="A73" s="74" t="s">
        <v>76</v>
      </c>
      <c r="B73" s="75">
        <v>15000</v>
      </c>
    </row>
    <row r="74" spans="1:2" x14ac:dyDescent="0.2">
      <c r="A74" s="74" t="s">
        <v>77</v>
      </c>
      <c r="B74" s="75">
        <v>1500</v>
      </c>
    </row>
    <row r="75" spans="1:2" x14ac:dyDescent="0.2">
      <c r="A75" s="74" t="s">
        <v>78</v>
      </c>
      <c r="B75" s="75">
        <v>900</v>
      </c>
    </row>
    <row r="76" spans="1:2" x14ac:dyDescent="0.2">
      <c r="A76" s="74" t="s">
        <v>79</v>
      </c>
      <c r="B76" s="75">
        <v>500</v>
      </c>
    </row>
    <row r="77" spans="1:2" x14ac:dyDescent="0.2">
      <c r="A77" s="74" t="s">
        <v>80</v>
      </c>
      <c r="B77" s="75">
        <v>750</v>
      </c>
    </row>
    <row r="78" spans="1:2" x14ac:dyDescent="0.2">
      <c r="A78" s="74" t="s">
        <v>81</v>
      </c>
      <c r="B78" s="75">
        <v>200</v>
      </c>
    </row>
    <row r="79" spans="1:2" x14ac:dyDescent="0.2">
      <c r="A79" s="113" t="s">
        <v>82</v>
      </c>
      <c r="B79" s="114"/>
    </row>
    <row r="80" spans="1:2" x14ac:dyDescent="0.2">
      <c r="A80" s="74" t="s">
        <v>83</v>
      </c>
      <c r="B80" s="75">
        <v>1000</v>
      </c>
    </row>
    <row r="81" spans="1:2" x14ac:dyDescent="0.2">
      <c r="A81" s="74" t="s">
        <v>84</v>
      </c>
      <c r="B81" s="75">
        <v>1000</v>
      </c>
    </row>
    <row r="82" spans="1:2" x14ac:dyDescent="0.2">
      <c r="A82" s="74" t="s">
        <v>85</v>
      </c>
      <c r="B82" s="75">
        <v>2000</v>
      </c>
    </row>
    <row r="83" spans="1:2" x14ac:dyDescent="0.2">
      <c r="A83" s="74" t="s">
        <v>86</v>
      </c>
      <c r="B83" s="75">
        <v>800</v>
      </c>
    </row>
    <row r="84" spans="1:2" x14ac:dyDescent="0.2">
      <c r="A84" s="74" t="s">
        <v>87</v>
      </c>
      <c r="B84" s="75">
        <v>1500</v>
      </c>
    </row>
    <row r="85" spans="1:2" x14ac:dyDescent="0.2">
      <c r="A85" s="113" t="s">
        <v>88</v>
      </c>
      <c r="B85" s="114"/>
    </row>
    <row r="86" spans="1:2" x14ac:dyDescent="0.2">
      <c r="A86" s="74" t="s">
        <v>89</v>
      </c>
      <c r="B86" s="75">
        <v>500</v>
      </c>
    </row>
    <row r="87" spans="1:2" x14ac:dyDescent="0.2">
      <c r="A87" s="74" t="s">
        <v>90</v>
      </c>
      <c r="B87" s="75">
        <v>200</v>
      </c>
    </row>
    <row r="88" spans="1:2" x14ac:dyDescent="0.2">
      <c r="A88" s="74" t="s">
        <v>91</v>
      </c>
      <c r="B88" s="75">
        <v>100</v>
      </c>
    </row>
    <row r="89" spans="1:2" x14ac:dyDescent="0.2">
      <c r="A89" s="74" t="s">
        <v>92</v>
      </c>
      <c r="B89" s="75">
        <v>100</v>
      </c>
    </row>
    <row r="90" spans="1:2" x14ac:dyDescent="0.2">
      <c r="A90" s="113" t="s">
        <v>93</v>
      </c>
      <c r="B90" s="114"/>
    </row>
    <row r="91" spans="1:2" x14ac:dyDescent="0.2">
      <c r="A91" s="74" t="s">
        <v>94</v>
      </c>
      <c r="B91" s="75">
        <v>200</v>
      </c>
    </row>
    <row r="92" spans="1:2" x14ac:dyDescent="0.2">
      <c r="A92" s="74" t="s">
        <v>95</v>
      </c>
      <c r="B92" s="75">
        <v>100</v>
      </c>
    </row>
    <row r="93" spans="1:2" x14ac:dyDescent="0.2">
      <c r="A93" s="74" t="s">
        <v>96</v>
      </c>
      <c r="B93" s="75">
        <v>100</v>
      </c>
    </row>
    <row r="94" spans="1:2" x14ac:dyDescent="0.2">
      <c r="A94" s="74" t="s">
        <v>97</v>
      </c>
      <c r="B94" s="75">
        <v>50</v>
      </c>
    </row>
    <row r="95" spans="1:2" x14ac:dyDescent="0.2">
      <c r="A95" s="113" t="s">
        <v>98</v>
      </c>
      <c r="B95" s="114"/>
    </row>
    <row r="96" spans="1:2" x14ac:dyDescent="0.2">
      <c r="A96" s="74" t="s">
        <v>99</v>
      </c>
      <c r="B96" s="75">
        <v>400</v>
      </c>
    </row>
    <row r="97" spans="1:38" x14ac:dyDescent="0.2">
      <c r="A97" s="74" t="s">
        <v>100</v>
      </c>
      <c r="B97" s="75">
        <v>50</v>
      </c>
    </row>
    <row r="98" spans="1:38" x14ac:dyDescent="0.2">
      <c r="A98" s="74" t="s">
        <v>101</v>
      </c>
      <c r="B98" s="75">
        <v>150</v>
      </c>
    </row>
    <row r="99" spans="1:38" ht="16" thickBot="1" x14ac:dyDescent="0.25">
      <c r="A99" s="76" t="s">
        <v>102</v>
      </c>
      <c r="B99" s="77">
        <f>SUM(B59:B63)+SUM(B65:B71)+SUM(B73:B78)+SUM(B80:B84)+SUM(B86:B89)+SUM(B91:B94)+SUM(B96:B98)</f>
        <v>60700</v>
      </c>
    </row>
    <row r="102" spans="1:38" ht="19" x14ac:dyDescent="0.25">
      <c r="A102" s="95" t="s">
        <v>104</v>
      </c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</row>
    <row r="103" spans="1:38" x14ac:dyDescent="0.2">
      <c r="A103" s="1" t="s">
        <v>235</v>
      </c>
      <c r="B103" s="1"/>
      <c r="C103" s="1" t="s">
        <v>105</v>
      </c>
      <c r="D103" s="1" t="s">
        <v>106</v>
      </c>
      <c r="E103" s="1" t="s">
        <v>107</v>
      </c>
      <c r="F103" s="1" t="s">
        <v>108</v>
      </c>
      <c r="G103" s="1" t="s">
        <v>109</v>
      </c>
      <c r="H103" s="1" t="s">
        <v>110</v>
      </c>
      <c r="I103" s="1" t="s">
        <v>111</v>
      </c>
      <c r="J103" s="1" t="s">
        <v>112</v>
      </c>
      <c r="K103" s="1" t="s">
        <v>113</v>
      </c>
      <c r="L103" s="1" t="s">
        <v>114</v>
      </c>
      <c r="M103" s="1" t="s">
        <v>115</v>
      </c>
      <c r="N103" s="1" t="s">
        <v>116</v>
      </c>
      <c r="O103" s="1" t="s">
        <v>117</v>
      </c>
      <c r="P103" s="1" t="s">
        <v>118</v>
      </c>
      <c r="Q103" s="1" t="s">
        <v>119</v>
      </c>
      <c r="R103" s="1" t="s">
        <v>120</v>
      </c>
      <c r="S103" s="1" t="s">
        <v>121</v>
      </c>
      <c r="T103" s="1" t="s">
        <v>122</v>
      </c>
      <c r="U103" s="1" t="s">
        <v>123</v>
      </c>
      <c r="V103" s="1" t="s">
        <v>124</v>
      </c>
      <c r="W103" s="1" t="s">
        <v>125</v>
      </c>
      <c r="X103" s="1" t="s">
        <v>126</v>
      </c>
      <c r="Y103" s="1" t="s">
        <v>127</v>
      </c>
      <c r="Z103" s="1" t="s">
        <v>128</v>
      </c>
      <c r="AA103" s="1" t="s">
        <v>129</v>
      </c>
      <c r="AB103" s="1" t="s">
        <v>130</v>
      </c>
      <c r="AC103" s="1" t="s">
        <v>131</v>
      </c>
      <c r="AD103" s="1" t="s">
        <v>132</v>
      </c>
      <c r="AE103" s="1" t="s">
        <v>133</v>
      </c>
      <c r="AF103" s="1" t="s">
        <v>134</v>
      </c>
      <c r="AG103" s="1" t="s">
        <v>135</v>
      </c>
      <c r="AH103" s="1" t="s">
        <v>136</v>
      </c>
      <c r="AI103" s="1" t="s">
        <v>137</v>
      </c>
      <c r="AJ103" s="1" t="s">
        <v>138</v>
      </c>
      <c r="AK103" s="1" t="s">
        <v>139</v>
      </c>
      <c r="AL103" s="1" t="s">
        <v>140</v>
      </c>
    </row>
    <row r="105" spans="1:38" x14ac:dyDescent="0.2">
      <c r="A105" s="1" t="s">
        <v>141</v>
      </c>
    </row>
    <row r="106" spans="1:38" x14ac:dyDescent="0.2">
      <c r="A106" t="s">
        <v>221</v>
      </c>
      <c r="C106" s="24">
        <f t="shared" ref="C106:H106" si="3">$F$4</f>
        <v>0.15</v>
      </c>
      <c r="D106" s="24">
        <f t="shared" si="3"/>
        <v>0.15</v>
      </c>
      <c r="E106" s="24">
        <f t="shared" si="3"/>
        <v>0.15</v>
      </c>
      <c r="F106" s="24">
        <f t="shared" si="3"/>
        <v>0.15</v>
      </c>
      <c r="G106" s="24">
        <f t="shared" si="3"/>
        <v>0.15</v>
      </c>
      <c r="H106" s="24">
        <f t="shared" si="3"/>
        <v>0.15</v>
      </c>
      <c r="I106" s="24">
        <f t="shared" ref="I106:N106" si="4">$F$5</f>
        <v>0.2</v>
      </c>
      <c r="J106" s="24">
        <f t="shared" si="4"/>
        <v>0.2</v>
      </c>
      <c r="K106" s="24">
        <f t="shared" si="4"/>
        <v>0.2</v>
      </c>
      <c r="L106" s="24">
        <f t="shared" si="4"/>
        <v>0.2</v>
      </c>
      <c r="M106" s="24">
        <f t="shared" si="4"/>
        <v>0.2</v>
      </c>
      <c r="N106" s="24">
        <f t="shared" si="4"/>
        <v>0.2</v>
      </c>
      <c r="O106" s="24">
        <f t="shared" ref="O106:V106" si="5">$F$6</f>
        <v>0.1</v>
      </c>
      <c r="P106" s="24">
        <f t="shared" si="5"/>
        <v>0.1</v>
      </c>
      <c r="Q106" s="24">
        <f t="shared" si="5"/>
        <v>0.1</v>
      </c>
      <c r="R106" s="24">
        <f t="shared" si="5"/>
        <v>0.1</v>
      </c>
      <c r="S106" s="24">
        <f t="shared" si="5"/>
        <v>0.1</v>
      </c>
      <c r="T106" s="24">
        <f t="shared" si="5"/>
        <v>0.1</v>
      </c>
      <c r="U106" s="24">
        <f t="shared" si="5"/>
        <v>0.1</v>
      </c>
      <c r="V106" s="24">
        <f t="shared" si="5"/>
        <v>0.1</v>
      </c>
      <c r="W106" s="24">
        <f t="shared" ref="W106:AL106" si="6">$F$7</f>
        <v>0.05</v>
      </c>
      <c r="X106" s="24">
        <f t="shared" si="6"/>
        <v>0.05</v>
      </c>
      <c r="Y106" s="24">
        <f t="shared" si="6"/>
        <v>0.05</v>
      </c>
      <c r="Z106" s="24">
        <f t="shared" si="6"/>
        <v>0.05</v>
      </c>
      <c r="AA106" s="24">
        <f t="shared" si="6"/>
        <v>0.05</v>
      </c>
      <c r="AB106" s="24">
        <f t="shared" si="6"/>
        <v>0.05</v>
      </c>
      <c r="AC106" s="24">
        <f t="shared" si="6"/>
        <v>0.05</v>
      </c>
      <c r="AD106" s="24">
        <f t="shared" si="6"/>
        <v>0.05</v>
      </c>
      <c r="AE106" s="24">
        <f t="shared" si="6"/>
        <v>0.05</v>
      </c>
      <c r="AF106" s="24">
        <f t="shared" si="6"/>
        <v>0.05</v>
      </c>
      <c r="AG106" s="24">
        <f t="shared" si="6"/>
        <v>0.05</v>
      </c>
      <c r="AH106" s="24">
        <f t="shared" si="6"/>
        <v>0.05</v>
      </c>
      <c r="AI106" s="24">
        <f t="shared" si="6"/>
        <v>0.05</v>
      </c>
      <c r="AJ106" s="24">
        <f t="shared" si="6"/>
        <v>0.05</v>
      </c>
      <c r="AK106" s="24">
        <f t="shared" si="6"/>
        <v>0.05</v>
      </c>
      <c r="AL106" s="24">
        <f t="shared" si="6"/>
        <v>0.05</v>
      </c>
    </row>
    <row r="107" spans="1:38" x14ac:dyDescent="0.2">
      <c r="A107" t="s">
        <v>142</v>
      </c>
      <c r="C107" s="25">
        <f>F8</f>
        <v>100</v>
      </c>
      <c r="D107">
        <f>ROUND(C107*(100%+D106),0)</f>
        <v>115</v>
      </c>
      <c r="E107">
        <f t="shared" ref="E107:AL107" si="7">ROUND(D107*(100%+E106),0)</f>
        <v>132</v>
      </c>
      <c r="F107">
        <f t="shared" si="7"/>
        <v>152</v>
      </c>
      <c r="G107">
        <f t="shared" si="7"/>
        <v>175</v>
      </c>
      <c r="H107">
        <f t="shared" si="7"/>
        <v>201</v>
      </c>
      <c r="I107">
        <f t="shared" si="7"/>
        <v>241</v>
      </c>
      <c r="J107">
        <f t="shared" si="7"/>
        <v>289</v>
      </c>
      <c r="K107">
        <f t="shared" si="7"/>
        <v>347</v>
      </c>
      <c r="L107">
        <f t="shared" si="7"/>
        <v>416</v>
      </c>
      <c r="M107">
        <f t="shared" si="7"/>
        <v>499</v>
      </c>
      <c r="N107">
        <f t="shared" si="7"/>
        <v>599</v>
      </c>
      <c r="O107">
        <f t="shared" si="7"/>
        <v>659</v>
      </c>
      <c r="P107">
        <f t="shared" si="7"/>
        <v>725</v>
      </c>
      <c r="Q107">
        <f t="shared" si="7"/>
        <v>798</v>
      </c>
      <c r="R107">
        <f t="shared" si="7"/>
        <v>878</v>
      </c>
      <c r="S107">
        <f t="shared" si="7"/>
        <v>966</v>
      </c>
      <c r="T107">
        <f t="shared" si="7"/>
        <v>1063</v>
      </c>
      <c r="U107">
        <f t="shared" si="7"/>
        <v>1169</v>
      </c>
      <c r="V107">
        <f t="shared" si="7"/>
        <v>1286</v>
      </c>
      <c r="W107">
        <f t="shared" si="7"/>
        <v>1350</v>
      </c>
      <c r="X107">
        <f t="shared" si="7"/>
        <v>1418</v>
      </c>
      <c r="Y107">
        <f t="shared" si="7"/>
        <v>1489</v>
      </c>
      <c r="Z107">
        <f t="shared" si="7"/>
        <v>1563</v>
      </c>
      <c r="AA107">
        <f t="shared" si="7"/>
        <v>1641</v>
      </c>
      <c r="AB107">
        <f t="shared" si="7"/>
        <v>1723</v>
      </c>
      <c r="AC107">
        <f t="shared" si="7"/>
        <v>1809</v>
      </c>
      <c r="AD107">
        <f t="shared" si="7"/>
        <v>1899</v>
      </c>
      <c r="AE107">
        <f t="shared" si="7"/>
        <v>1994</v>
      </c>
      <c r="AF107">
        <f t="shared" si="7"/>
        <v>2094</v>
      </c>
      <c r="AG107">
        <f t="shared" si="7"/>
        <v>2199</v>
      </c>
      <c r="AH107">
        <f t="shared" si="7"/>
        <v>2309</v>
      </c>
      <c r="AI107">
        <f t="shared" si="7"/>
        <v>2424</v>
      </c>
      <c r="AJ107">
        <f t="shared" si="7"/>
        <v>2545</v>
      </c>
      <c r="AK107">
        <f t="shared" si="7"/>
        <v>2672</v>
      </c>
      <c r="AL107">
        <f t="shared" si="7"/>
        <v>2806</v>
      </c>
    </row>
    <row r="108" spans="1:38" x14ac:dyDescent="0.2">
      <c r="A108" t="s">
        <v>45</v>
      </c>
      <c r="C108">
        <f t="shared" ref="C108:AL108" si="8">ROUND(C107*$F$10,0)</f>
        <v>30</v>
      </c>
      <c r="D108">
        <f t="shared" si="8"/>
        <v>35</v>
      </c>
      <c r="E108">
        <f t="shared" si="8"/>
        <v>40</v>
      </c>
      <c r="F108">
        <f t="shared" si="8"/>
        <v>46</v>
      </c>
      <c r="G108">
        <f t="shared" si="8"/>
        <v>53</v>
      </c>
      <c r="H108">
        <f t="shared" si="8"/>
        <v>60</v>
      </c>
      <c r="I108">
        <f t="shared" si="8"/>
        <v>72</v>
      </c>
      <c r="J108">
        <f t="shared" si="8"/>
        <v>87</v>
      </c>
      <c r="K108">
        <f t="shared" si="8"/>
        <v>104</v>
      </c>
      <c r="L108">
        <f t="shared" si="8"/>
        <v>125</v>
      </c>
      <c r="M108">
        <f t="shared" si="8"/>
        <v>150</v>
      </c>
      <c r="N108">
        <f t="shared" si="8"/>
        <v>180</v>
      </c>
      <c r="O108">
        <f t="shared" si="8"/>
        <v>198</v>
      </c>
      <c r="P108">
        <f t="shared" si="8"/>
        <v>218</v>
      </c>
      <c r="Q108">
        <f t="shared" si="8"/>
        <v>239</v>
      </c>
      <c r="R108">
        <f t="shared" si="8"/>
        <v>263</v>
      </c>
      <c r="S108">
        <f t="shared" si="8"/>
        <v>290</v>
      </c>
      <c r="T108">
        <f t="shared" si="8"/>
        <v>319</v>
      </c>
      <c r="U108">
        <f t="shared" si="8"/>
        <v>351</v>
      </c>
      <c r="V108">
        <f t="shared" si="8"/>
        <v>386</v>
      </c>
      <c r="W108">
        <f t="shared" si="8"/>
        <v>405</v>
      </c>
      <c r="X108">
        <f t="shared" si="8"/>
        <v>425</v>
      </c>
      <c r="Y108">
        <f t="shared" si="8"/>
        <v>447</v>
      </c>
      <c r="Z108">
        <f t="shared" si="8"/>
        <v>469</v>
      </c>
      <c r="AA108">
        <f t="shared" si="8"/>
        <v>492</v>
      </c>
      <c r="AB108">
        <f t="shared" si="8"/>
        <v>517</v>
      </c>
      <c r="AC108">
        <f t="shared" si="8"/>
        <v>543</v>
      </c>
      <c r="AD108">
        <f t="shared" si="8"/>
        <v>570</v>
      </c>
      <c r="AE108">
        <f t="shared" si="8"/>
        <v>598</v>
      </c>
      <c r="AF108">
        <f t="shared" si="8"/>
        <v>628</v>
      </c>
      <c r="AG108">
        <f t="shared" si="8"/>
        <v>660</v>
      </c>
      <c r="AH108">
        <f t="shared" si="8"/>
        <v>693</v>
      </c>
      <c r="AI108">
        <f t="shared" si="8"/>
        <v>727</v>
      </c>
      <c r="AJ108">
        <f t="shared" si="8"/>
        <v>764</v>
      </c>
      <c r="AK108">
        <f t="shared" si="8"/>
        <v>802</v>
      </c>
      <c r="AL108">
        <f t="shared" si="8"/>
        <v>842</v>
      </c>
    </row>
    <row r="109" spans="1:38" x14ac:dyDescent="0.2">
      <c r="A109" t="s">
        <v>46</v>
      </c>
      <c r="C109">
        <f t="shared" ref="C109:AL109" si="9">ROUND(C107*$F$11,0)</f>
        <v>30</v>
      </c>
      <c r="D109">
        <f t="shared" si="9"/>
        <v>35</v>
      </c>
      <c r="E109">
        <f t="shared" si="9"/>
        <v>40</v>
      </c>
      <c r="F109">
        <f t="shared" si="9"/>
        <v>46</v>
      </c>
      <c r="G109">
        <f t="shared" si="9"/>
        <v>53</v>
      </c>
      <c r="H109">
        <f t="shared" si="9"/>
        <v>60</v>
      </c>
      <c r="I109">
        <f t="shared" si="9"/>
        <v>72</v>
      </c>
      <c r="J109">
        <f t="shared" si="9"/>
        <v>87</v>
      </c>
      <c r="K109">
        <f t="shared" si="9"/>
        <v>104</v>
      </c>
      <c r="L109">
        <f t="shared" si="9"/>
        <v>125</v>
      </c>
      <c r="M109">
        <f t="shared" si="9"/>
        <v>150</v>
      </c>
      <c r="N109">
        <f t="shared" si="9"/>
        <v>180</v>
      </c>
      <c r="O109">
        <f t="shared" si="9"/>
        <v>198</v>
      </c>
      <c r="P109">
        <f t="shared" si="9"/>
        <v>218</v>
      </c>
      <c r="Q109">
        <f t="shared" si="9"/>
        <v>239</v>
      </c>
      <c r="R109">
        <f t="shared" si="9"/>
        <v>263</v>
      </c>
      <c r="S109">
        <f t="shared" si="9"/>
        <v>290</v>
      </c>
      <c r="T109">
        <f t="shared" si="9"/>
        <v>319</v>
      </c>
      <c r="U109">
        <f t="shared" si="9"/>
        <v>351</v>
      </c>
      <c r="V109">
        <f t="shared" si="9"/>
        <v>386</v>
      </c>
      <c r="W109">
        <f t="shared" si="9"/>
        <v>405</v>
      </c>
      <c r="X109">
        <f t="shared" si="9"/>
        <v>425</v>
      </c>
      <c r="Y109">
        <f t="shared" si="9"/>
        <v>447</v>
      </c>
      <c r="Z109">
        <f t="shared" si="9"/>
        <v>469</v>
      </c>
      <c r="AA109">
        <f t="shared" si="9"/>
        <v>492</v>
      </c>
      <c r="AB109">
        <f t="shared" si="9"/>
        <v>517</v>
      </c>
      <c r="AC109">
        <f t="shared" si="9"/>
        <v>543</v>
      </c>
      <c r="AD109">
        <f t="shared" si="9"/>
        <v>570</v>
      </c>
      <c r="AE109">
        <f t="shared" si="9"/>
        <v>598</v>
      </c>
      <c r="AF109">
        <f t="shared" si="9"/>
        <v>628</v>
      </c>
      <c r="AG109">
        <f t="shared" si="9"/>
        <v>660</v>
      </c>
      <c r="AH109">
        <f t="shared" si="9"/>
        <v>693</v>
      </c>
      <c r="AI109">
        <f t="shared" si="9"/>
        <v>727</v>
      </c>
      <c r="AJ109">
        <f t="shared" si="9"/>
        <v>764</v>
      </c>
      <c r="AK109">
        <f t="shared" si="9"/>
        <v>802</v>
      </c>
      <c r="AL109">
        <f t="shared" si="9"/>
        <v>842</v>
      </c>
    </row>
    <row r="110" spans="1:38" x14ac:dyDescent="0.2">
      <c r="A110" t="s">
        <v>47</v>
      </c>
      <c r="C110">
        <f t="shared" ref="C110:AL110" si="10">ROUND(C107*$F$12,0)</f>
        <v>40</v>
      </c>
      <c r="D110">
        <f t="shared" si="10"/>
        <v>46</v>
      </c>
      <c r="E110">
        <f t="shared" si="10"/>
        <v>53</v>
      </c>
      <c r="F110">
        <f t="shared" si="10"/>
        <v>61</v>
      </c>
      <c r="G110">
        <f t="shared" si="10"/>
        <v>70</v>
      </c>
      <c r="H110">
        <f t="shared" si="10"/>
        <v>80</v>
      </c>
      <c r="I110">
        <f t="shared" si="10"/>
        <v>96</v>
      </c>
      <c r="J110">
        <f t="shared" si="10"/>
        <v>116</v>
      </c>
      <c r="K110">
        <f t="shared" si="10"/>
        <v>139</v>
      </c>
      <c r="L110">
        <f t="shared" si="10"/>
        <v>166</v>
      </c>
      <c r="M110">
        <f t="shared" si="10"/>
        <v>200</v>
      </c>
      <c r="N110">
        <f t="shared" si="10"/>
        <v>240</v>
      </c>
      <c r="O110">
        <f t="shared" si="10"/>
        <v>264</v>
      </c>
      <c r="P110">
        <f t="shared" si="10"/>
        <v>290</v>
      </c>
      <c r="Q110">
        <f t="shared" si="10"/>
        <v>319</v>
      </c>
      <c r="R110">
        <f t="shared" si="10"/>
        <v>351</v>
      </c>
      <c r="S110">
        <f t="shared" si="10"/>
        <v>386</v>
      </c>
      <c r="T110">
        <f t="shared" si="10"/>
        <v>425</v>
      </c>
      <c r="U110">
        <f t="shared" si="10"/>
        <v>468</v>
      </c>
      <c r="V110">
        <f t="shared" si="10"/>
        <v>514</v>
      </c>
      <c r="W110">
        <f t="shared" si="10"/>
        <v>540</v>
      </c>
      <c r="X110">
        <f t="shared" si="10"/>
        <v>567</v>
      </c>
      <c r="Y110">
        <f t="shared" si="10"/>
        <v>596</v>
      </c>
      <c r="Z110">
        <f t="shared" si="10"/>
        <v>625</v>
      </c>
      <c r="AA110">
        <f t="shared" si="10"/>
        <v>656</v>
      </c>
      <c r="AB110">
        <f t="shared" si="10"/>
        <v>689</v>
      </c>
      <c r="AC110">
        <f t="shared" si="10"/>
        <v>724</v>
      </c>
      <c r="AD110">
        <f t="shared" si="10"/>
        <v>760</v>
      </c>
      <c r="AE110">
        <f t="shared" si="10"/>
        <v>798</v>
      </c>
      <c r="AF110">
        <f t="shared" si="10"/>
        <v>838</v>
      </c>
      <c r="AG110">
        <f t="shared" si="10"/>
        <v>880</v>
      </c>
      <c r="AH110">
        <f t="shared" si="10"/>
        <v>924</v>
      </c>
      <c r="AI110">
        <f t="shared" si="10"/>
        <v>970</v>
      </c>
      <c r="AJ110">
        <f t="shared" si="10"/>
        <v>1018</v>
      </c>
      <c r="AK110">
        <f t="shared" si="10"/>
        <v>1069</v>
      </c>
      <c r="AL110">
        <f t="shared" si="10"/>
        <v>1122</v>
      </c>
    </row>
    <row r="111" spans="1:38" x14ac:dyDescent="0.2">
      <c r="A111" t="s">
        <v>56</v>
      </c>
      <c r="C111">
        <f t="shared" ref="C111:AL111" si="11">ROUND(C107*$F$13,0)</f>
        <v>50</v>
      </c>
      <c r="D111">
        <f t="shared" si="11"/>
        <v>58</v>
      </c>
      <c r="E111">
        <f t="shared" si="11"/>
        <v>66</v>
      </c>
      <c r="F111">
        <f t="shared" si="11"/>
        <v>76</v>
      </c>
      <c r="G111">
        <f t="shared" si="11"/>
        <v>88</v>
      </c>
      <c r="H111">
        <f t="shared" si="11"/>
        <v>101</v>
      </c>
      <c r="I111">
        <f t="shared" si="11"/>
        <v>121</v>
      </c>
      <c r="J111">
        <f t="shared" si="11"/>
        <v>145</v>
      </c>
      <c r="K111">
        <f t="shared" si="11"/>
        <v>174</v>
      </c>
      <c r="L111">
        <f t="shared" si="11"/>
        <v>208</v>
      </c>
      <c r="M111">
        <f t="shared" si="11"/>
        <v>250</v>
      </c>
      <c r="N111">
        <f t="shared" si="11"/>
        <v>300</v>
      </c>
      <c r="O111">
        <f t="shared" si="11"/>
        <v>330</v>
      </c>
      <c r="P111">
        <f t="shared" si="11"/>
        <v>363</v>
      </c>
      <c r="Q111">
        <f t="shared" si="11"/>
        <v>399</v>
      </c>
      <c r="R111">
        <f t="shared" si="11"/>
        <v>439</v>
      </c>
      <c r="S111">
        <f t="shared" si="11"/>
        <v>483</v>
      </c>
      <c r="T111">
        <f t="shared" si="11"/>
        <v>532</v>
      </c>
      <c r="U111">
        <f t="shared" si="11"/>
        <v>585</v>
      </c>
      <c r="V111">
        <f t="shared" si="11"/>
        <v>643</v>
      </c>
      <c r="W111">
        <f t="shared" si="11"/>
        <v>675</v>
      </c>
      <c r="X111">
        <f t="shared" si="11"/>
        <v>709</v>
      </c>
      <c r="Y111">
        <f t="shared" si="11"/>
        <v>745</v>
      </c>
      <c r="Z111">
        <f t="shared" si="11"/>
        <v>782</v>
      </c>
      <c r="AA111">
        <f t="shared" si="11"/>
        <v>821</v>
      </c>
      <c r="AB111">
        <f t="shared" si="11"/>
        <v>862</v>
      </c>
      <c r="AC111">
        <f t="shared" si="11"/>
        <v>905</v>
      </c>
      <c r="AD111">
        <f t="shared" si="11"/>
        <v>950</v>
      </c>
      <c r="AE111">
        <f t="shared" si="11"/>
        <v>997</v>
      </c>
      <c r="AF111">
        <f t="shared" si="11"/>
        <v>1047</v>
      </c>
      <c r="AG111">
        <f t="shared" si="11"/>
        <v>1100</v>
      </c>
      <c r="AH111">
        <f t="shared" si="11"/>
        <v>1155</v>
      </c>
      <c r="AI111">
        <f t="shared" si="11"/>
        <v>1212</v>
      </c>
      <c r="AJ111">
        <f t="shared" si="11"/>
        <v>1273</v>
      </c>
      <c r="AK111">
        <f t="shared" si="11"/>
        <v>1336</v>
      </c>
      <c r="AL111">
        <f t="shared" si="11"/>
        <v>1403</v>
      </c>
    </row>
    <row r="112" spans="1:38" x14ac:dyDescent="0.2">
      <c r="A112" t="s">
        <v>143</v>
      </c>
      <c r="C112">
        <f t="shared" ref="C112:AL112" si="12">ROUND(C107*$F$14,0)</f>
        <v>10</v>
      </c>
      <c r="D112">
        <f t="shared" si="12"/>
        <v>12</v>
      </c>
      <c r="E112">
        <f t="shared" si="12"/>
        <v>13</v>
      </c>
      <c r="F112">
        <f t="shared" si="12"/>
        <v>15</v>
      </c>
      <c r="G112">
        <f t="shared" si="12"/>
        <v>18</v>
      </c>
      <c r="H112">
        <f t="shared" si="12"/>
        <v>20</v>
      </c>
      <c r="I112">
        <f t="shared" si="12"/>
        <v>24</v>
      </c>
      <c r="J112">
        <f t="shared" si="12"/>
        <v>29</v>
      </c>
      <c r="K112">
        <f t="shared" si="12"/>
        <v>35</v>
      </c>
      <c r="L112">
        <f t="shared" si="12"/>
        <v>42</v>
      </c>
      <c r="M112">
        <f t="shared" si="12"/>
        <v>50</v>
      </c>
      <c r="N112">
        <f t="shared" si="12"/>
        <v>60</v>
      </c>
      <c r="O112">
        <f t="shared" si="12"/>
        <v>66</v>
      </c>
      <c r="P112">
        <f t="shared" si="12"/>
        <v>73</v>
      </c>
      <c r="Q112">
        <f t="shared" si="12"/>
        <v>80</v>
      </c>
      <c r="R112">
        <f t="shared" si="12"/>
        <v>88</v>
      </c>
      <c r="S112">
        <f t="shared" si="12"/>
        <v>97</v>
      </c>
      <c r="T112">
        <f t="shared" si="12"/>
        <v>106</v>
      </c>
      <c r="U112">
        <f t="shared" si="12"/>
        <v>117</v>
      </c>
      <c r="V112">
        <f t="shared" si="12"/>
        <v>129</v>
      </c>
      <c r="W112">
        <f t="shared" si="12"/>
        <v>135</v>
      </c>
      <c r="X112">
        <f t="shared" si="12"/>
        <v>142</v>
      </c>
      <c r="Y112">
        <f t="shared" si="12"/>
        <v>149</v>
      </c>
      <c r="Z112">
        <f t="shared" si="12"/>
        <v>156</v>
      </c>
      <c r="AA112">
        <f t="shared" si="12"/>
        <v>164</v>
      </c>
      <c r="AB112">
        <f t="shared" si="12"/>
        <v>172</v>
      </c>
      <c r="AC112">
        <f t="shared" si="12"/>
        <v>181</v>
      </c>
      <c r="AD112">
        <f t="shared" si="12"/>
        <v>190</v>
      </c>
      <c r="AE112">
        <f t="shared" si="12"/>
        <v>199</v>
      </c>
      <c r="AF112">
        <f t="shared" si="12"/>
        <v>209</v>
      </c>
      <c r="AG112">
        <f t="shared" si="12"/>
        <v>220</v>
      </c>
      <c r="AH112">
        <f t="shared" si="12"/>
        <v>231</v>
      </c>
      <c r="AI112">
        <f t="shared" si="12"/>
        <v>242</v>
      </c>
      <c r="AJ112">
        <f t="shared" si="12"/>
        <v>255</v>
      </c>
      <c r="AK112">
        <f t="shared" si="12"/>
        <v>267</v>
      </c>
      <c r="AL112">
        <f t="shared" si="12"/>
        <v>281</v>
      </c>
    </row>
    <row r="113" spans="1:38" x14ac:dyDescent="0.2">
      <c r="A113" t="s">
        <v>144</v>
      </c>
      <c r="C113">
        <f t="shared" ref="C113:AL113" si="13">ROUND(C107*$F$15,0)</f>
        <v>80</v>
      </c>
      <c r="D113">
        <f t="shared" si="13"/>
        <v>92</v>
      </c>
      <c r="E113">
        <f t="shared" si="13"/>
        <v>106</v>
      </c>
      <c r="F113">
        <f t="shared" si="13"/>
        <v>122</v>
      </c>
      <c r="G113">
        <f t="shared" si="13"/>
        <v>140</v>
      </c>
      <c r="H113">
        <f t="shared" si="13"/>
        <v>161</v>
      </c>
      <c r="I113">
        <f t="shared" si="13"/>
        <v>193</v>
      </c>
      <c r="J113">
        <f t="shared" si="13"/>
        <v>231</v>
      </c>
      <c r="K113">
        <f t="shared" si="13"/>
        <v>278</v>
      </c>
      <c r="L113">
        <f t="shared" si="13"/>
        <v>333</v>
      </c>
      <c r="M113">
        <f t="shared" si="13"/>
        <v>399</v>
      </c>
      <c r="N113">
        <f t="shared" si="13"/>
        <v>479</v>
      </c>
      <c r="O113">
        <f t="shared" si="13"/>
        <v>527</v>
      </c>
      <c r="P113">
        <f t="shared" si="13"/>
        <v>580</v>
      </c>
      <c r="Q113">
        <f t="shared" si="13"/>
        <v>638</v>
      </c>
      <c r="R113">
        <f t="shared" si="13"/>
        <v>702</v>
      </c>
      <c r="S113">
        <f t="shared" si="13"/>
        <v>773</v>
      </c>
      <c r="T113">
        <f t="shared" si="13"/>
        <v>850</v>
      </c>
      <c r="U113">
        <f t="shared" si="13"/>
        <v>935</v>
      </c>
      <c r="V113">
        <f t="shared" si="13"/>
        <v>1029</v>
      </c>
      <c r="W113">
        <f t="shared" si="13"/>
        <v>1080</v>
      </c>
      <c r="X113">
        <f t="shared" si="13"/>
        <v>1134</v>
      </c>
      <c r="Y113">
        <f t="shared" si="13"/>
        <v>1191</v>
      </c>
      <c r="Z113">
        <f t="shared" si="13"/>
        <v>1250</v>
      </c>
      <c r="AA113">
        <f t="shared" si="13"/>
        <v>1313</v>
      </c>
      <c r="AB113">
        <f t="shared" si="13"/>
        <v>1378</v>
      </c>
      <c r="AC113">
        <f t="shared" si="13"/>
        <v>1447</v>
      </c>
      <c r="AD113">
        <f t="shared" si="13"/>
        <v>1519</v>
      </c>
      <c r="AE113">
        <f t="shared" si="13"/>
        <v>1595</v>
      </c>
      <c r="AF113">
        <f t="shared" si="13"/>
        <v>1675</v>
      </c>
      <c r="AG113">
        <f t="shared" si="13"/>
        <v>1759</v>
      </c>
      <c r="AH113">
        <f t="shared" si="13"/>
        <v>1847</v>
      </c>
      <c r="AI113">
        <f t="shared" si="13"/>
        <v>1939</v>
      </c>
      <c r="AJ113">
        <f t="shared" si="13"/>
        <v>2036</v>
      </c>
      <c r="AK113">
        <f t="shared" si="13"/>
        <v>2138</v>
      </c>
      <c r="AL113">
        <f t="shared" si="13"/>
        <v>2245</v>
      </c>
    </row>
    <row r="114" spans="1:38" x14ac:dyDescent="0.2">
      <c r="A114" t="s">
        <v>59</v>
      </c>
      <c r="C114">
        <f t="shared" ref="C114:AL114" si="14">ROUND(C107*$F$16,0)</f>
        <v>30</v>
      </c>
      <c r="D114">
        <f t="shared" si="14"/>
        <v>35</v>
      </c>
      <c r="E114">
        <f t="shared" si="14"/>
        <v>40</v>
      </c>
      <c r="F114">
        <f t="shared" si="14"/>
        <v>46</v>
      </c>
      <c r="G114">
        <f t="shared" si="14"/>
        <v>53</v>
      </c>
      <c r="H114">
        <f t="shared" si="14"/>
        <v>60</v>
      </c>
      <c r="I114">
        <f t="shared" si="14"/>
        <v>72</v>
      </c>
      <c r="J114">
        <f t="shared" si="14"/>
        <v>87</v>
      </c>
      <c r="K114">
        <f t="shared" si="14"/>
        <v>104</v>
      </c>
      <c r="L114">
        <f t="shared" si="14"/>
        <v>125</v>
      </c>
      <c r="M114">
        <f t="shared" si="14"/>
        <v>150</v>
      </c>
      <c r="N114">
        <f t="shared" si="14"/>
        <v>180</v>
      </c>
      <c r="O114">
        <f t="shared" si="14"/>
        <v>198</v>
      </c>
      <c r="P114">
        <f t="shared" si="14"/>
        <v>218</v>
      </c>
      <c r="Q114">
        <f t="shared" si="14"/>
        <v>239</v>
      </c>
      <c r="R114">
        <f t="shared" si="14"/>
        <v>263</v>
      </c>
      <c r="S114">
        <f t="shared" si="14"/>
        <v>290</v>
      </c>
      <c r="T114">
        <f t="shared" si="14"/>
        <v>319</v>
      </c>
      <c r="U114">
        <f t="shared" si="14"/>
        <v>351</v>
      </c>
      <c r="V114">
        <f t="shared" si="14"/>
        <v>386</v>
      </c>
      <c r="W114">
        <f t="shared" si="14"/>
        <v>405</v>
      </c>
      <c r="X114">
        <f t="shared" si="14"/>
        <v>425</v>
      </c>
      <c r="Y114">
        <f t="shared" si="14"/>
        <v>447</v>
      </c>
      <c r="Z114">
        <f t="shared" si="14"/>
        <v>469</v>
      </c>
      <c r="AA114">
        <f t="shared" si="14"/>
        <v>492</v>
      </c>
      <c r="AB114">
        <f t="shared" si="14"/>
        <v>517</v>
      </c>
      <c r="AC114">
        <f t="shared" si="14"/>
        <v>543</v>
      </c>
      <c r="AD114">
        <f t="shared" si="14"/>
        <v>570</v>
      </c>
      <c r="AE114">
        <f t="shared" si="14"/>
        <v>598</v>
      </c>
      <c r="AF114">
        <f t="shared" si="14"/>
        <v>628</v>
      </c>
      <c r="AG114">
        <f t="shared" si="14"/>
        <v>660</v>
      </c>
      <c r="AH114">
        <f t="shared" si="14"/>
        <v>693</v>
      </c>
      <c r="AI114">
        <f t="shared" si="14"/>
        <v>727</v>
      </c>
      <c r="AJ114">
        <f t="shared" si="14"/>
        <v>764</v>
      </c>
      <c r="AK114">
        <f t="shared" si="14"/>
        <v>802</v>
      </c>
      <c r="AL114">
        <f t="shared" si="14"/>
        <v>842</v>
      </c>
    </row>
    <row r="116" spans="1:38" x14ac:dyDescent="0.2">
      <c r="A116" s="3" t="s">
        <v>145</v>
      </c>
    </row>
    <row r="117" spans="1:38" x14ac:dyDescent="0.2">
      <c r="A117" t="s">
        <v>146</v>
      </c>
      <c r="C117" s="28">
        <f>C108*$F$49</f>
        <v>24768.595041322315</v>
      </c>
      <c r="D117" s="28">
        <f t="shared" ref="D117:AL117" si="15">D108*$F$49</f>
        <v>28896.694214876035</v>
      </c>
      <c r="E117" s="28">
        <f t="shared" si="15"/>
        <v>33024.793388429753</v>
      </c>
      <c r="F117" s="28">
        <f t="shared" si="15"/>
        <v>37978.512396694219</v>
      </c>
      <c r="G117" s="28">
        <f t="shared" si="15"/>
        <v>43757.85123966942</v>
      </c>
      <c r="H117" s="28">
        <f t="shared" si="15"/>
        <v>49537.190082644629</v>
      </c>
      <c r="I117" s="28">
        <f t="shared" si="15"/>
        <v>59444.628099173555</v>
      </c>
      <c r="J117" s="28">
        <f t="shared" si="15"/>
        <v>71828.925619834714</v>
      </c>
      <c r="K117" s="28">
        <f t="shared" si="15"/>
        <v>85864.462809917357</v>
      </c>
      <c r="L117" s="28">
        <f t="shared" si="15"/>
        <v>103202.47933884298</v>
      </c>
      <c r="M117" s="28">
        <f t="shared" si="15"/>
        <v>123842.97520661158</v>
      </c>
      <c r="N117" s="28">
        <f t="shared" si="15"/>
        <v>148611.57024793388</v>
      </c>
      <c r="O117" s="28">
        <f t="shared" si="15"/>
        <v>163472.72727272726</v>
      </c>
      <c r="P117" s="28">
        <f t="shared" si="15"/>
        <v>179985.12396694216</v>
      </c>
      <c r="Q117" s="28">
        <f t="shared" si="15"/>
        <v>197323.14049586776</v>
      </c>
      <c r="R117" s="28">
        <f t="shared" si="15"/>
        <v>217138.01652892563</v>
      </c>
      <c r="S117" s="28">
        <f t="shared" si="15"/>
        <v>239429.7520661157</v>
      </c>
      <c r="T117" s="28">
        <f t="shared" si="15"/>
        <v>263372.72727272729</v>
      </c>
      <c r="U117" s="28">
        <f t="shared" si="15"/>
        <v>289792.5619834711</v>
      </c>
      <c r="V117" s="28">
        <f t="shared" si="15"/>
        <v>318689.25619834714</v>
      </c>
      <c r="W117" s="28">
        <f t="shared" si="15"/>
        <v>334376.03305785125</v>
      </c>
      <c r="X117" s="28">
        <f t="shared" si="15"/>
        <v>350888.42975206615</v>
      </c>
      <c r="Y117" s="28">
        <f t="shared" si="15"/>
        <v>369052.0661157025</v>
      </c>
      <c r="Z117" s="28">
        <f t="shared" si="15"/>
        <v>387215.70247933886</v>
      </c>
      <c r="AA117" s="28">
        <f t="shared" si="15"/>
        <v>406204.95867768594</v>
      </c>
      <c r="AB117" s="28">
        <f t="shared" si="15"/>
        <v>426845.45454545453</v>
      </c>
      <c r="AC117" s="28">
        <f t="shared" si="15"/>
        <v>448311.57024793391</v>
      </c>
      <c r="AD117" s="28">
        <f t="shared" si="15"/>
        <v>470603.30578512396</v>
      </c>
      <c r="AE117" s="28">
        <f t="shared" si="15"/>
        <v>493720.66115702479</v>
      </c>
      <c r="AF117" s="28">
        <f t="shared" si="15"/>
        <v>518489.25619834714</v>
      </c>
      <c r="AG117" s="28">
        <f t="shared" si="15"/>
        <v>544909.09090909094</v>
      </c>
      <c r="AH117" s="28">
        <f t="shared" si="15"/>
        <v>572154.54545454541</v>
      </c>
      <c r="AI117" s="28">
        <f t="shared" si="15"/>
        <v>600225.61983471073</v>
      </c>
      <c r="AJ117" s="28">
        <f t="shared" si="15"/>
        <v>630773.55371900823</v>
      </c>
      <c r="AK117" s="28">
        <f t="shared" si="15"/>
        <v>662147.10743801657</v>
      </c>
      <c r="AL117" s="28">
        <f t="shared" si="15"/>
        <v>695171.90082644625</v>
      </c>
    </row>
    <row r="118" spans="1:38" x14ac:dyDescent="0.2">
      <c r="A118" t="s">
        <v>147</v>
      </c>
      <c r="C118" s="28">
        <f>C109*$F$50</f>
        <v>19809.917355371901</v>
      </c>
      <c r="D118" s="28">
        <f t="shared" ref="D118:AL118" si="16">D109*$F$50</f>
        <v>23111.570247933883</v>
      </c>
      <c r="E118" s="28">
        <f t="shared" si="16"/>
        <v>26413.223140495866</v>
      </c>
      <c r="F118" s="28">
        <f t="shared" si="16"/>
        <v>30375.206611570247</v>
      </c>
      <c r="G118" s="28">
        <f t="shared" si="16"/>
        <v>34997.520661157025</v>
      </c>
      <c r="H118" s="28">
        <f t="shared" si="16"/>
        <v>39619.834710743802</v>
      </c>
      <c r="I118" s="28">
        <f t="shared" si="16"/>
        <v>47543.801652892558</v>
      </c>
      <c r="J118" s="28">
        <f t="shared" si="16"/>
        <v>57448.760330578509</v>
      </c>
      <c r="K118" s="28">
        <f t="shared" si="16"/>
        <v>68674.380165289243</v>
      </c>
      <c r="L118" s="28">
        <f t="shared" si="16"/>
        <v>82541.322314049583</v>
      </c>
      <c r="M118" s="28">
        <f t="shared" si="16"/>
        <v>99049.586776859491</v>
      </c>
      <c r="N118" s="28">
        <f t="shared" si="16"/>
        <v>118859.50413223139</v>
      </c>
      <c r="O118" s="28">
        <f t="shared" si="16"/>
        <v>130745.45454545453</v>
      </c>
      <c r="P118" s="28">
        <f t="shared" si="16"/>
        <v>143952.06611570247</v>
      </c>
      <c r="Q118" s="28">
        <f t="shared" si="16"/>
        <v>157819.00826446278</v>
      </c>
      <c r="R118" s="28">
        <f t="shared" si="16"/>
        <v>173666.94214876031</v>
      </c>
      <c r="S118" s="28">
        <f t="shared" si="16"/>
        <v>191495.86776859502</v>
      </c>
      <c r="T118" s="28">
        <f t="shared" si="16"/>
        <v>210645.45454545453</v>
      </c>
      <c r="U118" s="28">
        <f t="shared" si="16"/>
        <v>231776.03305785122</v>
      </c>
      <c r="V118" s="28">
        <f t="shared" si="16"/>
        <v>254887.6033057851</v>
      </c>
      <c r="W118" s="28">
        <f t="shared" si="16"/>
        <v>267433.88429752062</v>
      </c>
      <c r="X118" s="28">
        <f t="shared" si="16"/>
        <v>280640.49586776859</v>
      </c>
      <c r="Y118" s="28">
        <f t="shared" si="16"/>
        <v>295167.7685950413</v>
      </c>
      <c r="Z118" s="28">
        <f t="shared" si="16"/>
        <v>309695.04132231401</v>
      </c>
      <c r="AA118" s="28">
        <f t="shared" si="16"/>
        <v>324882.64462809917</v>
      </c>
      <c r="AB118" s="28">
        <f t="shared" si="16"/>
        <v>341390.90909090906</v>
      </c>
      <c r="AC118" s="28">
        <f t="shared" si="16"/>
        <v>358559.50413223135</v>
      </c>
      <c r="AD118" s="28">
        <f t="shared" si="16"/>
        <v>376388.42975206609</v>
      </c>
      <c r="AE118" s="28">
        <f t="shared" si="16"/>
        <v>394877.68595041317</v>
      </c>
      <c r="AF118" s="28">
        <f t="shared" si="16"/>
        <v>414687.6033057851</v>
      </c>
      <c r="AG118" s="28">
        <f t="shared" si="16"/>
        <v>435818.18181818177</v>
      </c>
      <c r="AH118" s="28">
        <f t="shared" si="16"/>
        <v>457609.09090909088</v>
      </c>
      <c r="AI118" s="28">
        <f t="shared" si="16"/>
        <v>480060.33057851234</v>
      </c>
      <c r="AJ118" s="28">
        <f t="shared" si="16"/>
        <v>504492.56198347104</v>
      </c>
      <c r="AK118" s="28">
        <f t="shared" si="16"/>
        <v>529585.12396694208</v>
      </c>
      <c r="AL118" s="28">
        <f t="shared" si="16"/>
        <v>555998.34710743802</v>
      </c>
    </row>
    <row r="119" spans="1:38" x14ac:dyDescent="0.2">
      <c r="A119" t="s">
        <v>148</v>
      </c>
      <c r="C119" s="28">
        <f>C110*$F$51</f>
        <v>49553.719008264459</v>
      </c>
      <c r="D119" s="28">
        <f t="shared" ref="D119:AL119" si="17">D110*$F$51</f>
        <v>56986.776859504127</v>
      </c>
      <c r="E119" s="28">
        <f t="shared" si="17"/>
        <v>65658.677685950417</v>
      </c>
      <c r="F119" s="28">
        <f t="shared" si="17"/>
        <v>75569.421487603307</v>
      </c>
      <c r="G119" s="28">
        <f t="shared" si="17"/>
        <v>86719.008264462813</v>
      </c>
      <c r="H119" s="28">
        <f t="shared" si="17"/>
        <v>99107.438016528919</v>
      </c>
      <c r="I119" s="28">
        <f t="shared" si="17"/>
        <v>118928.92561983471</v>
      </c>
      <c r="J119" s="28">
        <f t="shared" si="17"/>
        <v>143705.78512396693</v>
      </c>
      <c r="K119" s="28">
        <f t="shared" si="17"/>
        <v>172199.17355371901</v>
      </c>
      <c r="L119" s="28">
        <f t="shared" si="17"/>
        <v>205647.93388429753</v>
      </c>
      <c r="M119" s="28">
        <f t="shared" si="17"/>
        <v>247768.59504132232</v>
      </c>
      <c r="N119" s="28">
        <f t="shared" si="17"/>
        <v>297322.31404958677</v>
      </c>
      <c r="O119" s="28">
        <f t="shared" si="17"/>
        <v>327054.54545454547</v>
      </c>
      <c r="P119" s="28">
        <f t="shared" si="17"/>
        <v>359264.46280991734</v>
      </c>
      <c r="Q119" s="28">
        <f t="shared" si="17"/>
        <v>395190.90909090906</v>
      </c>
      <c r="R119" s="28">
        <f t="shared" si="17"/>
        <v>434833.88429752062</v>
      </c>
      <c r="S119" s="28">
        <f t="shared" si="17"/>
        <v>478193.38842975203</v>
      </c>
      <c r="T119" s="28">
        <f t="shared" si="17"/>
        <v>526508.26446280989</v>
      </c>
      <c r="U119" s="28">
        <f t="shared" si="17"/>
        <v>579778.51239669416</v>
      </c>
      <c r="V119" s="28">
        <f t="shared" si="17"/>
        <v>636765.28925619833</v>
      </c>
      <c r="W119" s="28">
        <f t="shared" si="17"/>
        <v>668975.2066115702</v>
      </c>
      <c r="X119" s="28">
        <f t="shared" si="17"/>
        <v>702423.96694214875</v>
      </c>
      <c r="Y119" s="28">
        <f t="shared" si="17"/>
        <v>738350.41322314052</v>
      </c>
      <c r="Z119" s="28">
        <f t="shared" si="17"/>
        <v>774276.85950413218</v>
      </c>
      <c r="AA119" s="28">
        <f t="shared" si="17"/>
        <v>812680.99173553719</v>
      </c>
      <c r="AB119" s="28">
        <f t="shared" si="17"/>
        <v>853562.80991735531</v>
      </c>
      <c r="AC119" s="28">
        <f t="shared" si="17"/>
        <v>896922.31404958677</v>
      </c>
      <c r="AD119" s="28">
        <f t="shared" si="17"/>
        <v>941520.66115702479</v>
      </c>
      <c r="AE119" s="28">
        <f t="shared" si="17"/>
        <v>988596.69421487604</v>
      </c>
      <c r="AF119" s="28">
        <f t="shared" si="17"/>
        <v>1038150.4132231404</v>
      </c>
      <c r="AG119" s="28">
        <f t="shared" si="17"/>
        <v>1090181.8181818181</v>
      </c>
      <c r="AH119" s="28">
        <f t="shared" si="17"/>
        <v>1144690.9090909089</v>
      </c>
      <c r="AI119" s="28">
        <f t="shared" si="17"/>
        <v>1201677.6859504131</v>
      </c>
      <c r="AJ119" s="28">
        <f t="shared" si="17"/>
        <v>1261142.1487603306</v>
      </c>
      <c r="AK119" s="28">
        <f t="shared" si="17"/>
        <v>1324323.1404958677</v>
      </c>
      <c r="AL119" s="28">
        <f t="shared" si="17"/>
        <v>1389981.8181818181</v>
      </c>
    </row>
    <row r="120" spans="1:38" x14ac:dyDescent="0.2">
      <c r="A120" t="s">
        <v>149</v>
      </c>
      <c r="C120" s="28">
        <f>C111*$F$52</f>
        <v>4090.9090909090905</v>
      </c>
      <c r="D120" s="28">
        <f t="shared" ref="D120:AL120" si="18">D111*$F$52</f>
        <v>4745.454545454545</v>
      </c>
      <c r="E120" s="28">
        <f t="shared" si="18"/>
        <v>5400</v>
      </c>
      <c r="F120" s="28">
        <f t="shared" si="18"/>
        <v>6218.181818181818</v>
      </c>
      <c r="G120" s="28">
        <f t="shared" si="18"/>
        <v>7200</v>
      </c>
      <c r="H120" s="28">
        <f t="shared" si="18"/>
        <v>8263.636363636364</v>
      </c>
      <c r="I120" s="28">
        <f t="shared" si="18"/>
        <v>9900</v>
      </c>
      <c r="J120" s="28">
        <f t="shared" si="18"/>
        <v>11863.636363636362</v>
      </c>
      <c r="K120" s="28">
        <f t="shared" si="18"/>
        <v>14236.363636363636</v>
      </c>
      <c r="L120" s="28">
        <f t="shared" si="18"/>
        <v>17018.181818181816</v>
      </c>
      <c r="M120" s="28">
        <f t="shared" si="18"/>
        <v>20454.545454545452</v>
      </c>
      <c r="N120" s="28">
        <f t="shared" si="18"/>
        <v>24545.454545454544</v>
      </c>
      <c r="O120" s="28">
        <f t="shared" si="18"/>
        <v>27000</v>
      </c>
      <c r="P120" s="28">
        <f t="shared" si="18"/>
        <v>29699.999999999996</v>
      </c>
      <c r="Q120" s="28">
        <f t="shared" si="18"/>
        <v>32645.454545454544</v>
      </c>
      <c r="R120" s="28">
        <f t="shared" si="18"/>
        <v>35918.181818181816</v>
      </c>
      <c r="S120" s="28">
        <f t="shared" si="18"/>
        <v>39518.181818181816</v>
      </c>
      <c r="T120" s="28">
        <f t="shared" si="18"/>
        <v>43527.272727272728</v>
      </c>
      <c r="U120" s="28">
        <f t="shared" si="18"/>
        <v>47863.63636363636</v>
      </c>
      <c r="V120" s="28">
        <f t="shared" si="18"/>
        <v>52609.090909090904</v>
      </c>
      <c r="W120" s="28">
        <f t="shared" si="18"/>
        <v>55227.272727272721</v>
      </c>
      <c r="X120" s="28">
        <f t="shared" si="18"/>
        <v>58009.090909090904</v>
      </c>
      <c r="Y120" s="28">
        <f t="shared" si="18"/>
        <v>60954.545454545449</v>
      </c>
      <c r="Z120" s="28">
        <f t="shared" si="18"/>
        <v>63981.818181818177</v>
      </c>
      <c r="AA120" s="28">
        <f t="shared" si="18"/>
        <v>67172.727272727265</v>
      </c>
      <c r="AB120" s="28">
        <f t="shared" si="18"/>
        <v>70527.272727272721</v>
      </c>
      <c r="AC120" s="28">
        <f t="shared" si="18"/>
        <v>74045.454545454544</v>
      </c>
      <c r="AD120" s="28">
        <f t="shared" si="18"/>
        <v>77727.272727272721</v>
      </c>
      <c r="AE120" s="28">
        <f t="shared" si="18"/>
        <v>81572.727272727265</v>
      </c>
      <c r="AF120" s="28">
        <f t="shared" si="18"/>
        <v>85663.636363636353</v>
      </c>
      <c r="AG120" s="28">
        <f t="shared" si="18"/>
        <v>90000</v>
      </c>
      <c r="AH120" s="28">
        <f t="shared" si="18"/>
        <v>94500</v>
      </c>
      <c r="AI120" s="28">
        <f t="shared" si="18"/>
        <v>99163.636363636353</v>
      </c>
      <c r="AJ120" s="28">
        <f t="shared" si="18"/>
        <v>104154.54545454544</v>
      </c>
      <c r="AK120" s="28">
        <f t="shared" si="18"/>
        <v>109309.0909090909</v>
      </c>
      <c r="AL120" s="28">
        <f t="shared" si="18"/>
        <v>114790.90909090909</v>
      </c>
    </row>
    <row r="121" spans="1:38" x14ac:dyDescent="0.2">
      <c r="A121" t="s">
        <v>150</v>
      </c>
      <c r="C121" s="28">
        <f>C112*$F$53</f>
        <v>1239.6694214876034</v>
      </c>
      <c r="D121" s="28">
        <f t="shared" ref="D121:AL121" si="19">D112*$F$53</f>
        <v>1487.6033057851239</v>
      </c>
      <c r="E121" s="28">
        <f t="shared" si="19"/>
        <v>1611.5702479338843</v>
      </c>
      <c r="F121" s="28">
        <f t="shared" si="19"/>
        <v>1859.5041322314048</v>
      </c>
      <c r="G121" s="28">
        <f t="shared" si="19"/>
        <v>2231.404958677686</v>
      </c>
      <c r="H121" s="28">
        <f t="shared" si="19"/>
        <v>2479.3388429752067</v>
      </c>
      <c r="I121" s="28">
        <f t="shared" si="19"/>
        <v>2975.2066115702478</v>
      </c>
      <c r="J121" s="28">
        <f t="shared" si="19"/>
        <v>3595.0413223140495</v>
      </c>
      <c r="K121" s="28">
        <f t="shared" si="19"/>
        <v>4338.8429752066113</v>
      </c>
      <c r="L121" s="28">
        <f t="shared" si="19"/>
        <v>5206.6115702479337</v>
      </c>
      <c r="M121" s="28">
        <f t="shared" si="19"/>
        <v>6198.3471074380159</v>
      </c>
      <c r="N121" s="28">
        <f t="shared" si="19"/>
        <v>7438.0165289256192</v>
      </c>
      <c r="O121" s="28">
        <f t="shared" si="19"/>
        <v>8181.8181818181811</v>
      </c>
      <c r="P121" s="28">
        <f t="shared" si="19"/>
        <v>9049.5867768595035</v>
      </c>
      <c r="Q121" s="28">
        <f t="shared" si="19"/>
        <v>9917.3553719008269</v>
      </c>
      <c r="R121" s="28">
        <f t="shared" si="19"/>
        <v>10909.090909090908</v>
      </c>
      <c r="S121" s="28">
        <f t="shared" si="19"/>
        <v>12024.793388429751</v>
      </c>
      <c r="T121" s="28">
        <f t="shared" si="19"/>
        <v>13140.495867768594</v>
      </c>
      <c r="U121" s="28">
        <f t="shared" si="19"/>
        <v>14504.132231404958</v>
      </c>
      <c r="V121" s="28">
        <f t="shared" si="19"/>
        <v>15991.735537190081</v>
      </c>
      <c r="W121" s="28">
        <f t="shared" si="19"/>
        <v>16735.537190082643</v>
      </c>
      <c r="X121" s="28">
        <f t="shared" si="19"/>
        <v>17603.305785123965</v>
      </c>
      <c r="Y121" s="28">
        <f t="shared" si="19"/>
        <v>18471.07438016529</v>
      </c>
      <c r="Z121" s="28">
        <f t="shared" si="19"/>
        <v>19338.842975206611</v>
      </c>
      <c r="AA121" s="28">
        <f t="shared" si="19"/>
        <v>20330.578512396693</v>
      </c>
      <c r="AB121" s="28">
        <f t="shared" si="19"/>
        <v>21322.314049586777</v>
      </c>
      <c r="AC121" s="28">
        <f t="shared" si="19"/>
        <v>22438.016528925618</v>
      </c>
      <c r="AD121" s="28">
        <f t="shared" si="19"/>
        <v>23553.719008264463</v>
      </c>
      <c r="AE121" s="28">
        <f t="shared" si="19"/>
        <v>24669.421487603304</v>
      </c>
      <c r="AF121" s="28">
        <f t="shared" si="19"/>
        <v>25909.090909090908</v>
      </c>
      <c r="AG121" s="28">
        <f t="shared" si="19"/>
        <v>27272.727272727272</v>
      </c>
      <c r="AH121" s="28">
        <f t="shared" si="19"/>
        <v>28636.363636363636</v>
      </c>
      <c r="AI121" s="28">
        <f t="shared" si="19"/>
        <v>30000</v>
      </c>
      <c r="AJ121" s="28">
        <f t="shared" si="19"/>
        <v>31611.570247933883</v>
      </c>
      <c r="AK121" s="28">
        <f t="shared" si="19"/>
        <v>33099.173553719003</v>
      </c>
      <c r="AL121" s="28">
        <f t="shared" si="19"/>
        <v>34834.710743801654</v>
      </c>
    </row>
    <row r="122" spans="1:38" x14ac:dyDescent="0.2">
      <c r="A122" t="s">
        <v>151</v>
      </c>
      <c r="C122" s="28">
        <f>C113*$F$54</f>
        <v>661.15702479338836</v>
      </c>
      <c r="D122" s="28">
        <f t="shared" ref="D122:AL122" si="20">D113*$F$54</f>
        <v>760.33057851239664</v>
      </c>
      <c r="E122" s="28">
        <f t="shared" si="20"/>
        <v>876.03305785123962</v>
      </c>
      <c r="F122" s="28">
        <f t="shared" si="20"/>
        <v>1008.2644628099173</v>
      </c>
      <c r="G122" s="28">
        <f t="shared" si="20"/>
        <v>1157.0247933884295</v>
      </c>
      <c r="H122" s="28">
        <f t="shared" si="20"/>
        <v>1330.5785123966941</v>
      </c>
      <c r="I122" s="28">
        <f t="shared" si="20"/>
        <v>1595.0413223140495</v>
      </c>
      <c r="J122" s="28">
        <f t="shared" si="20"/>
        <v>1909.0909090909088</v>
      </c>
      <c r="K122" s="28">
        <f t="shared" si="20"/>
        <v>2297.5206611570247</v>
      </c>
      <c r="L122" s="28">
        <f t="shared" si="20"/>
        <v>2752.0661157024792</v>
      </c>
      <c r="M122" s="28">
        <f t="shared" si="20"/>
        <v>3297.5206611570243</v>
      </c>
      <c r="N122" s="28">
        <f t="shared" si="20"/>
        <v>3958.677685950413</v>
      </c>
      <c r="O122" s="28">
        <f t="shared" si="20"/>
        <v>4355.3719008264461</v>
      </c>
      <c r="P122" s="28">
        <f t="shared" si="20"/>
        <v>4793.3884297520653</v>
      </c>
      <c r="Q122" s="28">
        <f t="shared" si="20"/>
        <v>5272.7272727272721</v>
      </c>
      <c r="R122" s="28">
        <f t="shared" si="20"/>
        <v>5801.6528925619832</v>
      </c>
      <c r="S122" s="28">
        <f t="shared" si="20"/>
        <v>6388.4297520661148</v>
      </c>
      <c r="T122" s="28">
        <f t="shared" si="20"/>
        <v>7024.7933884297518</v>
      </c>
      <c r="U122" s="28">
        <f t="shared" si="20"/>
        <v>7727.2727272727261</v>
      </c>
      <c r="V122" s="28">
        <f t="shared" si="20"/>
        <v>8504.1322314049576</v>
      </c>
      <c r="W122" s="28">
        <f t="shared" si="20"/>
        <v>8925.619834710742</v>
      </c>
      <c r="X122" s="28">
        <f t="shared" si="20"/>
        <v>9371.9008264462791</v>
      </c>
      <c r="Y122" s="28">
        <f t="shared" si="20"/>
        <v>9842.9752066115689</v>
      </c>
      <c r="Z122" s="28">
        <f t="shared" si="20"/>
        <v>10330.578512396693</v>
      </c>
      <c r="AA122" s="28">
        <f t="shared" si="20"/>
        <v>10851.239669421486</v>
      </c>
      <c r="AB122" s="28">
        <f t="shared" si="20"/>
        <v>11388.429752066115</v>
      </c>
      <c r="AC122" s="28">
        <f t="shared" si="20"/>
        <v>11958.677685950412</v>
      </c>
      <c r="AD122" s="28">
        <f t="shared" si="20"/>
        <v>12553.719008264461</v>
      </c>
      <c r="AE122" s="28">
        <f t="shared" si="20"/>
        <v>13181.81818181818</v>
      </c>
      <c r="AF122" s="28">
        <f t="shared" si="20"/>
        <v>13842.975206611569</v>
      </c>
      <c r="AG122" s="28">
        <f t="shared" si="20"/>
        <v>14537.190082644627</v>
      </c>
      <c r="AH122" s="28">
        <f t="shared" si="20"/>
        <v>15264.462809917353</v>
      </c>
      <c r="AI122" s="28">
        <f t="shared" si="20"/>
        <v>16024.793388429751</v>
      </c>
      <c r="AJ122" s="28">
        <f t="shared" si="20"/>
        <v>16826.446280991735</v>
      </c>
      <c r="AK122" s="28">
        <f t="shared" si="20"/>
        <v>17669.421487603304</v>
      </c>
      <c r="AL122" s="28">
        <f t="shared" si="20"/>
        <v>18553.719008264459</v>
      </c>
    </row>
    <row r="123" spans="1:38" x14ac:dyDescent="0.2">
      <c r="A123" t="s">
        <v>152</v>
      </c>
      <c r="C123" s="28">
        <f>C114*$F$55</f>
        <v>1214.8760330578511</v>
      </c>
      <c r="D123" s="28">
        <f t="shared" ref="D123:AL123" si="21">D114*$F$55</f>
        <v>1417.3553719008264</v>
      </c>
      <c r="E123" s="28">
        <f t="shared" si="21"/>
        <v>1619.8347107438017</v>
      </c>
      <c r="F123" s="28">
        <f t="shared" si="21"/>
        <v>1862.8099173553719</v>
      </c>
      <c r="G123" s="28">
        <f t="shared" si="21"/>
        <v>2146.2809917355371</v>
      </c>
      <c r="H123" s="28">
        <f t="shared" si="21"/>
        <v>2429.7520661157023</v>
      </c>
      <c r="I123" s="28">
        <f t="shared" si="21"/>
        <v>2915.7024793388427</v>
      </c>
      <c r="J123" s="28">
        <f t="shared" si="21"/>
        <v>3523.1404958677685</v>
      </c>
      <c r="K123" s="28">
        <f t="shared" si="21"/>
        <v>4211.5702479338843</v>
      </c>
      <c r="L123" s="28">
        <f t="shared" si="21"/>
        <v>5061.9834710743798</v>
      </c>
      <c r="M123" s="28">
        <f t="shared" si="21"/>
        <v>6074.3801652892562</v>
      </c>
      <c r="N123" s="28">
        <f t="shared" si="21"/>
        <v>7289.2561983471069</v>
      </c>
      <c r="O123" s="28">
        <f t="shared" si="21"/>
        <v>8018.181818181818</v>
      </c>
      <c r="P123" s="28">
        <f t="shared" si="21"/>
        <v>8828.0991735537191</v>
      </c>
      <c r="Q123" s="28">
        <f t="shared" si="21"/>
        <v>9678.5123966942156</v>
      </c>
      <c r="R123" s="28">
        <f t="shared" si="21"/>
        <v>10650.413223140496</v>
      </c>
      <c r="S123" s="28">
        <f t="shared" si="21"/>
        <v>11743.801652892562</v>
      </c>
      <c r="T123" s="28">
        <f t="shared" si="21"/>
        <v>12918.181818181818</v>
      </c>
      <c r="U123" s="28">
        <f t="shared" si="21"/>
        <v>14214.049586776859</v>
      </c>
      <c r="V123" s="28">
        <f t="shared" si="21"/>
        <v>15631.404958677685</v>
      </c>
      <c r="W123" s="28">
        <f t="shared" si="21"/>
        <v>16400.826446280993</v>
      </c>
      <c r="X123" s="28">
        <f t="shared" si="21"/>
        <v>17210.743801652894</v>
      </c>
      <c r="Y123" s="28">
        <f t="shared" si="21"/>
        <v>18101.652892561982</v>
      </c>
      <c r="Z123" s="28">
        <f t="shared" si="21"/>
        <v>18992.561983471074</v>
      </c>
      <c r="AA123" s="28">
        <f t="shared" si="21"/>
        <v>19923.96694214876</v>
      </c>
      <c r="AB123" s="28">
        <f t="shared" si="21"/>
        <v>20936.363636363636</v>
      </c>
      <c r="AC123" s="28">
        <f t="shared" si="21"/>
        <v>21989.256198347106</v>
      </c>
      <c r="AD123" s="28">
        <f t="shared" si="21"/>
        <v>23082.644628099173</v>
      </c>
      <c r="AE123" s="28">
        <f t="shared" si="21"/>
        <v>24216.528925619834</v>
      </c>
      <c r="AF123" s="28">
        <f t="shared" si="21"/>
        <v>25431.404958677685</v>
      </c>
      <c r="AG123" s="28">
        <f t="shared" si="21"/>
        <v>26727.272727272728</v>
      </c>
      <c r="AH123" s="28">
        <f t="shared" si="21"/>
        <v>28063.636363636364</v>
      </c>
      <c r="AI123" s="28">
        <f t="shared" si="21"/>
        <v>29440.495867768594</v>
      </c>
      <c r="AJ123" s="28">
        <f t="shared" si="21"/>
        <v>30938.842975206611</v>
      </c>
      <c r="AK123" s="28">
        <f t="shared" si="21"/>
        <v>32477.685950413223</v>
      </c>
      <c r="AL123" s="28">
        <f t="shared" si="21"/>
        <v>34097.520661157025</v>
      </c>
    </row>
    <row r="124" spans="1:38" x14ac:dyDescent="0.2">
      <c r="A124" s="2" t="s">
        <v>153</v>
      </c>
      <c r="C124" s="27">
        <f t="shared" ref="C124:AL124" si="22">C116+C117+C118+C119+C120+C121+C122</f>
        <v>100123.96694214875</v>
      </c>
      <c r="D124" s="27">
        <f t="shared" si="22"/>
        <v>115988.42975206612</v>
      </c>
      <c r="E124" s="27">
        <f t="shared" si="22"/>
        <v>132984.29752066117</v>
      </c>
      <c r="F124" s="27">
        <f t="shared" si="22"/>
        <v>153009.09090909091</v>
      </c>
      <c r="G124" s="27">
        <f t="shared" si="22"/>
        <v>176062.80991735539</v>
      </c>
      <c r="H124" s="27">
        <f t="shared" si="22"/>
        <v>200338.0165289256</v>
      </c>
      <c r="I124" s="27">
        <f t="shared" si="22"/>
        <v>240387.60330578516</v>
      </c>
      <c r="J124" s="27">
        <f t="shared" si="22"/>
        <v>290351.23966942145</v>
      </c>
      <c r="K124" s="27">
        <f t="shared" si="22"/>
        <v>347610.74380165292</v>
      </c>
      <c r="L124" s="27">
        <f t="shared" si="22"/>
        <v>416368.59504132235</v>
      </c>
      <c r="M124" s="27">
        <f t="shared" si="22"/>
        <v>500611.57024793391</v>
      </c>
      <c r="N124" s="27">
        <f t="shared" si="22"/>
        <v>600735.53719008272</v>
      </c>
      <c r="O124" s="27">
        <f t="shared" si="22"/>
        <v>660809.91735537199</v>
      </c>
      <c r="P124" s="27">
        <f t="shared" si="22"/>
        <v>726744.62809917354</v>
      </c>
      <c r="Q124" s="27">
        <f t="shared" si="22"/>
        <v>798168.59504132229</v>
      </c>
      <c r="R124" s="27">
        <f t="shared" si="22"/>
        <v>878267.76859504124</v>
      </c>
      <c r="S124" s="27">
        <f t="shared" si="22"/>
        <v>967050.41322314041</v>
      </c>
      <c r="T124" s="27">
        <f t="shared" si="22"/>
        <v>1064219.0082644627</v>
      </c>
      <c r="U124" s="27">
        <f t="shared" si="22"/>
        <v>1171442.1487603306</v>
      </c>
      <c r="V124" s="27">
        <f t="shared" si="22"/>
        <v>1287447.1074380165</v>
      </c>
      <c r="W124" s="27">
        <f t="shared" si="22"/>
        <v>1351673.5537190083</v>
      </c>
      <c r="X124" s="27">
        <f t="shared" si="22"/>
        <v>1418937.1900826446</v>
      </c>
      <c r="Y124" s="27">
        <f t="shared" si="22"/>
        <v>1491838.8429752064</v>
      </c>
      <c r="Z124" s="27">
        <f t="shared" si="22"/>
        <v>1564838.8429752064</v>
      </c>
      <c r="AA124" s="27">
        <f t="shared" si="22"/>
        <v>1642123.1404958677</v>
      </c>
      <c r="AB124" s="27">
        <f t="shared" si="22"/>
        <v>1725037.1900826443</v>
      </c>
      <c r="AC124" s="27">
        <f t="shared" si="22"/>
        <v>1812235.5371900827</v>
      </c>
      <c r="AD124" s="27">
        <f t="shared" si="22"/>
        <v>1902347.1074380162</v>
      </c>
      <c r="AE124" s="27">
        <f t="shared" si="22"/>
        <v>1996619.0082644627</v>
      </c>
      <c r="AF124" s="27">
        <f t="shared" si="22"/>
        <v>2096742.9752066117</v>
      </c>
      <c r="AG124" s="27">
        <f t="shared" si="22"/>
        <v>2202719.0082644625</v>
      </c>
      <c r="AH124" s="27">
        <f t="shared" si="22"/>
        <v>2312855.3719008262</v>
      </c>
      <c r="AI124" s="27">
        <f t="shared" si="22"/>
        <v>2427152.066115702</v>
      </c>
      <c r="AJ124" s="27">
        <f t="shared" si="22"/>
        <v>2549000.8264462808</v>
      </c>
      <c r="AK124" s="27">
        <f t="shared" si="22"/>
        <v>2676133.05785124</v>
      </c>
      <c r="AL124" s="27">
        <f t="shared" si="22"/>
        <v>2809331.4049586779</v>
      </c>
    </row>
    <row r="126" spans="1:38" x14ac:dyDescent="0.2">
      <c r="A126" s="4" t="s">
        <v>154</v>
      </c>
    </row>
    <row r="127" spans="1:38" x14ac:dyDescent="0.2">
      <c r="A127" t="s">
        <v>155</v>
      </c>
      <c r="C127" s="28">
        <f>C108*$B$49</f>
        <v>15242.209199999999</v>
      </c>
      <c r="D127" s="28">
        <f t="shared" ref="D127:AL127" si="23">D108*$B$49</f>
        <v>17782.577399999998</v>
      </c>
      <c r="E127" s="28">
        <f t="shared" si="23"/>
        <v>20322.945599999999</v>
      </c>
      <c r="F127" s="28">
        <f t="shared" si="23"/>
        <v>23371.387439999999</v>
      </c>
      <c r="G127" s="28">
        <f t="shared" si="23"/>
        <v>26927.902919999997</v>
      </c>
      <c r="H127" s="28">
        <f t="shared" si="23"/>
        <v>30484.418399999999</v>
      </c>
      <c r="I127" s="28">
        <f t="shared" si="23"/>
        <v>36581.302079999994</v>
      </c>
      <c r="J127" s="28">
        <f t="shared" si="23"/>
        <v>44202.406679999993</v>
      </c>
      <c r="K127" s="28">
        <f t="shared" si="23"/>
        <v>52839.658559999996</v>
      </c>
      <c r="L127" s="28">
        <f t="shared" si="23"/>
        <v>63509.204999999994</v>
      </c>
      <c r="M127" s="28">
        <f t="shared" si="23"/>
        <v>76211.045999999988</v>
      </c>
      <c r="N127" s="28">
        <f t="shared" si="23"/>
        <v>91453.255199999985</v>
      </c>
      <c r="O127" s="28">
        <f t="shared" si="23"/>
        <v>100598.58072</v>
      </c>
      <c r="P127" s="28">
        <f t="shared" si="23"/>
        <v>110760.05351999999</v>
      </c>
      <c r="Q127" s="28">
        <f t="shared" si="23"/>
        <v>121429.59995999999</v>
      </c>
      <c r="R127" s="28">
        <f t="shared" si="23"/>
        <v>133623.36731999999</v>
      </c>
      <c r="S127" s="28">
        <f t="shared" si="23"/>
        <v>147341.35559999998</v>
      </c>
      <c r="T127" s="28">
        <f t="shared" si="23"/>
        <v>162075.49115999998</v>
      </c>
      <c r="U127" s="28">
        <f t="shared" si="23"/>
        <v>178333.84763999999</v>
      </c>
      <c r="V127" s="28">
        <f t="shared" si="23"/>
        <v>196116.42503999997</v>
      </c>
      <c r="W127" s="28">
        <f t="shared" si="23"/>
        <v>205769.82419999997</v>
      </c>
      <c r="X127" s="28">
        <f t="shared" si="23"/>
        <v>215931.29699999999</v>
      </c>
      <c r="Y127" s="28">
        <f t="shared" si="23"/>
        <v>227108.91707999998</v>
      </c>
      <c r="Z127" s="28">
        <f t="shared" si="23"/>
        <v>238286.53715999998</v>
      </c>
      <c r="AA127" s="28">
        <f t="shared" si="23"/>
        <v>249972.23087999999</v>
      </c>
      <c r="AB127" s="28">
        <f t="shared" si="23"/>
        <v>262674.07188</v>
      </c>
      <c r="AC127" s="28">
        <f t="shared" si="23"/>
        <v>275883.98651999998</v>
      </c>
      <c r="AD127" s="28">
        <f t="shared" si="23"/>
        <v>289601.97479999997</v>
      </c>
      <c r="AE127" s="28">
        <f t="shared" si="23"/>
        <v>303828.03671999997</v>
      </c>
      <c r="AF127" s="28">
        <f t="shared" si="23"/>
        <v>319070.24591999996</v>
      </c>
      <c r="AG127" s="28">
        <f t="shared" si="23"/>
        <v>335328.60239999997</v>
      </c>
      <c r="AH127" s="28">
        <f t="shared" si="23"/>
        <v>352095.03251999995</v>
      </c>
      <c r="AI127" s="28">
        <f t="shared" si="23"/>
        <v>369369.53627999994</v>
      </c>
      <c r="AJ127" s="28">
        <f t="shared" si="23"/>
        <v>388168.26095999999</v>
      </c>
      <c r="AK127" s="28">
        <f t="shared" si="23"/>
        <v>407475.05927999999</v>
      </c>
      <c r="AL127" s="28">
        <f t="shared" si="23"/>
        <v>427798.00487999996</v>
      </c>
    </row>
    <row r="128" spans="1:38" x14ac:dyDescent="0.2">
      <c r="A128" t="s">
        <v>156</v>
      </c>
      <c r="C128" s="28">
        <f>C109*$B$50</f>
        <v>12267.774000000001</v>
      </c>
      <c r="D128" s="28">
        <f t="shared" ref="D128:AL128" si="24">D109*$B$50</f>
        <v>14312.403000000002</v>
      </c>
      <c r="E128" s="28">
        <f t="shared" si="24"/>
        <v>16357.032000000001</v>
      </c>
      <c r="F128" s="28">
        <f t="shared" si="24"/>
        <v>18810.586800000001</v>
      </c>
      <c r="G128" s="28">
        <f t="shared" si="24"/>
        <v>21673.067400000004</v>
      </c>
      <c r="H128" s="28">
        <f t="shared" si="24"/>
        <v>24535.548000000003</v>
      </c>
      <c r="I128" s="28">
        <f t="shared" si="24"/>
        <v>29442.657600000002</v>
      </c>
      <c r="J128" s="28">
        <f t="shared" si="24"/>
        <v>35576.544600000001</v>
      </c>
      <c r="K128" s="28">
        <f t="shared" si="24"/>
        <v>42528.283200000005</v>
      </c>
      <c r="L128" s="28">
        <f t="shared" si="24"/>
        <v>51115.725000000006</v>
      </c>
      <c r="M128" s="28">
        <f t="shared" si="24"/>
        <v>61338.87</v>
      </c>
      <c r="N128" s="28">
        <f t="shared" si="24"/>
        <v>73606.644</v>
      </c>
      <c r="O128" s="28">
        <f t="shared" si="24"/>
        <v>80967.308400000009</v>
      </c>
      <c r="P128" s="28">
        <f t="shared" si="24"/>
        <v>89145.824400000012</v>
      </c>
      <c r="Q128" s="28">
        <f t="shared" si="24"/>
        <v>97733.266200000013</v>
      </c>
      <c r="R128" s="28">
        <f t="shared" si="24"/>
        <v>107547.48540000001</v>
      </c>
      <c r="S128" s="28">
        <f t="shared" si="24"/>
        <v>118588.48200000002</v>
      </c>
      <c r="T128" s="28">
        <f t="shared" si="24"/>
        <v>130447.33020000001</v>
      </c>
      <c r="U128" s="28">
        <f t="shared" si="24"/>
        <v>143532.95580000003</v>
      </c>
      <c r="V128" s="28">
        <f t="shared" si="24"/>
        <v>157845.35880000002</v>
      </c>
      <c r="W128" s="28">
        <f t="shared" si="24"/>
        <v>165614.94900000002</v>
      </c>
      <c r="X128" s="28">
        <f t="shared" si="24"/>
        <v>173793.46500000003</v>
      </c>
      <c r="Y128" s="28">
        <f t="shared" si="24"/>
        <v>182789.83260000002</v>
      </c>
      <c r="Z128" s="28">
        <f t="shared" si="24"/>
        <v>191786.20020000002</v>
      </c>
      <c r="AA128" s="28">
        <f t="shared" si="24"/>
        <v>201191.49360000002</v>
      </c>
      <c r="AB128" s="28">
        <f t="shared" si="24"/>
        <v>211414.63860000001</v>
      </c>
      <c r="AC128" s="28">
        <f t="shared" si="24"/>
        <v>222046.70940000002</v>
      </c>
      <c r="AD128" s="28">
        <f t="shared" si="24"/>
        <v>233087.70600000003</v>
      </c>
      <c r="AE128" s="28">
        <f t="shared" si="24"/>
        <v>244537.62840000002</v>
      </c>
      <c r="AF128" s="28">
        <f t="shared" si="24"/>
        <v>256805.40240000002</v>
      </c>
      <c r="AG128" s="28">
        <f t="shared" si="24"/>
        <v>269891.02800000005</v>
      </c>
      <c r="AH128" s="28">
        <f t="shared" si="24"/>
        <v>283385.57940000005</v>
      </c>
      <c r="AI128" s="28">
        <f t="shared" si="24"/>
        <v>297289.05660000001</v>
      </c>
      <c r="AJ128" s="28">
        <f t="shared" si="24"/>
        <v>312419.31120000005</v>
      </c>
      <c r="AK128" s="28">
        <f t="shared" si="24"/>
        <v>327958.49160000001</v>
      </c>
      <c r="AL128" s="28">
        <f t="shared" si="24"/>
        <v>344315.52360000001</v>
      </c>
    </row>
    <row r="129" spans="1:38" x14ac:dyDescent="0.2">
      <c r="A129" t="s">
        <v>157</v>
      </c>
      <c r="C129" s="28">
        <f>C110*$B$51</f>
        <v>30347.898239999995</v>
      </c>
      <c r="D129" s="28">
        <f t="shared" ref="D129:AL129" si="25">D110*$B$51</f>
        <v>34900.082975999991</v>
      </c>
      <c r="E129" s="28">
        <f t="shared" si="25"/>
        <v>40210.965167999995</v>
      </c>
      <c r="F129" s="28">
        <f t="shared" si="25"/>
        <v>46280.544815999994</v>
      </c>
      <c r="G129" s="28">
        <f t="shared" si="25"/>
        <v>53108.821919999988</v>
      </c>
      <c r="H129" s="28">
        <f t="shared" si="25"/>
        <v>60695.79647999999</v>
      </c>
      <c r="I129" s="28">
        <f t="shared" si="25"/>
        <v>72834.955775999988</v>
      </c>
      <c r="J129" s="28">
        <f t="shared" si="25"/>
        <v>88008.904895999993</v>
      </c>
      <c r="K129" s="28">
        <f t="shared" si="25"/>
        <v>105458.94638399998</v>
      </c>
      <c r="L129" s="28">
        <f t="shared" si="25"/>
        <v>125943.77769599998</v>
      </c>
      <c r="M129" s="28">
        <f t="shared" si="25"/>
        <v>151739.49119999999</v>
      </c>
      <c r="N129" s="28">
        <f t="shared" si="25"/>
        <v>182087.38943999997</v>
      </c>
      <c r="O129" s="28">
        <f t="shared" si="25"/>
        <v>200296.12838399998</v>
      </c>
      <c r="P129" s="28">
        <f t="shared" si="25"/>
        <v>220022.26223999995</v>
      </c>
      <c r="Q129" s="28">
        <f t="shared" si="25"/>
        <v>242024.48846399997</v>
      </c>
      <c r="R129" s="28">
        <f t="shared" si="25"/>
        <v>266302.80705599993</v>
      </c>
      <c r="S129" s="28">
        <f t="shared" si="25"/>
        <v>292857.21801599994</v>
      </c>
      <c r="T129" s="28">
        <f t="shared" si="25"/>
        <v>322446.41879999993</v>
      </c>
      <c r="U129" s="28">
        <f t="shared" si="25"/>
        <v>355070.40940799995</v>
      </c>
      <c r="V129" s="28">
        <f t="shared" si="25"/>
        <v>389970.49238399992</v>
      </c>
      <c r="W129" s="28">
        <f t="shared" si="25"/>
        <v>409696.62623999995</v>
      </c>
      <c r="X129" s="28">
        <f t="shared" si="25"/>
        <v>430181.45755199995</v>
      </c>
      <c r="Y129" s="28">
        <f t="shared" si="25"/>
        <v>452183.68377599993</v>
      </c>
      <c r="Z129" s="28">
        <f t="shared" si="25"/>
        <v>474185.90999999992</v>
      </c>
      <c r="AA129" s="28">
        <f t="shared" si="25"/>
        <v>497705.53113599995</v>
      </c>
      <c r="AB129" s="28">
        <f t="shared" si="25"/>
        <v>522742.54718399991</v>
      </c>
      <c r="AC129" s="28">
        <f t="shared" si="25"/>
        <v>549296.95814399992</v>
      </c>
      <c r="AD129" s="28">
        <f t="shared" si="25"/>
        <v>576610.06655999995</v>
      </c>
      <c r="AE129" s="28">
        <f t="shared" si="25"/>
        <v>605440.56988799991</v>
      </c>
      <c r="AF129" s="28">
        <f t="shared" si="25"/>
        <v>635788.46812799992</v>
      </c>
      <c r="AG129" s="28">
        <f t="shared" si="25"/>
        <v>667653.76127999986</v>
      </c>
      <c r="AH129" s="28">
        <f t="shared" si="25"/>
        <v>701036.44934399985</v>
      </c>
      <c r="AI129" s="28">
        <f t="shared" si="25"/>
        <v>735936.53231999988</v>
      </c>
      <c r="AJ129" s="28">
        <f t="shared" si="25"/>
        <v>772354.01020799985</v>
      </c>
      <c r="AK129" s="28">
        <f t="shared" si="25"/>
        <v>811047.58046399988</v>
      </c>
      <c r="AL129" s="28">
        <f t="shared" si="25"/>
        <v>851258.54563199985</v>
      </c>
    </row>
    <row r="130" spans="1:38" x14ac:dyDescent="0.2">
      <c r="A130" t="s">
        <v>158</v>
      </c>
      <c r="C130" s="28">
        <f>C111*$B$52</f>
        <v>1254</v>
      </c>
      <c r="D130" s="28">
        <f t="shared" ref="D130:AL130" si="26">D111*$B$52</f>
        <v>1454.6399999999999</v>
      </c>
      <c r="E130" s="28">
        <f t="shared" si="26"/>
        <v>1655.28</v>
      </c>
      <c r="F130" s="28">
        <f t="shared" si="26"/>
        <v>1906.08</v>
      </c>
      <c r="G130" s="28">
        <f t="shared" si="26"/>
        <v>2207.04</v>
      </c>
      <c r="H130" s="28">
        <f t="shared" si="26"/>
        <v>2533.08</v>
      </c>
      <c r="I130" s="28">
        <f t="shared" si="26"/>
        <v>3034.68</v>
      </c>
      <c r="J130" s="28">
        <f t="shared" si="26"/>
        <v>3636.6</v>
      </c>
      <c r="K130" s="28">
        <f t="shared" si="26"/>
        <v>4363.92</v>
      </c>
      <c r="L130" s="28">
        <f t="shared" si="26"/>
        <v>5216.6399999999994</v>
      </c>
      <c r="M130" s="28">
        <f t="shared" si="26"/>
        <v>6270</v>
      </c>
      <c r="N130" s="28">
        <f t="shared" si="26"/>
        <v>7523.9999999999991</v>
      </c>
      <c r="O130" s="28">
        <f t="shared" si="26"/>
        <v>8276.4</v>
      </c>
      <c r="P130" s="28">
        <f t="shared" si="26"/>
        <v>9104.0399999999991</v>
      </c>
      <c r="Q130" s="28">
        <f t="shared" si="26"/>
        <v>10006.92</v>
      </c>
      <c r="R130" s="28">
        <f t="shared" si="26"/>
        <v>11010.119999999999</v>
      </c>
      <c r="S130" s="28">
        <f t="shared" si="26"/>
        <v>12113.64</v>
      </c>
      <c r="T130" s="28">
        <f t="shared" si="26"/>
        <v>13342.56</v>
      </c>
      <c r="U130" s="28">
        <f t="shared" si="26"/>
        <v>14671.8</v>
      </c>
      <c r="V130" s="28">
        <f t="shared" si="26"/>
        <v>16126.439999999999</v>
      </c>
      <c r="W130" s="28">
        <f t="shared" si="26"/>
        <v>16929</v>
      </c>
      <c r="X130" s="28">
        <f t="shared" si="26"/>
        <v>17781.719999999998</v>
      </c>
      <c r="Y130" s="28">
        <f t="shared" si="26"/>
        <v>18684.599999999999</v>
      </c>
      <c r="Z130" s="28">
        <f t="shared" si="26"/>
        <v>19612.559999999998</v>
      </c>
      <c r="AA130" s="28">
        <f t="shared" si="26"/>
        <v>20590.68</v>
      </c>
      <c r="AB130" s="28">
        <f t="shared" si="26"/>
        <v>21618.959999999999</v>
      </c>
      <c r="AC130" s="28">
        <f t="shared" si="26"/>
        <v>22697.399999999998</v>
      </c>
      <c r="AD130" s="28">
        <f t="shared" si="26"/>
        <v>23826</v>
      </c>
      <c r="AE130" s="28">
        <f t="shared" si="26"/>
        <v>25004.76</v>
      </c>
      <c r="AF130" s="28">
        <f t="shared" si="26"/>
        <v>26258.76</v>
      </c>
      <c r="AG130" s="28">
        <f t="shared" si="26"/>
        <v>27587.999999999996</v>
      </c>
      <c r="AH130" s="28">
        <f t="shared" si="26"/>
        <v>28967.399999999998</v>
      </c>
      <c r="AI130" s="28">
        <f t="shared" si="26"/>
        <v>30396.959999999999</v>
      </c>
      <c r="AJ130" s="28">
        <f t="shared" si="26"/>
        <v>31926.839999999997</v>
      </c>
      <c r="AK130" s="28">
        <f t="shared" si="26"/>
        <v>33506.879999999997</v>
      </c>
      <c r="AL130" s="28">
        <f t="shared" si="26"/>
        <v>35187.24</v>
      </c>
    </row>
    <row r="131" spans="1:38" x14ac:dyDescent="0.2">
      <c r="A131" t="s">
        <v>238</v>
      </c>
      <c r="C131" s="28">
        <f>C112*$B$53</f>
        <v>700</v>
      </c>
      <c r="D131" s="28">
        <f t="shared" ref="D131:AL131" si="27">D112*$B$53</f>
        <v>840</v>
      </c>
      <c r="E131" s="28">
        <f t="shared" si="27"/>
        <v>910</v>
      </c>
      <c r="F131" s="28">
        <f t="shared" si="27"/>
        <v>1050</v>
      </c>
      <c r="G131" s="28">
        <f t="shared" si="27"/>
        <v>1260</v>
      </c>
      <c r="H131" s="28">
        <f t="shared" si="27"/>
        <v>1400</v>
      </c>
      <c r="I131" s="28">
        <f t="shared" si="27"/>
        <v>1680</v>
      </c>
      <c r="J131" s="28">
        <f t="shared" si="27"/>
        <v>2030</v>
      </c>
      <c r="K131" s="28">
        <f t="shared" si="27"/>
        <v>2450</v>
      </c>
      <c r="L131" s="28">
        <f t="shared" si="27"/>
        <v>2940</v>
      </c>
      <c r="M131" s="28">
        <f t="shared" si="27"/>
        <v>3500</v>
      </c>
      <c r="N131" s="28">
        <f t="shared" si="27"/>
        <v>4200</v>
      </c>
      <c r="O131" s="28">
        <f t="shared" si="27"/>
        <v>4620</v>
      </c>
      <c r="P131" s="28">
        <f t="shared" si="27"/>
        <v>5110</v>
      </c>
      <c r="Q131" s="28">
        <f t="shared" si="27"/>
        <v>5600</v>
      </c>
      <c r="R131" s="28">
        <f t="shared" si="27"/>
        <v>6160</v>
      </c>
      <c r="S131" s="28">
        <f t="shared" si="27"/>
        <v>6790</v>
      </c>
      <c r="T131" s="28">
        <f t="shared" si="27"/>
        <v>7420</v>
      </c>
      <c r="U131" s="28">
        <f t="shared" si="27"/>
        <v>8190</v>
      </c>
      <c r="V131" s="28">
        <f t="shared" si="27"/>
        <v>9030</v>
      </c>
      <c r="W131" s="28">
        <f t="shared" si="27"/>
        <v>9450</v>
      </c>
      <c r="X131" s="28">
        <f t="shared" si="27"/>
        <v>9940</v>
      </c>
      <c r="Y131" s="28">
        <f t="shared" si="27"/>
        <v>10430</v>
      </c>
      <c r="Z131" s="28">
        <f t="shared" si="27"/>
        <v>10920</v>
      </c>
      <c r="AA131" s="28">
        <f t="shared" si="27"/>
        <v>11480</v>
      </c>
      <c r="AB131" s="28">
        <f t="shared" si="27"/>
        <v>12040</v>
      </c>
      <c r="AC131" s="28">
        <f t="shared" si="27"/>
        <v>12670</v>
      </c>
      <c r="AD131" s="28">
        <f t="shared" si="27"/>
        <v>13300</v>
      </c>
      <c r="AE131" s="28">
        <f t="shared" si="27"/>
        <v>13930</v>
      </c>
      <c r="AF131" s="28">
        <f t="shared" si="27"/>
        <v>14630</v>
      </c>
      <c r="AG131" s="28">
        <f t="shared" si="27"/>
        <v>15400</v>
      </c>
      <c r="AH131" s="28">
        <f t="shared" si="27"/>
        <v>16170</v>
      </c>
      <c r="AI131" s="28">
        <f t="shared" si="27"/>
        <v>16940</v>
      </c>
      <c r="AJ131" s="28">
        <f t="shared" si="27"/>
        <v>17850</v>
      </c>
      <c r="AK131" s="28">
        <f t="shared" si="27"/>
        <v>18690</v>
      </c>
      <c r="AL131" s="28">
        <f t="shared" si="27"/>
        <v>19670</v>
      </c>
    </row>
    <row r="132" spans="1:38" x14ac:dyDescent="0.2">
      <c r="A132" t="s">
        <v>239</v>
      </c>
      <c r="C132" s="28">
        <f>C113*$B$54</f>
        <v>160</v>
      </c>
      <c r="D132" s="28">
        <f t="shared" ref="D132:AL132" si="28">D113*$B$54</f>
        <v>184</v>
      </c>
      <c r="E132" s="28">
        <f t="shared" si="28"/>
        <v>212</v>
      </c>
      <c r="F132" s="28">
        <f t="shared" si="28"/>
        <v>244</v>
      </c>
      <c r="G132" s="28">
        <f t="shared" si="28"/>
        <v>280</v>
      </c>
      <c r="H132" s="28">
        <f t="shared" si="28"/>
        <v>322</v>
      </c>
      <c r="I132" s="28">
        <f t="shared" si="28"/>
        <v>386</v>
      </c>
      <c r="J132" s="28">
        <f t="shared" si="28"/>
        <v>462</v>
      </c>
      <c r="K132" s="28">
        <f t="shared" si="28"/>
        <v>556</v>
      </c>
      <c r="L132" s="28">
        <f t="shared" si="28"/>
        <v>666</v>
      </c>
      <c r="M132" s="28">
        <f t="shared" si="28"/>
        <v>798</v>
      </c>
      <c r="N132" s="28">
        <f t="shared" si="28"/>
        <v>958</v>
      </c>
      <c r="O132" s="28">
        <f t="shared" si="28"/>
        <v>1054</v>
      </c>
      <c r="P132" s="28">
        <f t="shared" si="28"/>
        <v>1160</v>
      </c>
      <c r="Q132" s="28">
        <f t="shared" si="28"/>
        <v>1276</v>
      </c>
      <c r="R132" s="28">
        <f t="shared" si="28"/>
        <v>1404</v>
      </c>
      <c r="S132" s="28">
        <f t="shared" si="28"/>
        <v>1546</v>
      </c>
      <c r="T132" s="28">
        <f t="shared" si="28"/>
        <v>1700</v>
      </c>
      <c r="U132" s="28">
        <f t="shared" si="28"/>
        <v>1870</v>
      </c>
      <c r="V132" s="28">
        <f t="shared" si="28"/>
        <v>2058</v>
      </c>
      <c r="W132" s="28">
        <f t="shared" si="28"/>
        <v>2160</v>
      </c>
      <c r="X132" s="28">
        <f t="shared" si="28"/>
        <v>2268</v>
      </c>
      <c r="Y132" s="28">
        <f t="shared" si="28"/>
        <v>2382</v>
      </c>
      <c r="Z132" s="28">
        <f t="shared" si="28"/>
        <v>2500</v>
      </c>
      <c r="AA132" s="28">
        <f t="shared" si="28"/>
        <v>2626</v>
      </c>
      <c r="AB132" s="28">
        <f t="shared" si="28"/>
        <v>2756</v>
      </c>
      <c r="AC132" s="28">
        <f t="shared" si="28"/>
        <v>2894</v>
      </c>
      <c r="AD132" s="28">
        <f t="shared" si="28"/>
        <v>3038</v>
      </c>
      <c r="AE132" s="28">
        <f t="shared" si="28"/>
        <v>3190</v>
      </c>
      <c r="AF132" s="28">
        <f t="shared" si="28"/>
        <v>3350</v>
      </c>
      <c r="AG132" s="28">
        <f t="shared" si="28"/>
        <v>3518</v>
      </c>
      <c r="AH132" s="28">
        <f t="shared" si="28"/>
        <v>3694</v>
      </c>
      <c r="AI132" s="28">
        <f t="shared" si="28"/>
        <v>3878</v>
      </c>
      <c r="AJ132" s="28">
        <f t="shared" si="28"/>
        <v>4072</v>
      </c>
      <c r="AK132" s="28">
        <f t="shared" si="28"/>
        <v>4276</v>
      </c>
      <c r="AL132" s="28">
        <f t="shared" si="28"/>
        <v>4490</v>
      </c>
    </row>
    <row r="133" spans="1:38" x14ac:dyDescent="0.2">
      <c r="A133" t="s">
        <v>159</v>
      </c>
      <c r="C133" s="28">
        <f>C114*$B$55</f>
        <v>450</v>
      </c>
      <c r="D133" s="28">
        <f t="shared" ref="D133:AL133" si="29">D114*$B$55</f>
        <v>525</v>
      </c>
      <c r="E133" s="28">
        <f t="shared" si="29"/>
        <v>600</v>
      </c>
      <c r="F133" s="28">
        <f t="shared" si="29"/>
        <v>690</v>
      </c>
      <c r="G133" s="28">
        <f t="shared" si="29"/>
        <v>795</v>
      </c>
      <c r="H133" s="28">
        <f t="shared" si="29"/>
        <v>900</v>
      </c>
      <c r="I133" s="28">
        <f t="shared" si="29"/>
        <v>1080</v>
      </c>
      <c r="J133" s="28">
        <f t="shared" si="29"/>
        <v>1305</v>
      </c>
      <c r="K133" s="28">
        <f t="shared" si="29"/>
        <v>1560</v>
      </c>
      <c r="L133" s="28">
        <f t="shared" si="29"/>
        <v>1875</v>
      </c>
      <c r="M133" s="28">
        <f t="shared" si="29"/>
        <v>2250</v>
      </c>
      <c r="N133" s="28">
        <f t="shared" si="29"/>
        <v>2700</v>
      </c>
      <c r="O133" s="28">
        <f t="shared" si="29"/>
        <v>2970</v>
      </c>
      <c r="P133" s="28">
        <f t="shared" si="29"/>
        <v>3270</v>
      </c>
      <c r="Q133" s="28">
        <f t="shared" si="29"/>
        <v>3585</v>
      </c>
      <c r="R133" s="28">
        <f t="shared" si="29"/>
        <v>3945</v>
      </c>
      <c r="S133" s="28">
        <f t="shared" si="29"/>
        <v>4350</v>
      </c>
      <c r="T133" s="28">
        <f t="shared" si="29"/>
        <v>4785</v>
      </c>
      <c r="U133" s="28">
        <f t="shared" si="29"/>
        <v>5265</v>
      </c>
      <c r="V133" s="28">
        <f t="shared" si="29"/>
        <v>5790</v>
      </c>
      <c r="W133" s="28">
        <f t="shared" si="29"/>
        <v>6075</v>
      </c>
      <c r="X133" s="28">
        <f t="shared" si="29"/>
        <v>6375</v>
      </c>
      <c r="Y133" s="28">
        <f t="shared" si="29"/>
        <v>6705</v>
      </c>
      <c r="Z133" s="28">
        <f t="shared" si="29"/>
        <v>7035</v>
      </c>
      <c r="AA133" s="28">
        <f t="shared" si="29"/>
        <v>7380</v>
      </c>
      <c r="AB133" s="28">
        <f t="shared" si="29"/>
        <v>7755</v>
      </c>
      <c r="AC133" s="28">
        <f t="shared" si="29"/>
        <v>8145</v>
      </c>
      <c r="AD133" s="28">
        <f t="shared" si="29"/>
        <v>8550</v>
      </c>
      <c r="AE133" s="28">
        <f t="shared" si="29"/>
        <v>8970</v>
      </c>
      <c r="AF133" s="28">
        <f t="shared" si="29"/>
        <v>9420</v>
      </c>
      <c r="AG133" s="28">
        <f t="shared" si="29"/>
        <v>9900</v>
      </c>
      <c r="AH133" s="28">
        <f t="shared" si="29"/>
        <v>10395</v>
      </c>
      <c r="AI133" s="28">
        <f t="shared" si="29"/>
        <v>10905</v>
      </c>
      <c r="AJ133" s="28">
        <f t="shared" si="29"/>
        <v>11460</v>
      </c>
      <c r="AK133" s="28">
        <f t="shared" si="29"/>
        <v>12030</v>
      </c>
      <c r="AL133" s="28">
        <f t="shared" si="29"/>
        <v>12630</v>
      </c>
    </row>
    <row r="134" spans="1:38" x14ac:dyDescent="0.2">
      <c r="A134" s="2" t="s">
        <v>160</v>
      </c>
      <c r="C134" s="27">
        <f t="shared" ref="C134:AL134" si="30">C127+C128+C129+C130+C133</f>
        <v>59561.881439999997</v>
      </c>
      <c r="D134" s="27">
        <f t="shared" si="30"/>
        <v>68974.70337599999</v>
      </c>
      <c r="E134" s="27">
        <f t="shared" si="30"/>
        <v>79146.222767999992</v>
      </c>
      <c r="F134" s="27">
        <f t="shared" si="30"/>
        <v>91058.599055999992</v>
      </c>
      <c r="G134" s="27">
        <f t="shared" si="30"/>
        <v>104711.83223999997</v>
      </c>
      <c r="H134" s="27">
        <f t="shared" si="30"/>
        <v>119148.84288</v>
      </c>
      <c r="I134" s="27">
        <f t="shared" si="30"/>
        <v>142973.59545599998</v>
      </c>
      <c r="J134" s="27">
        <f t="shared" si="30"/>
        <v>172729.45617599998</v>
      </c>
      <c r="K134" s="27">
        <f t="shared" si="30"/>
        <v>206750.80814399998</v>
      </c>
      <c r="L134" s="27">
        <f t="shared" si="30"/>
        <v>247660.34769599995</v>
      </c>
      <c r="M134" s="27">
        <f t="shared" si="30"/>
        <v>297809.40720000002</v>
      </c>
      <c r="N134" s="27">
        <f t="shared" si="30"/>
        <v>357371.28863999993</v>
      </c>
      <c r="O134" s="27">
        <f t="shared" si="30"/>
        <v>393108.41750400001</v>
      </c>
      <c r="P134" s="27">
        <f t="shared" si="30"/>
        <v>432302.18015999993</v>
      </c>
      <c r="Q134" s="27">
        <f t="shared" si="30"/>
        <v>474779.27462399995</v>
      </c>
      <c r="R134" s="27">
        <f t="shared" si="30"/>
        <v>522428.77977599995</v>
      </c>
      <c r="S134" s="27">
        <f t="shared" si="30"/>
        <v>575250.69561599998</v>
      </c>
      <c r="T134" s="27">
        <f t="shared" si="30"/>
        <v>633096.80015999998</v>
      </c>
      <c r="U134" s="27">
        <f t="shared" si="30"/>
        <v>696874.01284800004</v>
      </c>
      <c r="V134" s="27">
        <f t="shared" si="30"/>
        <v>765848.71622399986</v>
      </c>
      <c r="W134" s="27">
        <f t="shared" si="30"/>
        <v>804085.39943999995</v>
      </c>
      <c r="X134" s="27">
        <f t="shared" si="30"/>
        <v>844062.93955199991</v>
      </c>
      <c r="Y134" s="27">
        <f t="shared" si="30"/>
        <v>887472.03345599992</v>
      </c>
      <c r="Z134" s="27">
        <f t="shared" si="30"/>
        <v>930906.20735999988</v>
      </c>
      <c r="AA134" s="27">
        <f t="shared" si="30"/>
        <v>976839.93561599997</v>
      </c>
      <c r="AB134" s="27">
        <f t="shared" si="30"/>
        <v>1026205.2176639999</v>
      </c>
      <c r="AC134" s="27">
        <f t="shared" si="30"/>
        <v>1078070.0540639998</v>
      </c>
      <c r="AD134" s="27">
        <f t="shared" si="30"/>
        <v>1131675.7473599999</v>
      </c>
      <c r="AE134" s="27">
        <f t="shared" si="30"/>
        <v>1187780.9950079999</v>
      </c>
      <c r="AF134" s="27">
        <f t="shared" si="30"/>
        <v>1247342.8764479998</v>
      </c>
      <c r="AG134" s="27">
        <f t="shared" si="30"/>
        <v>1310361.3916799999</v>
      </c>
      <c r="AH134" s="27">
        <f t="shared" si="30"/>
        <v>1375879.4612639998</v>
      </c>
      <c r="AI134" s="27">
        <f t="shared" si="30"/>
        <v>1443897.0851999996</v>
      </c>
      <c r="AJ134" s="27">
        <f t="shared" si="30"/>
        <v>1516328.422368</v>
      </c>
      <c r="AK134" s="27">
        <f t="shared" si="30"/>
        <v>1592018.0113439998</v>
      </c>
      <c r="AL134" s="27">
        <f t="shared" si="30"/>
        <v>1671189.3141119999</v>
      </c>
    </row>
    <row r="136" spans="1:38" x14ac:dyDescent="0.2">
      <c r="A136" s="23" t="s">
        <v>161</v>
      </c>
      <c r="B136" s="26"/>
      <c r="C136" s="31">
        <f t="shared" ref="C136:AL136" si="31">C124-C134</f>
        <v>40562.085502148751</v>
      </c>
      <c r="D136" s="31">
        <f t="shared" si="31"/>
        <v>47013.72637606613</v>
      </c>
      <c r="E136" s="31">
        <f t="shared" si="31"/>
        <v>53838.074752661181</v>
      </c>
      <c r="F136" s="31">
        <f t="shared" si="31"/>
        <v>61950.49185309092</v>
      </c>
      <c r="G136" s="31">
        <f t="shared" si="31"/>
        <v>71350.977677355419</v>
      </c>
      <c r="H136" s="31">
        <f t="shared" si="31"/>
        <v>81189.1736489256</v>
      </c>
      <c r="I136" s="31">
        <f t="shared" si="31"/>
        <v>97414.007849785179</v>
      </c>
      <c r="J136" s="31">
        <f t="shared" si="31"/>
        <v>117621.78349342148</v>
      </c>
      <c r="K136" s="31">
        <f t="shared" si="31"/>
        <v>140859.93565765294</v>
      </c>
      <c r="L136" s="31">
        <f t="shared" si="31"/>
        <v>168708.24734532239</v>
      </c>
      <c r="M136" s="31">
        <f t="shared" si="31"/>
        <v>202802.16304793389</v>
      </c>
      <c r="N136" s="31">
        <f t="shared" si="31"/>
        <v>243364.24855008279</v>
      </c>
      <c r="O136" s="31">
        <f t="shared" si="31"/>
        <v>267701.49985137198</v>
      </c>
      <c r="P136" s="31">
        <f t="shared" si="31"/>
        <v>294442.44793917361</v>
      </c>
      <c r="Q136" s="31">
        <f t="shared" si="31"/>
        <v>323389.32041732233</v>
      </c>
      <c r="R136" s="31">
        <f t="shared" si="31"/>
        <v>355838.98881904129</v>
      </c>
      <c r="S136" s="31">
        <f t="shared" si="31"/>
        <v>391799.71760714042</v>
      </c>
      <c r="T136" s="31">
        <f t="shared" si="31"/>
        <v>431122.20810446271</v>
      </c>
      <c r="U136" s="31">
        <f t="shared" si="31"/>
        <v>474568.13591233059</v>
      </c>
      <c r="V136" s="31">
        <f t="shared" si="31"/>
        <v>521598.39121401659</v>
      </c>
      <c r="W136" s="31">
        <f t="shared" si="31"/>
        <v>547588.15427900839</v>
      </c>
      <c r="X136" s="31">
        <f t="shared" si="31"/>
        <v>574874.25053064467</v>
      </c>
      <c r="Y136" s="31">
        <f t="shared" si="31"/>
        <v>604366.80951920652</v>
      </c>
      <c r="Z136" s="31">
        <f t="shared" si="31"/>
        <v>633932.63561520656</v>
      </c>
      <c r="AA136" s="31">
        <f t="shared" si="31"/>
        <v>665283.20487986773</v>
      </c>
      <c r="AB136" s="31">
        <f t="shared" si="31"/>
        <v>698831.97241864447</v>
      </c>
      <c r="AC136" s="31">
        <f t="shared" si="31"/>
        <v>734165.48312608292</v>
      </c>
      <c r="AD136" s="31">
        <f t="shared" si="31"/>
        <v>770671.3600780163</v>
      </c>
      <c r="AE136" s="31">
        <f t="shared" si="31"/>
        <v>808838.01325646276</v>
      </c>
      <c r="AF136" s="31">
        <f t="shared" si="31"/>
        <v>849400.09875861183</v>
      </c>
      <c r="AG136" s="31">
        <f t="shared" si="31"/>
        <v>892357.61658446258</v>
      </c>
      <c r="AH136" s="31">
        <f t="shared" si="31"/>
        <v>936975.91063682642</v>
      </c>
      <c r="AI136" s="31">
        <f t="shared" si="31"/>
        <v>983254.98091570241</v>
      </c>
      <c r="AJ136" s="31">
        <f t="shared" si="31"/>
        <v>1032672.4040782808</v>
      </c>
      <c r="AK136" s="31">
        <f t="shared" si="31"/>
        <v>1084115.0465072403</v>
      </c>
      <c r="AL136" s="31">
        <f t="shared" si="31"/>
        <v>1138142.090846678</v>
      </c>
    </row>
    <row r="138" spans="1:38" x14ac:dyDescent="0.2">
      <c r="A138" s="30" t="s">
        <v>236</v>
      </c>
      <c r="B138" s="26"/>
      <c r="C138" s="32">
        <f t="shared" ref="C138:Y138" si="32">$B$99</f>
        <v>60700</v>
      </c>
      <c r="D138" s="32">
        <f t="shared" si="32"/>
        <v>60700</v>
      </c>
      <c r="E138" s="32">
        <f t="shared" si="32"/>
        <v>60700</v>
      </c>
      <c r="F138" s="32">
        <f t="shared" si="32"/>
        <v>60700</v>
      </c>
      <c r="G138" s="32">
        <f t="shared" si="32"/>
        <v>60700</v>
      </c>
      <c r="H138" s="32">
        <f t="shared" si="32"/>
        <v>60700</v>
      </c>
      <c r="I138" s="32">
        <f t="shared" si="32"/>
        <v>60700</v>
      </c>
      <c r="J138" s="32">
        <f t="shared" si="32"/>
        <v>60700</v>
      </c>
      <c r="K138" s="32">
        <f t="shared" si="32"/>
        <v>60700</v>
      </c>
      <c r="L138" s="32">
        <f t="shared" si="32"/>
        <v>60700</v>
      </c>
      <c r="M138" s="32">
        <f t="shared" si="32"/>
        <v>60700</v>
      </c>
      <c r="N138" s="32">
        <f t="shared" si="32"/>
        <v>60700</v>
      </c>
      <c r="O138" s="32">
        <f t="shared" si="32"/>
        <v>60700</v>
      </c>
      <c r="P138" s="32">
        <f t="shared" si="32"/>
        <v>60700</v>
      </c>
      <c r="Q138" s="32">
        <f t="shared" si="32"/>
        <v>60700</v>
      </c>
      <c r="R138" s="32">
        <f t="shared" si="32"/>
        <v>60700</v>
      </c>
      <c r="S138" s="32">
        <f t="shared" si="32"/>
        <v>60700</v>
      </c>
      <c r="T138" s="32">
        <f t="shared" si="32"/>
        <v>60700</v>
      </c>
      <c r="U138" s="32">
        <f t="shared" si="32"/>
        <v>60700</v>
      </c>
      <c r="V138" s="32">
        <f t="shared" si="32"/>
        <v>60700</v>
      </c>
      <c r="W138" s="32">
        <f t="shared" si="32"/>
        <v>60700</v>
      </c>
      <c r="X138" s="32">
        <f t="shared" si="32"/>
        <v>60700</v>
      </c>
      <c r="Y138" s="32">
        <f t="shared" si="32"/>
        <v>60700</v>
      </c>
      <c r="Z138" s="32">
        <f t="shared" ref="Z138:AL138" si="33">$B$99</f>
        <v>60700</v>
      </c>
      <c r="AA138" s="32">
        <f t="shared" si="33"/>
        <v>60700</v>
      </c>
      <c r="AB138" s="32">
        <f t="shared" si="33"/>
        <v>60700</v>
      </c>
      <c r="AC138" s="32">
        <f t="shared" si="33"/>
        <v>60700</v>
      </c>
      <c r="AD138" s="32">
        <f t="shared" si="33"/>
        <v>60700</v>
      </c>
      <c r="AE138" s="32">
        <f t="shared" si="33"/>
        <v>60700</v>
      </c>
      <c r="AF138" s="32">
        <f t="shared" si="33"/>
        <v>60700</v>
      </c>
      <c r="AG138" s="32">
        <f t="shared" si="33"/>
        <v>60700</v>
      </c>
      <c r="AH138" s="32">
        <f t="shared" si="33"/>
        <v>60700</v>
      </c>
      <c r="AI138" s="32">
        <f t="shared" si="33"/>
        <v>60700</v>
      </c>
      <c r="AJ138" s="32">
        <f t="shared" si="33"/>
        <v>60700</v>
      </c>
      <c r="AK138" s="32">
        <f t="shared" si="33"/>
        <v>60700</v>
      </c>
      <c r="AL138" s="32">
        <f t="shared" si="33"/>
        <v>60700</v>
      </c>
    </row>
    <row r="140" spans="1:38" x14ac:dyDescent="0.2">
      <c r="A140" s="23" t="s">
        <v>162</v>
      </c>
      <c r="B140" s="26"/>
      <c r="C140" s="31">
        <f t="shared" ref="C140:AL140" si="34">C136-C138</f>
        <v>-20137.914497851249</v>
      </c>
      <c r="D140" s="31">
        <f t="shared" si="34"/>
        <v>-13686.27362393387</v>
      </c>
      <c r="E140" s="31">
        <f t="shared" si="34"/>
        <v>-6861.9252473388187</v>
      </c>
      <c r="F140" s="31">
        <f t="shared" si="34"/>
        <v>1250.4918530909199</v>
      </c>
      <c r="G140" s="31">
        <f t="shared" si="34"/>
        <v>10650.977677355419</v>
      </c>
      <c r="H140" s="31">
        <f t="shared" si="34"/>
        <v>20489.1736489256</v>
      </c>
      <c r="I140" s="31">
        <f t="shared" si="34"/>
        <v>36714.007849785179</v>
      </c>
      <c r="J140" s="31">
        <f t="shared" si="34"/>
        <v>56921.783493421477</v>
      </c>
      <c r="K140" s="31">
        <f t="shared" si="34"/>
        <v>80159.935657652939</v>
      </c>
      <c r="L140" s="31">
        <f t="shared" si="34"/>
        <v>108008.24734532239</v>
      </c>
      <c r="M140" s="31">
        <f t="shared" si="34"/>
        <v>142102.16304793389</v>
      </c>
      <c r="N140" s="31">
        <f t="shared" si="34"/>
        <v>182664.24855008279</v>
      </c>
      <c r="O140" s="31">
        <f t="shared" si="34"/>
        <v>207001.49985137198</v>
      </c>
      <c r="P140" s="31">
        <f t="shared" si="34"/>
        <v>233742.44793917361</v>
      </c>
      <c r="Q140" s="31">
        <f t="shared" si="34"/>
        <v>262689.32041732233</v>
      </c>
      <c r="R140" s="31">
        <f t="shared" si="34"/>
        <v>295138.98881904129</v>
      </c>
      <c r="S140" s="31">
        <f t="shared" si="34"/>
        <v>331099.71760714042</v>
      </c>
      <c r="T140" s="31">
        <f t="shared" si="34"/>
        <v>370422.20810446271</v>
      </c>
      <c r="U140" s="31">
        <f t="shared" si="34"/>
        <v>413868.13591233059</v>
      </c>
      <c r="V140" s="31">
        <f t="shared" si="34"/>
        <v>460898.39121401659</v>
      </c>
      <c r="W140" s="31">
        <f t="shared" si="34"/>
        <v>486888.15427900839</v>
      </c>
      <c r="X140" s="31">
        <f t="shared" si="34"/>
        <v>514174.25053064467</v>
      </c>
      <c r="Y140" s="31">
        <f t="shared" si="34"/>
        <v>543666.80951920652</v>
      </c>
      <c r="Z140" s="31">
        <f t="shared" si="34"/>
        <v>573232.63561520656</v>
      </c>
      <c r="AA140" s="31">
        <f t="shared" si="34"/>
        <v>604583.20487986773</v>
      </c>
      <c r="AB140" s="31">
        <f t="shared" si="34"/>
        <v>638131.97241864447</v>
      </c>
      <c r="AC140" s="31">
        <f t="shared" si="34"/>
        <v>673465.48312608292</v>
      </c>
      <c r="AD140" s="31">
        <f t="shared" si="34"/>
        <v>709971.3600780163</v>
      </c>
      <c r="AE140" s="31">
        <f t="shared" si="34"/>
        <v>748138.01325646276</v>
      </c>
      <c r="AF140" s="31">
        <f t="shared" si="34"/>
        <v>788700.09875861183</v>
      </c>
      <c r="AG140" s="31">
        <f t="shared" si="34"/>
        <v>831657.61658446258</v>
      </c>
      <c r="AH140" s="31">
        <f t="shared" si="34"/>
        <v>876275.91063682642</v>
      </c>
      <c r="AI140" s="31">
        <f t="shared" si="34"/>
        <v>922554.98091570241</v>
      </c>
      <c r="AJ140" s="31">
        <f t="shared" si="34"/>
        <v>971972.40407828079</v>
      </c>
      <c r="AK140" s="31">
        <f t="shared" si="34"/>
        <v>1023415.0465072403</v>
      </c>
      <c r="AL140" s="31">
        <f t="shared" si="34"/>
        <v>1077442.090846678</v>
      </c>
    </row>
    <row r="141" spans="1:38" x14ac:dyDescent="0.2">
      <c r="A141" t="s">
        <v>222</v>
      </c>
      <c r="C141" s="34">
        <v>5625</v>
      </c>
      <c r="D141" s="34">
        <v>5625</v>
      </c>
      <c r="E141" s="34">
        <v>5625</v>
      </c>
      <c r="F141" s="34">
        <v>5625</v>
      </c>
      <c r="G141" s="34">
        <v>5625</v>
      </c>
      <c r="H141" s="34">
        <v>5625</v>
      </c>
      <c r="I141" s="34">
        <v>5625</v>
      </c>
      <c r="J141" s="34">
        <v>5625</v>
      </c>
      <c r="K141" s="34">
        <v>5625</v>
      </c>
      <c r="L141" s="34">
        <v>5625</v>
      </c>
      <c r="M141" s="34">
        <v>5625</v>
      </c>
      <c r="N141" s="34">
        <v>5625</v>
      </c>
      <c r="O141" s="34">
        <v>5625</v>
      </c>
      <c r="P141" s="34">
        <v>5625</v>
      </c>
      <c r="Q141" s="34">
        <v>5625</v>
      </c>
      <c r="R141" s="34">
        <v>5625</v>
      </c>
      <c r="S141" s="34">
        <v>5625</v>
      </c>
      <c r="T141" s="34">
        <v>5625</v>
      </c>
      <c r="U141" s="34">
        <v>5625</v>
      </c>
      <c r="V141" s="34">
        <v>5625</v>
      </c>
      <c r="W141" s="34">
        <v>5625</v>
      </c>
      <c r="X141" s="34">
        <v>5625</v>
      </c>
      <c r="Y141" s="34">
        <v>5625</v>
      </c>
      <c r="Z141" s="34">
        <v>5625</v>
      </c>
      <c r="AA141" s="34">
        <v>5625</v>
      </c>
      <c r="AB141" s="34">
        <v>5625</v>
      </c>
      <c r="AC141" s="34">
        <v>5625</v>
      </c>
      <c r="AD141" s="34">
        <v>5625</v>
      </c>
      <c r="AE141" s="34">
        <v>5625</v>
      </c>
      <c r="AF141" s="34">
        <v>5625</v>
      </c>
      <c r="AG141" s="34">
        <v>5625</v>
      </c>
      <c r="AH141" s="34">
        <v>5625</v>
      </c>
      <c r="AI141" s="34">
        <v>5625</v>
      </c>
      <c r="AJ141" s="34">
        <v>5625</v>
      </c>
      <c r="AK141" s="34">
        <v>5625</v>
      </c>
      <c r="AL141" s="34">
        <v>5625</v>
      </c>
    </row>
    <row r="143" spans="1:38" x14ac:dyDescent="0.2">
      <c r="A143" s="30" t="s">
        <v>223</v>
      </c>
      <c r="B143" s="26"/>
      <c r="C143" s="33">
        <f>C140+C141</f>
        <v>-14512.914497851249</v>
      </c>
      <c r="D143" s="33">
        <f t="shared" ref="D143:AL143" si="35">D140+D141</f>
        <v>-8061.2736239338701</v>
      </c>
      <c r="E143" s="33">
        <f t="shared" si="35"/>
        <v>-1236.9252473388187</v>
      </c>
      <c r="F143" s="33">
        <f t="shared" si="35"/>
        <v>6875.4918530909199</v>
      </c>
      <c r="G143" s="33">
        <f t="shared" si="35"/>
        <v>16275.977677355419</v>
      </c>
      <c r="H143" s="33">
        <f t="shared" si="35"/>
        <v>26114.1736489256</v>
      </c>
      <c r="I143" s="33">
        <f t="shared" si="35"/>
        <v>42339.007849785179</v>
      </c>
      <c r="J143" s="33">
        <f t="shared" si="35"/>
        <v>62546.783493421477</v>
      </c>
      <c r="K143" s="33">
        <f t="shared" si="35"/>
        <v>85784.935657652939</v>
      </c>
      <c r="L143" s="33">
        <f t="shared" si="35"/>
        <v>113633.24734532239</v>
      </c>
      <c r="M143" s="33">
        <f t="shared" si="35"/>
        <v>147727.16304793389</v>
      </c>
      <c r="N143" s="33">
        <f t="shared" si="35"/>
        <v>188289.24855008279</v>
      </c>
      <c r="O143" s="33">
        <f t="shared" si="35"/>
        <v>212626.49985137198</v>
      </c>
      <c r="P143" s="33">
        <f t="shared" si="35"/>
        <v>239367.44793917361</v>
      </c>
      <c r="Q143" s="33">
        <f t="shared" si="35"/>
        <v>268314.32041732233</v>
      </c>
      <c r="R143" s="33">
        <f t="shared" si="35"/>
        <v>300763.98881904129</v>
      </c>
      <c r="S143" s="33">
        <f t="shared" si="35"/>
        <v>336724.71760714042</v>
      </c>
      <c r="T143" s="33">
        <f t="shared" si="35"/>
        <v>376047.20810446271</v>
      </c>
      <c r="U143" s="33">
        <f t="shared" si="35"/>
        <v>419493.13591233059</v>
      </c>
      <c r="V143" s="33">
        <f t="shared" si="35"/>
        <v>466523.39121401659</v>
      </c>
      <c r="W143" s="33">
        <f t="shared" si="35"/>
        <v>492513.15427900839</v>
      </c>
      <c r="X143" s="33">
        <f t="shared" si="35"/>
        <v>519799.25053064467</v>
      </c>
      <c r="Y143" s="33">
        <f t="shared" si="35"/>
        <v>549291.80951920652</v>
      </c>
      <c r="Z143" s="33">
        <f t="shared" si="35"/>
        <v>578857.63561520656</v>
      </c>
      <c r="AA143" s="33">
        <f t="shared" si="35"/>
        <v>610208.20487986773</v>
      </c>
      <c r="AB143" s="33">
        <f t="shared" si="35"/>
        <v>643756.97241864447</v>
      </c>
      <c r="AC143" s="33">
        <f t="shared" si="35"/>
        <v>679090.48312608292</v>
      </c>
      <c r="AD143" s="33">
        <f t="shared" si="35"/>
        <v>715596.3600780163</v>
      </c>
      <c r="AE143" s="33">
        <f t="shared" si="35"/>
        <v>753763.01325646276</v>
      </c>
      <c r="AF143" s="33">
        <f t="shared" si="35"/>
        <v>794325.09875861183</v>
      </c>
      <c r="AG143" s="33">
        <f t="shared" si="35"/>
        <v>837282.61658446258</v>
      </c>
      <c r="AH143" s="33">
        <f t="shared" si="35"/>
        <v>881900.91063682642</v>
      </c>
      <c r="AI143" s="33">
        <f t="shared" si="35"/>
        <v>928179.98091570241</v>
      </c>
      <c r="AJ143" s="33">
        <f t="shared" si="35"/>
        <v>977597.40407828079</v>
      </c>
      <c r="AK143" s="33">
        <f t="shared" si="35"/>
        <v>1029040.0465072403</v>
      </c>
      <c r="AL143" s="33">
        <f t="shared" si="35"/>
        <v>1083067.090846678</v>
      </c>
    </row>
    <row r="145" spans="1:38" x14ac:dyDescent="0.2">
      <c r="A145" s="2" t="s">
        <v>163</v>
      </c>
    </row>
    <row r="147" spans="1:38" x14ac:dyDescent="0.2">
      <c r="A147" s="2" t="s">
        <v>164</v>
      </c>
      <c r="C147" s="27">
        <f t="shared" ref="C147:AL147" si="36">C124-C138</f>
        <v>39423.966942148749</v>
      </c>
      <c r="D147" s="27">
        <f t="shared" si="36"/>
        <v>55288.42975206612</v>
      </c>
      <c r="E147" s="27">
        <f t="shared" si="36"/>
        <v>72284.297520661174</v>
      </c>
      <c r="F147" s="27">
        <f t="shared" si="36"/>
        <v>92309.090909090912</v>
      </c>
      <c r="G147" s="27">
        <f t="shared" si="36"/>
        <v>115362.80991735539</v>
      </c>
      <c r="H147" s="27">
        <f t="shared" si="36"/>
        <v>139638.0165289256</v>
      </c>
      <c r="I147" s="27">
        <f t="shared" si="36"/>
        <v>179687.60330578516</v>
      </c>
      <c r="J147" s="27">
        <f t="shared" si="36"/>
        <v>229651.23966942145</v>
      </c>
      <c r="K147" s="27">
        <f t="shared" si="36"/>
        <v>286910.74380165292</v>
      </c>
      <c r="L147" s="27">
        <f t="shared" si="36"/>
        <v>355668.59504132235</v>
      </c>
      <c r="M147" s="27">
        <f t="shared" si="36"/>
        <v>439911.57024793391</v>
      </c>
      <c r="N147" s="27">
        <f t="shared" si="36"/>
        <v>540035.53719008272</v>
      </c>
      <c r="O147" s="27">
        <f t="shared" si="36"/>
        <v>600109.91735537199</v>
      </c>
      <c r="P147" s="27">
        <f t="shared" si="36"/>
        <v>666044.62809917354</v>
      </c>
      <c r="Q147" s="27">
        <f t="shared" si="36"/>
        <v>737468.59504132229</v>
      </c>
      <c r="R147" s="27">
        <f t="shared" si="36"/>
        <v>817567.76859504124</v>
      </c>
      <c r="S147" s="27">
        <f t="shared" si="36"/>
        <v>906350.41322314041</v>
      </c>
      <c r="T147" s="27">
        <f t="shared" si="36"/>
        <v>1003519.0082644627</v>
      </c>
      <c r="U147" s="27">
        <f t="shared" si="36"/>
        <v>1110742.1487603306</v>
      </c>
      <c r="V147" s="27">
        <f t="shared" si="36"/>
        <v>1226747.1074380165</v>
      </c>
      <c r="W147" s="27">
        <f t="shared" si="36"/>
        <v>1290973.5537190083</v>
      </c>
      <c r="X147" s="27">
        <f t="shared" si="36"/>
        <v>1358237.1900826446</v>
      </c>
      <c r="Y147" s="27">
        <f t="shared" si="36"/>
        <v>1431138.8429752064</v>
      </c>
      <c r="Z147" s="27">
        <f t="shared" si="36"/>
        <v>1504138.8429752064</v>
      </c>
      <c r="AA147" s="27">
        <f t="shared" si="36"/>
        <v>1581423.1404958677</v>
      </c>
      <c r="AB147" s="27">
        <f t="shared" si="36"/>
        <v>1664337.1900826443</v>
      </c>
      <c r="AC147" s="27">
        <f t="shared" si="36"/>
        <v>1751535.5371900827</v>
      </c>
      <c r="AD147" s="27">
        <f t="shared" si="36"/>
        <v>1841647.1074380162</v>
      </c>
      <c r="AE147" s="27">
        <f t="shared" si="36"/>
        <v>1935919.0082644627</v>
      </c>
      <c r="AF147" s="27">
        <f t="shared" si="36"/>
        <v>2036042.9752066117</v>
      </c>
      <c r="AG147" s="27">
        <f t="shared" si="36"/>
        <v>2142019.0082644625</v>
      </c>
      <c r="AH147" s="27">
        <f t="shared" si="36"/>
        <v>2252155.3719008262</v>
      </c>
      <c r="AI147" s="27">
        <f t="shared" si="36"/>
        <v>2366452.066115702</v>
      </c>
      <c r="AJ147" s="27">
        <f t="shared" si="36"/>
        <v>2488300.8264462808</v>
      </c>
      <c r="AK147" s="27">
        <f t="shared" si="36"/>
        <v>2615433.05785124</v>
      </c>
      <c r="AL147" s="27">
        <f t="shared" si="36"/>
        <v>2748631.4049586779</v>
      </c>
    </row>
    <row r="149" spans="1:38" x14ac:dyDescent="0.2">
      <c r="A149" s="2" t="s">
        <v>165</v>
      </c>
    </row>
    <row r="151" spans="1:38" x14ac:dyDescent="0.2">
      <c r="A151" s="28" t="s">
        <v>224</v>
      </c>
      <c r="C151">
        <f>C200</f>
        <v>0</v>
      </c>
      <c r="D151">
        <f t="shared" ref="D151:AL155" si="37">D200</f>
        <v>0</v>
      </c>
      <c r="E151">
        <f t="shared" si="37"/>
        <v>100</v>
      </c>
      <c r="F151">
        <f t="shared" si="37"/>
        <v>0</v>
      </c>
      <c r="G151">
        <f t="shared" si="37"/>
        <v>117</v>
      </c>
      <c r="H151">
        <f t="shared" si="37"/>
        <v>0</v>
      </c>
      <c r="I151">
        <f t="shared" si="37"/>
        <v>178</v>
      </c>
      <c r="J151">
        <f t="shared" si="37"/>
        <v>0</v>
      </c>
      <c r="K151">
        <f t="shared" si="37"/>
        <v>261</v>
      </c>
      <c r="L151">
        <f t="shared" si="37"/>
        <v>0</v>
      </c>
      <c r="M151">
        <f t="shared" si="37"/>
        <v>376</v>
      </c>
      <c r="N151">
        <f t="shared" si="37"/>
        <v>0</v>
      </c>
      <c r="O151">
        <f t="shared" si="37"/>
        <v>464</v>
      </c>
      <c r="P151">
        <f t="shared" si="37"/>
        <v>0</v>
      </c>
      <c r="Q151">
        <f t="shared" si="37"/>
        <v>543</v>
      </c>
      <c r="R151">
        <f t="shared" si="37"/>
        <v>0</v>
      </c>
      <c r="S151">
        <f t="shared" si="37"/>
        <v>660</v>
      </c>
      <c r="T151">
        <f t="shared" si="37"/>
        <v>0</v>
      </c>
      <c r="U151">
        <f t="shared" si="37"/>
        <v>798</v>
      </c>
      <c r="V151">
        <f t="shared" si="37"/>
        <v>0</v>
      </c>
      <c r="W151">
        <f t="shared" si="37"/>
        <v>884</v>
      </c>
      <c r="X151">
        <f t="shared" si="37"/>
        <v>0</v>
      </c>
      <c r="Y151">
        <f t="shared" si="37"/>
        <v>958</v>
      </c>
      <c r="Z151">
        <f t="shared" si="37"/>
        <v>0</v>
      </c>
      <c r="AA151">
        <f t="shared" si="37"/>
        <v>1054</v>
      </c>
      <c r="AB151">
        <f t="shared" si="37"/>
        <v>0</v>
      </c>
      <c r="AC151">
        <f t="shared" si="37"/>
        <v>1164</v>
      </c>
      <c r="AD151">
        <f t="shared" si="37"/>
        <v>0</v>
      </c>
      <c r="AE151">
        <f t="shared" si="37"/>
        <v>1281</v>
      </c>
      <c r="AF151">
        <f t="shared" si="37"/>
        <v>0</v>
      </c>
      <c r="AG151">
        <f t="shared" si="37"/>
        <v>1415</v>
      </c>
      <c r="AH151">
        <f t="shared" si="37"/>
        <v>0</v>
      </c>
      <c r="AI151">
        <f t="shared" si="37"/>
        <v>1558</v>
      </c>
      <c r="AJ151">
        <f t="shared" si="37"/>
        <v>0</v>
      </c>
      <c r="AK151">
        <f t="shared" si="37"/>
        <v>1719</v>
      </c>
      <c r="AL151">
        <f t="shared" si="37"/>
        <v>0</v>
      </c>
    </row>
    <row r="152" spans="1:38" x14ac:dyDescent="0.2">
      <c r="A152" s="28" t="s">
        <v>225</v>
      </c>
      <c r="C152">
        <f t="shared" ref="C152:R155" si="38">C201</f>
        <v>0</v>
      </c>
      <c r="D152">
        <f t="shared" si="38"/>
        <v>0</v>
      </c>
      <c r="E152">
        <f t="shared" si="38"/>
        <v>100</v>
      </c>
      <c r="F152">
        <f t="shared" si="38"/>
        <v>0</v>
      </c>
      <c r="G152">
        <f t="shared" si="38"/>
        <v>117</v>
      </c>
      <c r="H152">
        <f t="shared" si="38"/>
        <v>0</v>
      </c>
      <c r="I152">
        <f t="shared" si="38"/>
        <v>178</v>
      </c>
      <c r="J152">
        <f t="shared" si="38"/>
        <v>0</v>
      </c>
      <c r="K152">
        <f t="shared" si="38"/>
        <v>261</v>
      </c>
      <c r="L152">
        <f t="shared" si="38"/>
        <v>0</v>
      </c>
      <c r="M152">
        <f t="shared" si="38"/>
        <v>376</v>
      </c>
      <c r="N152">
        <f t="shared" si="38"/>
        <v>0</v>
      </c>
      <c r="O152">
        <f t="shared" si="38"/>
        <v>464</v>
      </c>
      <c r="P152">
        <f t="shared" si="38"/>
        <v>0</v>
      </c>
      <c r="Q152">
        <f t="shared" si="38"/>
        <v>543</v>
      </c>
      <c r="R152">
        <f t="shared" si="38"/>
        <v>0</v>
      </c>
      <c r="S152">
        <f t="shared" si="37"/>
        <v>660</v>
      </c>
      <c r="T152">
        <f t="shared" si="37"/>
        <v>0</v>
      </c>
      <c r="U152">
        <f t="shared" si="37"/>
        <v>798</v>
      </c>
      <c r="V152">
        <f t="shared" si="37"/>
        <v>0</v>
      </c>
      <c r="W152">
        <f t="shared" si="37"/>
        <v>884</v>
      </c>
      <c r="X152">
        <f t="shared" si="37"/>
        <v>0</v>
      </c>
      <c r="Y152">
        <f t="shared" si="37"/>
        <v>958</v>
      </c>
      <c r="Z152">
        <f t="shared" si="37"/>
        <v>0</v>
      </c>
      <c r="AA152">
        <f t="shared" si="37"/>
        <v>1054</v>
      </c>
      <c r="AB152">
        <f t="shared" si="37"/>
        <v>0</v>
      </c>
      <c r="AC152">
        <f t="shared" si="37"/>
        <v>1164</v>
      </c>
      <c r="AD152">
        <f t="shared" si="37"/>
        <v>0</v>
      </c>
      <c r="AE152">
        <f t="shared" si="37"/>
        <v>1281</v>
      </c>
      <c r="AF152">
        <f t="shared" si="37"/>
        <v>0</v>
      </c>
      <c r="AG152">
        <f t="shared" si="37"/>
        <v>1415</v>
      </c>
      <c r="AH152">
        <f t="shared" si="37"/>
        <v>0</v>
      </c>
      <c r="AI152">
        <f t="shared" si="37"/>
        <v>1558</v>
      </c>
      <c r="AJ152">
        <f t="shared" si="37"/>
        <v>0</v>
      </c>
      <c r="AK152">
        <f t="shared" si="37"/>
        <v>1719</v>
      </c>
      <c r="AL152">
        <f t="shared" si="37"/>
        <v>0</v>
      </c>
    </row>
    <row r="153" spans="1:38" x14ac:dyDescent="0.2">
      <c r="A153" s="28" t="s">
        <v>226</v>
      </c>
      <c r="C153">
        <f t="shared" si="38"/>
        <v>0</v>
      </c>
      <c r="D153">
        <f t="shared" si="37"/>
        <v>100</v>
      </c>
      <c r="E153">
        <f t="shared" si="37"/>
        <v>0</v>
      </c>
      <c r="F153">
        <f t="shared" si="37"/>
        <v>131</v>
      </c>
      <c r="G153">
        <f t="shared" si="37"/>
        <v>0</v>
      </c>
      <c r="H153">
        <f t="shared" si="37"/>
        <v>195</v>
      </c>
      <c r="I153">
        <f t="shared" si="37"/>
        <v>0</v>
      </c>
      <c r="J153">
        <f t="shared" si="37"/>
        <v>291</v>
      </c>
      <c r="K153">
        <f t="shared" si="37"/>
        <v>0</v>
      </c>
      <c r="L153">
        <f t="shared" si="37"/>
        <v>416</v>
      </c>
      <c r="M153">
        <f t="shared" si="37"/>
        <v>0</v>
      </c>
      <c r="N153">
        <f t="shared" si="37"/>
        <v>578</v>
      </c>
      <c r="O153">
        <f t="shared" si="37"/>
        <v>0</v>
      </c>
      <c r="P153">
        <f t="shared" si="37"/>
        <v>659</v>
      </c>
      <c r="Q153">
        <f t="shared" si="37"/>
        <v>0</v>
      </c>
      <c r="R153">
        <f t="shared" si="37"/>
        <v>798</v>
      </c>
      <c r="S153">
        <f t="shared" si="37"/>
        <v>0</v>
      </c>
      <c r="T153">
        <f t="shared" si="37"/>
        <v>967</v>
      </c>
      <c r="U153">
        <f t="shared" si="37"/>
        <v>0</v>
      </c>
      <c r="V153">
        <f t="shared" si="37"/>
        <v>1143</v>
      </c>
      <c r="W153">
        <f t="shared" si="37"/>
        <v>0</v>
      </c>
      <c r="X153">
        <f t="shared" si="37"/>
        <v>1216</v>
      </c>
      <c r="Y153">
        <f t="shared" si="37"/>
        <v>0</v>
      </c>
      <c r="Z153">
        <f t="shared" si="37"/>
        <v>1339</v>
      </c>
      <c r="AA153">
        <f t="shared" si="37"/>
        <v>0</v>
      </c>
      <c r="AB153">
        <f t="shared" si="37"/>
        <v>1477</v>
      </c>
      <c r="AC153">
        <f t="shared" si="37"/>
        <v>0</v>
      </c>
      <c r="AD153">
        <f t="shared" si="37"/>
        <v>1629</v>
      </c>
      <c r="AE153">
        <f t="shared" si="37"/>
        <v>0</v>
      </c>
      <c r="AF153">
        <f t="shared" si="37"/>
        <v>1796</v>
      </c>
      <c r="AG153">
        <f t="shared" si="37"/>
        <v>0</v>
      </c>
      <c r="AH153">
        <f t="shared" si="37"/>
        <v>1980</v>
      </c>
      <c r="AI153">
        <f t="shared" si="37"/>
        <v>0</v>
      </c>
      <c r="AJ153">
        <f t="shared" si="37"/>
        <v>2181</v>
      </c>
      <c r="AK153">
        <f t="shared" si="37"/>
        <v>0</v>
      </c>
      <c r="AL153">
        <f t="shared" si="37"/>
        <v>1226</v>
      </c>
    </row>
    <row r="154" spans="1:38" x14ac:dyDescent="0.2">
      <c r="A154" s="28" t="s">
        <v>227</v>
      </c>
      <c r="C154">
        <f t="shared" si="38"/>
        <v>0</v>
      </c>
      <c r="D154">
        <f t="shared" si="37"/>
        <v>132</v>
      </c>
      <c r="E154">
        <f t="shared" si="37"/>
        <v>0</v>
      </c>
      <c r="F154">
        <f t="shared" si="37"/>
        <v>182</v>
      </c>
      <c r="G154">
        <f t="shared" si="37"/>
        <v>0</v>
      </c>
      <c r="H154">
        <f t="shared" si="37"/>
        <v>247</v>
      </c>
      <c r="I154">
        <f t="shared" si="37"/>
        <v>0</v>
      </c>
      <c r="J154">
        <f t="shared" si="37"/>
        <v>363</v>
      </c>
      <c r="K154">
        <f t="shared" si="37"/>
        <v>0</v>
      </c>
      <c r="L154">
        <f t="shared" si="37"/>
        <v>521</v>
      </c>
      <c r="M154">
        <f t="shared" si="37"/>
        <v>0</v>
      </c>
      <c r="N154">
        <f t="shared" si="37"/>
        <v>722</v>
      </c>
      <c r="O154">
        <f t="shared" si="37"/>
        <v>0</v>
      </c>
      <c r="P154">
        <f t="shared" si="37"/>
        <v>825</v>
      </c>
      <c r="Q154">
        <f t="shared" si="37"/>
        <v>0</v>
      </c>
      <c r="R154">
        <f t="shared" si="37"/>
        <v>998</v>
      </c>
      <c r="S154">
        <f t="shared" si="37"/>
        <v>0</v>
      </c>
      <c r="T154">
        <f t="shared" si="37"/>
        <v>1210</v>
      </c>
      <c r="U154">
        <f t="shared" si="37"/>
        <v>0</v>
      </c>
      <c r="V154">
        <f t="shared" si="37"/>
        <v>1429</v>
      </c>
      <c r="W154">
        <f t="shared" si="37"/>
        <v>0</v>
      </c>
      <c r="X154">
        <f t="shared" si="37"/>
        <v>1520</v>
      </c>
      <c r="Y154">
        <f t="shared" si="37"/>
        <v>0</v>
      </c>
      <c r="Z154">
        <f t="shared" si="37"/>
        <v>1676</v>
      </c>
      <c r="AA154">
        <f t="shared" si="37"/>
        <v>0</v>
      </c>
      <c r="AB154">
        <f t="shared" si="37"/>
        <v>1847</v>
      </c>
      <c r="AC154">
        <f t="shared" si="37"/>
        <v>0</v>
      </c>
      <c r="AD154">
        <f t="shared" si="37"/>
        <v>2035</v>
      </c>
      <c r="AE154">
        <f t="shared" si="37"/>
        <v>0</v>
      </c>
      <c r="AF154">
        <f t="shared" si="37"/>
        <v>2244</v>
      </c>
      <c r="AG154">
        <f t="shared" si="37"/>
        <v>0</v>
      </c>
      <c r="AH154">
        <f t="shared" si="37"/>
        <v>2475</v>
      </c>
      <c r="AI154">
        <f t="shared" si="37"/>
        <v>0</v>
      </c>
      <c r="AJ154">
        <f t="shared" si="37"/>
        <v>2727</v>
      </c>
      <c r="AK154">
        <f t="shared" si="37"/>
        <v>0</v>
      </c>
      <c r="AL154">
        <f t="shared" si="37"/>
        <v>1533</v>
      </c>
    </row>
    <row r="155" spans="1:38" x14ac:dyDescent="0.2">
      <c r="A155" s="28" t="s">
        <v>241</v>
      </c>
      <c r="C155">
        <f t="shared" si="38"/>
        <v>0</v>
      </c>
      <c r="D155">
        <f t="shared" si="37"/>
        <v>0</v>
      </c>
      <c r="E155">
        <f t="shared" si="37"/>
        <v>0</v>
      </c>
      <c r="F155">
        <f t="shared" si="37"/>
        <v>0</v>
      </c>
      <c r="G155">
        <f t="shared" si="37"/>
        <v>0</v>
      </c>
      <c r="H155">
        <f t="shared" si="37"/>
        <v>100</v>
      </c>
      <c r="I155">
        <f t="shared" si="37"/>
        <v>0</v>
      </c>
      <c r="J155">
        <f t="shared" si="37"/>
        <v>0</v>
      </c>
      <c r="K155">
        <f t="shared" si="37"/>
        <v>0</v>
      </c>
      <c r="L155">
        <f t="shared" si="37"/>
        <v>110</v>
      </c>
      <c r="M155">
        <f t="shared" si="37"/>
        <v>0</v>
      </c>
      <c r="N155">
        <f t="shared" si="37"/>
        <v>144</v>
      </c>
      <c r="O155">
        <f t="shared" si="37"/>
        <v>0</v>
      </c>
      <c r="P155">
        <f t="shared" si="37"/>
        <v>166</v>
      </c>
      <c r="Q155">
        <f t="shared" si="37"/>
        <v>0</v>
      </c>
      <c r="R155">
        <f t="shared" si="37"/>
        <v>200</v>
      </c>
      <c r="S155">
        <f t="shared" si="37"/>
        <v>0</v>
      </c>
      <c r="T155">
        <f t="shared" si="37"/>
        <v>241</v>
      </c>
      <c r="U155">
        <f t="shared" si="37"/>
        <v>0</v>
      </c>
      <c r="V155">
        <f t="shared" si="37"/>
        <v>287</v>
      </c>
      <c r="W155">
        <f t="shared" si="37"/>
        <v>0</v>
      </c>
      <c r="X155">
        <f t="shared" si="37"/>
        <v>304</v>
      </c>
      <c r="Y155">
        <f t="shared" si="37"/>
        <v>0</v>
      </c>
      <c r="Z155">
        <f t="shared" si="37"/>
        <v>334</v>
      </c>
      <c r="AA155">
        <f t="shared" si="37"/>
        <v>0</v>
      </c>
      <c r="AB155">
        <f t="shared" si="37"/>
        <v>369</v>
      </c>
      <c r="AC155">
        <f t="shared" si="37"/>
        <v>0</v>
      </c>
      <c r="AD155">
        <f t="shared" si="37"/>
        <v>407</v>
      </c>
      <c r="AE155">
        <f t="shared" si="37"/>
        <v>0</v>
      </c>
      <c r="AF155">
        <f t="shared" si="37"/>
        <v>448</v>
      </c>
      <c r="AG155">
        <f t="shared" si="37"/>
        <v>0</v>
      </c>
      <c r="AH155">
        <f t="shared" si="37"/>
        <v>495</v>
      </c>
      <c r="AI155">
        <f t="shared" si="37"/>
        <v>0</v>
      </c>
      <c r="AJ155">
        <f t="shared" si="37"/>
        <v>546</v>
      </c>
      <c r="AK155">
        <f t="shared" si="37"/>
        <v>0</v>
      </c>
      <c r="AL155">
        <f t="shared" si="37"/>
        <v>307</v>
      </c>
    </row>
    <row r="156" spans="1:38" x14ac:dyDescent="0.2">
      <c r="A156" s="29" t="s">
        <v>166</v>
      </c>
      <c r="B156" s="29"/>
      <c r="C156" s="29">
        <f>-B6</f>
        <v>-170077.68959999998</v>
      </c>
      <c r="D156" s="29">
        <f>-(D151*$C$39+D152*$C$40+D153*$C$41+D154*$C$42+D155*$C$43)</f>
        <v>-79180.305599999992</v>
      </c>
      <c r="E156" s="29">
        <f t="shared" ref="E156:AL156" si="39">-(E151*$C$39+E152*$C$40+E153*$C$41+E154*$C$42+E155*$C$43)</f>
        <v>-91699.943999999989</v>
      </c>
      <c r="F156" s="29">
        <f t="shared" si="39"/>
        <v>-103953.92673599998</v>
      </c>
      <c r="G156" s="29">
        <f t="shared" si="39"/>
        <v>-107288.93448</v>
      </c>
      <c r="H156" s="29">
        <f t="shared" si="39"/>
        <v>-155640.76392</v>
      </c>
      <c r="I156" s="29">
        <f t="shared" si="39"/>
        <v>-163225.90032000002</v>
      </c>
      <c r="J156" s="29">
        <f t="shared" si="39"/>
        <v>-229884.99969599998</v>
      </c>
      <c r="K156" s="29">
        <f t="shared" si="39"/>
        <v>-239336.85384</v>
      </c>
      <c r="L156" s="29">
        <f t="shared" si="39"/>
        <v>-330334.82169599994</v>
      </c>
      <c r="M156" s="29">
        <f t="shared" si="39"/>
        <v>-344791.78943999996</v>
      </c>
      <c r="N156" s="29">
        <f t="shared" si="39"/>
        <v>-458794.88956799993</v>
      </c>
      <c r="O156" s="29">
        <f t="shared" si="39"/>
        <v>-425487.74015999999</v>
      </c>
      <c r="P156" s="29">
        <f t="shared" si="39"/>
        <v>-523162.6235039999</v>
      </c>
      <c r="Q156" s="29">
        <f t="shared" si="39"/>
        <v>-497930.69591999997</v>
      </c>
      <c r="R156" s="29">
        <f t="shared" si="39"/>
        <v>-633470.40988799988</v>
      </c>
      <c r="S156" s="29">
        <f t="shared" si="39"/>
        <v>-605219.63040000002</v>
      </c>
      <c r="T156" s="29">
        <f t="shared" si="39"/>
        <v>-767622.23995199997</v>
      </c>
      <c r="U156" s="29">
        <f t="shared" si="39"/>
        <v>-731765.55312000006</v>
      </c>
      <c r="V156" s="29">
        <f t="shared" si="39"/>
        <v>-907335.51220799983</v>
      </c>
      <c r="W156" s="29">
        <f t="shared" si="39"/>
        <v>-810627.50496000005</v>
      </c>
      <c r="X156" s="29">
        <f t="shared" si="39"/>
        <v>-965257.70649599982</v>
      </c>
      <c r="Y156" s="29">
        <f t="shared" si="39"/>
        <v>-878485.46351999999</v>
      </c>
      <c r="Z156" s="29">
        <f t="shared" si="39"/>
        <v>-1062939.9735839998</v>
      </c>
      <c r="AA156" s="29">
        <f t="shared" si="39"/>
        <v>-966517.40975999995</v>
      </c>
      <c r="AB156" s="29">
        <f t="shared" si="39"/>
        <v>-1172453.9025119997</v>
      </c>
      <c r="AC156" s="29">
        <f t="shared" si="39"/>
        <v>-1067387.3481600001</v>
      </c>
      <c r="AD156" s="29">
        <f t="shared" si="39"/>
        <v>-1293060.9558239998</v>
      </c>
      <c r="AE156" s="29">
        <f t="shared" si="39"/>
        <v>-1174676.2826399999</v>
      </c>
      <c r="AF156" s="29">
        <f t="shared" si="39"/>
        <v>-1425620.1509759999</v>
      </c>
      <c r="AG156" s="29">
        <f t="shared" si="39"/>
        <v>-1297554.2076000001</v>
      </c>
      <c r="AH156" s="29">
        <f t="shared" si="39"/>
        <v>-1571718.9628799998</v>
      </c>
      <c r="AI156" s="29">
        <f t="shared" si="39"/>
        <v>-1428685.1275200001</v>
      </c>
      <c r="AJ156" s="29">
        <f t="shared" si="39"/>
        <v>-1731302.3115359996</v>
      </c>
      <c r="AK156" s="29">
        <f t="shared" si="39"/>
        <v>-1576322.03736</v>
      </c>
      <c r="AL156" s="29">
        <f t="shared" si="39"/>
        <v>-973215.72105599986</v>
      </c>
    </row>
    <row r="158" spans="1:38" x14ac:dyDescent="0.2">
      <c r="A158" s="29" t="s">
        <v>167</v>
      </c>
      <c r="B158" s="29"/>
      <c r="C158" s="29">
        <f>-B5</f>
        <v>-201450</v>
      </c>
    </row>
    <row r="160" spans="1:38" s="86" customFormat="1" ht="19" x14ac:dyDescent="0.25">
      <c r="A160" s="84" t="s">
        <v>168</v>
      </c>
      <c r="B160" s="84"/>
      <c r="C160" s="85">
        <f>-C147+C158+C156</f>
        <v>-410951.65654214873</v>
      </c>
      <c r="D160" s="85">
        <f t="shared" ref="D160:AL160" si="40">D147+D156</f>
        <v>-23891.875847933872</v>
      </c>
      <c r="E160" s="85">
        <f t="shared" si="40"/>
        <v>-19415.646479338815</v>
      </c>
      <c r="F160" s="85">
        <f t="shared" si="40"/>
        <v>-11644.835826909068</v>
      </c>
      <c r="G160" s="85">
        <f t="shared" si="40"/>
        <v>8073.8754373553966</v>
      </c>
      <c r="H160" s="85">
        <f t="shared" si="40"/>
        <v>-16002.747391074401</v>
      </c>
      <c r="I160" s="85">
        <f t="shared" si="40"/>
        <v>16461.702985785145</v>
      </c>
      <c r="J160" s="85">
        <f t="shared" si="40"/>
        <v>-233.76002657852951</v>
      </c>
      <c r="K160" s="85">
        <f t="shared" si="40"/>
        <v>47573.889961652923</v>
      </c>
      <c r="L160" s="85">
        <f t="shared" si="40"/>
        <v>25333.773345322406</v>
      </c>
      <c r="M160" s="85">
        <f t="shared" si="40"/>
        <v>95119.780807933945</v>
      </c>
      <c r="N160" s="85">
        <f t="shared" si="40"/>
        <v>81240.64762208279</v>
      </c>
      <c r="O160" s="85">
        <f t="shared" si="40"/>
        <v>174622.177195372</v>
      </c>
      <c r="P160" s="85">
        <f t="shared" si="40"/>
        <v>142882.00459517364</v>
      </c>
      <c r="Q160" s="85">
        <f t="shared" si="40"/>
        <v>239537.89912132232</v>
      </c>
      <c r="R160" s="85">
        <f t="shared" si="40"/>
        <v>184097.35870704136</v>
      </c>
      <c r="S160" s="85">
        <f t="shared" si="40"/>
        <v>301130.78282314038</v>
      </c>
      <c r="T160" s="85">
        <f t="shared" si="40"/>
        <v>235896.76831246272</v>
      </c>
      <c r="U160" s="85">
        <f t="shared" si="40"/>
        <v>378976.59564033058</v>
      </c>
      <c r="V160" s="85">
        <f t="shared" si="40"/>
        <v>319411.59523001662</v>
      </c>
      <c r="W160" s="85">
        <f t="shared" si="40"/>
        <v>480346.04875900829</v>
      </c>
      <c r="X160" s="85">
        <f t="shared" si="40"/>
        <v>392979.48358664475</v>
      </c>
      <c r="Y160" s="85">
        <f t="shared" si="40"/>
        <v>552653.37945520645</v>
      </c>
      <c r="Z160" s="85">
        <f t="shared" si="40"/>
        <v>441198.86939120665</v>
      </c>
      <c r="AA160" s="85">
        <f t="shared" si="40"/>
        <v>614905.73073586775</v>
      </c>
      <c r="AB160" s="85">
        <f t="shared" si="40"/>
        <v>491883.28757064464</v>
      </c>
      <c r="AC160" s="85">
        <f t="shared" si="40"/>
        <v>684148.18903008266</v>
      </c>
      <c r="AD160" s="85">
        <f t="shared" si="40"/>
        <v>548586.15161401639</v>
      </c>
      <c r="AE160" s="85">
        <f t="shared" si="40"/>
        <v>761242.72562446282</v>
      </c>
      <c r="AF160" s="85">
        <f t="shared" si="40"/>
        <v>610422.82423061179</v>
      </c>
      <c r="AG160" s="85">
        <f t="shared" si="40"/>
        <v>844464.80066446238</v>
      </c>
      <c r="AH160" s="85">
        <f t="shared" si="40"/>
        <v>680436.40902082645</v>
      </c>
      <c r="AI160" s="85">
        <f t="shared" si="40"/>
        <v>937766.93859570194</v>
      </c>
      <c r="AJ160" s="85">
        <f t="shared" si="40"/>
        <v>756998.51491028117</v>
      </c>
      <c r="AK160" s="85">
        <f t="shared" si="40"/>
        <v>1039111.0204912401</v>
      </c>
      <c r="AL160" s="85">
        <f t="shared" si="40"/>
        <v>1775415.6839026781</v>
      </c>
    </row>
    <row r="161" spans="1:38" x14ac:dyDescent="0.2">
      <c r="A161" s="29" t="s">
        <v>169</v>
      </c>
      <c r="B161" s="29"/>
      <c r="C161" s="27"/>
      <c r="D161" s="27">
        <f t="shared" ref="D161:AL161" si="41">C160+D160</f>
        <v>-434843.5323900826</v>
      </c>
      <c r="E161" s="27">
        <f t="shared" si="41"/>
        <v>-43307.522327272687</v>
      </c>
      <c r="F161" s="27">
        <f t="shared" si="41"/>
        <v>-31060.482306247883</v>
      </c>
      <c r="G161" s="27">
        <f t="shared" si="41"/>
        <v>-3570.9603895536711</v>
      </c>
      <c r="H161" s="27">
        <f t="shared" si="41"/>
        <v>-7928.8719537190045</v>
      </c>
      <c r="I161" s="27">
        <f t="shared" si="41"/>
        <v>458.95559471074375</v>
      </c>
      <c r="J161" s="27">
        <f t="shared" si="41"/>
        <v>16227.942959206615</v>
      </c>
      <c r="K161" s="27">
        <f t="shared" si="41"/>
        <v>47340.129935074394</v>
      </c>
      <c r="L161" s="27">
        <f t="shared" si="41"/>
        <v>72907.66330697533</v>
      </c>
      <c r="M161" s="27">
        <f t="shared" si="41"/>
        <v>120453.55415325635</v>
      </c>
      <c r="N161" s="27">
        <f t="shared" si="41"/>
        <v>176360.42843001673</v>
      </c>
      <c r="O161" s="27">
        <f t="shared" si="41"/>
        <v>255862.82481745479</v>
      </c>
      <c r="P161" s="27">
        <f t="shared" si="41"/>
        <v>317504.18179054564</v>
      </c>
      <c r="Q161" s="27">
        <f t="shared" si="41"/>
        <v>382419.90371649596</v>
      </c>
      <c r="R161" s="27">
        <f t="shared" si="41"/>
        <v>423635.25782836368</v>
      </c>
      <c r="S161" s="27">
        <f t="shared" si="41"/>
        <v>485228.14153018175</v>
      </c>
      <c r="T161" s="27">
        <f t="shared" si="41"/>
        <v>537027.55113560311</v>
      </c>
      <c r="U161" s="27">
        <f t="shared" si="41"/>
        <v>614873.3639527933</v>
      </c>
      <c r="V161" s="27">
        <f t="shared" si="41"/>
        <v>698388.1908703472</v>
      </c>
      <c r="W161" s="27">
        <f t="shared" si="41"/>
        <v>799757.64398902492</v>
      </c>
      <c r="X161" s="27">
        <f t="shared" si="41"/>
        <v>873325.53234565305</v>
      </c>
      <c r="Y161" s="27">
        <f t="shared" si="41"/>
        <v>945632.8630418512</v>
      </c>
      <c r="Z161" s="27">
        <f t="shared" si="41"/>
        <v>993852.2488464131</v>
      </c>
      <c r="AA161" s="27">
        <f t="shared" si="41"/>
        <v>1056104.6001270744</v>
      </c>
      <c r="AB161" s="27">
        <f t="shared" si="41"/>
        <v>1106789.0183065124</v>
      </c>
      <c r="AC161" s="27">
        <f t="shared" si="41"/>
        <v>1176031.4766007273</v>
      </c>
      <c r="AD161" s="27">
        <f t="shared" si="41"/>
        <v>1232734.3406440991</v>
      </c>
      <c r="AE161" s="27">
        <f t="shared" si="41"/>
        <v>1309828.8772384792</v>
      </c>
      <c r="AF161" s="27">
        <f t="shared" si="41"/>
        <v>1371665.5498550746</v>
      </c>
      <c r="AG161" s="27">
        <f t="shared" si="41"/>
        <v>1454887.6248950742</v>
      </c>
      <c r="AH161" s="27">
        <f t="shared" si="41"/>
        <v>1524901.2096852888</v>
      </c>
      <c r="AI161" s="27">
        <f t="shared" si="41"/>
        <v>1618203.3476165284</v>
      </c>
      <c r="AJ161" s="27">
        <f t="shared" si="41"/>
        <v>1694765.4535059831</v>
      </c>
      <c r="AK161" s="27">
        <f t="shared" si="41"/>
        <v>1796109.5354015213</v>
      </c>
      <c r="AL161" s="27">
        <f t="shared" si="41"/>
        <v>2814526.7043939182</v>
      </c>
    </row>
    <row r="163" spans="1:38" x14ac:dyDescent="0.2">
      <c r="A163" s="30" t="s">
        <v>252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1:38" x14ac:dyDescent="0.2">
      <c r="A164" s="16" t="s">
        <v>245</v>
      </c>
    </row>
    <row r="165" spans="1:38" x14ac:dyDescent="0.2">
      <c r="A165" s="28" t="s">
        <v>228</v>
      </c>
      <c r="C165">
        <v>100</v>
      </c>
      <c r="D165">
        <f t="shared" ref="D165:AL165" si="42">C207</f>
        <v>70</v>
      </c>
      <c r="E165">
        <f t="shared" si="42"/>
        <v>35</v>
      </c>
      <c r="F165">
        <f t="shared" si="42"/>
        <v>95</v>
      </c>
      <c r="G165">
        <f t="shared" si="42"/>
        <v>49</v>
      </c>
      <c r="H165">
        <f t="shared" si="42"/>
        <v>113</v>
      </c>
      <c r="I165">
        <f t="shared" si="42"/>
        <v>53</v>
      </c>
      <c r="J165">
        <f t="shared" si="42"/>
        <v>159</v>
      </c>
      <c r="K165">
        <f t="shared" si="42"/>
        <v>72</v>
      </c>
      <c r="L165">
        <f t="shared" si="42"/>
        <v>229</v>
      </c>
      <c r="M165">
        <f t="shared" si="42"/>
        <v>104</v>
      </c>
      <c r="N165">
        <f t="shared" si="42"/>
        <v>330</v>
      </c>
      <c r="O165">
        <f t="shared" si="42"/>
        <v>150</v>
      </c>
      <c r="P165">
        <f t="shared" si="42"/>
        <v>416</v>
      </c>
      <c r="Q165">
        <f t="shared" si="42"/>
        <v>198</v>
      </c>
      <c r="R165">
        <f t="shared" si="42"/>
        <v>502</v>
      </c>
      <c r="S165">
        <f t="shared" si="42"/>
        <v>239</v>
      </c>
      <c r="T165">
        <f t="shared" si="42"/>
        <v>609</v>
      </c>
      <c r="U165">
        <f t="shared" si="42"/>
        <v>290</v>
      </c>
      <c r="V165">
        <f t="shared" si="42"/>
        <v>737</v>
      </c>
      <c r="W165">
        <f t="shared" si="42"/>
        <v>351</v>
      </c>
      <c r="X165">
        <f t="shared" si="42"/>
        <v>830</v>
      </c>
      <c r="Y165">
        <f t="shared" si="42"/>
        <v>405</v>
      </c>
      <c r="Z165">
        <f t="shared" si="42"/>
        <v>916</v>
      </c>
      <c r="AA165">
        <f t="shared" si="42"/>
        <v>447</v>
      </c>
      <c r="AB165">
        <f t="shared" si="42"/>
        <v>1009</v>
      </c>
      <c r="AC165">
        <f t="shared" si="42"/>
        <v>492</v>
      </c>
      <c r="AD165">
        <f t="shared" si="42"/>
        <v>1113</v>
      </c>
      <c r="AE165">
        <f t="shared" si="42"/>
        <v>543</v>
      </c>
      <c r="AF165">
        <f t="shared" si="42"/>
        <v>1226</v>
      </c>
      <c r="AG165">
        <f t="shared" si="42"/>
        <v>598</v>
      </c>
      <c r="AH165">
        <f t="shared" si="42"/>
        <v>1353</v>
      </c>
      <c r="AI165">
        <f t="shared" si="42"/>
        <v>660</v>
      </c>
      <c r="AJ165">
        <f t="shared" si="42"/>
        <v>1491</v>
      </c>
      <c r="AK165">
        <f t="shared" si="42"/>
        <v>727</v>
      </c>
      <c r="AL165">
        <f t="shared" si="42"/>
        <v>1644</v>
      </c>
    </row>
    <row r="166" spans="1:38" x14ac:dyDescent="0.2">
      <c r="A166" s="28" t="s">
        <v>229</v>
      </c>
      <c r="C166">
        <v>100</v>
      </c>
      <c r="D166">
        <f t="shared" ref="D166:AL166" si="43">C208</f>
        <v>70</v>
      </c>
      <c r="E166">
        <f t="shared" si="43"/>
        <v>35</v>
      </c>
      <c r="F166">
        <f t="shared" si="43"/>
        <v>95</v>
      </c>
      <c r="G166">
        <f t="shared" si="43"/>
        <v>49</v>
      </c>
      <c r="H166">
        <f t="shared" si="43"/>
        <v>113</v>
      </c>
      <c r="I166">
        <f t="shared" si="43"/>
        <v>53</v>
      </c>
      <c r="J166">
        <f t="shared" si="43"/>
        <v>159</v>
      </c>
      <c r="K166">
        <f t="shared" si="43"/>
        <v>72</v>
      </c>
      <c r="L166">
        <f t="shared" si="43"/>
        <v>229</v>
      </c>
      <c r="M166">
        <f t="shared" si="43"/>
        <v>104</v>
      </c>
      <c r="N166">
        <f t="shared" si="43"/>
        <v>330</v>
      </c>
      <c r="O166">
        <f t="shared" si="43"/>
        <v>150</v>
      </c>
      <c r="P166">
        <f t="shared" si="43"/>
        <v>416</v>
      </c>
      <c r="Q166">
        <f t="shared" si="43"/>
        <v>198</v>
      </c>
      <c r="R166">
        <f t="shared" si="43"/>
        <v>502</v>
      </c>
      <c r="S166">
        <f t="shared" si="43"/>
        <v>239</v>
      </c>
      <c r="T166">
        <f t="shared" si="43"/>
        <v>609</v>
      </c>
      <c r="U166">
        <f t="shared" si="43"/>
        <v>290</v>
      </c>
      <c r="V166">
        <f t="shared" si="43"/>
        <v>737</v>
      </c>
      <c r="W166">
        <f t="shared" si="43"/>
        <v>351</v>
      </c>
      <c r="X166">
        <f t="shared" si="43"/>
        <v>830</v>
      </c>
      <c r="Y166">
        <f t="shared" si="43"/>
        <v>405</v>
      </c>
      <c r="Z166">
        <f t="shared" si="43"/>
        <v>916</v>
      </c>
      <c r="AA166">
        <f t="shared" si="43"/>
        <v>447</v>
      </c>
      <c r="AB166">
        <f t="shared" si="43"/>
        <v>1009</v>
      </c>
      <c r="AC166">
        <f t="shared" si="43"/>
        <v>492</v>
      </c>
      <c r="AD166">
        <f t="shared" si="43"/>
        <v>1113</v>
      </c>
      <c r="AE166">
        <f t="shared" si="43"/>
        <v>543</v>
      </c>
      <c r="AF166">
        <f t="shared" si="43"/>
        <v>1226</v>
      </c>
      <c r="AG166">
        <f t="shared" si="43"/>
        <v>598</v>
      </c>
      <c r="AH166">
        <f t="shared" si="43"/>
        <v>1353</v>
      </c>
      <c r="AI166">
        <f t="shared" si="43"/>
        <v>660</v>
      </c>
      <c r="AJ166">
        <f t="shared" si="43"/>
        <v>1491</v>
      </c>
      <c r="AK166">
        <f t="shared" si="43"/>
        <v>727</v>
      </c>
      <c r="AL166">
        <f t="shared" si="43"/>
        <v>1644</v>
      </c>
    </row>
    <row r="167" spans="1:38" x14ac:dyDescent="0.2">
      <c r="A167" s="28" t="s">
        <v>230</v>
      </c>
      <c r="C167">
        <v>100</v>
      </c>
      <c r="D167">
        <f t="shared" ref="D167:AL167" si="44">C209</f>
        <v>60</v>
      </c>
      <c r="E167">
        <f t="shared" si="44"/>
        <v>114</v>
      </c>
      <c r="F167">
        <f t="shared" si="44"/>
        <v>61</v>
      </c>
      <c r="G167">
        <f t="shared" si="44"/>
        <v>131</v>
      </c>
      <c r="H167">
        <f t="shared" si="44"/>
        <v>61</v>
      </c>
      <c r="I167">
        <f t="shared" si="44"/>
        <v>176</v>
      </c>
      <c r="J167">
        <f t="shared" si="44"/>
        <v>80</v>
      </c>
      <c r="K167">
        <f t="shared" si="44"/>
        <v>255</v>
      </c>
      <c r="L167">
        <f t="shared" si="44"/>
        <v>116</v>
      </c>
      <c r="M167">
        <f t="shared" si="44"/>
        <v>366</v>
      </c>
      <c r="N167">
        <f t="shared" si="44"/>
        <v>166</v>
      </c>
      <c r="O167">
        <f t="shared" si="44"/>
        <v>504</v>
      </c>
      <c r="P167">
        <f t="shared" si="44"/>
        <v>240</v>
      </c>
      <c r="Q167">
        <f t="shared" si="44"/>
        <v>609</v>
      </c>
      <c r="R167">
        <f t="shared" si="44"/>
        <v>290</v>
      </c>
      <c r="S167">
        <f t="shared" si="44"/>
        <v>737</v>
      </c>
      <c r="T167">
        <f t="shared" si="44"/>
        <v>351</v>
      </c>
      <c r="U167">
        <f t="shared" si="44"/>
        <v>893</v>
      </c>
      <c r="V167">
        <f t="shared" si="44"/>
        <v>425</v>
      </c>
      <c r="W167">
        <f t="shared" si="44"/>
        <v>1054</v>
      </c>
      <c r="X167">
        <f t="shared" si="44"/>
        <v>514</v>
      </c>
      <c r="Y167">
        <f t="shared" si="44"/>
        <v>1163</v>
      </c>
      <c r="Z167">
        <f t="shared" si="44"/>
        <v>567</v>
      </c>
      <c r="AA167">
        <f t="shared" si="44"/>
        <v>1281</v>
      </c>
      <c r="AB167">
        <f t="shared" si="44"/>
        <v>625</v>
      </c>
      <c r="AC167">
        <f t="shared" si="44"/>
        <v>1413</v>
      </c>
      <c r="AD167">
        <f t="shared" si="44"/>
        <v>689</v>
      </c>
      <c r="AE167">
        <f t="shared" si="44"/>
        <v>1558</v>
      </c>
      <c r="AF167">
        <f t="shared" si="44"/>
        <v>760</v>
      </c>
      <c r="AG167">
        <f t="shared" si="44"/>
        <v>1718</v>
      </c>
      <c r="AH167">
        <f t="shared" si="44"/>
        <v>838</v>
      </c>
      <c r="AI167">
        <f t="shared" si="44"/>
        <v>1894</v>
      </c>
      <c r="AJ167">
        <f t="shared" si="44"/>
        <v>924</v>
      </c>
      <c r="AK167">
        <f t="shared" si="44"/>
        <v>2087</v>
      </c>
      <c r="AL167">
        <f t="shared" si="44"/>
        <v>1018</v>
      </c>
    </row>
    <row r="168" spans="1:38" x14ac:dyDescent="0.2">
      <c r="A168" s="28" t="s">
        <v>231</v>
      </c>
      <c r="C168">
        <v>100</v>
      </c>
      <c r="D168">
        <f t="shared" ref="D168:AL168" si="45">C210</f>
        <v>50</v>
      </c>
      <c r="E168">
        <f t="shared" si="45"/>
        <v>124</v>
      </c>
      <c r="F168">
        <f t="shared" si="45"/>
        <v>58</v>
      </c>
      <c r="G168">
        <f t="shared" si="45"/>
        <v>164</v>
      </c>
      <c r="H168">
        <f t="shared" si="45"/>
        <v>76</v>
      </c>
      <c r="I168">
        <f t="shared" si="45"/>
        <v>222</v>
      </c>
      <c r="J168">
        <f t="shared" si="45"/>
        <v>101</v>
      </c>
      <c r="K168">
        <f t="shared" si="45"/>
        <v>319</v>
      </c>
      <c r="L168">
        <f t="shared" si="45"/>
        <v>145</v>
      </c>
      <c r="M168">
        <f t="shared" si="45"/>
        <v>458</v>
      </c>
      <c r="N168">
        <f t="shared" si="45"/>
        <v>208</v>
      </c>
      <c r="O168">
        <f t="shared" si="45"/>
        <v>630</v>
      </c>
      <c r="P168">
        <f t="shared" si="45"/>
        <v>300</v>
      </c>
      <c r="Q168">
        <f t="shared" si="45"/>
        <v>762</v>
      </c>
      <c r="R168">
        <f t="shared" si="45"/>
        <v>363</v>
      </c>
      <c r="S168">
        <f t="shared" si="45"/>
        <v>922</v>
      </c>
      <c r="T168">
        <f t="shared" si="45"/>
        <v>439</v>
      </c>
      <c r="U168">
        <f t="shared" si="45"/>
        <v>1117</v>
      </c>
      <c r="V168">
        <f t="shared" si="45"/>
        <v>532</v>
      </c>
      <c r="W168">
        <f t="shared" si="45"/>
        <v>1318</v>
      </c>
      <c r="X168">
        <f t="shared" si="45"/>
        <v>643</v>
      </c>
      <c r="Y168">
        <f t="shared" si="45"/>
        <v>1454</v>
      </c>
      <c r="Z168">
        <f t="shared" si="45"/>
        <v>709</v>
      </c>
      <c r="AA168">
        <f t="shared" si="45"/>
        <v>1603</v>
      </c>
      <c r="AB168">
        <f t="shared" si="45"/>
        <v>782</v>
      </c>
      <c r="AC168">
        <f t="shared" si="45"/>
        <v>1767</v>
      </c>
      <c r="AD168">
        <f t="shared" si="45"/>
        <v>862</v>
      </c>
      <c r="AE168">
        <f t="shared" si="45"/>
        <v>1947</v>
      </c>
      <c r="AF168">
        <f t="shared" si="45"/>
        <v>950</v>
      </c>
      <c r="AG168">
        <f t="shared" si="45"/>
        <v>2147</v>
      </c>
      <c r="AH168">
        <f t="shared" si="45"/>
        <v>1047</v>
      </c>
      <c r="AI168">
        <f t="shared" si="45"/>
        <v>2367</v>
      </c>
      <c r="AJ168">
        <f t="shared" si="45"/>
        <v>1155</v>
      </c>
      <c r="AK168">
        <f t="shared" si="45"/>
        <v>2609</v>
      </c>
      <c r="AL168">
        <f t="shared" si="45"/>
        <v>1273</v>
      </c>
    </row>
    <row r="169" spans="1:38" x14ac:dyDescent="0.2">
      <c r="A169" s="28" t="s">
        <v>240</v>
      </c>
      <c r="C169">
        <v>100</v>
      </c>
      <c r="D169">
        <f t="shared" ref="D169:AL169" si="46">C211</f>
        <v>90</v>
      </c>
      <c r="E169">
        <f t="shared" si="46"/>
        <v>78</v>
      </c>
      <c r="F169">
        <f t="shared" si="46"/>
        <v>65</v>
      </c>
      <c r="G169">
        <f t="shared" si="46"/>
        <v>50</v>
      </c>
      <c r="H169">
        <f t="shared" si="46"/>
        <v>32</v>
      </c>
      <c r="I169">
        <f t="shared" si="46"/>
        <v>112</v>
      </c>
      <c r="J169">
        <f t="shared" si="46"/>
        <v>88</v>
      </c>
      <c r="K169">
        <f t="shared" si="46"/>
        <v>59</v>
      </c>
      <c r="L169">
        <f t="shared" si="46"/>
        <v>24</v>
      </c>
      <c r="M169">
        <f t="shared" si="46"/>
        <v>92</v>
      </c>
      <c r="N169">
        <f t="shared" si="46"/>
        <v>42</v>
      </c>
      <c r="O169">
        <f t="shared" si="46"/>
        <v>126</v>
      </c>
      <c r="P169">
        <f t="shared" si="46"/>
        <v>60</v>
      </c>
      <c r="Q169">
        <f t="shared" si="46"/>
        <v>153</v>
      </c>
      <c r="R169">
        <f t="shared" si="46"/>
        <v>73</v>
      </c>
      <c r="S169">
        <f t="shared" si="46"/>
        <v>185</v>
      </c>
      <c r="T169">
        <f t="shared" si="46"/>
        <v>88</v>
      </c>
      <c r="U169">
        <f t="shared" si="46"/>
        <v>223</v>
      </c>
      <c r="V169">
        <f t="shared" si="46"/>
        <v>106</v>
      </c>
      <c r="W169">
        <f t="shared" si="46"/>
        <v>264</v>
      </c>
      <c r="X169">
        <f t="shared" si="46"/>
        <v>129</v>
      </c>
      <c r="Y169">
        <f t="shared" si="46"/>
        <v>291</v>
      </c>
      <c r="Z169">
        <f t="shared" si="46"/>
        <v>142</v>
      </c>
      <c r="AA169">
        <f t="shared" si="46"/>
        <v>320</v>
      </c>
      <c r="AB169">
        <f t="shared" si="46"/>
        <v>156</v>
      </c>
      <c r="AC169">
        <f t="shared" si="46"/>
        <v>353</v>
      </c>
      <c r="AD169">
        <f t="shared" si="46"/>
        <v>172</v>
      </c>
      <c r="AE169">
        <f t="shared" si="46"/>
        <v>389</v>
      </c>
      <c r="AF169">
        <f t="shared" si="46"/>
        <v>190</v>
      </c>
      <c r="AG169">
        <f t="shared" si="46"/>
        <v>429</v>
      </c>
      <c r="AH169">
        <f t="shared" si="46"/>
        <v>209</v>
      </c>
      <c r="AI169">
        <f t="shared" si="46"/>
        <v>473</v>
      </c>
      <c r="AJ169">
        <f t="shared" si="46"/>
        <v>231</v>
      </c>
      <c r="AK169">
        <f t="shared" si="46"/>
        <v>522</v>
      </c>
      <c r="AL169">
        <f t="shared" si="46"/>
        <v>255</v>
      </c>
    </row>
    <row r="171" spans="1:38" x14ac:dyDescent="0.2">
      <c r="A171" s="29" t="s">
        <v>248</v>
      </c>
    </row>
    <row r="172" spans="1:38" x14ac:dyDescent="0.2">
      <c r="A172" s="28" t="s">
        <v>228</v>
      </c>
      <c r="C172">
        <f t="shared" ref="C172:AL172" si="47">C165-C108</f>
        <v>70</v>
      </c>
      <c r="D172">
        <f t="shared" si="47"/>
        <v>35</v>
      </c>
      <c r="E172">
        <f t="shared" si="47"/>
        <v>-5</v>
      </c>
      <c r="F172">
        <f t="shared" si="47"/>
        <v>49</v>
      </c>
      <c r="G172">
        <f t="shared" si="47"/>
        <v>-4</v>
      </c>
      <c r="H172">
        <f t="shared" si="47"/>
        <v>53</v>
      </c>
      <c r="I172">
        <f t="shared" si="47"/>
        <v>-19</v>
      </c>
      <c r="J172">
        <f t="shared" si="47"/>
        <v>72</v>
      </c>
      <c r="K172">
        <f t="shared" si="47"/>
        <v>-32</v>
      </c>
      <c r="L172">
        <f t="shared" si="47"/>
        <v>104</v>
      </c>
      <c r="M172">
        <f t="shared" si="47"/>
        <v>-46</v>
      </c>
      <c r="N172">
        <f t="shared" si="47"/>
        <v>150</v>
      </c>
      <c r="O172">
        <f t="shared" si="47"/>
        <v>-48</v>
      </c>
      <c r="P172">
        <f t="shared" si="47"/>
        <v>198</v>
      </c>
      <c r="Q172">
        <f t="shared" si="47"/>
        <v>-41</v>
      </c>
      <c r="R172">
        <f t="shared" si="47"/>
        <v>239</v>
      </c>
      <c r="S172">
        <f t="shared" si="47"/>
        <v>-51</v>
      </c>
      <c r="T172">
        <f t="shared" si="47"/>
        <v>290</v>
      </c>
      <c r="U172">
        <f t="shared" si="47"/>
        <v>-61</v>
      </c>
      <c r="V172">
        <f t="shared" si="47"/>
        <v>351</v>
      </c>
      <c r="W172">
        <f t="shared" si="47"/>
        <v>-54</v>
      </c>
      <c r="X172">
        <f t="shared" si="47"/>
        <v>405</v>
      </c>
      <c r="Y172">
        <f t="shared" si="47"/>
        <v>-42</v>
      </c>
      <c r="Z172">
        <f t="shared" si="47"/>
        <v>447</v>
      </c>
      <c r="AA172">
        <f t="shared" si="47"/>
        <v>-45</v>
      </c>
      <c r="AB172">
        <f t="shared" si="47"/>
        <v>492</v>
      </c>
      <c r="AC172">
        <f t="shared" si="47"/>
        <v>-51</v>
      </c>
      <c r="AD172">
        <f t="shared" si="47"/>
        <v>543</v>
      </c>
      <c r="AE172">
        <f t="shared" si="47"/>
        <v>-55</v>
      </c>
      <c r="AF172">
        <f t="shared" si="47"/>
        <v>598</v>
      </c>
      <c r="AG172">
        <f t="shared" si="47"/>
        <v>-62</v>
      </c>
      <c r="AH172">
        <f t="shared" si="47"/>
        <v>660</v>
      </c>
      <c r="AI172">
        <f t="shared" si="47"/>
        <v>-67</v>
      </c>
      <c r="AJ172">
        <f t="shared" si="47"/>
        <v>727</v>
      </c>
      <c r="AK172">
        <f t="shared" si="47"/>
        <v>-75</v>
      </c>
      <c r="AL172">
        <f t="shared" si="47"/>
        <v>802</v>
      </c>
    </row>
    <row r="173" spans="1:38" x14ac:dyDescent="0.2">
      <c r="A173" s="28" t="s">
        <v>229</v>
      </c>
      <c r="C173">
        <f t="shared" ref="C173:AL173" si="48">C166-C109</f>
        <v>70</v>
      </c>
      <c r="D173">
        <f t="shared" si="48"/>
        <v>35</v>
      </c>
      <c r="E173">
        <f t="shared" si="48"/>
        <v>-5</v>
      </c>
      <c r="F173">
        <f t="shared" si="48"/>
        <v>49</v>
      </c>
      <c r="G173">
        <f t="shared" si="48"/>
        <v>-4</v>
      </c>
      <c r="H173">
        <f t="shared" si="48"/>
        <v>53</v>
      </c>
      <c r="I173">
        <f t="shared" si="48"/>
        <v>-19</v>
      </c>
      <c r="J173">
        <f t="shared" si="48"/>
        <v>72</v>
      </c>
      <c r="K173">
        <f t="shared" si="48"/>
        <v>-32</v>
      </c>
      <c r="L173">
        <f t="shared" si="48"/>
        <v>104</v>
      </c>
      <c r="M173">
        <f t="shared" si="48"/>
        <v>-46</v>
      </c>
      <c r="N173">
        <f t="shared" si="48"/>
        <v>150</v>
      </c>
      <c r="O173">
        <f t="shared" si="48"/>
        <v>-48</v>
      </c>
      <c r="P173">
        <f t="shared" si="48"/>
        <v>198</v>
      </c>
      <c r="Q173">
        <f t="shared" si="48"/>
        <v>-41</v>
      </c>
      <c r="R173">
        <f t="shared" si="48"/>
        <v>239</v>
      </c>
      <c r="S173">
        <f t="shared" si="48"/>
        <v>-51</v>
      </c>
      <c r="T173">
        <f t="shared" si="48"/>
        <v>290</v>
      </c>
      <c r="U173">
        <f t="shared" si="48"/>
        <v>-61</v>
      </c>
      <c r="V173">
        <f t="shared" si="48"/>
        <v>351</v>
      </c>
      <c r="W173">
        <f t="shared" si="48"/>
        <v>-54</v>
      </c>
      <c r="X173">
        <f t="shared" si="48"/>
        <v>405</v>
      </c>
      <c r="Y173">
        <f t="shared" si="48"/>
        <v>-42</v>
      </c>
      <c r="Z173">
        <f t="shared" si="48"/>
        <v>447</v>
      </c>
      <c r="AA173">
        <f t="shared" si="48"/>
        <v>-45</v>
      </c>
      <c r="AB173">
        <f t="shared" si="48"/>
        <v>492</v>
      </c>
      <c r="AC173">
        <f t="shared" si="48"/>
        <v>-51</v>
      </c>
      <c r="AD173">
        <f t="shared" si="48"/>
        <v>543</v>
      </c>
      <c r="AE173">
        <f t="shared" si="48"/>
        <v>-55</v>
      </c>
      <c r="AF173">
        <f t="shared" si="48"/>
        <v>598</v>
      </c>
      <c r="AG173">
        <f t="shared" si="48"/>
        <v>-62</v>
      </c>
      <c r="AH173">
        <f t="shared" si="48"/>
        <v>660</v>
      </c>
      <c r="AI173">
        <f t="shared" si="48"/>
        <v>-67</v>
      </c>
      <c r="AJ173">
        <f t="shared" si="48"/>
        <v>727</v>
      </c>
      <c r="AK173">
        <f t="shared" si="48"/>
        <v>-75</v>
      </c>
      <c r="AL173">
        <f t="shared" si="48"/>
        <v>802</v>
      </c>
    </row>
    <row r="174" spans="1:38" x14ac:dyDescent="0.2">
      <c r="A174" s="28" t="s">
        <v>230</v>
      </c>
      <c r="C174">
        <f t="shared" ref="C174:AL174" si="49">C167-C110</f>
        <v>60</v>
      </c>
      <c r="D174">
        <f t="shared" si="49"/>
        <v>14</v>
      </c>
      <c r="E174">
        <f t="shared" si="49"/>
        <v>61</v>
      </c>
      <c r="F174">
        <f t="shared" si="49"/>
        <v>0</v>
      </c>
      <c r="G174">
        <f t="shared" si="49"/>
        <v>61</v>
      </c>
      <c r="H174">
        <f t="shared" si="49"/>
        <v>-19</v>
      </c>
      <c r="I174">
        <f t="shared" si="49"/>
        <v>80</v>
      </c>
      <c r="J174">
        <f t="shared" si="49"/>
        <v>-36</v>
      </c>
      <c r="K174">
        <f t="shared" si="49"/>
        <v>116</v>
      </c>
      <c r="L174">
        <f t="shared" si="49"/>
        <v>-50</v>
      </c>
      <c r="M174">
        <f t="shared" si="49"/>
        <v>166</v>
      </c>
      <c r="N174">
        <f t="shared" si="49"/>
        <v>-74</v>
      </c>
      <c r="O174">
        <f t="shared" si="49"/>
        <v>240</v>
      </c>
      <c r="P174">
        <f t="shared" si="49"/>
        <v>-50</v>
      </c>
      <c r="Q174">
        <f t="shared" si="49"/>
        <v>290</v>
      </c>
      <c r="R174">
        <f t="shared" si="49"/>
        <v>-61</v>
      </c>
      <c r="S174">
        <f t="shared" si="49"/>
        <v>351</v>
      </c>
      <c r="T174">
        <f t="shared" si="49"/>
        <v>-74</v>
      </c>
      <c r="U174">
        <f t="shared" si="49"/>
        <v>425</v>
      </c>
      <c r="V174">
        <f t="shared" si="49"/>
        <v>-89</v>
      </c>
      <c r="W174">
        <f t="shared" si="49"/>
        <v>514</v>
      </c>
      <c r="X174">
        <f t="shared" si="49"/>
        <v>-53</v>
      </c>
      <c r="Y174">
        <f t="shared" si="49"/>
        <v>567</v>
      </c>
      <c r="Z174">
        <f t="shared" si="49"/>
        <v>-58</v>
      </c>
      <c r="AA174">
        <f t="shared" si="49"/>
        <v>625</v>
      </c>
      <c r="AB174">
        <f t="shared" si="49"/>
        <v>-64</v>
      </c>
      <c r="AC174">
        <f t="shared" si="49"/>
        <v>689</v>
      </c>
      <c r="AD174">
        <f t="shared" si="49"/>
        <v>-71</v>
      </c>
      <c r="AE174">
        <f t="shared" si="49"/>
        <v>760</v>
      </c>
      <c r="AF174">
        <f t="shared" si="49"/>
        <v>-78</v>
      </c>
      <c r="AG174">
        <f t="shared" si="49"/>
        <v>838</v>
      </c>
      <c r="AH174">
        <f t="shared" si="49"/>
        <v>-86</v>
      </c>
      <c r="AI174">
        <f t="shared" si="49"/>
        <v>924</v>
      </c>
      <c r="AJ174">
        <f t="shared" si="49"/>
        <v>-94</v>
      </c>
      <c r="AK174">
        <f t="shared" si="49"/>
        <v>1018</v>
      </c>
      <c r="AL174">
        <f t="shared" si="49"/>
        <v>-104</v>
      </c>
    </row>
    <row r="175" spans="1:38" x14ac:dyDescent="0.2">
      <c r="A175" s="28" t="s">
        <v>231</v>
      </c>
      <c r="C175">
        <f t="shared" ref="C175:AL175" si="50">C168-C111</f>
        <v>50</v>
      </c>
      <c r="D175">
        <f t="shared" si="50"/>
        <v>-8</v>
      </c>
      <c r="E175">
        <f t="shared" si="50"/>
        <v>58</v>
      </c>
      <c r="F175">
        <f t="shared" si="50"/>
        <v>-18</v>
      </c>
      <c r="G175">
        <f t="shared" si="50"/>
        <v>76</v>
      </c>
      <c r="H175">
        <f t="shared" si="50"/>
        <v>-25</v>
      </c>
      <c r="I175">
        <f t="shared" si="50"/>
        <v>101</v>
      </c>
      <c r="J175">
        <f t="shared" si="50"/>
        <v>-44</v>
      </c>
      <c r="K175">
        <f t="shared" si="50"/>
        <v>145</v>
      </c>
      <c r="L175">
        <f t="shared" si="50"/>
        <v>-63</v>
      </c>
      <c r="M175">
        <f t="shared" si="50"/>
        <v>208</v>
      </c>
      <c r="N175">
        <f t="shared" si="50"/>
        <v>-92</v>
      </c>
      <c r="O175">
        <f t="shared" si="50"/>
        <v>300</v>
      </c>
      <c r="P175">
        <f t="shared" si="50"/>
        <v>-63</v>
      </c>
      <c r="Q175">
        <f t="shared" si="50"/>
        <v>363</v>
      </c>
      <c r="R175">
        <f t="shared" si="50"/>
        <v>-76</v>
      </c>
      <c r="S175">
        <f t="shared" si="50"/>
        <v>439</v>
      </c>
      <c r="T175">
        <f t="shared" si="50"/>
        <v>-93</v>
      </c>
      <c r="U175">
        <f t="shared" si="50"/>
        <v>532</v>
      </c>
      <c r="V175">
        <f t="shared" si="50"/>
        <v>-111</v>
      </c>
      <c r="W175">
        <f t="shared" si="50"/>
        <v>643</v>
      </c>
      <c r="X175">
        <f t="shared" si="50"/>
        <v>-66</v>
      </c>
      <c r="Y175">
        <f t="shared" si="50"/>
        <v>709</v>
      </c>
      <c r="Z175">
        <f t="shared" si="50"/>
        <v>-73</v>
      </c>
      <c r="AA175">
        <f t="shared" si="50"/>
        <v>782</v>
      </c>
      <c r="AB175">
        <f t="shared" si="50"/>
        <v>-80</v>
      </c>
      <c r="AC175">
        <f t="shared" si="50"/>
        <v>862</v>
      </c>
      <c r="AD175">
        <f t="shared" si="50"/>
        <v>-88</v>
      </c>
      <c r="AE175">
        <f t="shared" si="50"/>
        <v>950</v>
      </c>
      <c r="AF175">
        <f t="shared" si="50"/>
        <v>-97</v>
      </c>
      <c r="AG175">
        <f t="shared" si="50"/>
        <v>1047</v>
      </c>
      <c r="AH175">
        <f t="shared" si="50"/>
        <v>-108</v>
      </c>
      <c r="AI175">
        <f t="shared" si="50"/>
        <v>1155</v>
      </c>
      <c r="AJ175">
        <f t="shared" si="50"/>
        <v>-118</v>
      </c>
      <c r="AK175">
        <f t="shared" si="50"/>
        <v>1273</v>
      </c>
      <c r="AL175">
        <f t="shared" si="50"/>
        <v>-130</v>
      </c>
    </row>
    <row r="176" spans="1:38" x14ac:dyDescent="0.2">
      <c r="A176" s="28" t="s">
        <v>240</v>
      </c>
      <c r="C176">
        <f t="shared" ref="C176:AL176" si="51">C169-C112</f>
        <v>90</v>
      </c>
      <c r="D176">
        <f t="shared" si="51"/>
        <v>78</v>
      </c>
      <c r="E176">
        <f t="shared" si="51"/>
        <v>65</v>
      </c>
      <c r="F176">
        <f t="shared" si="51"/>
        <v>50</v>
      </c>
      <c r="G176">
        <f t="shared" si="51"/>
        <v>32</v>
      </c>
      <c r="H176">
        <f t="shared" si="51"/>
        <v>12</v>
      </c>
      <c r="I176">
        <f t="shared" si="51"/>
        <v>88</v>
      </c>
      <c r="J176">
        <f t="shared" si="51"/>
        <v>59</v>
      </c>
      <c r="K176">
        <f t="shared" si="51"/>
        <v>24</v>
      </c>
      <c r="L176">
        <f t="shared" si="51"/>
        <v>-18</v>
      </c>
      <c r="M176">
        <f t="shared" si="51"/>
        <v>42</v>
      </c>
      <c r="N176">
        <f t="shared" si="51"/>
        <v>-18</v>
      </c>
      <c r="O176">
        <f t="shared" si="51"/>
        <v>60</v>
      </c>
      <c r="P176">
        <f t="shared" si="51"/>
        <v>-13</v>
      </c>
      <c r="Q176">
        <f t="shared" si="51"/>
        <v>73</v>
      </c>
      <c r="R176">
        <f t="shared" si="51"/>
        <v>-15</v>
      </c>
      <c r="S176">
        <f t="shared" si="51"/>
        <v>88</v>
      </c>
      <c r="T176">
        <f t="shared" si="51"/>
        <v>-18</v>
      </c>
      <c r="U176">
        <f t="shared" si="51"/>
        <v>106</v>
      </c>
      <c r="V176">
        <f t="shared" si="51"/>
        <v>-23</v>
      </c>
      <c r="W176">
        <f t="shared" si="51"/>
        <v>129</v>
      </c>
      <c r="X176">
        <f t="shared" si="51"/>
        <v>-13</v>
      </c>
      <c r="Y176">
        <f t="shared" si="51"/>
        <v>142</v>
      </c>
      <c r="Z176">
        <f t="shared" si="51"/>
        <v>-14</v>
      </c>
      <c r="AA176">
        <f t="shared" si="51"/>
        <v>156</v>
      </c>
      <c r="AB176">
        <f t="shared" si="51"/>
        <v>-16</v>
      </c>
      <c r="AC176">
        <f t="shared" si="51"/>
        <v>172</v>
      </c>
      <c r="AD176">
        <f t="shared" si="51"/>
        <v>-18</v>
      </c>
      <c r="AE176">
        <f t="shared" si="51"/>
        <v>190</v>
      </c>
      <c r="AF176">
        <f t="shared" si="51"/>
        <v>-19</v>
      </c>
      <c r="AG176">
        <f t="shared" si="51"/>
        <v>209</v>
      </c>
      <c r="AH176">
        <f t="shared" si="51"/>
        <v>-22</v>
      </c>
      <c r="AI176">
        <f t="shared" si="51"/>
        <v>231</v>
      </c>
      <c r="AJ176">
        <f t="shared" si="51"/>
        <v>-24</v>
      </c>
      <c r="AK176">
        <f t="shared" si="51"/>
        <v>255</v>
      </c>
      <c r="AL176">
        <f t="shared" si="51"/>
        <v>-26</v>
      </c>
    </row>
    <row r="178" spans="1:38" x14ac:dyDescent="0.2">
      <c r="A178" s="29" t="s">
        <v>246</v>
      </c>
    </row>
    <row r="179" spans="1:38" x14ac:dyDescent="0.2">
      <c r="A179" s="28" t="s">
        <v>228</v>
      </c>
      <c r="C179">
        <v>20</v>
      </c>
      <c r="D179">
        <v>20</v>
      </c>
      <c r="E179">
        <v>20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  <c r="O179">
        <v>20</v>
      </c>
      <c r="P179">
        <v>20</v>
      </c>
      <c r="Q179">
        <v>20</v>
      </c>
      <c r="R179">
        <v>20</v>
      </c>
      <c r="S179">
        <v>20</v>
      </c>
      <c r="T179">
        <v>20</v>
      </c>
      <c r="U179">
        <v>20</v>
      </c>
      <c r="V179">
        <v>20</v>
      </c>
      <c r="W179">
        <v>20</v>
      </c>
      <c r="X179">
        <v>20</v>
      </c>
      <c r="Y179">
        <v>20</v>
      </c>
      <c r="Z179">
        <v>20</v>
      </c>
      <c r="AA179">
        <v>20</v>
      </c>
      <c r="AB179">
        <v>20</v>
      </c>
      <c r="AC179">
        <v>20</v>
      </c>
      <c r="AD179">
        <v>20</v>
      </c>
      <c r="AE179">
        <v>20</v>
      </c>
      <c r="AF179">
        <v>20</v>
      </c>
      <c r="AG179">
        <v>20</v>
      </c>
      <c r="AH179">
        <v>20</v>
      </c>
      <c r="AI179">
        <v>20</v>
      </c>
      <c r="AJ179">
        <v>20</v>
      </c>
      <c r="AK179">
        <v>20</v>
      </c>
      <c r="AL179">
        <v>20</v>
      </c>
    </row>
    <row r="180" spans="1:38" x14ac:dyDescent="0.2">
      <c r="A180" s="28" t="s">
        <v>229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>
        <v>20</v>
      </c>
      <c r="Z180">
        <v>20</v>
      </c>
      <c r="AA180">
        <v>20</v>
      </c>
      <c r="AB180">
        <v>20</v>
      </c>
      <c r="AC180">
        <v>20</v>
      </c>
      <c r="AD180">
        <v>20</v>
      </c>
      <c r="AE180">
        <v>20</v>
      </c>
      <c r="AF180">
        <v>20</v>
      </c>
      <c r="AG180">
        <v>20</v>
      </c>
      <c r="AH180">
        <v>20</v>
      </c>
      <c r="AI180">
        <v>20</v>
      </c>
      <c r="AJ180">
        <v>20</v>
      </c>
      <c r="AK180">
        <v>20</v>
      </c>
      <c r="AL180">
        <v>20</v>
      </c>
    </row>
    <row r="181" spans="1:38" x14ac:dyDescent="0.2">
      <c r="A181" s="28" t="s">
        <v>230</v>
      </c>
      <c r="C181">
        <v>20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</row>
    <row r="182" spans="1:38" x14ac:dyDescent="0.2">
      <c r="A182" s="28" t="s">
        <v>231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  <c r="O182">
        <v>20</v>
      </c>
      <c r="P182">
        <v>20</v>
      </c>
      <c r="Q182">
        <v>20</v>
      </c>
      <c r="R182">
        <v>20</v>
      </c>
      <c r="S182">
        <v>20</v>
      </c>
      <c r="T182">
        <v>20</v>
      </c>
      <c r="U182">
        <v>20</v>
      </c>
      <c r="V182">
        <v>20</v>
      </c>
      <c r="W182">
        <v>20</v>
      </c>
      <c r="X182">
        <v>20</v>
      </c>
      <c r="Y182">
        <v>20</v>
      </c>
      <c r="Z182">
        <v>20</v>
      </c>
      <c r="AA182">
        <v>20</v>
      </c>
      <c r="AB182">
        <v>20</v>
      </c>
      <c r="AC182">
        <v>20</v>
      </c>
      <c r="AD182">
        <v>20</v>
      </c>
      <c r="AE182">
        <v>20</v>
      </c>
      <c r="AF182">
        <v>20</v>
      </c>
      <c r="AG182">
        <v>20</v>
      </c>
      <c r="AH182">
        <v>20</v>
      </c>
      <c r="AI182">
        <v>20</v>
      </c>
      <c r="AJ182">
        <v>20</v>
      </c>
      <c r="AK182">
        <v>20</v>
      </c>
      <c r="AL182">
        <v>20</v>
      </c>
    </row>
    <row r="183" spans="1:38" x14ac:dyDescent="0.2">
      <c r="A183" s="28" t="s">
        <v>240</v>
      </c>
      <c r="C183">
        <v>20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</row>
    <row r="185" spans="1:38" x14ac:dyDescent="0.2">
      <c r="A185" s="29" t="s">
        <v>247</v>
      </c>
    </row>
    <row r="186" spans="1:38" x14ac:dyDescent="0.2">
      <c r="A186" s="28" t="s">
        <v>228</v>
      </c>
      <c r="C186" t="b">
        <f>IF(C172 &lt;= C179, TRUE, FALSE)</f>
        <v>0</v>
      </c>
      <c r="D186" t="b">
        <f>IF(D172 &lt;= D179, TRUE, FALSE)</f>
        <v>0</v>
      </c>
      <c r="E186" t="b">
        <f>IF(E172 &lt;= E179, TRUE, FALSE)</f>
        <v>1</v>
      </c>
      <c r="F186" t="b">
        <f>IF(F172 &lt;= F179, TRUE, FALSE)</f>
        <v>0</v>
      </c>
      <c r="G186" t="b">
        <f t="shared" ref="G186:AD190" si="52">IF(G172 &lt;= G179, TRUE, FALSE)</f>
        <v>1</v>
      </c>
      <c r="H186" t="b">
        <f t="shared" si="52"/>
        <v>0</v>
      </c>
      <c r="I186" t="b">
        <f t="shared" si="52"/>
        <v>1</v>
      </c>
      <c r="J186" t="b">
        <f t="shared" si="52"/>
        <v>0</v>
      </c>
      <c r="K186" t="b">
        <f t="shared" si="52"/>
        <v>1</v>
      </c>
      <c r="L186" t="b">
        <f t="shared" si="52"/>
        <v>0</v>
      </c>
      <c r="M186" t="b">
        <f t="shared" si="52"/>
        <v>1</v>
      </c>
      <c r="N186" t="b">
        <f t="shared" si="52"/>
        <v>0</v>
      </c>
      <c r="O186" t="b">
        <f t="shared" si="52"/>
        <v>1</v>
      </c>
      <c r="P186" t="b">
        <f t="shared" si="52"/>
        <v>0</v>
      </c>
      <c r="Q186" t="b">
        <f t="shared" si="52"/>
        <v>1</v>
      </c>
      <c r="R186" t="b">
        <f t="shared" si="52"/>
        <v>0</v>
      </c>
      <c r="S186" t="b">
        <f t="shared" si="52"/>
        <v>1</v>
      </c>
      <c r="T186" t="b">
        <f t="shared" si="52"/>
        <v>0</v>
      </c>
      <c r="U186" t="b">
        <f t="shared" si="52"/>
        <v>1</v>
      </c>
      <c r="V186" t="b">
        <f t="shared" si="52"/>
        <v>0</v>
      </c>
      <c r="W186" t="b">
        <f t="shared" si="52"/>
        <v>1</v>
      </c>
      <c r="X186" t="b">
        <f t="shared" si="52"/>
        <v>0</v>
      </c>
      <c r="Y186" t="b">
        <f t="shared" si="52"/>
        <v>1</v>
      </c>
      <c r="Z186" t="b">
        <f t="shared" si="52"/>
        <v>0</v>
      </c>
      <c r="AA186" t="b">
        <f t="shared" si="52"/>
        <v>1</v>
      </c>
      <c r="AB186" t="b">
        <f t="shared" si="52"/>
        <v>0</v>
      </c>
      <c r="AC186" t="b">
        <f t="shared" si="52"/>
        <v>1</v>
      </c>
      <c r="AD186" t="b">
        <f t="shared" si="52"/>
        <v>0</v>
      </c>
      <c r="AE186" t="b">
        <f>IF(AE172 &lt;= AE179, TRUE, FALSE)</f>
        <v>1</v>
      </c>
      <c r="AF186" t="b">
        <f t="shared" ref="AF186:AL190" si="53">IF(AF172 &lt;= AF179, TRUE, FALSE)</f>
        <v>0</v>
      </c>
      <c r="AG186" t="b">
        <f t="shared" si="53"/>
        <v>1</v>
      </c>
      <c r="AH186" t="b">
        <f t="shared" si="53"/>
        <v>0</v>
      </c>
      <c r="AI186" t="b">
        <f t="shared" si="53"/>
        <v>1</v>
      </c>
      <c r="AJ186" t="b">
        <f t="shared" si="53"/>
        <v>0</v>
      </c>
      <c r="AK186" t="b">
        <f t="shared" si="53"/>
        <v>1</v>
      </c>
      <c r="AL186" t="b">
        <f t="shared" si="53"/>
        <v>0</v>
      </c>
    </row>
    <row r="187" spans="1:38" x14ac:dyDescent="0.2">
      <c r="A187" s="28" t="s">
        <v>229</v>
      </c>
      <c r="C187" t="b">
        <f t="shared" ref="C187:F190" si="54">IF(C173 &lt;= C180, TRUE, FALSE)</f>
        <v>0</v>
      </c>
      <c r="D187" t="b">
        <f t="shared" si="54"/>
        <v>0</v>
      </c>
      <c r="E187" t="b">
        <f t="shared" si="54"/>
        <v>1</v>
      </c>
      <c r="F187" t="b">
        <f t="shared" si="54"/>
        <v>0</v>
      </c>
      <c r="G187" t="b">
        <f t="shared" si="52"/>
        <v>1</v>
      </c>
      <c r="H187" t="b">
        <f t="shared" si="52"/>
        <v>0</v>
      </c>
      <c r="I187" t="b">
        <f t="shared" si="52"/>
        <v>1</v>
      </c>
      <c r="J187" t="b">
        <f t="shared" si="52"/>
        <v>0</v>
      </c>
      <c r="K187" t="b">
        <f t="shared" si="52"/>
        <v>1</v>
      </c>
      <c r="L187" t="b">
        <f t="shared" si="52"/>
        <v>0</v>
      </c>
      <c r="M187" t="b">
        <f t="shared" si="52"/>
        <v>1</v>
      </c>
      <c r="N187" t="b">
        <f t="shared" si="52"/>
        <v>0</v>
      </c>
      <c r="O187" t="b">
        <f t="shared" si="52"/>
        <v>1</v>
      </c>
      <c r="P187" t="b">
        <f t="shared" si="52"/>
        <v>0</v>
      </c>
      <c r="Q187" t="b">
        <f t="shared" si="52"/>
        <v>1</v>
      </c>
      <c r="R187" t="b">
        <f t="shared" si="52"/>
        <v>0</v>
      </c>
      <c r="S187" t="b">
        <f t="shared" si="52"/>
        <v>1</v>
      </c>
      <c r="T187" t="b">
        <f t="shared" si="52"/>
        <v>0</v>
      </c>
      <c r="U187" t="b">
        <f t="shared" si="52"/>
        <v>1</v>
      </c>
      <c r="V187" t="b">
        <f t="shared" si="52"/>
        <v>0</v>
      </c>
      <c r="W187" t="b">
        <f t="shared" si="52"/>
        <v>1</v>
      </c>
      <c r="X187" t="b">
        <f t="shared" si="52"/>
        <v>0</v>
      </c>
      <c r="Y187" t="b">
        <f t="shared" si="52"/>
        <v>1</v>
      </c>
      <c r="Z187" t="b">
        <f t="shared" si="52"/>
        <v>0</v>
      </c>
      <c r="AA187" t="b">
        <f t="shared" si="52"/>
        <v>1</v>
      </c>
      <c r="AB187" t="b">
        <f t="shared" si="52"/>
        <v>0</v>
      </c>
      <c r="AC187" t="b">
        <f t="shared" si="52"/>
        <v>1</v>
      </c>
      <c r="AD187" t="b">
        <f t="shared" si="52"/>
        <v>0</v>
      </c>
      <c r="AE187" t="b">
        <f t="shared" ref="AE187:AE190" si="55">IF(AE173 &lt;= AE180, TRUE, FALSE)</f>
        <v>1</v>
      </c>
      <c r="AF187" t="b">
        <f t="shared" si="53"/>
        <v>0</v>
      </c>
      <c r="AG187" t="b">
        <f t="shared" si="53"/>
        <v>1</v>
      </c>
      <c r="AH187" t="b">
        <f t="shared" si="53"/>
        <v>0</v>
      </c>
      <c r="AI187" t="b">
        <f t="shared" si="53"/>
        <v>1</v>
      </c>
      <c r="AJ187" t="b">
        <f t="shared" si="53"/>
        <v>0</v>
      </c>
      <c r="AK187" t="b">
        <f t="shared" si="53"/>
        <v>1</v>
      </c>
      <c r="AL187" t="b">
        <f t="shared" si="53"/>
        <v>0</v>
      </c>
    </row>
    <row r="188" spans="1:38" x14ac:dyDescent="0.2">
      <c r="A188" s="28" t="s">
        <v>230</v>
      </c>
      <c r="C188" t="b">
        <f t="shared" si="54"/>
        <v>0</v>
      </c>
      <c r="D188" t="b">
        <f t="shared" si="54"/>
        <v>1</v>
      </c>
      <c r="E188" t="b">
        <f t="shared" si="54"/>
        <v>0</v>
      </c>
      <c r="F188" t="b">
        <f t="shared" si="54"/>
        <v>1</v>
      </c>
      <c r="G188" t="b">
        <f t="shared" si="52"/>
        <v>0</v>
      </c>
      <c r="H188" t="b">
        <f t="shared" si="52"/>
        <v>1</v>
      </c>
      <c r="I188" t="b">
        <f t="shared" si="52"/>
        <v>0</v>
      </c>
      <c r="J188" t="b">
        <f t="shared" si="52"/>
        <v>1</v>
      </c>
      <c r="K188" t="b">
        <f t="shared" si="52"/>
        <v>0</v>
      </c>
      <c r="L188" t="b">
        <f t="shared" si="52"/>
        <v>1</v>
      </c>
      <c r="M188" t="b">
        <f t="shared" si="52"/>
        <v>0</v>
      </c>
      <c r="N188" t="b">
        <f t="shared" si="52"/>
        <v>1</v>
      </c>
      <c r="O188" t="b">
        <f t="shared" si="52"/>
        <v>0</v>
      </c>
      <c r="P188" t="b">
        <f t="shared" si="52"/>
        <v>1</v>
      </c>
      <c r="Q188" t="b">
        <f t="shared" si="52"/>
        <v>0</v>
      </c>
      <c r="R188" t="b">
        <f t="shared" si="52"/>
        <v>1</v>
      </c>
      <c r="S188" t="b">
        <f t="shared" si="52"/>
        <v>0</v>
      </c>
      <c r="T188" t="b">
        <f t="shared" si="52"/>
        <v>1</v>
      </c>
      <c r="U188" t="b">
        <f t="shared" si="52"/>
        <v>0</v>
      </c>
      <c r="V188" t="b">
        <f t="shared" si="52"/>
        <v>1</v>
      </c>
      <c r="W188" t="b">
        <f t="shared" si="52"/>
        <v>0</v>
      </c>
      <c r="X188" t="b">
        <f t="shared" si="52"/>
        <v>1</v>
      </c>
      <c r="Y188" t="b">
        <f t="shared" si="52"/>
        <v>0</v>
      </c>
      <c r="Z188" t="b">
        <f t="shared" si="52"/>
        <v>1</v>
      </c>
      <c r="AA188" t="b">
        <f t="shared" si="52"/>
        <v>0</v>
      </c>
      <c r="AB188" t="b">
        <f t="shared" si="52"/>
        <v>1</v>
      </c>
      <c r="AC188" t="b">
        <f t="shared" si="52"/>
        <v>0</v>
      </c>
      <c r="AD188" t="b">
        <f t="shared" si="52"/>
        <v>1</v>
      </c>
      <c r="AE188" t="b">
        <f t="shared" si="55"/>
        <v>0</v>
      </c>
      <c r="AF188" t="b">
        <f t="shared" si="53"/>
        <v>1</v>
      </c>
      <c r="AG188" t="b">
        <f t="shared" si="53"/>
        <v>0</v>
      </c>
      <c r="AH188" t="b">
        <f t="shared" si="53"/>
        <v>1</v>
      </c>
      <c r="AI188" t="b">
        <f t="shared" si="53"/>
        <v>0</v>
      </c>
      <c r="AJ188" t="b">
        <f t="shared" si="53"/>
        <v>1</v>
      </c>
      <c r="AK188" t="b">
        <f t="shared" si="53"/>
        <v>0</v>
      </c>
      <c r="AL188" t="b">
        <f t="shared" si="53"/>
        <v>1</v>
      </c>
    </row>
    <row r="189" spans="1:38" x14ac:dyDescent="0.2">
      <c r="A189" s="28" t="s">
        <v>231</v>
      </c>
      <c r="C189" t="b">
        <f t="shared" si="54"/>
        <v>0</v>
      </c>
      <c r="D189" t="b">
        <f t="shared" si="54"/>
        <v>1</v>
      </c>
      <c r="E189" t="b">
        <f t="shared" si="54"/>
        <v>0</v>
      </c>
      <c r="F189" t="b">
        <f t="shared" si="54"/>
        <v>1</v>
      </c>
      <c r="G189" t="b">
        <f t="shared" si="52"/>
        <v>0</v>
      </c>
      <c r="H189" t="b">
        <f t="shared" si="52"/>
        <v>1</v>
      </c>
      <c r="I189" t="b">
        <f t="shared" si="52"/>
        <v>0</v>
      </c>
      <c r="J189" t="b">
        <f t="shared" si="52"/>
        <v>1</v>
      </c>
      <c r="K189" t="b">
        <f t="shared" si="52"/>
        <v>0</v>
      </c>
      <c r="L189" t="b">
        <f t="shared" si="52"/>
        <v>1</v>
      </c>
      <c r="M189" t="b">
        <f t="shared" si="52"/>
        <v>0</v>
      </c>
      <c r="N189" t="b">
        <f t="shared" si="52"/>
        <v>1</v>
      </c>
      <c r="O189" t="b">
        <f t="shared" si="52"/>
        <v>0</v>
      </c>
      <c r="P189" t="b">
        <f t="shared" si="52"/>
        <v>1</v>
      </c>
      <c r="Q189" t="b">
        <f t="shared" si="52"/>
        <v>0</v>
      </c>
      <c r="R189" t="b">
        <f t="shared" si="52"/>
        <v>1</v>
      </c>
      <c r="S189" t="b">
        <f t="shared" si="52"/>
        <v>0</v>
      </c>
      <c r="T189" t="b">
        <f t="shared" si="52"/>
        <v>1</v>
      </c>
      <c r="U189" t="b">
        <f t="shared" si="52"/>
        <v>0</v>
      </c>
      <c r="V189" t="b">
        <f t="shared" si="52"/>
        <v>1</v>
      </c>
      <c r="W189" t="b">
        <f t="shared" si="52"/>
        <v>0</v>
      </c>
      <c r="X189" t="b">
        <f t="shared" si="52"/>
        <v>1</v>
      </c>
      <c r="Y189" t="b">
        <f t="shared" si="52"/>
        <v>0</v>
      </c>
      <c r="Z189" t="b">
        <f t="shared" si="52"/>
        <v>1</v>
      </c>
      <c r="AA189" t="b">
        <f t="shared" si="52"/>
        <v>0</v>
      </c>
      <c r="AB189" t="b">
        <f t="shared" si="52"/>
        <v>1</v>
      </c>
      <c r="AC189" t="b">
        <f t="shared" si="52"/>
        <v>0</v>
      </c>
      <c r="AD189" t="b">
        <f t="shared" si="52"/>
        <v>1</v>
      </c>
      <c r="AE189" t="b">
        <f t="shared" si="55"/>
        <v>0</v>
      </c>
      <c r="AF189" t="b">
        <f t="shared" si="53"/>
        <v>1</v>
      </c>
      <c r="AG189" t="b">
        <f t="shared" si="53"/>
        <v>0</v>
      </c>
      <c r="AH189" t="b">
        <f t="shared" si="53"/>
        <v>1</v>
      </c>
      <c r="AI189" t="b">
        <f t="shared" si="53"/>
        <v>0</v>
      </c>
      <c r="AJ189" t="b">
        <f t="shared" si="53"/>
        <v>1</v>
      </c>
      <c r="AK189" t="b">
        <f t="shared" si="53"/>
        <v>0</v>
      </c>
      <c r="AL189" t="b">
        <f t="shared" si="53"/>
        <v>1</v>
      </c>
    </row>
    <row r="190" spans="1:38" x14ac:dyDescent="0.2">
      <c r="A190" s="28" t="s">
        <v>240</v>
      </c>
      <c r="C190" t="b">
        <f t="shared" si="54"/>
        <v>0</v>
      </c>
      <c r="D190" t="b">
        <f t="shared" si="54"/>
        <v>0</v>
      </c>
      <c r="E190" t="b">
        <f t="shared" si="54"/>
        <v>0</v>
      </c>
      <c r="F190" t="b">
        <f t="shared" si="54"/>
        <v>0</v>
      </c>
      <c r="G190" t="b">
        <f t="shared" si="52"/>
        <v>0</v>
      </c>
      <c r="H190" t="b">
        <f t="shared" si="52"/>
        <v>1</v>
      </c>
      <c r="I190" t="b">
        <f t="shared" si="52"/>
        <v>0</v>
      </c>
      <c r="J190" t="b">
        <f t="shared" si="52"/>
        <v>0</v>
      </c>
      <c r="K190" t="b">
        <f t="shared" si="52"/>
        <v>0</v>
      </c>
      <c r="L190" t="b">
        <f t="shared" si="52"/>
        <v>1</v>
      </c>
      <c r="M190" t="b">
        <f t="shared" si="52"/>
        <v>0</v>
      </c>
      <c r="N190" t="b">
        <f t="shared" si="52"/>
        <v>1</v>
      </c>
      <c r="O190" t="b">
        <f t="shared" si="52"/>
        <v>0</v>
      </c>
      <c r="P190" t="b">
        <f t="shared" si="52"/>
        <v>1</v>
      </c>
      <c r="Q190" t="b">
        <f t="shared" si="52"/>
        <v>0</v>
      </c>
      <c r="R190" t="b">
        <f t="shared" si="52"/>
        <v>1</v>
      </c>
      <c r="S190" t="b">
        <f t="shared" si="52"/>
        <v>0</v>
      </c>
      <c r="T190" t="b">
        <f t="shared" si="52"/>
        <v>1</v>
      </c>
      <c r="U190" t="b">
        <f t="shared" si="52"/>
        <v>0</v>
      </c>
      <c r="V190" t="b">
        <f t="shared" si="52"/>
        <v>1</v>
      </c>
      <c r="W190" t="b">
        <f t="shared" si="52"/>
        <v>0</v>
      </c>
      <c r="X190" t="b">
        <f t="shared" si="52"/>
        <v>1</v>
      </c>
      <c r="Y190" t="b">
        <f t="shared" si="52"/>
        <v>0</v>
      </c>
      <c r="Z190" t="b">
        <f t="shared" si="52"/>
        <v>1</v>
      </c>
      <c r="AA190" t="b">
        <f t="shared" si="52"/>
        <v>0</v>
      </c>
      <c r="AB190" t="b">
        <f t="shared" si="52"/>
        <v>1</v>
      </c>
      <c r="AC190" t="b">
        <f t="shared" si="52"/>
        <v>0</v>
      </c>
      <c r="AD190" t="b">
        <f t="shared" si="52"/>
        <v>1</v>
      </c>
      <c r="AE190" t="b">
        <f t="shared" si="55"/>
        <v>0</v>
      </c>
      <c r="AF190" t="b">
        <f t="shared" si="53"/>
        <v>1</v>
      </c>
      <c r="AG190" t="b">
        <f t="shared" si="53"/>
        <v>0</v>
      </c>
      <c r="AH190" t="b">
        <f t="shared" si="53"/>
        <v>1</v>
      </c>
      <c r="AI190" t="b">
        <f t="shared" si="53"/>
        <v>0</v>
      </c>
      <c r="AJ190" t="b">
        <f t="shared" si="53"/>
        <v>1</v>
      </c>
      <c r="AK190" t="b">
        <f t="shared" si="53"/>
        <v>0</v>
      </c>
      <c r="AL190" t="b">
        <f t="shared" si="53"/>
        <v>1</v>
      </c>
    </row>
    <row r="192" spans="1:38" x14ac:dyDescent="0.2">
      <c r="A192" s="29" t="s">
        <v>250</v>
      </c>
    </row>
    <row r="193" spans="1:38" x14ac:dyDescent="0.2">
      <c r="A193" s="28" t="s">
        <v>228</v>
      </c>
      <c r="C193">
        <f>IF(C186=TRUE, ROUNDUP((C108 + D108), 0) - C172, 0)</f>
        <v>0</v>
      </c>
      <c r="D193">
        <f t="shared" ref="D193:AL193" si="56">IF(D186=TRUE, ROUNDUP((D108 + E108), 0) - D172, 0)</f>
        <v>0</v>
      </c>
      <c r="E193">
        <f t="shared" si="56"/>
        <v>91</v>
      </c>
      <c r="F193">
        <f t="shared" si="56"/>
        <v>0</v>
      </c>
      <c r="G193">
        <f t="shared" si="56"/>
        <v>117</v>
      </c>
      <c r="H193">
        <f t="shared" si="56"/>
        <v>0</v>
      </c>
      <c r="I193">
        <f t="shared" si="56"/>
        <v>178</v>
      </c>
      <c r="J193">
        <f t="shared" si="56"/>
        <v>0</v>
      </c>
      <c r="K193">
        <f t="shared" si="56"/>
        <v>261</v>
      </c>
      <c r="L193">
        <f t="shared" si="56"/>
        <v>0</v>
      </c>
      <c r="M193">
        <f t="shared" si="56"/>
        <v>376</v>
      </c>
      <c r="N193">
        <f t="shared" si="56"/>
        <v>0</v>
      </c>
      <c r="O193">
        <f t="shared" si="56"/>
        <v>464</v>
      </c>
      <c r="P193">
        <f t="shared" si="56"/>
        <v>0</v>
      </c>
      <c r="Q193">
        <f t="shared" si="56"/>
        <v>543</v>
      </c>
      <c r="R193">
        <f t="shared" si="56"/>
        <v>0</v>
      </c>
      <c r="S193">
        <f t="shared" si="56"/>
        <v>660</v>
      </c>
      <c r="T193">
        <f t="shared" si="56"/>
        <v>0</v>
      </c>
      <c r="U193">
        <f t="shared" si="56"/>
        <v>798</v>
      </c>
      <c r="V193">
        <f t="shared" si="56"/>
        <v>0</v>
      </c>
      <c r="W193">
        <f t="shared" si="56"/>
        <v>884</v>
      </c>
      <c r="X193">
        <f t="shared" si="56"/>
        <v>0</v>
      </c>
      <c r="Y193">
        <f t="shared" si="56"/>
        <v>958</v>
      </c>
      <c r="Z193">
        <f t="shared" si="56"/>
        <v>0</v>
      </c>
      <c r="AA193">
        <f t="shared" si="56"/>
        <v>1054</v>
      </c>
      <c r="AB193">
        <f t="shared" si="56"/>
        <v>0</v>
      </c>
      <c r="AC193">
        <f t="shared" si="56"/>
        <v>1164</v>
      </c>
      <c r="AD193">
        <f t="shared" si="56"/>
        <v>0</v>
      </c>
      <c r="AE193">
        <f t="shared" si="56"/>
        <v>1281</v>
      </c>
      <c r="AF193">
        <f t="shared" si="56"/>
        <v>0</v>
      </c>
      <c r="AG193">
        <f t="shared" si="56"/>
        <v>1415</v>
      </c>
      <c r="AH193">
        <f t="shared" si="56"/>
        <v>0</v>
      </c>
      <c r="AI193">
        <f t="shared" si="56"/>
        <v>1558</v>
      </c>
      <c r="AJ193">
        <f t="shared" si="56"/>
        <v>0</v>
      </c>
      <c r="AK193">
        <f t="shared" si="56"/>
        <v>1719</v>
      </c>
      <c r="AL193">
        <f t="shared" si="56"/>
        <v>0</v>
      </c>
    </row>
    <row r="194" spans="1:38" x14ac:dyDescent="0.2">
      <c r="A194" s="28" t="s">
        <v>229</v>
      </c>
      <c r="C194">
        <f t="shared" ref="C194:AL197" si="57">IF(C187=TRUE, ROUNDUP((C109 + D109), 0) - C173, 0)</f>
        <v>0</v>
      </c>
      <c r="D194">
        <f t="shared" si="57"/>
        <v>0</v>
      </c>
      <c r="E194">
        <f t="shared" si="57"/>
        <v>91</v>
      </c>
      <c r="F194">
        <f t="shared" si="57"/>
        <v>0</v>
      </c>
      <c r="G194">
        <f t="shared" si="57"/>
        <v>117</v>
      </c>
      <c r="H194">
        <f t="shared" si="57"/>
        <v>0</v>
      </c>
      <c r="I194">
        <f t="shared" si="57"/>
        <v>178</v>
      </c>
      <c r="J194">
        <f t="shared" si="57"/>
        <v>0</v>
      </c>
      <c r="K194">
        <f t="shared" si="57"/>
        <v>261</v>
      </c>
      <c r="L194">
        <f t="shared" si="57"/>
        <v>0</v>
      </c>
      <c r="M194">
        <f t="shared" si="57"/>
        <v>376</v>
      </c>
      <c r="N194">
        <f t="shared" si="57"/>
        <v>0</v>
      </c>
      <c r="O194">
        <f t="shared" si="57"/>
        <v>464</v>
      </c>
      <c r="P194">
        <f t="shared" si="57"/>
        <v>0</v>
      </c>
      <c r="Q194">
        <f t="shared" si="57"/>
        <v>543</v>
      </c>
      <c r="R194">
        <f t="shared" si="57"/>
        <v>0</v>
      </c>
      <c r="S194">
        <f t="shared" si="57"/>
        <v>660</v>
      </c>
      <c r="T194">
        <f t="shared" si="57"/>
        <v>0</v>
      </c>
      <c r="U194">
        <f t="shared" si="57"/>
        <v>798</v>
      </c>
      <c r="V194">
        <f t="shared" si="57"/>
        <v>0</v>
      </c>
      <c r="W194">
        <f t="shared" si="57"/>
        <v>884</v>
      </c>
      <c r="X194">
        <f t="shared" si="57"/>
        <v>0</v>
      </c>
      <c r="Y194">
        <f t="shared" si="57"/>
        <v>958</v>
      </c>
      <c r="Z194">
        <f t="shared" si="57"/>
        <v>0</v>
      </c>
      <c r="AA194">
        <f t="shared" si="57"/>
        <v>1054</v>
      </c>
      <c r="AB194">
        <f t="shared" si="57"/>
        <v>0</v>
      </c>
      <c r="AC194">
        <f t="shared" si="57"/>
        <v>1164</v>
      </c>
      <c r="AD194">
        <f t="shared" si="57"/>
        <v>0</v>
      </c>
      <c r="AE194">
        <f t="shared" si="57"/>
        <v>1281</v>
      </c>
      <c r="AF194">
        <f t="shared" si="57"/>
        <v>0</v>
      </c>
      <c r="AG194">
        <f t="shared" si="57"/>
        <v>1415</v>
      </c>
      <c r="AH194">
        <f t="shared" si="57"/>
        <v>0</v>
      </c>
      <c r="AI194">
        <f t="shared" si="57"/>
        <v>1558</v>
      </c>
      <c r="AJ194">
        <f t="shared" si="57"/>
        <v>0</v>
      </c>
      <c r="AK194">
        <f t="shared" si="57"/>
        <v>1719</v>
      </c>
      <c r="AL194">
        <f t="shared" si="57"/>
        <v>0</v>
      </c>
    </row>
    <row r="195" spans="1:38" x14ac:dyDescent="0.2">
      <c r="A195" s="28" t="s">
        <v>230</v>
      </c>
      <c r="C195">
        <f t="shared" si="57"/>
        <v>0</v>
      </c>
      <c r="D195">
        <f t="shared" si="57"/>
        <v>85</v>
      </c>
      <c r="E195">
        <f t="shared" si="57"/>
        <v>0</v>
      </c>
      <c r="F195">
        <f t="shared" si="57"/>
        <v>131</v>
      </c>
      <c r="G195">
        <f t="shared" si="57"/>
        <v>0</v>
      </c>
      <c r="H195">
        <f t="shared" si="57"/>
        <v>195</v>
      </c>
      <c r="I195">
        <f t="shared" si="57"/>
        <v>0</v>
      </c>
      <c r="J195">
        <f t="shared" si="57"/>
        <v>291</v>
      </c>
      <c r="K195">
        <f t="shared" si="57"/>
        <v>0</v>
      </c>
      <c r="L195">
        <f t="shared" si="57"/>
        <v>416</v>
      </c>
      <c r="M195">
        <f t="shared" si="57"/>
        <v>0</v>
      </c>
      <c r="N195">
        <f t="shared" si="57"/>
        <v>578</v>
      </c>
      <c r="O195">
        <f t="shared" si="57"/>
        <v>0</v>
      </c>
      <c r="P195">
        <f t="shared" si="57"/>
        <v>659</v>
      </c>
      <c r="Q195">
        <f t="shared" si="57"/>
        <v>0</v>
      </c>
      <c r="R195">
        <f t="shared" si="57"/>
        <v>798</v>
      </c>
      <c r="S195">
        <f t="shared" si="57"/>
        <v>0</v>
      </c>
      <c r="T195">
        <f t="shared" si="57"/>
        <v>967</v>
      </c>
      <c r="U195">
        <f t="shared" si="57"/>
        <v>0</v>
      </c>
      <c r="V195">
        <f t="shared" si="57"/>
        <v>1143</v>
      </c>
      <c r="W195">
        <f t="shared" si="57"/>
        <v>0</v>
      </c>
      <c r="X195">
        <f t="shared" si="57"/>
        <v>1216</v>
      </c>
      <c r="Y195">
        <f t="shared" si="57"/>
        <v>0</v>
      </c>
      <c r="Z195">
        <f t="shared" si="57"/>
        <v>1339</v>
      </c>
      <c r="AA195">
        <f t="shared" si="57"/>
        <v>0</v>
      </c>
      <c r="AB195">
        <f t="shared" si="57"/>
        <v>1477</v>
      </c>
      <c r="AC195">
        <f t="shared" si="57"/>
        <v>0</v>
      </c>
      <c r="AD195">
        <f t="shared" si="57"/>
        <v>1629</v>
      </c>
      <c r="AE195">
        <f t="shared" si="57"/>
        <v>0</v>
      </c>
      <c r="AF195">
        <f t="shared" si="57"/>
        <v>1796</v>
      </c>
      <c r="AG195">
        <f t="shared" si="57"/>
        <v>0</v>
      </c>
      <c r="AH195">
        <f t="shared" si="57"/>
        <v>1980</v>
      </c>
      <c r="AI195">
        <f t="shared" si="57"/>
        <v>0</v>
      </c>
      <c r="AJ195">
        <f t="shared" si="57"/>
        <v>2181</v>
      </c>
      <c r="AK195">
        <f t="shared" si="57"/>
        <v>0</v>
      </c>
      <c r="AL195">
        <f t="shared" si="57"/>
        <v>1226</v>
      </c>
    </row>
    <row r="196" spans="1:38" x14ac:dyDescent="0.2">
      <c r="A196" s="28" t="s">
        <v>231</v>
      </c>
      <c r="C196">
        <f t="shared" si="57"/>
        <v>0</v>
      </c>
      <c r="D196">
        <f t="shared" si="57"/>
        <v>132</v>
      </c>
      <c r="E196">
        <f t="shared" si="57"/>
        <v>0</v>
      </c>
      <c r="F196">
        <f t="shared" si="57"/>
        <v>182</v>
      </c>
      <c r="G196">
        <f t="shared" si="57"/>
        <v>0</v>
      </c>
      <c r="H196">
        <f t="shared" si="57"/>
        <v>247</v>
      </c>
      <c r="I196">
        <f t="shared" si="57"/>
        <v>0</v>
      </c>
      <c r="J196">
        <f t="shared" si="57"/>
        <v>363</v>
      </c>
      <c r="K196">
        <f t="shared" si="57"/>
        <v>0</v>
      </c>
      <c r="L196">
        <f t="shared" si="57"/>
        <v>521</v>
      </c>
      <c r="M196">
        <f t="shared" si="57"/>
        <v>0</v>
      </c>
      <c r="N196">
        <f t="shared" si="57"/>
        <v>722</v>
      </c>
      <c r="O196">
        <f t="shared" si="57"/>
        <v>0</v>
      </c>
      <c r="P196">
        <f t="shared" si="57"/>
        <v>825</v>
      </c>
      <c r="Q196">
        <f t="shared" si="57"/>
        <v>0</v>
      </c>
      <c r="R196">
        <f t="shared" si="57"/>
        <v>998</v>
      </c>
      <c r="S196">
        <f t="shared" si="57"/>
        <v>0</v>
      </c>
      <c r="T196">
        <f t="shared" si="57"/>
        <v>1210</v>
      </c>
      <c r="U196">
        <f t="shared" si="57"/>
        <v>0</v>
      </c>
      <c r="V196">
        <f t="shared" si="57"/>
        <v>1429</v>
      </c>
      <c r="W196">
        <f t="shared" si="57"/>
        <v>0</v>
      </c>
      <c r="X196">
        <f t="shared" si="57"/>
        <v>1520</v>
      </c>
      <c r="Y196">
        <f t="shared" si="57"/>
        <v>0</v>
      </c>
      <c r="Z196">
        <f t="shared" si="57"/>
        <v>1676</v>
      </c>
      <c r="AA196">
        <f t="shared" si="57"/>
        <v>0</v>
      </c>
      <c r="AB196">
        <f t="shared" si="57"/>
        <v>1847</v>
      </c>
      <c r="AC196">
        <f t="shared" si="57"/>
        <v>0</v>
      </c>
      <c r="AD196">
        <f t="shared" si="57"/>
        <v>2035</v>
      </c>
      <c r="AE196">
        <f t="shared" si="57"/>
        <v>0</v>
      </c>
      <c r="AF196">
        <f t="shared" si="57"/>
        <v>2244</v>
      </c>
      <c r="AG196">
        <f t="shared" si="57"/>
        <v>0</v>
      </c>
      <c r="AH196">
        <f t="shared" si="57"/>
        <v>2475</v>
      </c>
      <c r="AI196">
        <f t="shared" si="57"/>
        <v>0</v>
      </c>
      <c r="AJ196">
        <f t="shared" si="57"/>
        <v>2727</v>
      </c>
      <c r="AK196">
        <f t="shared" si="57"/>
        <v>0</v>
      </c>
      <c r="AL196">
        <f t="shared" si="57"/>
        <v>1533</v>
      </c>
    </row>
    <row r="197" spans="1:38" x14ac:dyDescent="0.2">
      <c r="A197" s="28" t="s">
        <v>240</v>
      </c>
      <c r="C197">
        <f t="shared" si="57"/>
        <v>0</v>
      </c>
      <c r="D197">
        <f t="shared" si="57"/>
        <v>0</v>
      </c>
      <c r="E197">
        <f t="shared" si="57"/>
        <v>0</v>
      </c>
      <c r="F197">
        <f t="shared" si="57"/>
        <v>0</v>
      </c>
      <c r="G197">
        <f t="shared" si="57"/>
        <v>0</v>
      </c>
      <c r="H197">
        <f t="shared" si="57"/>
        <v>32</v>
      </c>
      <c r="I197">
        <f t="shared" si="57"/>
        <v>0</v>
      </c>
      <c r="J197">
        <f t="shared" si="57"/>
        <v>0</v>
      </c>
      <c r="K197">
        <f t="shared" si="57"/>
        <v>0</v>
      </c>
      <c r="L197">
        <f t="shared" si="57"/>
        <v>110</v>
      </c>
      <c r="M197">
        <f t="shared" si="57"/>
        <v>0</v>
      </c>
      <c r="N197">
        <f t="shared" si="57"/>
        <v>144</v>
      </c>
      <c r="O197">
        <f t="shared" si="57"/>
        <v>0</v>
      </c>
      <c r="P197">
        <f t="shared" si="57"/>
        <v>166</v>
      </c>
      <c r="Q197">
        <f t="shared" si="57"/>
        <v>0</v>
      </c>
      <c r="R197">
        <f t="shared" si="57"/>
        <v>200</v>
      </c>
      <c r="S197">
        <f t="shared" si="57"/>
        <v>0</v>
      </c>
      <c r="T197">
        <f t="shared" si="57"/>
        <v>241</v>
      </c>
      <c r="U197">
        <f t="shared" si="57"/>
        <v>0</v>
      </c>
      <c r="V197">
        <f t="shared" si="57"/>
        <v>287</v>
      </c>
      <c r="W197">
        <f t="shared" si="57"/>
        <v>0</v>
      </c>
      <c r="X197">
        <f t="shared" si="57"/>
        <v>304</v>
      </c>
      <c r="Y197">
        <f t="shared" si="57"/>
        <v>0</v>
      </c>
      <c r="Z197">
        <f t="shared" si="57"/>
        <v>334</v>
      </c>
      <c r="AA197">
        <f t="shared" si="57"/>
        <v>0</v>
      </c>
      <c r="AB197">
        <f t="shared" si="57"/>
        <v>369</v>
      </c>
      <c r="AC197">
        <f t="shared" si="57"/>
        <v>0</v>
      </c>
      <c r="AD197">
        <f t="shared" si="57"/>
        <v>407</v>
      </c>
      <c r="AE197">
        <f t="shared" si="57"/>
        <v>0</v>
      </c>
      <c r="AF197">
        <f t="shared" si="57"/>
        <v>448</v>
      </c>
      <c r="AG197">
        <f t="shared" si="57"/>
        <v>0</v>
      </c>
      <c r="AH197">
        <f t="shared" si="57"/>
        <v>495</v>
      </c>
      <c r="AI197">
        <f t="shared" si="57"/>
        <v>0</v>
      </c>
      <c r="AJ197">
        <f t="shared" si="57"/>
        <v>546</v>
      </c>
      <c r="AK197">
        <f t="shared" si="57"/>
        <v>0</v>
      </c>
      <c r="AL197">
        <f t="shared" si="57"/>
        <v>307</v>
      </c>
    </row>
    <row r="199" spans="1:38" x14ac:dyDescent="0.2">
      <c r="A199" s="29" t="s">
        <v>251</v>
      </c>
    </row>
    <row r="200" spans="1:38" x14ac:dyDescent="0.2">
      <c r="A200" s="28" t="s">
        <v>228</v>
      </c>
      <c r="C200">
        <f>IF(C193=0,0,IF(C193&lt;100,100,C193))</f>
        <v>0</v>
      </c>
      <c r="D200">
        <f t="shared" ref="D200:AL204" si="58">IF(D193=0,0,IF(D193&lt;100,100,D193))</f>
        <v>0</v>
      </c>
      <c r="E200">
        <f t="shared" si="58"/>
        <v>100</v>
      </c>
      <c r="F200">
        <f t="shared" si="58"/>
        <v>0</v>
      </c>
      <c r="G200">
        <f t="shared" si="58"/>
        <v>117</v>
      </c>
      <c r="H200">
        <f t="shared" si="58"/>
        <v>0</v>
      </c>
      <c r="I200">
        <f t="shared" si="58"/>
        <v>178</v>
      </c>
      <c r="J200">
        <f t="shared" si="58"/>
        <v>0</v>
      </c>
      <c r="K200">
        <f t="shared" si="58"/>
        <v>261</v>
      </c>
      <c r="L200">
        <f t="shared" si="58"/>
        <v>0</v>
      </c>
      <c r="M200">
        <f t="shared" si="58"/>
        <v>376</v>
      </c>
      <c r="N200">
        <f t="shared" si="58"/>
        <v>0</v>
      </c>
      <c r="O200">
        <f t="shared" si="58"/>
        <v>464</v>
      </c>
      <c r="P200">
        <f t="shared" si="58"/>
        <v>0</v>
      </c>
      <c r="Q200">
        <f t="shared" si="58"/>
        <v>543</v>
      </c>
      <c r="R200">
        <f t="shared" si="58"/>
        <v>0</v>
      </c>
      <c r="S200">
        <f t="shared" si="58"/>
        <v>660</v>
      </c>
      <c r="T200">
        <f t="shared" si="58"/>
        <v>0</v>
      </c>
      <c r="U200">
        <f t="shared" si="58"/>
        <v>798</v>
      </c>
      <c r="V200">
        <f t="shared" si="58"/>
        <v>0</v>
      </c>
      <c r="W200">
        <f t="shared" si="58"/>
        <v>884</v>
      </c>
      <c r="X200">
        <f t="shared" si="58"/>
        <v>0</v>
      </c>
      <c r="Y200">
        <f t="shared" si="58"/>
        <v>958</v>
      </c>
      <c r="Z200">
        <f t="shared" si="58"/>
        <v>0</v>
      </c>
      <c r="AA200">
        <f t="shared" si="58"/>
        <v>1054</v>
      </c>
      <c r="AB200">
        <f t="shared" si="58"/>
        <v>0</v>
      </c>
      <c r="AC200">
        <f t="shared" si="58"/>
        <v>1164</v>
      </c>
      <c r="AD200">
        <f t="shared" si="58"/>
        <v>0</v>
      </c>
      <c r="AE200">
        <f t="shared" si="58"/>
        <v>1281</v>
      </c>
      <c r="AF200">
        <f t="shared" si="58"/>
        <v>0</v>
      </c>
      <c r="AG200">
        <f t="shared" si="58"/>
        <v>1415</v>
      </c>
      <c r="AH200">
        <f t="shared" si="58"/>
        <v>0</v>
      </c>
      <c r="AI200">
        <f t="shared" si="58"/>
        <v>1558</v>
      </c>
      <c r="AJ200">
        <f t="shared" si="58"/>
        <v>0</v>
      </c>
      <c r="AK200">
        <f t="shared" si="58"/>
        <v>1719</v>
      </c>
      <c r="AL200">
        <f t="shared" si="58"/>
        <v>0</v>
      </c>
    </row>
    <row r="201" spans="1:38" x14ac:dyDescent="0.2">
      <c r="A201" s="28" t="s">
        <v>229</v>
      </c>
      <c r="C201">
        <f t="shared" ref="C201:G204" si="59">IF(C194=0,0,IF(C194&lt;100,100,C194))</f>
        <v>0</v>
      </c>
      <c r="D201">
        <f t="shared" si="59"/>
        <v>0</v>
      </c>
      <c r="E201">
        <f t="shared" si="59"/>
        <v>100</v>
      </c>
      <c r="F201">
        <f t="shared" si="59"/>
        <v>0</v>
      </c>
      <c r="G201">
        <f t="shared" si="59"/>
        <v>117</v>
      </c>
      <c r="H201">
        <f t="shared" si="58"/>
        <v>0</v>
      </c>
      <c r="I201">
        <f t="shared" si="58"/>
        <v>178</v>
      </c>
      <c r="J201">
        <f t="shared" si="58"/>
        <v>0</v>
      </c>
      <c r="K201">
        <f t="shared" si="58"/>
        <v>261</v>
      </c>
      <c r="L201">
        <f t="shared" si="58"/>
        <v>0</v>
      </c>
      <c r="M201">
        <f t="shared" si="58"/>
        <v>376</v>
      </c>
      <c r="N201">
        <f t="shared" si="58"/>
        <v>0</v>
      </c>
      <c r="O201">
        <f t="shared" si="58"/>
        <v>464</v>
      </c>
      <c r="P201">
        <f t="shared" si="58"/>
        <v>0</v>
      </c>
      <c r="Q201">
        <f t="shared" si="58"/>
        <v>543</v>
      </c>
      <c r="R201">
        <f t="shared" si="58"/>
        <v>0</v>
      </c>
      <c r="S201">
        <f t="shared" si="58"/>
        <v>660</v>
      </c>
      <c r="T201">
        <f t="shared" si="58"/>
        <v>0</v>
      </c>
      <c r="U201">
        <f t="shared" si="58"/>
        <v>798</v>
      </c>
      <c r="V201">
        <f t="shared" si="58"/>
        <v>0</v>
      </c>
      <c r="W201">
        <f t="shared" si="58"/>
        <v>884</v>
      </c>
      <c r="X201">
        <f t="shared" si="58"/>
        <v>0</v>
      </c>
      <c r="Y201">
        <f t="shared" si="58"/>
        <v>958</v>
      </c>
      <c r="Z201">
        <f t="shared" si="58"/>
        <v>0</v>
      </c>
      <c r="AA201">
        <f t="shared" si="58"/>
        <v>1054</v>
      </c>
      <c r="AB201">
        <f t="shared" si="58"/>
        <v>0</v>
      </c>
      <c r="AC201">
        <f t="shared" si="58"/>
        <v>1164</v>
      </c>
      <c r="AD201">
        <f t="shared" si="58"/>
        <v>0</v>
      </c>
      <c r="AE201">
        <f t="shared" si="58"/>
        <v>1281</v>
      </c>
      <c r="AF201">
        <f t="shared" si="58"/>
        <v>0</v>
      </c>
      <c r="AG201">
        <f t="shared" si="58"/>
        <v>1415</v>
      </c>
      <c r="AH201">
        <f t="shared" si="58"/>
        <v>0</v>
      </c>
      <c r="AI201">
        <f t="shared" si="58"/>
        <v>1558</v>
      </c>
      <c r="AJ201">
        <f t="shared" si="58"/>
        <v>0</v>
      </c>
      <c r="AK201">
        <f t="shared" si="58"/>
        <v>1719</v>
      </c>
      <c r="AL201">
        <f t="shared" si="58"/>
        <v>0</v>
      </c>
    </row>
    <row r="202" spans="1:38" x14ac:dyDescent="0.2">
      <c r="A202" s="28" t="s">
        <v>230</v>
      </c>
      <c r="C202">
        <f t="shared" si="59"/>
        <v>0</v>
      </c>
      <c r="D202">
        <f t="shared" si="59"/>
        <v>100</v>
      </c>
      <c r="E202">
        <f t="shared" si="59"/>
        <v>0</v>
      </c>
      <c r="F202">
        <f t="shared" si="59"/>
        <v>131</v>
      </c>
      <c r="G202">
        <f t="shared" si="59"/>
        <v>0</v>
      </c>
      <c r="H202">
        <f t="shared" si="58"/>
        <v>195</v>
      </c>
      <c r="I202">
        <f t="shared" si="58"/>
        <v>0</v>
      </c>
      <c r="J202">
        <f t="shared" si="58"/>
        <v>291</v>
      </c>
      <c r="K202">
        <f t="shared" si="58"/>
        <v>0</v>
      </c>
      <c r="L202">
        <f t="shared" si="58"/>
        <v>416</v>
      </c>
      <c r="M202">
        <f t="shared" si="58"/>
        <v>0</v>
      </c>
      <c r="N202">
        <f t="shared" si="58"/>
        <v>578</v>
      </c>
      <c r="O202">
        <f t="shared" si="58"/>
        <v>0</v>
      </c>
      <c r="P202">
        <f t="shared" si="58"/>
        <v>659</v>
      </c>
      <c r="Q202">
        <f t="shared" si="58"/>
        <v>0</v>
      </c>
      <c r="R202">
        <f t="shared" si="58"/>
        <v>798</v>
      </c>
      <c r="S202">
        <f t="shared" si="58"/>
        <v>0</v>
      </c>
      <c r="T202">
        <f t="shared" si="58"/>
        <v>967</v>
      </c>
      <c r="U202">
        <f t="shared" si="58"/>
        <v>0</v>
      </c>
      <c r="V202">
        <f t="shared" si="58"/>
        <v>1143</v>
      </c>
      <c r="W202">
        <f t="shared" si="58"/>
        <v>0</v>
      </c>
      <c r="X202">
        <f t="shared" si="58"/>
        <v>1216</v>
      </c>
      <c r="Y202">
        <f t="shared" si="58"/>
        <v>0</v>
      </c>
      <c r="Z202">
        <f t="shared" si="58"/>
        <v>1339</v>
      </c>
      <c r="AA202">
        <f t="shared" si="58"/>
        <v>0</v>
      </c>
      <c r="AB202">
        <f t="shared" si="58"/>
        <v>1477</v>
      </c>
      <c r="AC202">
        <f t="shared" si="58"/>
        <v>0</v>
      </c>
      <c r="AD202">
        <f t="shared" si="58"/>
        <v>1629</v>
      </c>
      <c r="AE202">
        <f t="shared" si="58"/>
        <v>0</v>
      </c>
      <c r="AF202">
        <f t="shared" si="58"/>
        <v>1796</v>
      </c>
      <c r="AG202">
        <f t="shared" si="58"/>
        <v>0</v>
      </c>
      <c r="AH202">
        <f t="shared" si="58"/>
        <v>1980</v>
      </c>
      <c r="AI202">
        <f t="shared" si="58"/>
        <v>0</v>
      </c>
      <c r="AJ202">
        <f t="shared" si="58"/>
        <v>2181</v>
      </c>
      <c r="AK202">
        <f t="shared" si="58"/>
        <v>0</v>
      </c>
      <c r="AL202">
        <f t="shared" si="58"/>
        <v>1226</v>
      </c>
    </row>
    <row r="203" spans="1:38" x14ac:dyDescent="0.2">
      <c r="A203" s="28" t="s">
        <v>231</v>
      </c>
      <c r="C203">
        <f t="shared" si="59"/>
        <v>0</v>
      </c>
      <c r="D203">
        <f t="shared" si="59"/>
        <v>132</v>
      </c>
      <c r="E203">
        <f t="shared" si="59"/>
        <v>0</v>
      </c>
      <c r="F203">
        <f t="shared" si="59"/>
        <v>182</v>
      </c>
      <c r="G203">
        <f t="shared" si="59"/>
        <v>0</v>
      </c>
      <c r="H203">
        <f t="shared" si="58"/>
        <v>247</v>
      </c>
      <c r="I203">
        <f t="shared" si="58"/>
        <v>0</v>
      </c>
      <c r="J203">
        <f t="shared" si="58"/>
        <v>363</v>
      </c>
      <c r="K203">
        <f t="shared" si="58"/>
        <v>0</v>
      </c>
      <c r="L203">
        <f t="shared" si="58"/>
        <v>521</v>
      </c>
      <c r="M203">
        <f t="shared" si="58"/>
        <v>0</v>
      </c>
      <c r="N203">
        <f t="shared" si="58"/>
        <v>722</v>
      </c>
      <c r="O203">
        <f t="shared" si="58"/>
        <v>0</v>
      </c>
      <c r="P203">
        <f t="shared" si="58"/>
        <v>825</v>
      </c>
      <c r="Q203">
        <f t="shared" si="58"/>
        <v>0</v>
      </c>
      <c r="R203">
        <f t="shared" si="58"/>
        <v>998</v>
      </c>
      <c r="S203">
        <f t="shared" si="58"/>
        <v>0</v>
      </c>
      <c r="T203">
        <f t="shared" si="58"/>
        <v>1210</v>
      </c>
      <c r="U203">
        <f t="shared" si="58"/>
        <v>0</v>
      </c>
      <c r="V203">
        <f t="shared" si="58"/>
        <v>1429</v>
      </c>
      <c r="W203">
        <f t="shared" si="58"/>
        <v>0</v>
      </c>
      <c r="X203">
        <f t="shared" si="58"/>
        <v>1520</v>
      </c>
      <c r="Y203">
        <f t="shared" si="58"/>
        <v>0</v>
      </c>
      <c r="Z203">
        <f t="shared" si="58"/>
        <v>1676</v>
      </c>
      <c r="AA203">
        <f t="shared" si="58"/>
        <v>0</v>
      </c>
      <c r="AB203">
        <f t="shared" si="58"/>
        <v>1847</v>
      </c>
      <c r="AC203">
        <f t="shared" si="58"/>
        <v>0</v>
      </c>
      <c r="AD203">
        <f t="shared" si="58"/>
        <v>2035</v>
      </c>
      <c r="AE203">
        <f t="shared" si="58"/>
        <v>0</v>
      </c>
      <c r="AF203">
        <f t="shared" si="58"/>
        <v>2244</v>
      </c>
      <c r="AG203">
        <f t="shared" si="58"/>
        <v>0</v>
      </c>
      <c r="AH203">
        <f t="shared" si="58"/>
        <v>2475</v>
      </c>
      <c r="AI203">
        <f t="shared" si="58"/>
        <v>0</v>
      </c>
      <c r="AJ203">
        <f t="shared" si="58"/>
        <v>2727</v>
      </c>
      <c r="AK203">
        <f t="shared" si="58"/>
        <v>0</v>
      </c>
      <c r="AL203">
        <f t="shared" si="58"/>
        <v>1533</v>
      </c>
    </row>
    <row r="204" spans="1:38" x14ac:dyDescent="0.2">
      <c r="A204" s="28" t="s">
        <v>240</v>
      </c>
      <c r="C204">
        <f t="shared" si="59"/>
        <v>0</v>
      </c>
      <c r="D204">
        <f t="shared" si="59"/>
        <v>0</v>
      </c>
      <c r="E204">
        <f t="shared" si="59"/>
        <v>0</v>
      </c>
      <c r="F204">
        <f t="shared" si="59"/>
        <v>0</v>
      </c>
      <c r="G204">
        <f t="shared" si="59"/>
        <v>0</v>
      </c>
      <c r="H204">
        <f t="shared" si="58"/>
        <v>100</v>
      </c>
      <c r="I204">
        <f t="shared" si="58"/>
        <v>0</v>
      </c>
      <c r="J204">
        <f t="shared" si="58"/>
        <v>0</v>
      </c>
      <c r="K204">
        <f t="shared" si="58"/>
        <v>0</v>
      </c>
      <c r="L204">
        <f t="shared" si="58"/>
        <v>110</v>
      </c>
      <c r="M204">
        <f t="shared" si="58"/>
        <v>0</v>
      </c>
      <c r="N204">
        <f t="shared" si="58"/>
        <v>144</v>
      </c>
      <c r="O204">
        <f t="shared" si="58"/>
        <v>0</v>
      </c>
      <c r="P204">
        <f t="shared" si="58"/>
        <v>166</v>
      </c>
      <c r="Q204">
        <f t="shared" si="58"/>
        <v>0</v>
      </c>
      <c r="R204">
        <f t="shared" si="58"/>
        <v>200</v>
      </c>
      <c r="S204">
        <f t="shared" si="58"/>
        <v>0</v>
      </c>
      <c r="T204">
        <f t="shared" si="58"/>
        <v>241</v>
      </c>
      <c r="U204">
        <f t="shared" si="58"/>
        <v>0</v>
      </c>
      <c r="V204">
        <f t="shared" si="58"/>
        <v>287</v>
      </c>
      <c r="W204">
        <f t="shared" si="58"/>
        <v>0</v>
      </c>
      <c r="X204">
        <f t="shared" si="58"/>
        <v>304</v>
      </c>
      <c r="Y204">
        <f t="shared" si="58"/>
        <v>0</v>
      </c>
      <c r="Z204">
        <f t="shared" si="58"/>
        <v>334</v>
      </c>
      <c r="AA204">
        <f t="shared" si="58"/>
        <v>0</v>
      </c>
      <c r="AB204">
        <f t="shared" si="58"/>
        <v>369</v>
      </c>
      <c r="AC204">
        <f t="shared" si="58"/>
        <v>0</v>
      </c>
      <c r="AD204">
        <f t="shared" si="58"/>
        <v>407</v>
      </c>
      <c r="AE204">
        <f t="shared" si="58"/>
        <v>0</v>
      </c>
      <c r="AF204">
        <f t="shared" si="58"/>
        <v>448</v>
      </c>
      <c r="AG204">
        <f t="shared" si="58"/>
        <v>0</v>
      </c>
      <c r="AH204">
        <f t="shared" si="58"/>
        <v>495</v>
      </c>
      <c r="AI204">
        <f t="shared" si="58"/>
        <v>0</v>
      </c>
      <c r="AJ204">
        <f t="shared" si="58"/>
        <v>546</v>
      </c>
      <c r="AK204">
        <f t="shared" si="58"/>
        <v>0</v>
      </c>
      <c r="AL204">
        <f t="shared" si="58"/>
        <v>307</v>
      </c>
    </row>
    <row r="206" spans="1:38" x14ac:dyDescent="0.2">
      <c r="A206" s="29" t="s">
        <v>249</v>
      </c>
    </row>
    <row r="207" spans="1:38" x14ac:dyDescent="0.2">
      <c r="A207" s="28" t="s">
        <v>228</v>
      </c>
      <c r="C207">
        <f>C172+C200</f>
        <v>70</v>
      </c>
      <c r="D207">
        <f t="shared" ref="D207:AL207" si="60">D172+D200</f>
        <v>35</v>
      </c>
      <c r="E207">
        <f t="shared" si="60"/>
        <v>95</v>
      </c>
      <c r="F207">
        <f t="shared" si="60"/>
        <v>49</v>
      </c>
      <c r="G207">
        <f t="shared" si="60"/>
        <v>113</v>
      </c>
      <c r="H207">
        <f t="shared" si="60"/>
        <v>53</v>
      </c>
      <c r="I207">
        <f t="shared" si="60"/>
        <v>159</v>
      </c>
      <c r="J207">
        <f t="shared" si="60"/>
        <v>72</v>
      </c>
      <c r="K207">
        <f t="shared" si="60"/>
        <v>229</v>
      </c>
      <c r="L207">
        <f t="shared" si="60"/>
        <v>104</v>
      </c>
      <c r="M207">
        <f t="shared" si="60"/>
        <v>330</v>
      </c>
      <c r="N207">
        <f t="shared" si="60"/>
        <v>150</v>
      </c>
      <c r="O207">
        <f t="shared" si="60"/>
        <v>416</v>
      </c>
      <c r="P207">
        <f t="shared" si="60"/>
        <v>198</v>
      </c>
      <c r="Q207">
        <f t="shared" si="60"/>
        <v>502</v>
      </c>
      <c r="R207">
        <f t="shared" si="60"/>
        <v>239</v>
      </c>
      <c r="S207">
        <f t="shared" si="60"/>
        <v>609</v>
      </c>
      <c r="T207">
        <f t="shared" si="60"/>
        <v>290</v>
      </c>
      <c r="U207">
        <f t="shared" si="60"/>
        <v>737</v>
      </c>
      <c r="V207">
        <f t="shared" si="60"/>
        <v>351</v>
      </c>
      <c r="W207">
        <f t="shared" si="60"/>
        <v>830</v>
      </c>
      <c r="X207">
        <f t="shared" si="60"/>
        <v>405</v>
      </c>
      <c r="Y207">
        <f t="shared" si="60"/>
        <v>916</v>
      </c>
      <c r="Z207">
        <f t="shared" si="60"/>
        <v>447</v>
      </c>
      <c r="AA207">
        <f t="shared" si="60"/>
        <v>1009</v>
      </c>
      <c r="AB207">
        <f t="shared" si="60"/>
        <v>492</v>
      </c>
      <c r="AC207">
        <f t="shared" si="60"/>
        <v>1113</v>
      </c>
      <c r="AD207">
        <f t="shared" si="60"/>
        <v>543</v>
      </c>
      <c r="AE207">
        <f t="shared" si="60"/>
        <v>1226</v>
      </c>
      <c r="AF207">
        <f t="shared" si="60"/>
        <v>598</v>
      </c>
      <c r="AG207">
        <f t="shared" si="60"/>
        <v>1353</v>
      </c>
      <c r="AH207">
        <f t="shared" si="60"/>
        <v>660</v>
      </c>
      <c r="AI207">
        <f t="shared" si="60"/>
        <v>1491</v>
      </c>
      <c r="AJ207">
        <f t="shared" si="60"/>
        <v>727</v>
      </c>
      <c r="AK207">
        <f t="shared" si="60"/>
        <v>1644</v>
      </c>
      <c r="AL207">
        <f t="shared" si="60"/>
        <v>802</v>
      </c>
    </row>
    <row r="208" spans="1:38" x14ac:dyDescent="0.2">
      <c r="A208" s="28" t="s">
        <v>229</v>
      </c>
      <c r="C208">
        <f t="shared" ref="C208:AL211" si="61">C173+C201</f>
        <v>70</v>
      </c>
      <c r="D208">
        <f t="shared" si="61"/>
        <v>35</v>
      </c>
      <c r="E208">
        <f t="shared" si="61"/>
        <v>95</v>
      </c>
      <c r="F208">
        <f t="shared" si="61"/>
        <v>49</v>
      </c>
      <c r="G208">
        <f t="shared" si="61"/>
        <v>113</v>
      </c>
      <c r="H208">
        <f t="shared" si="61"/>
        <v>53</v>
      </c>
      <c r="I208">
        <f t="shared" si="61"/>
        <v>159</v>
      </c>
      <c r="J208">
        <f t="shared" si="61"/>
        <v>72</v>
      </c>
      <c r="K208">
        <f t="shared" si="61"/>
        <v>229</v>
      </c>
      <c r="L208">
        <f t="shared" si="61"/>
        <v>104</v>
      </c>
      <c r="M208">
        <f t="shared" si="61"/>
        <v>330</v>
      </c>
      <c r="N208">
        <f t="shared" si="61"/>
        <v>150</v>
      </c>
      <c r="O208">
        <f t="shared" si="61"/>
        <v>416</v>
      </c>
      <c r="P208">
        <f t="shared" si="61"/>
        <v>198</v>
      </c>
      <c r="Q208">
        <f t="shared" si="61"/>
        <v>502</v>
      </c>
      <c r="R208">
        <f t="shared" si="61"/>
        <v>239</v>
      </c>
      <c r="S208">
        <f t="shared" si="61"/>
        <v>609</v>
      </c>
      <c r="T208">
        <f t="shared" si="61"/>
        <v>290</v>
      </c>
      <c r="U208">
        <f t="shared" si="61"/>
        <v>737</v>
      </c>
      <c r="V208">
        <f t="shared" si="61"/>
        <v>351</v>
      </c>
      <c r="W208">
        <f t="shared" si="61"/>
        <v>830</v>
      </c>
      <c r="X208">
        <f t="shared" si="61"/>
        <v>405</v>
      </c>
      <c r="Y208">
        <f t="shared" si="61"/>
        <v>916</v>
      </c>
      <c r="Z208">
        <f t="shared" si="61"/>
        <v>447</v>
      </c>
      <c r="AA208">
        <f t="shared" si="61"/>
        <v>1009</v>
      </c>
      <c r="AB208">
        <f t="shared" si="61"/>
        <v>492</v>
      </c>
      <c r="AC208">
        <f t="shared" si="61"/>
        <v>1113</v>
      </c>
      <c r="AD208">
        <f t="shared" si="61"/>
        <v>543</v>
      </c>
      <c r="AE208">
        <f t="shared" si="61"/>
        <v>1226</v>
      </c>
      <c r="AF208">
        <f t="shared" si="61"/>
        <v>598</v>
      </c>
      <c r="AG208">
        <f t="shared" si="61"/>
        <v>1353</v>
      </c>
      <c r="AH208">
        <f t="shared" si="61"/>
        <v>660</v>
      </c>
      <c r="AI208">
        <f t="shared" si="61"/>
        <v>1491</v>
      </c>
      <c r="AJ208">
        <f t="shared" si="61"/>
        <v>727</v>
      </c>
      <c r="AK208">
        <f t="shared" si="61"/>
        <v>1644</v>
      </c>
      <c r="AL208">
        <f t="shared" si="61"/>
        <v>802</v>
      </c>
    </row>
    <row r="209" spans="1:38" x14ac:dyDescent="0.2">
      <c r="A209" s="28" t="s">
        <v>230</v>
      </c>
      <c r="C209">
        <f t="shared" si="61"/>
        <v>60</v>
      </c>
      <c r="D209">
        <f t="shared" si="61"/>
        <v>114</v>
      </c>
      <c r="E209">
        <f t="shared" si="61"/>
        <v>61</v>
      </c>
      <c r="F209">
        <f t="shared" si="61"/>
        <v>131</v>
      </c>
      <c r="G209">
        <f t="shared" si="61"/>
        <v>61</v>
      </c>
      <c r="H209">
        <f t="shared" si="61"/>
        <v>176</v>
      </c>
      <c r="I209">
        <f t="shared" si="61"/>
        <v>80</v>
      </c>
      <c r="J209">
        <f t="shared" si="61"/>
        <v>255</v>
      </c>
      <c r="K209">
        <f t="shared" si="61"/>
        <v>116</v>
      </c>
      <c r="L209">
        <f t="shared" si="61"/>
        <v>366</v>
      </c>
      <c r="M209">
        <f t="shared" si="61"/>
        <v>166</v>
      </c>
      <c r="N209">
        <f t="shared" si="61"/>
        <v>504</v>
      </c>
      <c r="O209">
        <f t="shared" si="61"/>
        <v>240</v>
      </c>
      <c r="P209">
        <f t="shared" si="61"/>
        <v>609</v>
      </c>
      <c r="Q209">
        <f t="shared" si="61"/>
        <v>290</v>
      </c>
      <c r="R209">
        <f t="shared" si="61"/>
        <v>737</v>
      </c>
      <c r="S209">
        <f t="shared" si="61"/>
        <v>351</v>
      </c>
      <c r="T209">
        <f t="shared" si="61"/>
        <v>893</v>
      </c>
      <c r="U209">
        <f t="shared" si="61"/>
        <v>425</v>
      </c>
      <c r="V209">
        <f t="shared" si="61"/>
        <v>1054</v>
      </c>
      <c r="W209">
        <f t="shared" si="61"/>
        <v>514</v>
      </c>
      <c r="X209">
        <f t="shared" si="61"/>
        <v>1163</v>
      </c>
      <c r="Y209">
        <f t="shared" si="61"/>
        <v>567</v>
      </c>
      <c r="Z209">
        <f t="shared" si="61"/>
        <v>1281</v>
      </c>
      <c r="AA209">
        <f t="shared" si="61"/>
        <v>625</v>
      </c>
      <c r="AB209">
        <f t="shared" si="61"/>
        <v>1413</v>
      </c>
      <c r="AC209">
        <f t="shared" si="61"/>
        <v>689</v>
      </c>
      <c r="AD209">
        <f t="shared" si="61"/>
        <v>1558</v>
      </c>
      <c r="AE209">
        <f t="shared" si="61"/>
        <v>760</v>
      </c>
      <c r="AF209">
        <f t="shared" si="61"/>
        <v>1718</v>
      </c>
      <c r="AG209">
        <f t="shared" si="61"/>
        <v>838</v>
      </c>
      <c r="AH209">
        <f t="shared" si="61"/>
        <v>1894</v>
      </c>
      <c r="AI209">
        <f t="shared" si="61"/>
        <v>924</v>
      </c>
      <c r="AJ209">
        <f t="shared" si="61"/>
        <v>2087</v>
      </c>
      <c r="AK209">
        <f t="shared" si="61"/>
        <v>1018</v>
      </c>
      <c r="AL209">
        <f t="shared" si="61"/>
        <v>1122</v>
      </c>
    </row>
    <row r="210" spans="1:38" x14ac:dyDescent="0.2">
      <c r="A210" s="28" t="s">
        <v>231</v>
      </c>
      <c r="C210">
        <f t="shared" si="61"/>
        <v>50</v>
      </c>
      <c r="D210">
        <f t="shared" si="61"/>
        <v>124</v>
      </c>
      <c r="E210">
        <f t="shared" si="61"/>
        <v>58</v>
      </c>
      <c r="F210">
        <f t="shared" si="61"/>
        <v>164</v>
      </c>
      <c r="G210">
        <f t="shared" si="61"/>
        <v>76</v>
      </c>
      <c r="H210">
        <f t="shared" si="61"/>
        <v>222</v>
      </c>
      <c r="I210">
        <f t="shared" si="61"/>
        <v>101</v>
      </c>
      <c r="J210">
        <f t="shared" si="61"/>
        <v>319</v>
      </c>
      <c r="K210">
        <f t="shared" si="61"/>
        <v>145</v>
      </c>
      <c r="L210">
        <f t="shared" si="61"/>
        <v>458</v>
      </c>
      <c r="M210">
        <f t="shared" si="61"/>
        <v>208</v>
      </c>
      <c r="N210">
        <f t="shared" si="61"/>
        <v>630</v>
      </c>
      <c r="O210">
        <f t="shared" si="61"/>
        <v>300</v>
      </c>
      <c r="P210">
        <f t="shared" si="61"/>
        <v>762</v>
      </c>
      <c r="Q210">
        <f t="shared" si="61"/>
        <v>363</v>
      </c>
      <c r="R210">
        <f t="shared" si="61"/>
        <v>922</v>
      </c>
      <c r="S210">
        <f t="shared" si="61"/>
        <v>439</v>
      </c>
      <c r="T210">
        <f t="shared" si="61"/>
        <v>1117</v>
      </c>
      <c r="U210">
        <f t="shared" si="61"/>
        <v>532</v>
      </c>
      <c r="V210">
        <f t="shared" si="61"/>
        <v>1318</v>
      </c>
      <c r="W210">
        <f t="shared" si="61"/>
        <v>643</v>
      </c>
      <c r="X210">
        <f t="shared" si="61"/>
        <v>1454</v>
      </c>
      <c r="Y210">
        <f t="shared" si="61"/>
        <v>709</v>
      </c>
      <c r="Z210">
        <f t="shared" si="61"/>
        <v>1603</v>
      </c>
      <c r="AA210">
        <f t="shared" si="61"/>
        <v>782</v>
      </c>
      <c r="AB210">
        <f t="shared" si="61"/>
        <v>1767</v>
      </c>
      <c r="AC210">
        <f t="shared" si="61"/>
        <v>862</v>
      </c>
      <c r="AD210">
        <f t="shared" si="61"/>
        <v>1947</v>
      </c>
      <c r="AE210">
        <f t="shared" si="61"/>
        <v>950</v>
      </c>
      <c r="AF210">
        <f t="shared" si="61"/>
        <v>2147</v>
      </c>
      <c r="AG210">
        <f t="shared" si="61"/>
        <v>1047</v>
      </c>
      <c r="AH210">
        <f t="shared" si="61"/>
        <v>2367</v>
      </c>
      <c r="AI210">
        <f t="shared" si="61"/>
        <v>1155</v>
      </c>
      <c r="AJ210">
        <f t="shared" si="61"/>
        <v>2609</v>
      </c>
      <c r="AK210">
        <f t="shared" si="61"/>
        <v>1273</v>
      </c>
      <c r="AL210">
        <f t="shared" si="61"/>
        <v>1403</v>
      </c>
    </row>
    <row r="211" spans="1:38" x14ac:dyDescent="0.2">
      <c r="A211" s="28" t="s">
        <v>240</v>
      </c>
      <c r="C211">
        <f t="shared" si="61"/>
        <v>90</v>
      </c>
      <c r="D211">
        <f t="shared" si="61"/>
        <v>78</v>
      </c>
      <c r="E211">
        <f t="shared" si="61"/>
        <v>65</v>
      </c>
      <c r="F211">
        <f t="shared" si="61"/>
        <v>50</v>
      </c>
      <c r="G211">
        <f t="shared" si="61"/>
        <v>32</v>
      </c>
      <c r="H211">
        <f t="shared" si="61"/>
        <v>112</v>
      </c>
      <c r="I211">
        <f t="shared" si="61"/>
        <v>88</v>
      </c>
      <c r="J211">
        <f t="shared" si="61"/>
        <v>59</v>
      </c>
      <c r="K211">
        <f t="shared" si="61"/>
        <v>24</v>
      </c>
      <c r="L211">
        <f t="shared" si="61"/>
        <v>92</v>
      </c>
      <c r="M211">
        <f t="shared" si="61"/>
        <v>42</v>
      </c>
      <c r="N211">
        <f t="shared" si="61"/>
        <v>126</v>
      </c>
      <c r="O211">
        <f t="shared" si="61"/>
        <v>60</v>
      </c>
      <c r="P211">
        <f t="shared" si="61"/>
        <v>153</v>
      </c>
      <c r="Q211">
        <f t="shared" si="61"/>
        <v>73</v>
      </c>
      <c r="R211">
        <f t="shared" si="61"/>
        <v>185</v>
      </c>
      <c r="S211">
        <f t="shared" si="61"/>
        <v>88</v>
      </c>
      <c r="T211">
        <f t="shared" si="61"/>
        <v>223</v>
      </c>
      <c r="U211">
        <f t="shared" si="61"/>
        <v>106</v>
      </c>
      <c r="V211">
        <f t="shared" si="61"/>
        <v>264</v>
      </c>
      <c r="W211">
        <f t="shared" si="61"/>
        <v>129</v>
      </c>
      <c r="X211">
        <f t="shared" si="61"/>
        <v>291</v>
      </c>
      <c r="Y211">
        <f t="shared" si="61"/>
        <v>142</v>
      </c>
      <c r="Z211">
        <f t="shared" si="61"/>
        <v>320</v>
      </c>
      <c r="AA211">
        <f t="shared" si="61"/>
        <v>156</v>
      </c>
      <c r="AB211">
        <f t="shared" si="61"/>
        <v>353</v>
      </c>
      <c r="AC211">
        <f t="shared" si="61"/>
        <v>172</v>
      </c>
      <c r="AD211">
        <f t="shared" si="61"/>
        <v>389</v>
      </c>
      <c r="AE211">
        <f t="shared" si="61"/>
        <v>190</v>
      </c>
      <c r="AF211">
        <f t="shared" si="61"/>
        <v>429</v>
      </c>
      <c r="AG211">
        <f t="shared" si="61"/>
        <v>209</v>
      </c>
      <c r="AH211">
        <f t="shared" si="61"/>
        <v>473</v>
      </c>
      <c r="AI211">
        <f t="shared" si="61"/>
        <v>231</v>
      </c>
      <c r="AJ211">
        <f t="shared" si="61"/>
        <v>522</v>
      </c>
      <c r="AK211">
        <f t="shared" si="61"/>
        <v>255</v>
      </c>
      <c r="AL211">
        <f t="shared" si="61"/>
        <v>281</v>
      </c>
    </row>
  </sheetData>
  <mergeCells count="15">
    <mergeCell ref="A47:G47"/>
    <mergeCell ref="A1:R1"/>
    <mergeCell ref="A3:C3"/>
    <mergeCell ref="A17:C17"/>
    <mergeCell ref="A37:D37"/>
    <mergeCell ref="A46:G46"/>
    <mergeCell ref="A90:B90"/>
    <mergeCell ref="A95:B95"/>
    <mergeCell ref="A102:AL102"/>
    <mergeCell ref="A57:B57"/>
    <mergeCell ref="A58:B58"/>
    <mergeCell ref="A64:B64"/>
    <mergeCell ref="A72:B72"/>
    <mergeCell ref="A79:B79"/>
    <mergeCell ref="A85:B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FA9D-D294-4C48-A8EE-B3D2E3CD09E8}">
  <dimension ref="A1:AL212"/>
  <sheetViews>
    <sheetView zoomScale="81" workbookViewId="0">
      <selection activeCell="A51" sqref="A51"/>
    </sheetView>
  </sheetViews>
  <sheetFormatPr baseColWidth="10" defaultColWidth="8.83203125" defaultRowHeight="15" x14ac:dyDescent="0.2"/>
  <cols>
    <col min="1" max="1" width="35" customWidth="1"/>
    <col min="2" max="2" width="15" customWidth="1"/>
    <col min="3" max="3" width="33.1640625" bestFit="1" customWidth="1"/>
    <col min="4" max="4" width="11.6640625" bestFit="1" customWidth="1"/>
    <col min="5" max="5" width="34.33203125" bestFit="1" customWidth="1"/>
    <col min="6" max="6" width="18.83203125" bestFit="1" customWidth="1"/>
    <col min="7" max="7" width="11.33203125" customWidth="1"/>
    <col min="8" max="8" width="11.1640625" bestFit="1" customWidth="1"/>
    <col min="9" max="9" width="9.83203125" bestFit="1" customWidth="1"/>
    <col min="10" max="10" width="9.1640625" bestFit="1" customWidth="1"/>
    <col min="11" max="11" width="11.1640625" bestFit="1" customWidth="1"/>
    <col min="12" max="12" width="9.1640625" bestFit="1" customWidth="1"/>
    <col min="13" max="13" width="10.5" bestFit="1" customWidth="1"/>
    <col min="14" max="14" width="11.1640625" bestFit="1" customWidth="1"/>
    <col min="15" max="15" width="11.6640625" customWidth="1"/>
    <col min="16" max="16" width="10.5" bestFit="1" customWidth="1"/>
    <col min="17" max="17" width="11.1640625" bestFit="1" customWidth="1"/>
    <col min="18" max="19" width="10.5" bestFit="1" customWidth="1"/>
    <col min="20" max="20" width="11.1640625" bestFit="1" customWidth="1"/>
    <col min="21" max="22" width="10.5" bestFit="1" customWidth="1"/>
    <col min="23" max="23" width="11.1640625" bestFit="1" customWidth="1"/>
    <col min="24" max="25" width="10.5" bestFit="1" customWidth="1"/>
    <col min="26" max="26" width="11.1640625" bestFit="1" customWidth="1"/>
    <col min="27" max="28" width="10.5" bestFit="1" customWidth="1"/>
    <col min="29" max="29" width="11.1640625" bestFit="1" customWidth="1"/>
    <col min="30" max="31" width="10.5" bestFit="1" customWidth="1"/>
    <col min="32" max="32" width="11.1640625" bestFit="1" customWidth="1"/>
    <col min="33" max="34" width="10.5" bestFit="1" customWidth="1"/>
    <col min="35" max="35" width="11.1640625" bestFit="1" customWidth="1"/>
    <col min="36" max="38" width="10.5" bestFit="1" customWidth="1"/>
    <col min="39" max="40" width="10" customWidth="1"/>
  </cols>
  <sheetData>
    <row r="1" spans="1:38" s="47" customFormat="1" ht="24" x14ac:dyDescent="0.3">
      <c r="A1" s="99" t="s">
        <v>237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16" thickBot="1" x14ac:dyDescent="0.25"/>
    <row r="3" spans="1:38" x14ac:dyDescent="0.2">
      <c r="A3" s="110" t="s">
        <v>0</v>
      </c>
      <c r="B3" s="111"/>
      <c r="C3" s="112"/>
      <c r="E3" s="48" t="s">
        <v>170</v>
      </c>
      <c r="F3" s="49"/>
      <c r="J3" s="16"/>
      <c r="K3" s="16"/>
      <c r="L3" s="16"/>
    </row>
    <row r="4" spans="1:38" x14ac:dyDescent="0.2">
      <c r="A4" s="12" t="s">
        <v>1</v>
      </c>
      <c r="B4" s="16" t="s">
        <v>2</v>
      </c>
      <c r="C4" s="17" t="s">
        <v>3</v>
      </c>
      <c r="E4" s="9" t="s">
        <v>232</v>
      </c>
      <c r="F4" s="50">
        <v>0.05</v>
      </c>
      <c r="J4" s="24"/>
      <c r="K4" s="90"/>
      <c r="L4" s="24"/>
    </row>
    <row r="5" spans="1:38" x14ac:dyDescent="0.2">
      <c r="A5" s="9" t="s">
        <v>242</v>
      </c>
      <c r="B5" s="28">
        <f>B35</f>
        <v>146950</v>
      </c>
      <c r="C5" s="10" t="s">
        <v>244</v>
      </c>
      <c r="E5" s="9" t="s">
        <v>233</v>
      </c>
      <c r="F5" s="50">
        <v>0.12</v>
      </c>
      <c r="J5" s="24"/>
      <c r="K5" s="90"/>
      <c r="L5" s="24"/>
    </row>
    <row r="6" spans="1:38" x14ac:dyDescent="0.2">
      <c r="A6" s="9" t="s">
        <v>5</v>
      </c>
      <c r="B6" s="28">
        <f>D44</f>
        <v>170077.68959999998</v>
      </c>
      <c r="C6" s="10" t="s">
        <v>6</v>
      </c>
      <c r="E6" s="9" t="s">
        <v>234</v>
      </c>
      <c r="F6" s="50">
        <v>0.05</v>
      </c>
      <c r="J6" s="24"/>
      <c r="K6" s="90"/>
      <c r="L6" s="24"/>
    </row>
    <row r="7" spans="1:38" x14ac:dyDescent="0.2">
      <c r="A7" s="80" t="s">
        <v>243</v>
      </c>
      <c r="B7" s="33">
        <f>B6+B5</f>
        <v>317027.68959999998</v>
      </c>
      <c r="C7" s="81" t="s">
        <v>4</v>
      </c>
      <c r="E7" s="9" t="s">
        <v>258</v>
      </c>
      <c r="F7" s="50">
        <v>0.02</v>
      </c>
      <c r="J7" s="24"/>
      <c r="K7" s="91"/>
      <c r="L7" s="24"/>
    </row>
    <row r="8" spans="1:38" x14ac:dyDescent="0.2">
      <c r="A8" s="9" t="s">
        <v>253</v>
      </c>
      <c r="B8" s="28">
        <f>B100</f>
        <v>28750</v>
      </c>
      <c r="C8" s="10" t="s">
        <v>7</v>
      </c>
      <c r="E8" s="9" t="s">
        <v>171</v>
      </c>
      <c r="F8" s="10">
        <v>50</v>
      </c>
      <c r="J8" s="25"/>
      <c r="K8" s="25"/>
      <c r="L8" s="25"/>
    </row>
    <row r="9" spans="1:38" x14ac:dyDescent="0.2">
      <c r="A9" s="9" t="s">
        <v>8</v>
      </c>
      <c r="B9" s="35" cm="1">
        <f t="array" ref="B9">IFERROR(MATCH(TRUE,C161:AN161&gt;0,0),"Never")</f>
        <v>2</v>
      </c>
      <c r="C9" s="10" t="s">
        <v>9</v>
      </c>
      <c r="E9" s="9" t="s">
        <v>172</v>
      </c>
      <c r="F9" s="10"/>
    </row>
    <row r="10" spans="1:38" x14ac:dyDescent="0.2">
      <c r="A10" s="9" t="s">
        <v>10</v>
      </c>
      <c r="B10" s="35" cm="1">
        <f t="array" ref="B10">IFERROR(MATCH(TRUE,C161:AL161&gt;0,0),"Never")</f>
        <v>2</v>
      </c>
      <c r="C10" s="10" t="s">
        <v>11</v>
      </c>
      <c r="E10" s="9" t="s">
        <v>173</v>
      </c>
      <c r="F10" s="50">
        <v>0.3</v>
      </c>
    </row>
    <row r="11" spans="1:38" x14ac:dyDescent="0.2">
      <c r="A11" s="9" t="s">
        <v>12</v>
      </c>
      <c r="B11" s="28">
        <f>SUM(C125:AN125)</f>
        <v>4499352.8925619833</v>
      </c>
      <c r="C11" s="10" t="s">
        <v>13</v>
      </c>
      <c r="E11" s="9" t="s">
        <v>174</v>
      </c>
      <c r="F11" s="50">
        <v>0.3</v>
      </c>
    </row>
    <row r="12" spans="1:38" x14ac:dyDescent="0.2">
      <c r="A12" s="80" t="s">
        <v>14</v>
      </c>
      <c r="B12" s="33">
        <f>IFERROR(NPV(B15/12,C161:AN161),0)</f>
        <v>-114238.75800658012</v>
      </c>
      <c r="C12" s="81" t="s">
        <v>15</v>
      </c>
      <c r="E12" s="9" t="s">
        <v>175</v>
      </c>
      <c r="F12" s="50">
        <v>0.4</v>
      </c>
    </row>
    <row r="13" spans="1:38" x14ac:dyDescent="0.2">
      <c r="A13" s="9" t="s">
        <v>16</v>
      </c>
      <c r="B13" s="35">
        <f>IFERROR(IRR(C161:AL161)*12,0)</f>
        <v>-6.8012873265566043E-4</v>
      </c>
      <c r="C13" s="10" t="s">
        <v>17</v>
      </c>
      <c r="E13" s="9" t="s">
        <v>176</v>
      </c>
      <c r="F13" s="50">
        <v>0.5</v>
      </c>
    </row>
    <row r="14" spans="1:38" ht="16" thickBot="1" x14ac:dyDescent="0.25">
      <c r="A14" s="19" t="s">
        <v>18</v>
      </c>
      <c r="B14" s="37">
        <f>SUM(C141:N141)</f>
        <v>-7904.9899717024055</v>
      </c>
      <c r="C14" s="38" t="s">
        <v>19</v>
      </c>
      <c r="E14" s="9" t="s">
        <v>177</v>
      </c>
      <c r="F14" s="50">
        <v>0.1</v>
      </c>
    </row>
    <row r="15" spans="1:38" ht="16" thickBot="1" x14ac:dyDescent="0.25">
      <c r="A15" s="78" t="s">
        <v>103</v>
      </c>
      <c r="B15" s="79">
        <v>0.2</v>
      </c>
      <c r="E15" s="9" t="s">
        <v>178</v>
      </c>
      <c r="F15" s="50">
        <v>0.8</v>
      </c>
    </row>
    <row r="16" spans="1:38" ht="16" thickBot="1" x14ac:dyDescent="0.25">
      <c r="E16" s="19" t="s">
        <v>179</v>
      </c>
      <c r="F16" s="51">
        <v>0.3</v>
      </c>
    </row>
    <row r="17" spans="1:6" x14ac:dyDescent="0.2">
      <c r="A17" s="101" t="s">
        <v>20</v>
      </c>
      <c r="B17" s="102"/>
      <c r="C17" s="103"/>
    </row>
    <row r="18" spans="1:6" x14ac:dyDescent="0.2">
      <c r="A18" s="39" t="s">
        <v>21</v>
      </c>
      <c r="B18" s="40" t="s">
        <v>22</v>
      </c>
      <c r="C18" s="41"/>
    </row>
    <row r="19" spans="1:6" x14ac:dyDescent="0.2">
      <c r="A19" s="42" t="s">
        <v>23</v>
      </c>
      <c r="B19" s="43">
        <v>50000</v>
      </c>
      <c r="C19" s="41"/>
    </row>
    <row r="20" spans="1:6" x14ac:dyDescent="0.2">
      <c r="A20" s="42" t="s">
        <v>24</v>
      </c>
      <c r="B20" s="43">
        <v>20000</v>
      </c>
      <c r="C20" s="41"/>
    </row>
    <row r="21" spans="1:6" ht="16" thickBot="1" x14ac:dyDescent="0.25">
      <c r="A21" s="42" t="s">
        <v>25</v>
      </c>
      <c r="B21" s="43">
        <v>15000</v>
      </c>
      <c r="C21" s="41"/>
    </row>
    <row r="22" spans="1:6" x14ac:dyDescent="0.2">
      <c r="A22" s="42" t="s">
        <v>26</v>
      </c>
      <c r="B22" s="43">
        <v>2000</v>
      </c>
      <c r="C22" s="41"/>
      <c r="E22" s="48" t="s">
        <v>180</v>
      </c>
      <c r="F22" s="49"/>
    </row>
    <row r="23" spans="1:6" x14ac:dyDescent="0.2">
      <c r="A23" s="42" t="s">
        <v>27</v>
      </c>
      <c r="B23" s="43">
        <v>2000</v>
      </c>
      <c r="C23" s="41"/>
      <c r="E23" s="9" t="s">
        <v>181</v>
      </c>
      <c r="F23" s="10" t="s">
        <v>182</v>
      </c>
    </row>
    <row r="24" spans="1:6" x14ac:dyDescent="0.2">
      <c r="A24" s="42" t="s">
        <v>28</v>
      </c>
      <c r="B24" s="43">
        <v>2500</v>
      </c>
      <c r="C24" s="41"/>
      <c r="E24" s="9" t="s">
        <v>183</v>
      </c>
      <c r="F24" s="10" t="s">
        <v>184</v>
      </c>
    </row>
    <row r="25" spans="1:6" x14ac:dyDescent="0.2">
      <c r="A25" s="42" t="s">
        <v>29</v>
      </c>
      <c r="B25" s="43">
        <v>5000</v>
      </c>
      <c r="C25" s="41"/>
      <c r="E25" s="9" t="s">
        <v>185</v>
      </c>
      <c r="F25" s="10" t="s">
        <v>186</v>
      </c>
    </row>
    <row r="26" spans="1:6" x14ac:dyDescent="0.2">
      <c r="A26" s="42" t="s">
        <v>30</v>
      </c>
      <c r="B26" s="43">
        <v>2000</v>
      </c>
      <c r="C26" s="41"/>
      <c r="E26" s="9" t="s">
        <v>187</v>
      </c>
      <c r="F26" s="10" t="s">
        <v>188</v>
      </c>
    </row>
    <row r="27" spans="1:6" x14ac:dyDescent="0.2">
      <c r="A27" s="42" t="s">
        <v>31</v>
      </c>
      <c r="B27" s="43">
        <v>500</v>
      </c>
      <c r="C27" s="41"/>
      <c r="E27" s="9" t="s">
        <v>189</v>
      </c>
      <c r="F27" s="10" t="s">
        <v>190</v>
      </c>
    </row>
    <row r="28" spans="1:6" x14ac:dyDescent="0.2">
      <c r="A28" s="42" t="s">
        <v>32</v>
      </c>
      <c r="B28" s="43">
        <v>1500</v>
      </c>
      <c r="C28" s="41"/>
      <c r="E28" s="9"/>
      <c r="F28" s="10"/>
    </row>
    <row r="29" spans="1:6" x14ac:dyDescent="0.2">
      <c r="A29" s="42" t="s">
        <v>33</v>
      </c>
      <c r="B29" s="43">
        <v>10000</v>
      </c>
      <c r="C29" s="41"/>
      <c r="E29" s="9" t="s">
        <v>191</v>
      </c>
      <c r="F29" s="10" t="s">
        <v>192</v>
      </c>
    </row>
    <row r="30" spans="1:6" x14ac:dyDescent="0.2">
      <c r="A30" s="42" t="s">
        <v>34</v>
      </c>
      <c r="B30" s="43">
        <v>750</v>
      </c>
      <c r="C30" s="41"/>
      <c r="E30" s="9" t="s">
        <v>193</v>
      </c>
      <c r="F30" s="10" t="s">
        <v>194</v>
      </c>
    </row>
    <row r="31" spans="1:6" x14ac:dyDescent="0.2">
      <c r="A31" s="42" t="s">
        <v>35</v>
      </c>
      <c r="B31" s="43">
        <v>700</v>
      </c>
      <c r="C31" s="41"/>
      <c r="E31" s="9" t="s">
        <v>195</v>
      </c>
      <c r="F31" s="10" t="s">
        <v>196</v>
      </c>
    </row>
    <row r="32" spans="1:6" x14ac:dyDescent="0.2">
      <c r="A32" s="42" t="s">
        <v>36</v>
      </c>
      <c r="B32" s="43">
        <v>10000</v>
      </c>
      <c r="C32" s="41"/>
      <c r="E32" s="9"/>
      <c r="F32" s="10"/>
    </row>
    <row r="33" spans="1:7" ht="16" thickBot="1" x14ac:dyDescent="0.25">
      <c r="A33" s="42" t="s">
        <v>37</v>
      </c>
      <c r="B33" s="43">
        <v>20000</v>
      </c>
      <c r="C33" s="41"/>
      <c r="E33" s="19" t="s">
        <v>197</v>
      </c>
      <c r="F33" s="38"/>
    </row>
    <row r="34" spans="1:7" x14ac:dyDescent="0.2">
      <c r="A34" s="42" t="s">
        <v>38</v>
      </c>
      <c r="B34" s="43">
        <v>5000</v>
      </c>
      <c r="C34" s="41"/>
    </row>
    <row r="35" spans="1:7" ht="16" thickBot="1" x14ac:dyDescent="0.25">
      <c r="A35" s="44" t="s">
        <v>39</v>
      </c>
      <c r="B35" s="45">
        <f>SUM(B19:B34)</f>
        <v>146950</v>
      </c>
      <c r="C35" s="46"/>
    </row>
    <row r="36" spans="1:7" ht="16" thickBot="1" x14ac:dyDescent="0.25"/>
    <row r="37" spans="1:7" x14ac:dyDescent="0.2">
      <c r="A37" s="96" t="s">
        <v>40</v>
      </c>
      <c r="B37" s="97"/>
      <c r="C37" s="97"/>
      <c r="D37" s="98"/>
    </row>
    <row r="38" spans="1:7" x14ac:dyDescent="0.2">
      <c r="A38" s="52" t="s">
        <v>41</v>
      </c>
      <c r="B38" s="53" t="s">
        <v>42</v>
      </c>
      <c r="C38" s="53" t="s">
        <v>43</v>
      </c>
      <c r="D38" s="54" t="s">
        <v>44</v>
      </c>
    </row>
    <row r="39" spans="1:7" x14ac:dyDescent="0.2">
      <c r="A39" s="55" t="s">
        <v>45</v>
      </c>
      <c r="B39" s="56">
        <v>100</v>
      </c>
      <c r="C39" s="57">
        <f>B49</f>
        <v>508.07363999999995</v>
      </c>
      <c r="D39" s="58">
        <f>B39*C39</f>
        <v>50807.363999999994</v>
      </c>
    </row>
    <row r="40" spans="1:7" x14ac:dyDescent="0.2">
      <c r="A40" s="55" t="s">
        <v>46</v>
      </c>
      <c r="B40" s="56">
        <v>100</v>
      </c>
      <c r="C40" s="57">
        <f>B50</f>
        <v>408.92580000000004</v>
      </c>
      <c r="D40" s="58">
        <f>B40*C40</f>
        <v>40892.58</v>
      </c>
    </row>
    <row r="41" spans="1:7" x14ac:dyDescent="0.2">
      <c r="A41" s="55" t="s">
        <v>47</v>
      </c>
      <c r="B41" s="56">
        <v>100</v>
      </c>
      <c r="C41" s="57">
        <f>B51</f>
        <v>758.69745599999987</v>
      </c>
      <c r="D41" s="58">
        <f>B41*C41</f>
        <v>75869.745599999995</v>
      </c>
    </row>
    <row r="42" spans="1:7" x14ac:dyDescent="0.2">
      <c r="A42" s="55" t="s">
        <v>56</v>
      </c>
      <c r="B42" s="56">
        <v>100</v>
      </c>
      <c r="C42" s="57">
        <f>B52</f>
        <v>25.08</v>
      </c>
      <c r="D42" s="58">
        <f>B42*C42</f>
        <v>2508</v>
      </c>
    </row>
    <row r="43" spans="1:7" x14ac:dyDescent="0.2">
      <c r="A43" s="55" t="s">
        <v>59</v>
      </c>
      <c r="B43" s="56">
        <v>100</v>
      </c>
      <c r="C43" s="57">
        <f>B55</f>
        <v>15</v>
      </c>
      <c r="D43" s="58">
        <f>B43*C43</f>
        <v>1500</v>
      </c>
    </row>
    <row r="44" spans="1:7" ht="16" thickBot="1" x14ac:dyDescent="0.25">
      <c r="A44" s="59" t="s">
        <v>48</v>
      </c>
      <c r="B44" s="60">
        <f>SUM(B39:B43)</f>
        <v>500</v>
      </c>
      <c r="C44" s="61"/>
      <c r="D44" s="62">
        <f>D39+D40+D41+D42</f>
        <v>170077.68959999998</v>
      </c>
    </row>
    <row r="45" spans="1:7" ht="16" thickBot="1" x14ac:dyDescent="0.25"/>
    <row r="46" spans="1:7" x14ac:dyDescent="0.2">
      <c r="A46" s="104" t="s">
        <v>49</v>
      </c>
      <c r="B46" s="105"/>
      <c r="C46" s="105"/>
      <c r="D46" s="105"/>
      <c r="E46" s="105"/>
      <c r="F46" s="105"/>
      <c r="G46" s="106"/>
    </row>
    <row r="47" spans="1:7" x14ac:dyDescent="0.2">
      <c r="A47" s="107" t="s">
        <v>50</v>
      </c>
      <c r="B47" s="108"/>
      <c r="C47" s="108"/>
      <c r="D47" s="108"/>
      <c r="E47" s="108"/>
      <c r="F47" s="108"/>
      <c r="G47" s="109"/>
    </row>
    <row r="48" spans="1:7" x14ac:dyDescent="0.2">
      <c r="A48" s="64" t="s">
        <v>41</v>
      </c>
      <c r="B48" s="65" t="s">
        <v>43</v>
      </c>
      <c r="C48" s="65" t="s">
        <v>51</v>
      </c>
      <c r="D48" s="65" t="s">
        <v>52</v>
      </c>
      <c r="E48" s="65" t="s">
        <v>53</v>
      </c>
      <c r="F48" s="65" t="s">
        <v>54</v>
      </c>
      <c r="G48" s="66" t="s">
        <v>55</v>
      </c>
    </row>
    <row r="49" spans="1:7" x14ac:dyDescent="0.2">
      <c r="A49" s="63" t="s">
        <v>45</v>
      </c>
      <c r="B49" s="67">
        <f>BOM!C19</f>
        <v>508.07363999999995</v>
      </c>
      <c r="C49" s="82">
        <v>799</v>
      </c>
      <c r="D49" s="68">
        <v>0.21</v>
      </c>
      <c r="E49" s="67">
        <f t="shared" ref="E49:E55" si="0">C49*D49/(1+D49)</f>
        <v>138.6694214876033</v>
      </c>
      <c r="F49" s="67">
        <f t="shared" ref="F49:F55" si="1">C49-E49</f>
        <v>660.33057851239664</v>
      </c>
      <c r="G49" s="69">
        <f t="shared" ref="G49:G55" si="2">(F49-B49)/F49</f>
        <v>0.23057684055068836</v>
      </c>
    </row>
    <row r="50" spans="1:7" x14ac:dyDescent="0.2">
      <c r="A50" s="63" t="s">
        <v>46</v>
      </c>
      <c r="B50" s="67">
        <f>BOM!D19</f>
        <v>408.92580000000004</v>
      </c>
      <c r="C50" s="82">
        <v>599</v>
      </c>
      <c r="D50" s="68">
        <v>0.21</v>
      </c>
      <c r="E50" s="67">
        <f t="shared" si="0"/>
        <v>103.95867768595041</v>
      </c>
      <c r="F50" s="67">
        <f t="shared" si="1"/>
        <v>495.04132231404958</v>
      </c>
      <c r="G50" s="69">
        <f t="shared" si="2"/>
        <v>0.1739562303839732</v>
      </c>
    </row>
    <row r="51" spans="1:7" x14ac:dyDescent="0.2">
      <c r="A51" s="63" t="s">
        <v>47</v>
      </c>
      <c r="B51" s="67">
        <f>BOM!E19</f>
        <v>758.69745599999987</v>
      </c>
      <c r="C51" s="82">
        <v>1099</v>
      </c>
      <c r="D51" s="68">
        <v>0.21</v>
      </c>
      <c r="E51" s="67">
        <f t="shared" si="0"/>
        <v>190.73553719008265</v>
      </c>
      <c r="F51" s="67">
        <f t="shared" si="1"/>
        <v>908.2644628099174</v>
      </c>
      <c r="G51" s="69">
        <f t="shared" si="2"/>
        <v>0.16467341059144694</v>
      </c>
    </row>
    <row r="52" spans="1:7" x14ac:dyDescent="0.2">
      <c r="A52" s="63" t="s">
        <v>56</v>
      </c>
      <c r="B52" s="67">
        <f>BOM!C7</f>
        <v>25.08</v>
      </c>
      <c r="C52" s="82">
        <v>99</v>
      </c>
      <c r="D52" s="68">
        <v>0.21</v>
      </c>
      <c r="E52" s="67">
        <f t="shared" si="0"/>
        <v>17.18181818181818</v>
      </c>
      <c r="F52" s="67">
        <f t="shared" si="1"/>
        <v>81.818181818181813</v>
      </c>
      <c r="G52" s="69">
        <f t="shared" si="2"/>
        <v>0.69346666666666668</v>
      </c>
    </row>
    <row r="53" spans="1:7" x14ac:dyDescent="0.2">
      <c r="A53" s="63" t="s">
        <v>57</v>
      </c>
      <c r="B53" s="67">
        <v>70</v>
      </c>
      <c r="C53" s="82">
        <v>150</v>
      </c>
      <c r="D53" s="68">
        <v>0.21</v>
      </c>
      <c r="E53" s="67">
        <f t="shared" si="0"/>
        <v>26.033057851239668</v>
      </c>
      <c r="F53" s="67">
        <f t="shared" si="1"/>
        <v>123.96694214876032</v>
      </c>
      <c r="G53" s="69">
        <f t="shared" si="2"/>
        <v>0.43533333333333329</v>
      </c>
    </row>
    <row r="54" spans="1:7" x14ac:dyDescent="0.2">
      <c r="A54" s="63" t="s">
        <v>58</v>
      </c>
      <c r="B54" s="67">
        <v>2</v>
      </c>
      <c r="C54" s="82">
        <v>10</v>
      </c>
      <c r="D54" s="68">
        <v>0.21</v>
      </c>
      <c r="E54" s="67">
        <f t="shared" si="0"/>
        <v>1.7355371900826448</v>
      </c>
      <c r="F54" s="67">
        <f t="shared" si="1"/>
        <v>8.2644628099173545</v>
      </c>
      <c r="G54" s="69">
        <f t="shared" si="2"/>
        <v>0.75800000000000001</v>
      </c>
    </row>
    <row r="55" spans="1:7" ht="16" thickBot="1" x14ac:dyDescent="0.25">
      <c r="A55" s="70" t="s">
        <v>59</v>
      </c>
      <c r="B55" s="71">
        <v>15</v>
      </c>
      <c r="C55" s="83">
        <v>49</v>
      </c>
      <c r="D55" s="72">
        <v>0.21</v>
      </c>
      <c r="E55" s="71">
        <f t="shared" si="0"/>
        <v>8.5041322314049577</v>
      </c>
      <c r="F55" s="71">
        <f t="shared" si="1"/>
        <v>40.495867768595041</v>
      </c>
      <c r="G55" s="73">
        <f t="shared" si="2"/>
        <v>0.62959183673469388</v>
      </c>
    </row>
    <row r="56" spans="1:7" ht="16" thickBot="1" x14ac:dyDescent="0.25"/>
    <row r="57" spans="1:7" x14ac:dyDescent="0.2">
      <c r="A57" s="93" t="s">
        <v>60</v>
      </c>
      <c r="B57" s="94"/>
    </row>
    <row r="58" spans="1:7" x14ac:dyDescent="0.2">
      <c r="A58" s="113" t="s">
        <v>257</v>
      </c>
      <c r="B58" s="114"/>
    </row>
    <row r="59" spans="1:7" x14ac:dyDescent="0.2">
      <c r="A59" s="113" t="s">
        <v>61</v>
      </c>
      <c r="B59" s="114"/>
    </row>
    <row r="60" spans="1:7" x14ac:dyDescent="0.2">
      <c r="A60" s="74" t="s">
        <v>62</v>
      </c>
      <c r="B60" s="75">
        <v>5000</v>
      </c>
    </row>
    <row r="61" spans="1:7" x14ac:dyDescent="0.2">
      <c r="A61" s="74" t="s">
        <v>63</v>
      </c>
      <c r="B61" s="75">
        <v>2000</v>
      </c>
    </row>
    <row r="62" spans="1:7" x14ac:dyDescent="0.2">
      <c r="A62" s="74" t="s">
        <v>64</v>
      </c>
      <c r="B62" s="75">
        <v>500</v>
      </c>
    </row>
    <row r="63" spans="1:7" x14ac:dyDescent="0.2">
      <c r="A63" s="74" t="s">
        <v>65</v>
      </c>
      <c r="B63" s="75">
        <v>1000</v>
      </c>
    </row>
    <row r="64" spans="1:7" x14ac:dyDescent="0.2">
      <c r="A64" s="74" t="s">
        <v>66</v>
      </c>
      <c r="B64" s="75">
        <v>1200</v>
      </c>
    </row>
    <row r="65" spans="1:2" x14ac:dyDescent="0.2">
      <c r="A65" s="113" t="s">
        <v>67</v>
      </c>
      <c r="B65" s="114"/>
    </row>
    <row r="66" spans="1:2" x14ac:dyDescent="0.2">
      <c r="A66" s="74" t="s">
        <v>68</v>
      </c>
      <c r="B66" s="75">
        <v>3000</v>
      </c>
    </row>
    <row r="67" spans="1:2" x14ac:dyDescent="0.2">
      <c r="A67" s="74" t="s">
        <v>69</v>
      </c>
      <c r="B67" s="75">
        <v>1000</v>
      </c>
    </row>
    <row r="68" spans="1:2" x14ac:dyDescent="0.2">
      <c r="A68" s="74" t="s">
        <v>70</v>
      </c>
      <c r="B68" s="75">
        <v>500</v>
      </c>
    </row>
    <row r="69" spans="1:2" x14ac:dyDescent="0.2">
      <c r="A69" s="74" t="s">
        <v>71</v>
      </c>
      <c r="B69" s="75">
        <v>500</v>
      </c>
    </row>
    <row r="70" spans="1:2" x14ac:dyDescent="0.2">
      <c r="A70" s="74" t="s">
        <v>72</v>
      </c>
      <c r="B70" s="75">
        <v>500</v>
      </c>
    </row>
    <row r="71" spans="1:2" x14ac:dyDescent="0.2">
      <c r="A71" s="74" t="s">
        <v>73</v>
      </c>
      <c r="B71" s="75">
        <v>300</v>
      </c>
    </row>
    <row r="72" spans="1:2" x14ac:dyDescent="0.2">
      <c r="A72" s="74" t="s">
        <v>74</v>
      </c>
      <c r="B72" s="75">
        <v>300</v>
      </c>
    </row>
    <row r="73" spans="1:2" x14ac:dyDescent="0.2">
      <c r="A73" s="113" t="s">
        <v>75</v>
      </c>
      <c r="B73" s="114"/>
    </row>
    <row r="74" spans="1:2" x14ac:dyDescent="0.2">
      <c r="A74" s="74" t="s">
        <v>76</v>
      </c>
      <c r="B74" s="75">
        <v>7000</v>
      </c>
    </row>
    <row r="75" spans="1:2" x14ac:dyDescent="0.2">
      <c r="A75" s="74" t="s">
        <v>77</v>
      </c>
      <c r="B75" s="75">
        <v>800</v>
      </c>
    </row>
    <row r="76" spans="1:2" x14ac:dyDescent="0.2">
      <c r="A76" s="74" t="s">
        <v>78</v>
      </c>
      <c r="B76" s="75">
        <v>500</v>
      </c>
    </row>
    <row r="77" spans="1:2" x14ac:dyDescent="0.2">
      <c r="A77" s="74" t="s">
        <v>79</v>
      </c>
      <c r="B77" s="75">
        <v>200</v>
      </c>
    </row>
    <row r="78" spans="1:2" x14ac:dyDescent="0.2">
      <c r="A78" s="74" t="s">
        <v>80</v>
      </c>
      <c r="B78" s="75">
        <v>300</v>
      </c>
    </row>
    <row r="79" spans="1:2" x14ac:dyDescent="0.2">
      <c r="A79" s="74" t="s">
        <v>81</v>
      </c>
      <c r="B79" s="75">
        <v>200</v>
      </c>
    </row>
    <row r="80" spans="1:2" x14ac:dyDescent="0.2">
      <c r="A80" s="113" t="s">
        <v>82</v>
      </c>
      <c r="B80" s="114"/>
    </row>
    <row r="81" spans="1:2" x14ac:dyDescent="0.2">
      <c r="A81" s="74" t="s">
        <v>83</v>
      </c>
      <c r="B81" s="75">
        <v>500</v>
      </c>
    </row>
    <row r="82" spans="1:2" x14ac:dyDescent="0.2">
      <c r="A82" s="74" t="s">
        <v>84</v>
      </c>
      <c r="B82" s="75">
        <v>500</v>
      </c>
    </row>
    <row r="83" spans="1:2" x14ac:dyDescent="0.2">
      <c r="A83" s="74" t="s">
        <v>85</v>
      </c>
      <c r="B83" s="75">
        <v>500</v>
      </c>
    </row>
    <row r="84" spans="1:2" x14ac:dyDescent="0.2">
      <c r="A84" s="74" t="s">
        <v>86</v>
      </c>
      <c r="B84" s="75">
        <v>400</v>
      </c>
    </row>
    <row r="85" spans="1:2" x14ac:dyDescent="0.2">
      <c r="A85" s="74" t="s">
        <v>87</v>
      </c>
      <c r="B85" s="75">
        <v>500</v>
      </c>
    </row>
    <row r="86" spans="1:2" x14ac:dyDescent="0.2">
      <c r="A86" s="113" t="s">
        <v>88</v>
      </c>
      <c r="B86" s="114"/>
    </row>
    <row r="87" spans="1:2" x14ac:dyDescent="0.2">
      <c r="A87" s="74" t="s">
        <v>89</v>
      </c>
      <c r="B87" s="75">
        <v>300</v>
      </c>
    </row>
    <row r="88" spans="1:2" x14ac:dyDescent="0.2">
      <c r="A88" s="74" t="s">
        <v>90</v>
      </c>
      <c r="B88" s="75">
        <v>100</v>
      </c>
    </row>
    <row r="89" spans="1:2" x14ac:dyDescent="0.2">
      <c r="A89" s="74" t="s">
        <v>91</v>
      </c>
      <c r="B89" s="75">
        <v>50</v>
      </c>
    </row>
    <row r="90" spans="1:2" x14ac:dyDescent="0.2">
      <c r="A90" s="74" t="s">
        <v>92</v>
      </c>
      <c r="B90" s="75">
        <v>50</v>
      </c>
    </row>
    <row r="91" spans="1:2" x14ac:dyDescent="0.2">
      <c r="A91" s="113" t="s">
        <v>93</v>
      </c>
      <c r="B91" s="114"/>
    </row>
    <row r="92" spans="1:2" x14ac:dyDescent="0.2">
      <c r="A92" s="74" t="s">
        <v>94</v>
      </c>
      <c r="B92" s="75">
        <v>200</v>
      </c>
    </row>
    <row r="93" spans="1:2" x14ac:dyDescent="0.2">
      <c r="A93" s="74" t="s">
        <v>95</v>
      </c>
      <c r="B93" s="75">
        <v>100</v>
      </c>
    </row>
    <row r="94" spans="1:2" x14ac:dyDescent="0.2">
      <c r="A94" s="74" t="s">
        <v>96</v>
      </c>
      <c r="B94" s="75">
        <v>100</v>
      </c>
    </row>
    <row r="95" spans="1:2" x14ac:dyDescent="0.2">
      <c r="A95" s="74" t="s">
        <v>97</v>
      </c>
      <c r="B95" s="75">
        <v>50</v>
      </c>
    </row>
    <row r="96" spans="1:2" x14ac:dyDescent="0.2">
      <c r="A96" s="113" t="s">
        <v>98</v>
      </c>
      <c r="B96" s="114"/>
    </row>
    <row r="97" spans="1:38" x14ac:dyDescent="0.2">
      <c r="A97" s="74" t="s">
        <v>99</v>
      </c>
      <c r="B97" s="75">
        <v>400</v>
      </c>
    </row>
    <row r="98" spans="1:38" x14ac:dyDescent="0.2">
      <c r="A98" s="74" t="s">
        <v>100</v>
      </c>
      <c r="B98" s="75">
        <v>50</v>
      </c>
    </row>
    <row r="99" spans="1:38" x14ac:dyDescent="0.2">
      <c r="A99" s="74" t="s">
        <v>101</v>
      </c>
      <c r="B99" s="75">
        <v>150</v>
      </c>
    </row>
    <row r="100" spans="1:38" ht="16" thickBot="1" x14ac:dyDescent="0.25">
      <c r="A100" s="76" t="s">
        <v>102</v>
      </c>
      <c r="B100" s="77">
        <f>SUM(B60:B64)+SUM(B66:B72)+SUM(B74:B79)+SUM(B81:B85)+SUM(B87:B90)+SUM(B92:B95)+SUM(B97:B99)</f>
        <v>28750</v>
      </c>
    </row>
    <row r="103" spans="1:38" ht="19" x14ac:dyDescent="0.25">
      <c r="A103" s="95" t="s">
        <v>104</v>
      </c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</row>
    <row r="104" spans="1:38" x14ac:dyDescent="0.2">
      <c r="A104" s="1" t="s">
        <v>235</v>
      </c>
      <c r="B104" s="1"/>
      <c r="C104" s="1" t="s">
        <v>105</v>
      </c>
      <c r="D104" s="1" t="s">
        <v>106</v>
      </c>
      <c r="E104" s="1" t="s">
        <v>107</v>
      </c>
      <c r="F104" s="1" t="s">
        <v>108</v>
      </c>
      <c r="G104" s="1" t="s">
        <v>109</v>
      </c>
      <c r="H104" s="1" t="s">
        <v>110</v>
      </c>
      <c r="I104" s="1" t="s">
        <v>111</v>
      </c>
      <c r="J104" s="1" t="s">
        <v>112</v>
      </c>
      <c r="K104" s="1" t="s">
        <v>113</v>
      </c>
      <c r="L104" s="1" t="s">
        <v>114</v>
      </c>
      <c r="M104" s="1" t="s">
        <v>115</v>
      </c>
      <c r="N104" s="1" t="s">
        <v>116</v>
      </c>
      <c r="O104" s="1" t="s">
        <v>117</v>
      </c>
      <c r="P104" s="1" t="s">
        <v>118</v>
      </c>
      <c r="Q104" s="1" t="s">
        <v>119</v>
      </c>
      <c r="R104" s="1" t="s">
        <v>120</v>
      </c>
      <c r="S104" s="1" t="s">
        <v>121</v>
      </c>
      <c r="T104" s="1" t="s">
        <v>122</v>
      </c>
      <c r="U104" s="1" t="s">
        <v>123</v>
      </c>
      <c r="V104" s="1" t="s">
        <v>124</v>
      </c>
      <c r="W104" s="1" t="s">
        <v>125</v>
      </c>
      <c r="X104" s="1" t="s">
        <v>126</v>
      </c>
      <c r="Y104" s="1" t="s">
        <v>127</v>
      </c>
      <c r="Z104" s="1" t="s">
        <v>128</v>
      </c>
      <c r="AA104" s="1" t="s">
        <v>129</v>
      </c>
      <c r="AB104" s="1" t="s">
        <v>130</v>
      </c>
      <c r="AC104" s="1" t="s">
        <v>131</v>
      </c>
      <c r="AD104" s="1" t="s">
        <v>132</v>
      </c>
      <c r="AE104" s="1" t="s">
        <v>133</v>
      </c>
      <c r="AF104" s="1" t="s">
        <v>134</v>
      </c>
      <c r="AG104" s="1" t="s">
        <v>135</v>
      </c>
      <c r="AH104" s="1" t="s">
        <v>136</v>
      </c>
      <c r="AI104" s="1" t="s">
        <v>137</v>
      </c>
      <c r="AJ104" s="1" t="s">
        <v>138</v>
      </c>
      <c r="AK104" s="1" t="s">
        <v>139</v>
      </c>
      <c r="AL104" s="1" t="s">
        <v>140</v>
      </c>
    </row>
    <row r="106" spans="1:38" x14ac:dyDescent="0.2">
      <c r="A106" s="1" t="s">
        <v>141</v>
      </c>
    </row>
    <row r="107" spans="1:38" x14ac:dyDescent="0.2">
      <c r="A107" t="s">
        <v>221</v>
      </c>
      <c r="C107" s="24">
        <f t="shared" ref="C107:H107" si="3">$F$4</f>
        <v>0.05</v>
      </c>
      <c r="D107" s="24">
        <f t="shared" si="3"/>
        <v>0.05</v>
      </c>
      <c r="E107" s="24">
        <f t="shared" si="3"/>
        <v>0.05</v>
      </c>
      <c r="F107" s="24">
        <f t="shared" si="3"/>
        <v>0.05</v>
      </c>
      <c r="G107" s="24">
        <f t="shared" si="3"/>
        <v>0.05</v>
      </c>
      <c r="H107" s="24">
        <f t="shared" si="3"/>
        <v>0.05</v>
      </c>
      <c r="I107" s="24">
        <f t="shared" ref="I107:N107" si="4">$F$5</f>
        <v>0.12</v>
      </c>
      <c r="J107" s="24">
        <f t="shared" si="4"/>
        <v>0.12</v>
      </c>
      <c r="K107" s="24">
        <f t="shared" si="4"/>
        <v>0.12</v>
      </c>
      <c r="L107" s="24">
        <f t="shared" si="4"/>
        <v>0.12</v>
      </c>
      <c r="M107" s="24">
        <f t="shared" si="4"/>
        <v>0.12</v>
      </c>
      <c r="N107" s="24">
        <f t="shared" si="4"/>
        <v>0.12</v>
      </c>
      <c r="O107" s="24">
        <f t="shared" ref="O107:V107" si="5">$F$6</f>
        <v>0.05</v>
      </c>
      <c r="P107" s="24">
        <f t="shared" si="5"/>
        <v>0.05</v>
      </c>
      <c r="Q107" s="24">
        <f t="shared" si="5"/>
        <v>0.05</v>
      </c>
      <c r="R107" s="24">
        <f t="shared" si="5"/>
        <v>0.05</v>
      </c>
      <c r="S107" s="24">
        <f t="shared" si="5"/>
        <v>0.05</v>
      </c>
      <c r="T107" s="24">
        <f t="shared" si="5"/>
        <v>0.05</v>
      </c>
      <c r="U107" s="24">
        <f t="shared" si="5"/>
        <v>0.05</v>
      </c>
      <c r="V107" s="24">
        <f t="shared" si="5"/>
        <v>0.05</v>
      </c>
      <c r="W107" s="24">
        <f t="shared" ref="W107:AL107" si="6">$F$7</f>
        <v>0.02</v>
      </c>
      <c r="X107" s="24">
        <f t="shared" si="6"/>
        <v>0.02</v>
      </c>
      <c r="Y107" s="24">
        <f t="shared" si="6"/>
        <v>0.02</v>
      </c>
      <c r="Z107" s="24">
        <f t="shared" si="6"/>
        <v>0.02</v>
      </c>
      <c r="AA107" s="24">
        <f t="shared" si="6"/>
        <v>0.02</v>
      </c>
      <c r="AB107" s="24">
        <f t="shared" si="6"/>
        <v>0.02</v>
      </c>
      <c r="AC107" s="24">
        <f t="shared" si="6"/>
        <v>0.02</v>
      </c>
      <c r="AD107" s="24">
        <f t="shared" si="6"/>
        <v>0.02</v>
      </c>
      <c r="AE107" s="24">
        <f t="shared" si="6"/>
        <v>0.02</v>
      </c>
      <c r="AF107" s="24">
        <f t="shared" si="6"/>
        <v>0.02</v>
      </c>
      <c r="AG107" s="24">
        <f t="shared" si="6"/>
        <v>0.02</v>
      </c>
      <c r="AH107" s="24">
        <f t="shared" si="6"/>
        <v>0.02</v>
      </c>
      <c r="AI107" s="24">
        <f t="shared" si="6"/>
        <v>0.02</v>
      </c>
      <c r="AJ107" s="24">
        <f t="shared" si="6"/>
        <v>0.02</v>
      </c>
      <c r="AK107" s="24">
        <f t="shared" si="6"/>
        <v>0.02</v>
      </c>
      <c r="AL107" s="24">
        <f t="shared" si="6"/>
        <v>0.02</v>
      </c>
    </row>
    <row r="108" spans="1:38" x14ac:dyDescent="0.2">
      <c r="A108" t="s">
        <v>142</v>
      </c>
      <c r="C108" s="25">
        <f>F8</f>
        <v>50</v>
      </c>
      <c r="D108">
        <f>ROUND(C108*(100%+D107),0)</f>
        <v>53</v>
      </c>
      <c r="E108">
        <f t="shared" ref="E108:AL108" si="7">ROUND(D108*(100%+E107),0)</f>
        <v>56</v>
      </c>
      <c r="F108">
        <f t="shared" si="7"/>
        <v>59</v>
      </c>
      <c r="G108">
        <f t="shared" si="7"/>
        <v>62</v>
      </c>
      <c r="H108">
        <f t="shared" si="7"/>
        <v>65</v>
      </c>
      <c r="I108">
        <f t="shared" si="7"/>
        <v>73</v>
      </c>
      <c r="J108">
        <f t="shared" si="7"/>
        <v>82</v>
      </c>
      <c r="K108">
        <f t="shared" si="7"/>
        <v>92</v>
      </c>
      <c r="L108">
        <f t="shared" si="7"/>
        <v>103</v>
      </c>
      <c r="M108">
        <f t="shared" si="7"/>
        <v>115</v>
      </c>
      <c r="N108">
        <f t="shared" si="7"/>
        <v>129</v>
      </c>
      <c r="O108">
        <f t="shared" si="7"/>
        <v>135</v>
      </c>
      <c r="P108">
        <f t="shared" si="7"/>
        <v>142</v>
      </c>
      <c r="Q108">
        <f t="shared" si="7"/>
        <v>149</v>
      </c>
      <c r="R108">
        <f t="shared" si="7"/>
        <v>156</v>
      </c>
      <c r="S108">
        <f t="shared" si="7"/>
        <v>164</v>
      </c>
      <c r="T108">
        <f t="shared" si="7"/>
        <v>172</v>
      </c>
      <c r="U108">
        <f t="shared" si="7"/>
        <v>181</v>
      </c>
      <c r="V108">
        <f t="shared" si="7"/>
        <v>190</v>
      </c>
      <c r="W108">
        <f t="shared" si="7"/>
        <v>194</v>
      </c>
      <c r="X108">
        <f t="shared" si="7"/>
        <v>198</v>
      </c>
      <c r="Y108">
        <f t="shared" si="7"/>
        <v>202</v>
      </c>
      <c r="Z108">
        <f t="shared" si="7"/>
        <v>206</v>
      </c>
      <c r="AA108">
        <f t="shared" si="7"/>
        <v>210</v>
      </c>
      <c r="AB108">
        <f t="shared" si="7"/>
        <v>214</v>
      </c>
      <c r="AC108">
        <f t="shared" si="7"/>
        <v>218</v>
      </c>
      <c r="AD108">
        <f t="shared" si="7"/>
        <v>222</v>
      </c>
      <c r="AE108">
        <f t="shared" si="7"/>
        <v>226</v>
      </c>
      <c r="AF108">
        <f t="shared" si="7"/>
        <v>231</v>
      </c>
      <c r="AG108">
        <f t="shared" si="7"/>
        <v>236</v>
      </c>
      <c r="AH108">
        <f t="shared" si="7"/>
        <v>241</v>
      </c>
      <c r="AI108">
        <f t="shared" si="7"/>
        <v>246</v>
      </c>
      <c r="AJ108">
        <f t="shared" si="7"/>
        <v>251</v>
      </c>
      <c r="AK108">
        <f t="shared" si="7"/>
        <v>256</v>
      </c>
      <c r="AL108">
        <f t="shared" si="7"/>
        <v>261</v>
      </c>
    </row>
    <row r="109" spans="1:38" x14ac:dyDescent="0.2">
      <c r="A109" t="s">
        <v>45</v>
      </c>
      <c r="C109">
        <f t="shared" ref="C109:AL109" si="8">ROUND(C108*$F$10,0)</f>
        <v>15</v>
      </c>
      <c r="D109">
        <f t="shared" si="8"/>
        <v>16</v>
      </c>
      <c r="E109">
        <f t="shared" si="8"/>
        <v>17</v>
      </c>
      <c r="F109">
        <f t="shared" si="8"/>
        <v>18</v>
      </c>
      <c r="G109">
        <f t="shared" si="8"/>
        <v>19</v>
      </c>
      <c r="H109">
        <f t="shared" si="8"/>
        <v>20</v>
      </c>
      <c r="I109">
        <f t="shared" si="8"/>
        <v>22</v>
      </c>
      <c r="J109">
        <f t="shared" si="8"/>
        <v>25</v>
      </c>
      <c r="K109">
        <f t="shared" si="8"/>
        <v>28</v>
      </c>
      <c r="L109">
        <f t="shared" si="8"/>
        <v>31</v>
      </c>
      <c r="M109">
        <f t="shared" si="8"/>
        <v>35</v>
      </c>
      <c r="N109">
        <f t="shared" si="8"/>
        <v>39</v>
      </c>
      <c r="O109">
        <f t="shared" si="8"/>
        <v>41</v>
      </c>
      <c r="P109">
        <f t="shared" si="8"/>
        <v>43</v>
      </c>
      <c r="Q109">
        <f t="shared" si="8"/>
        <v>45</v>
      </c>
      <c r="R109">
        <f t="shared" si="8"/>
        <v>47</v>
      </c>
      <c r="S109">
        <f t="shared" si="8"/>
        <v>49</v>
      </c>
      <c r="T109">
        <f t="shared" si="8"/>
        <v>52</v>
      </c>
      <c r="U109">
        <f t="shared" si="8"/>
        <v>54</v>
      </c>
      <c r="V109">
        <f t="shared" si="8"/>
        <v>57</v>
      </c>
      <c r="W109">
        <f t="shared" si="8"/>
        <v>58</v>
      </c>
      <c r="X109">
        <f t="shared" si="8"/>
        <v>59</v>
      </c>
      <c r="Y109">
        <f t="shared" si="8"/>
        <v>61</v>
      </c>
      <c r="Z109">
        <f t="shared" si="8"/>
        <v>62</v>
      </c>
      <c r="AA109">
        <f t="shared" si="8"/>
        <v>63</v>
      </c>
      <c r="AB109">
        <f t="shared" si="8"/>
        <v>64</v>
      </c>
      <c r="AC109">
        <f t="shared" si="8"/>
        <v>65</v>
      </c>
      <c r="AD109">
        <f t="shared" si="8"/>
        <v>67</v>
      </c>
      <c r="AE109">
        <f t="shared" si="8"/>
        <v>68</v>
      </c>
      <c r="AF109">
        <f t="shared" si="8"/>
        <v>69</v>
      </c>
      <c r="AG109">
        <f t="shared" si="8"/>
        <v>71</v>
      </c>
      <c r="AH109">
        <f t="shared" si="8"/>
        <v>72</v>
      </c>
      <c r="AI109">
        <f t="shared" si="8"/>
        <v>74</v>
      </c>
      <c r="AJ109">
        <f t="shared" si="8"/>
        <v>75</v>
      </c>
      <c r="AK109">
        <f t="shared" si="8"/>
        <v>77</v>
      </c>
      <c r="AL109">
        <f t="shared" si="8"/>
        <v>78</v>
      </c>
    </row>
    <row r="110" spans="1:38" x14ac:dyDescent="0.2">
      <c r="A110" t="s">
        <v>46</v>
      </c>
      <c r="C110">
        <f t="shared" ref="C110:AL110" si="9">ROUND(C108*$F$11,0)</f>
        <v>15</v>
      </c>
      <c r="D110">
        <f t="shared" si="9"/>
        <v>16</v>
      </c>
      <c r="E110">
        <f t="shared" si="9"/>
        <v>17</v>
      </c>
      <c r="F110">
        <f t="shared" si="9"/>
        <v>18</v>
      </c>
      <c r="G110">
        <f t="shared" si="9"/>
        <v>19</v>
      </c>
      <c r="H110">
        <f t="shared" si="9"/>
        <v>20</v>
      </c>
      <c r="I110">
        <f t="shared" si="9"/>
        <v>22</v>
      </c>
      <c r="J110">
        <f t="shared" si="9"/>
        <v>25</v>
      </c>
      <c r="K110">
        <f t="shared" si="9"/>
        <v>28</v>
      </c>
      <c r="L110">
        <f t="shared" si="9"/>
        <v>31</v>
      </c>
      <c r="M110">
        <f t="shared" si="9"/>
        <v>35</v>
      </c>
      <c r="N110">
        <f t="shared" si="9"/>
        <v>39</v>
      </c>
      <c r="O110">
        <f t="shared" si="9"/>
        <v>41</v>
      </c>
      <c r="P110">
        <f t="shared" si="9"/>
        <v>43</v>
      </c>
      <c r="Q110">
        <f t="shared" si="9"/>
        <v>45</v>
      </c>
      <c r="R110">
        <f t="shared" si="9"/>
        <v>47</v>
      </c>
      <c r="S110">
        <f t="shared" si="9"/>
        <v>49</v>
      </c>
      <c r="T110">
        <f t="shared" si="9"/>
        <v>52</v>
      </c>
      <c r="U110">
        <f t="shared" si="9"/>
        <v>54</v>
      </c>
      <c r="V110">
        <f t="shared" si="9"/>
        <v>57</v>
      </c>
      <c r="W110">
        <f t="shared" si="9"/>
        <v>58</v>
      </c>
      <c r="X110">
        <f t="shared" si="9"/>
        <v>59</v>
      </c>
      <c r="Y110">
        <f t="shared" si="9"/>
        <v>61</v>
      </c>
      <c r="Z110">
        <f t="shared" si="9"/>
        <v>62</v>
      </c>
      <c r="AA110">
        <f t="shared" si="9"/>
        <v>63</v>
      </c>
      <c r="AB110">
        <f t="shared" si="9"/>
        <v>64</v>
      </c>
      <c r="AC110">
        <f t="shared" si="9"/>
        <v>65</v>
      </c>
      <c r="AD110">
        <f t="shared" si="9"/>
        <v>67</v>
      </c>
      <c r="AE110">
        <f t="shared" si="9"/>
        <v>68</v>
      </c>
      <c r="AF110">
        <f t="shared" si="9"/>
        <v>69</v>
      </c>
      <c r="AG110">
        <f t="shared" si="9"/>
        <v>71</v>
      </c>
      <c r="AH110">
        <f t="shared" si="9"/>
        <v>72</v>
      </c>
      <c r="AI110">
        <f t="shared" si="9"/>
        <v>74</v>
      </c>
      <c r="AJ110">
        <f t="shared" si="9"/>
        <v>75</v>
      </c>
      <c r="AK110">
        <f t="shared" si="9"/>
        <v>77</v>
      </c>
      <c r="AL110">
        <f t="shared" si="9"/>
        <v>78</v>
      </c>
    </row>
    <row r="111" spans="1:38" x14ac:dyDescent="0.2">
      <c r="A111" t="s">
        <v>47</v>
      </c>
      <c r="C111">
        <f t="shared" ref="C111:AL111" si="10">ROUND(C108*$F$12,0)</f>
        <v>20</v>
      </c>
      <c r="D111">
        <f t="shared" si="10"/>
        <v>21</v>
      </c>
      <c r="E111">
        <f t="shared" si="10"/>
        <v>22</v>
      </c>
      <c r="F111">
        <f t="shared" si="10"/>
        <v>24</v>
      </c>
      <c r="G111">
        <f t="shared" si="10"/>
        <v>25</v>
      </c>
      <c r="H111">
        <f t="shared" si="10"/>
        <v>26</v>
      </c>
      <c r="I111">
        <f t="shared" si="10"/>
        <v>29</v>
      </c>
      <c r="J111">
        <f t="shared" si="10"/>
        <v>33</v>
      </c>
      <c r="K111">
        <f t="shared" si="10"/>
        <v>37</v>
      </c>
      <c r="L111">
        <f t="shared" si="10"/>
        <v>41</v>
      </c>
      <c r="M111">
        <f t="shared" si="10"/>
        <v>46</v>
      </c>
      <c r="N111">
        <f t="shared" si="10"/>
        <v>52</v>
      </c>
      <c r="O111">
        <f t="shared" si="10"/>
        <v>54</v>
      </c>
      <c r="P111">
        <f t="shared" si="10"/>
        <v>57</v>
      </c>
      <c r="Q111">
        <f t="shared" si="10"/>
        <v>60</v>
      </c>
      <c r="R111">
        <f t="shared" si="10"/>
        <v>62</v>
      </c>
      <c r="S111">
        <f t="shared" si="10"/>
        <v>66</v>
      </c>
      <c r="T111">
        <f t="shared" si="10"/>
        <v>69</v>
      </c>
      <c r="U111">
        <f t="shared" si="10"/>
        <v>72</v>
      </c>
      <c r="V111">
        <f t="shared" si="10"/>
        <v>76</v>
      </c>
      <c r="W111">
        <f t="shared" si="10"/>
        <v>78</v>
      </c>
      <c r="X111">
        <f t="shared" si="10"/>
        <v>79</v>
      </c>
      <c r="Y111">
        <f t="shared" si="10"/>
        <v>81</v>
      </c>
      <c r="Z111">
        <f t="shared" si="10"/>
        <v>82</v>
      </c>
      <c r="AA111">
        <f t="shared" si="10"/>
        <v>84</v>
      </c>
      <c r="AB111">
        <f t="shared" si="10"/>
        <v>86</v>
      </c>
      <c r="AC111">
        <f t="shared" si="10"/>
        <v>87</v>
      </c>
      <c r="AD111">
        <f t="shared" si="10"/>
        <v>89</v>
      </c>
      <c r="AE111">
        <f t="shared" si="10"/>
        <v>90</v>
      </c>
      <c r="AF111">
        <f t="shared" si="10"/>
        <v>92</v>
      </c>
      <c r="AG111">
        <f t="shared" si="10"/>
        <v>94</v>
      </c>
      <c r="AH111">
        <f t="shared" si="10"/>
        <v>96</v>
      </c>
      <c r="AI111">
        <f t="shared" si="10"/>
        <v>98</v>
      </c>
      <c r="AJ111">
        <f t="shared" si="10"/>
        <v>100</v>
      </c>
      <c r="AK111">
        <f t="shared" si="10"/>
        <v>102</v>
      </c>
      <c r="AL111">
        <f t="shared" si="10"/>
        <v>104</v>
      </c>
    </row>
    <row r="112" spans="1:38" x14ac:dyDescent="0.2">
      <c r="A112" t="s">
        <v>56</v>
      </c>
      <c r="C112">
        <f t="shared" ref="C112:AL112" si="11">ROUND(C108*$F$13,0)</f>
        <v>25</v>
      </c>
      <c r="D112">
        <f t="shared" si="11"/>
        <v>27</v>
      </c>
      <c r="E112">
        <f t="shared" si="11"/>
        <v>28</v>
      </c>
      <c r="F112">
        <f t="shared" si="11"/>
        <v>30</v>
      </c>
      <c r="G112">
        <f t="shared" si="11"/>
        <v>31</v>
      </c>
      <c r="H112">
        <f t="shared" si="11"/>
        <v>33</v>
      </c>
      <c r="I112">
        <f t="shared" si="11"/>
        <v>37</v>
      </c>
      <c r="J112">
        <f t="shared" si="11"/>
        <v>41</v>
      </c>
      <c r="K112">
        <f t="shared" si="11"/>
        <v>46</v>
      </c>
      <c r="L112">
        <f t="shared" si="11"/>
        <v>52</v>
      </c>
      <c r="M112">
        <f t="shared" si="11"/>
        <v>58</v>
      </c>
      <c r="N112">
        <f t="shared" si="11"/>
        <v>65</v>
      </c>
      <c r="O112">
        <f t="shared" si="11"/>
        <v>68</v>
      </c>
      <c r="P112">
        <f t="shared" si="11"/>
        <v>71</v>
      </c>
      <c r="Q112">
        <f t="shared" si="11"/>
        <v>75</v>
      </c>
      <c r="R112">
        <f t="shared" si="11"/>
        <v>78</v>
      </c>
      <c r="S112">
        <f t="shared" si="11"/>
        <v>82</v>
      </c>
      <c r="T112">
        <f t="shared" si="11"/>
        <v>86</v>
      </c>
      <c r="U112">
        <f t="shared" si="11"/>
        <v>91</v>
      </c>
      <c r="V112">
        <f t="shared" si="11"/>
        <v>95</v>
      </c>
      <c r="W112">
        <f t="shared" si="11"/>
        <v>97</v>
      </c>
      <c r="X112">
        <f t="shared" si="11"/>
        <v>99</v>
      </c>
      <c r="Y112">
        <f t="shared" si="11"/>
        <v>101</v>
      </c>
      <c r="Z112">
        <f t="shared" si="11"/>
        <v>103</v>
      </c>
      <c r="AA112">
        <f t="shared" si="11"/>
        <v>105</v>
      </c>
      <c r="AB112">
        <f t="shared" si="11"/>
        <v>107</v>
      </c>
      <c r="AC112">
        <f t="shared" si="11"/>
        <v>109</v>
      </c>
      <c r="AD112">
        <f t="shared" si="11"/>
        <v>111</v>
      </c>
      <c r="AE112">
        <f t="shared" si="11"/>
        <v>113</v>
      </c>
      <c r="AF112">
        <f t="shared" si="11"/>
        <v>116</v>
      </c>
      <c r="AG112">
        <f t="shared" si="11"/>
        <v>118</v>
      </c>
      <c r="AH112">
        <f t="shared" si="11"/>
        <v>121</v>
      </c>
      <c r="AI112">
        <f t="shared" si="11"/>
        <v>123</v>
      </c>
      <c r="AJ112">
        <f t="shared" si="11"/>
        <v>126</v>
      </c>
      <c r="AK112">
        <f t="shared" si="11"/>
        <v>128</v>
      </c>
      <c r="AL112">
        <f t="shared" si="11"/>
        <v>131</v>
      </c>
    </row>
    <row r="113" spans="1:38" x14ac:dyDescent="0.2">
      <c r="A113" t="s">
        <v>143</v>
      </c>
      <c r="C113">
        <f t="shared" ref="C113:AL113" si="12">ROUND(C108*$F$14,0)</f>
        <v>5</v>
      </c>
      <c r="D113">
        <f t="shared" si="12"/>
        <v>5</v>
      </c>
      <c r="E113">
        <f t="shared" si="12"/>
        <v>6</v>
      </c>
      <c r="F113">
        <f t="shared" si="12"/>
        <v>6</v>
      </c>
      <c r="G113">
        <f t="shared" si="12"/>
        <v>6</v>
      </c>
      <c r="H113">
        <f t="shared" si="12"/>
        <v>7</v>
      </c>
      <c r="I113">
        <f t="shared" si="12"/>
        <v>7</v>
      </c>
      <c r="J113">
        <f t="shared" si="12"/>
        <v>8</v>
      </c>
      <c r="K113">
        <f t="shared" si="12"/>
        <v>9</v>
      </c>
      <c r="L113">
        <f t="shared" si="12"/>
        <v>10</v>
      </c>
      <c r="M113">
        <f t="shared" si="12"/>
        <v>12</v>
      </c>
      <c r="N113">
        <f t="shared" si="12"/>
        <v>13</v>
      </c>
      <c r="O113">
        <f t="shared" si="12"/>
        <v>14</v>
      </c>
      <c r="P113">
        <f t="shared" si="12"/>
        <v>14</v>
      </c>
      <c r="Q113">
        <f t="shared" si="12"/>
        <v>15</v>
      </c>
      <c r="R113">
        <f t="shared" si="12"/>
        <v>16</v>
      </c>
      <c r="S113">
        <f t="shared" si="12"/>
        <v>16</v>
      </c>
      <c r="T113">
        <f t="shared" si="12"/>
        <v>17</v>
      </c>
      <c r="U113">
        <f t="shared" si="12"/>
        <v>18</v>
      </c>
      <c r="V113">
        <f t="shared" si="12"/>
        <v>19</v>
      </c>
      <c r="W113">
        <f t="shared" si="12"/>
        <v>19</v>
      </c>
      <c r="X113">
        <f t="shared" si="12"/>
        <v>20</v>
      </c>
      <c r="Y113">
        <f t="shared" si="12"/>
        <v>20</v>
      </c>
      <c r="Z113">
        <f t="shared" si="12"/>
        <v>21</v>
      </c>
      <c r="AA113">
        <f t="shared" si="12"/>
        <v>21</v>
      </c>
      <c r="AB113">
        <f t="shared" si="12"/>
        <v>21</v>
      </c>
      <c r="AC113">
        <f t="shared" si="12"/>
        <v>22</v>
      </c>
      <c r="AD113">
        <f t="shared" si="12"/>
        <v>22</v>
      </c>
      <c r="AE113">
        <f t="shared" si="12"/>
        <v>23</v>
      </c>
      <c r="AF113">
        <f t="shared" si="12"/>
        <v>23</v>
      </c>
      <c r="AG113">
        <f t="shared" si="12"/>
        <v>24</v>
      </c>
      <c r="AH113">
        <f t="shared" si="12"/>
        <v>24</v>
      </c>
      <c r="AI113">
        <f t="shared" si="12"/>
        <v>25</v>
      </c>
      <c r="AJ113">
        <f t="shared" si="12"/>
        <v>25</v>
      </c>
      <c r="AK113">
        <f t="shared" si="12"/>
        <v>26</v>
      </c>
      <c r="AL113">
        <f t="shared" si="12"/>
        <v>26</v>
      </c>
    </row>
    <row r="114" spans="1:38" x14ac:dyDescent="0.2">
      <c r="A114" t="s">
        <v>144</v>
      </c>
      <c r="C114">
        <f t="shared" ref="C114:AL114" si="13">ROUND(C108*$F$15,0)</f>
        <v>40</v>
      </c>
      <c r="D114">
        <f t="shared" si="13"/>
        <v>42</v>
      </c>
      <c r="E114">
        <f t="shared" si="13"/>
        <v>45</v>
      </c>
      <c r="F114">
        <f t="shared" si="13"/>
        <v>47</v>
      </c>
      <c r="G114">
        <f t="shared" si="13"/>
        <v>50</v>
      </c>
      <c r="H114">
        <f t="shared" si="13"/>
        <v>52</v>
      </c>
      <c r="I114">
        <f t="shared" si="13"/>
        <v>58</v>
      </c>
      <c r="J114">
        <f t="shared" si="13"/>
        <v>66</v>
      </c>
      <c r="K114">
        <f t="shared" si="13"/>
        <v>74</v>
      </c>
      <c r="L114">
        <f t="shared" si="13"/>
        <v>82</v>
      </c>
      <c r="M114">
        <f t="shared" si="13"/>
        <v>92</v>
      </c>
      <c r="N114">
        <f t="shared" si="13"/>
        <v>103</v>
      </c>
      <c r="O114">
        <f t="shared" si="13"/>
        <v>108</v>
      </c>
      <c r="P114">
        <f t="shared" si="13"/>
        <v>114</v>
      </c>
      <c r="Q114">
        <f t="shared" si="13"/>
        <v>119</v>
      </c>
      <c r="R114">
        <f t="shared" si="13"/>
        <v>125</v>
      </c>
      <c r="S114">
        <f t="shared" si="13"/>
        <v>131</v>
      </c>
      <c r="T114">
        <f t="shared" si="13"/>
        <v>138</v>
      </c>
      <c r="U114">
        <f t="shared" si="13"/>
        <v>145</v>
      </c>
      <c r="V114">
        <f t="shared" si="13"/>
        <v>152</v>
      </c>
      <c r="W114">
        <f t="shared" si="13"/>
        <v>155</v>
      </c>
      <c r="X114">
        <f t="shared" si="13"/>
        <v>158</v>
      </c>
      <c r="Y114">
        <f t="shared" si="13"/>
        <v>162</v>
      </c>
      <c r="Z114">
        <f t="shared" si="13"/>
        <v>165</v>
      </c>
      <c r="AA114">
        <f t="shared" si="13"/>
        <v>168</v>
      </c>
      <c r="AB114">
        <f t="shared" si="13"/>
        <v>171</v>
      </c>
      <c r="AC114">
        <f t="shared" si="13"/>
        <v>174</v>
      </c>
      <c r="AD114">
        <f t="shared" si="13"/>
        <v>178</v>
      </c>
      <c r="AE114">
        <f t="shared" si="13"/>
        <v>181</v>
      </c>
      <c r="AF114">
        <f t="shared" si="13"/>
        <v>185</v>
      </c>
      <c r="AG114">
        <f t="shared" si="13"/>
        <v>189</v>
      </c>
      <c r="AH114">
        <f t="shared" si="13"/>
        <v>193</v>
      </c>
      <c r="AI114">
        <f t="shared" si="13"/>
        <v>197</v>
      </c>
      <c r="AJ114">
        <f t="shared" si="13"/>
        <v>201</v>
      </c>
      <c r="AK114">
        <f t="shared" si="13"/>
        <v>205</v>
      </c>
      <c r="AL114">
        <f t="shared" si="13"/>
        <v>209</v>
      </c>
    </row>
    <row r="115" spans="1:38" x14ac:dyDescent="0.2">
      <c r="A115" t="s">
        <v>59</v>
      </c>
      <c r="C115">
        <f t="shared" ref="C115:AL115" si="14">ROUND(C108*$F$16,0)</f>
        <v>15</v>
      </c>
      <c r="D115">
        <f t="shared" si="14"/>
        <v>16</v>
      </c>
      <c r="E115">
        <f t="shared" si="14"/>
        <v>17</v>
      </c>
      <c r="F115">
        <f t="shared" si="14"/>
        <v>18</v>
      </c>
      <c r="G115">
        <f t="shared" si="14"/>
        <v>19</v>
      </c>
      <c r="H115">
        <f t="shared" si="14"/>
        <v>20</v>
      </c>
      <c r="I115">
        <f t="shared" si="14"/>
        <v>22</v>
      </c>
      <c r="J115">
        <f t="shared" si="14"/>
        <v>25</v>
      </c>
      <c r="K115">
        <f t="shared" si="14"/>
        <v>28</v>
      </c>
      <c r="L115">
        <f t="shared" si="14"/>
        <v>31</v>
      </c>
      <c r="M115">
        <f t="shared" si="14"/>
        <v>35</v>
      </c>
      <c r="N115">
        <f t="shared" si="14"/>
        <v>39</v>
      </c>
      <c r="O115">
        <f t="shared" si="14"/>
        <v>41</v>
      </c>
      <c r="P115">
        <f t="shared" si="14"/>
        <v>43</v>
      </c>
      <c r="Q115">
        <f t="shared" si="14"/>
        <v>45</v>
      </c>
      <c r="R115">
        <f t="shared" si="14"/>
        <v>47</v>
      </c>
      <c r="S115">
        <f t="shared" si="14"/>
        <v>49</v>
      </c>
      <c r="T115">
        <f t="shared" si="14"/>
        <v>52</v>
      </c>
      <c r="U115">
        <f t="shared" si="14"/>
        <v>54</v>
      </c>
      <c r="V115">
        <f t="shared" si="14"/>
        <v>57</v>
      </c>
      <c r="W115">
        <f t="shared" si="14"/>
        <v>58</v>
      </c>
      <c r="X115">
        <f t="shared" si="14"/>
        <v>59</v>
      </c>
      <c r="Y115">
        <f t="shared" si="14"/>
        <v>61</v>
      </c>
      <c r="Z115">
        <f t="shared" si="14"/>
        <v>62</v>
      </c>
      <c r="AA115">
        <f t="shared" si="14"/>
        <v>63</v>
      </c>
      <c r="AB115">
        <f t="shared" si="14"/>
        <v>64</v>
      </c>
      <c r="AC115">
        <f t="shared" si="14"/>
        <v>65</v>
      </c>
      <c r="AD115">
        <f t="shared" si="14"/>
        <v>67</v>
      </c>
      <c r="AE115">
        <f t="shared" si="14"/>
        <v>68</v>
      </c>
      <c r="AF115">
        <f t="shared" si="14"/>
        <v>69</v>
      </c>
      <c r="AG115">
        <f t="shared" si="14"/>
        <v>71</v>
      </c>
      <c r="AH115">
        <f t="shared" si="14"/>
        <v>72</v>
      </c>
      <c r="AI115">
        <f t="shared" si="14"/>
        <v>74</v>
      </c>
      <c r="AJ115">
        <f t="shared" si="14"/>
        <v>75</v>
      </c>
      <c r="AK115">
        <f t="shared" si="14"/>
        <v>77</v>
      </c>
      <c r="AL115">
        <f t="shared" si="14"/>
        <v>78</v>
      </c>
    </row>
    <row r="117" spans="1:38" x14ac:dyDescent="0.2">
      <c r="A117" s="3" t="s">
        <v>145</v>
      </c>
    </row>
    <row r="118" spans="1:38" x14ac:dyDescent="0.2">
      <c r="A118" t="s">
        <v>146</v>
      </c>
      <c r="C118" s="28">
        <f>C109*$F$49</f>
        <v>9904.9586776859505</v>
      </c>
      <c r="D118" s="28">
        <f t="shared" ref="D118:AL118" si="15">D109*$F$49</f>
        <v>10565.289256198346</v>
      </c>
      <c r="E118" s="28">
        <f t="shared" si="15"/>
        <v>11225.619834710742</v>
      </c>
      <c r="F118" s="28">
        <f t="shared" si="15"/>
        <v>11885.95041322314</v>
      </c>
      <c r="G118" s="28">
        <f t="shared" si="15"/>
        <v>12546.280991735537</v>
      </c>
      <c r="H118" s="28">
        <f t="shared" si="15"/>
        <v>13206.611570247933</v>
      </c>
      <c r="I118" s="28">
        <f t="shared" si="15"/>
        <v>14527.272727272726</v>
      </c>
      <c r="J118" s="28">
        <f t="shared" si="15"/>
        <v>16508.264462809915</v>
      </c>
      <c r="K118" s="28">
        <f t="shared" si="15"/>
        <v>18489.256198347106</v>
      </c>
      <c r="L118" s="28">
        <f t="shared" si="15"/>
        <v>20470.247933884297</v>
      </c>
      <c r="M118" s="28">
        <f t="shared" si="15"/>
        <v>23111.570247933883</v>
      </c>
      <c r="N118" s="28">
        <f t="shared" si="15"/>
        <v>25752.89256198347</v>
      </c>
      <c r="O118" s="28">
        <f t="shared" si="15"/>
        <v>27073.553719008261</v>
      </c>
      <c r="P118" s="28">
        <f t="shared" si="15"/>
        <v>28394.214876033056</v>
      </c>
      <c r="Q118" s="28">
        <f t="shared" si="15"/>
        <v>29714.876033057848</v>
      </c>
      <c r="R118" s="28">
        <f t="shared" si="15"/>
        <v>31035.537190082643</v>
      </c>
      <c r="S118" s="28">
        <f t="shared" si="15"/>
        <v>32356.198347107435</v>
      </c>
      <c r="T118" s="28">
        <f t="shared" si="15"/>
        <v>34337.190082644622</v>
      </c>
      <c r="U118" s="28">
        <f t="shared" si="15"/>
        <v>35657.85123966942</v>
      </c>
      <c r="V118" s="28">
        <f t="shared" si="15"/>
        <v>37638.842975206608</v>
      </c>
      <c r="W118" s="28">
        <f t="shared" si="15"/>
        <v>38299.173553719003</v>
      </c>
      <c r="X118" s="28">
        <f t="shared" si="15"/>
        <v>38959.504132231399</v>
      </c>
      <c r="Y118" s="28">
        <f t="shared" si="15"/>
        <v>40280.165289256198</v>
      </c>
      <c r="Z118" s="28">
        <f t="shared" si="15"/>
        <v>40940.495867768594</v>
      </c>
      <c r="AA118" s="28">
        <f t="shared" si="15"/>
        <v>41600.826446280989</v>
      </c>
      <c r="AB118" s="28">
        <f t="shared" si="15"/>
        <v>42261.157024793385</v>
      </c>
      <c r="AC118" s="28">
        <f t="shared" si="15"/>
        <v>42921.487603305781</v>
      </c>
      <c r="AD118" s="28">
        <f t="shared" si="15"/>
        <v>44242.148760330572</v>
      </c>
      <c r="AE118" s="28">
        <f t="shared" si="15"/>
        <v>44902.479338842968</v>
      </c>
      <c r="AF118" s="28">
        <f t="shared" si="15"/>
        <v>45562.809917355371</v>
      </c>
      <c r="AG118" s="28">
        <f t="shared" si="15"/>
        <v>46883.471074380162</v>
      </c>
      <c r="AH118" s="28">
        <f t="shared" si="15"/>
        <v>47543.801652892558</v>
      </c>
      <c r="AI118" s="28">
        <f t="shared" si="15"/>
        <v>48864.46280991735</v>
      </c>
      <c r="AJ118" s="28">
        <f t="shared" si="15"/>
        <v>49524.793388429745</v>
      </c>
      <c r="AK118" s="28">
        <f t="shared" si="15"/>
        <v>50845.454545454544</v>
      </c>
      <c r="AL118" s="28">
        <f t="shared" si="15"/>
        <v>51505.78512396694</v>
      </c>
    </row>
    <row r="119" spans="1:38" x14ac:dyDescent="0.2">
      <c r="A119" t="s">
        <v>147</v>
      </c>
      <c r="C119" s="28">
        <f>C110*$F$50</f>
        <v>7425.6198347107438</v>
      </c>
      <c r="D119" s="28">
        <f t="shared" ref="D119:AL119" si="16">D110*$F$50</f>
        <v>7920.6611570247933</v>
      </c>
      <c r="E119" s="28">
        <f t="shared" si="16"/>
        <v>8415.7024793388427</v>
      </c>
      <c r="F119" s="28">
        <f t="shared" si="16"/>
        <v>8910.7438016528922</v>
      </c>
      <c r="G119" s="28">
        <f t="shared" si="16"/>
        <v>9405.7851239669417</v>
      </c>
      <c r="H119" s="28">
        <f t="shared" si="16"/>
        <v>9900.8264462809911</v>
      </c>
      <c r="I119" s="28">
        <f t="shared" si="16"/>
        <v>10890.90909090909</v>
      </c>
      <c r="J119" s="28">
        <f t="shared" si="16"/>
        <v>12376.03305785124</v>
      </c>
      <c r="K119" s="28">
        <f t="shared" si="16"/>
        <v>13861.157024793389</v>
      </c>
      <c r="L119" s="28">
        <f t="shared" si="16"/>
        <v>15346.280991735537</v>
      </c>
      <c r="M119" s="28">
        <f t="shared" si="16"/>
        <v>17326.446280991735</v>
      </c>
      <c r="N119" s="28">
        <f t="shared" si="16"/>
        <v>19306.611570247933</v>
      </c>
      <c r="O119" s="28">
        <f t="shared" si="16"/>
        <v>20296.694214876032</v>
      </c>
      <c r="P119" s="28">
        <f t="shared" si="16"/>
        <v>21286.776859504131</v>
      </c>
      <c r="Q119" s="28">
        <f t="shared" si="16"/>
        <v>22276.85950413223</v>
      </c>
      <c r="R119" s="28">
        <f t="shared" si="16"/>
        <v>23266.942148760329</v>
      </c>
      <c r="S119" s="28">
        <f t="shared" si="16"/>
        <v>24257.024793388431</v>
      </c>
      <c r="T119" s="28">
        <f t="shared" si="16"/>
        <v>25742.14876033058</v>
      </c>
      <c r="U119" s="28">
        <f t="shared" si="16"/>
        <v>26732.231404958678</v>
      </c>
      <c r="V119" s="28">
        <f t="shared" si="16"/>
        <v>28217.355371900827</v>
      </c>
      <c r="W119" s="28">
        <f t="shared" si="16"/>
        <v>28712.396694214876</v>
      </c>
      <c r="X119" s="28">
        <f t="shared" si="16"/>
        <v>29207.438016528926</v>
      </c>
      <c r="Y119" s="28">
        <f t="shared" si="16"/>
        <v>30197.520661157025</v>
      </c>
      <c r="Z119" s="28">
        <f t="shared" si="16"/>
        <v>30692.561983471074</v>
      </c>
      <c r="AA119" s="28">
        <f t="shared" si="16"/>
        <v>31187.603305785124</v>
      </c>
      <c r="AB119" s="28">
        <f t="shared" si="16"/>
        <v>31682.644628099173</v>
      </c>
      <c r="AC119" s="28">
        <f t="shared" si="16"/>
        <v>32177.685950413223</v>
      </c>
      <c r="AD119" s="28">
        <f t="shared" si="16"/>
        <v>33167.768595041322</v>
      </c>
      <c r="AE119" s="28">
        <f t="shared" si="16"/>
        <v>33662.809917355371</v>
      </c>
      <c r="AF119" s="28">
        <f t="shared" si="16"/>
        <v>34157.85123966942</v>
      </c>
      <c r="AG119" s="28">
        <f t="shared" si="16"/>
        <v>35147.933884297519</v>
      </c>
      <c r="AH119" s="28">
        <f t="shared" si="16"/>
        <v>35642.975206611569</v>
      </c>
      <c r="AI119" s="28">
        <f t="shared" si="16"/>
        <v>36633.057851239668</v>
      </c>
      <c r="AJ119" s="28">
        <f t="shared" si="16"/>
        <v>37128.099173553717</v>
      </c>
      <c r="AK119" s="28">
        <f t="shared" si="16"/>
        <v>38118.181818181816</v>
      </c>
      <c r="AL119" s="28">
        <f t="shared" si="16"/>
        <v>38613.223140495866</v>
      </c>
    </row>
    <row r="120" spans="1:38" x14ac:dyDescent="0.2">
      <c r="A120" t="s">
        <v>148</v>
      </c>
      <c r="C120" s="28">
        <f>C111*$F$51</f>
        <v>18165.289256198346</v>
      </c>
      <c r="D120" s="28">
        <f t="shared" ref="D120:AL120" si="17">D111*$F$51</f>
        <v>19073.553719008265</v>
      </c>
      <c r="E120" s="28">
        <f t="shared" si="17"/>
        <v>19981.818181818184</v>
      </c>
      <c r="F120" s="28">
        <f t="shared" si="17"/>
        <v>21798.347107438018</v>
      </c>
      <c r="G120" s="28">
        <f t="shared" si="17"/>
        <v>22706.611570247936</v>
      </c>
      <c r="H120" s="28">
        <f t="shared" si="17"/>
        <v>23614.876033057852</v>
      </c>
      <c r="I120" s="28">
        <f t="shared" si="17"/>
        <v>26339.669421487604</v>
      </c>
      <c r="J120" s="28">
        <f t="shared" si="17"/>
        <v>29972.727272727276</v>
      </c>
      <c r="K120" s="28">
        <f t="shared" si="17"/>
        <v>33605.785123966947</v>
      </c>
      <c r="L120" s="28">
        <f t="shared" si="17"/>
        <v>37238.842975206615</v>
      </c>
      <c r="M120" s="28">
        <f t="shared" si="17"/>
        <v>41780.165289256198</v>
      </c>
      <c r="N120" s="28">
        <f t="shared" si="17"/>
        <v>47229.752066115703</v>
      </c>
      <c r="O120" s="28">
        <f t="shared" si="17"/>
        <v>49046.280991735541</v>
      </c>
      <c r="P120" s="28">
        <f t="shared" si="17"/>
        <v>51771.074380165293</v>
      </c>
      <c r="Q120" s="28">
        <f t="shared" si="17"/>
        <v>54495.867768595046</v>
      </c>
      <c r="R120" s="28">
        <f t="shared" si="17"/>
        <v>56312.396694214876</v>
      </c>
      <c r="S120" s="28">
        <f t="shared" si="17"/>
        <v>59945.454545454551</v>
      </c>
      <c r="T120" s="28">
        <f t="shared" si="17"/>
        <v>62670.247933884304</v>
      </c>
      <c r="U120" s="28">
        <f t="shared" si="17"/>
        <v>65395.041322314049</v>
      </c>
      <c r="V120" s="28">
        <f t="shared" si="17"/>
        <v>69028.099173553725</v>
      </c>
      <c r="W120" s="28">
        <f t="shared" si="17"/>
        <v>70844.628099173555</v>
      </c>
      <c r="X120" s="28">
        <f t="shared" si="17"/>
        <v>71752.892561983477</v>
      </c>
      <c r="Y120" s="28">
        <f t="shared" si="17"/>
        <v>73569.421487603307</v>
      </c>
      <c r="Z120" s="28">
        <f t="shared" si="17"/>
        <v>74477.68595041323</v>
      </c>
      <c r="AA120" s="28">
        <f t="shared" si="17"/>
        <v>76294.21487603306</v>
      </c>
      <c r="AB120" s="28">
        <f t="shared" si="17"/>
        <v>78110.74380165289</v>
      </c>
      <c r="AC120" s="28">
        <f t="shared" si="17"/>
        <v>79019.008264462813</v>
      </c>
      <c r="AD120" s="28">
        <f t="shared" si="17"/>
        <v>80835.537190082643</v>
      </c>
      <c r="AE120" s="28">
        <f t="shared" si="17"/>
        <v>81743.801652892565</v>
      </c>
      <c r="AF120" s="28">
        <f t="shared" si="17"/>
        <v>83560.330578512396</v>
      </c>
      <c r="AG120" s="28">
        <f t="shared" si="17"/>
        <v>85376.859504132241</v>
      </c>
      <c r="AH120" s="28">
        <f t="shared" si="17"/>
        <v>87193.388429752071</v>
      </c>
      <c r="AI120" s="28">
        <f t="shared" si="17"/>
        <v>89009.917355371901</v>
      </c>
      <c r="AJ120" s="28">
        <f t="shared" si="17"/>
        <v>90826.446280991746</v>
      </c>
      <c r="AK120" s="28">
        <f t="shared" si="17"/>
        <v>92642.975206611576</v>
      </c>
      <c r="AL120" s="28">
        <f t="shared" si="17"/>
        <v>94459.504132231406</v>
      </c>
    </row>
    <row r="121" spans="1:38" x14ac:dyDescent="0.2">
      <c r="A121" t="s">
        <v>149</v>
      </c>
      <c r="C121" s="28">
        <f>C112*$F$52</f>
        <v>2045.4545454545453</v>
      </c>
      <c r="D121" s="28">
        <f t="shared" ref="D121:AL121" si="18">D112*$F$52</f>
        <v>2209.090909090909</v>
      </c>
      <c r="E121" s="28">
        <f t="shared" si="18"/>
        <v>2290.909090909091</v>
      </c>
      <c r="F121" s="28">
        <f t="shared" si="18"/>
        <v>2454.5454545454545</v>
      </c>
      <c r="G121" s="28">
        <f t="shared" si="18"/>
        <v>2536.363636363636</v>
      </c>
      <c r="H121" s="28">
        <f t="shared" si="18"/>
        <v>2700</v>
      </c>
      <c r="I121" s="28">
        <f t="shared" si="18"/>
        <v>3027.272727272727</v>
      </c>
      <c r="J121" s="28">
        <f t="shared" si="18"/>
        <v>3354.5454545454545</v>
      </c>
      <c r="K121" s="28">
        <f t="shared" si="18"/>
        <v>3763.6363636363635</v>
      </c>
      <c r="L121" s="28">
        <f t="shared" si="18"/>
        <v>4254.545454545454</v>
      </c>
      <c r="M121" s="28">
        <f t="shared" si="18"/>
        <v>4745.454545454545</v>
      </c>
      <c r="N121" s="28">
        <f t="shared" si="18"/>
        <v>5318.181818181818</v>
      </c>
      <c r="O121" s="28">
        <f t="shared" si="18"/>
        <v>5563.6363636363631</v>
      </c>
      <c r="P121" s="28">
        <f t="shared" si="18"/>
        <v>5809.090909090909</v>
      </c>
      <c r="Q121" s="28">
        <f t="shared" si="18"/>
        <v>6136.363636363636</v>
      </c>
      <c r="R121" s="28">
        <f t="shared" si="18"/>
        <v>6381.8181818181811</v>
      </c>
      <c r="S121" s="28">
        <f t="shared" si="18"/>
        <v>6709.090909090909</v>
      </c>
      <c r="T121" s="28">
        <f t="shared" si="18"/>
        <v>7036.363636363636</v>
      </c>
      <c r="U121" s="28">
        <f t="shared" si="18"/>
        <v>7445.454545454545</v>
      </c>
      <c r="V121" s="28">
        <f t="shared" si="18"/>
        <v>7772.7272727272721</v>
      </c>
      <c r="W121" s="28">
        <f t="shared" si="18"/>
        <v>7936.363636363636</v>
      </c>
      <c r="X121" s="28">
        <f t="shared" si="18"/>
        <v>8099.9999999999991</v>
      </c>
      <c r="Y121" s="28">
        <f t="shared" si="18"/>
        <v>8263.636363636364</v>
      </c>
      <c r="Z121" s="28">
        <f t="shared" si="18"/>
        <v>8427.2727272727261</v>
      </c>
      <c r="AA121" s="28">
        <f t="shared" si="18"/>
        <v>8590.9090909090901</v>
      </c>
      <c r="AB121" s="28">
        <f t="shared" si="18"/>
        <v>8754.545454545454</v>
      </c>
      <c r="AC121" s="28">
        <f t="shared" si="18"/>
        <v>8918.181818181818</v>
      </c>
      <c r="AD121" s="28">
        <f t="shared" si="18"/>
        <v>9081.818181818182</v>
      </c>
      <c r="AE121" s="28">
        <f t="shared" si="18"/>
        <v>9245.4545454545441</v>
      </c>
      <c r="AF121" s="28">
        <f t="shared" si="18"/>
        <v>9490.9090909090901</v>
      </c>
      <c r="AG121" s="28">
        <f t="shared" si="18"/>
        <v>9654.545454545454</v>
      </c>
      <c r="AH121" s="28">
        <f t="shared" si="18"/>
        <v>9900</v>
      </c>
      <c r="AI121" s="28">
        <f t="shared" si="18"/>
        <v>10063.636363636362</v>
      </c>
      <c r="AJ121" s="28">
        <f t="shared" si="18"/>
        <v>10309.090909090908</v>
      </c>
      <c r="AK121" s="28">
        <f t="shared" si="18"/>
        <v>10472.727272727272</v>
      </c>
      <c r="AL121" s="28">
        <f t="shared" si="18"/>
        <v>10718.181818181818</v>
      </c>
    </row>
    <row r="122" spans="1:38" x14ac:dyDescent="0.2">
      <c r="A122" t="s">
        <v>150</v>
      </c>
      <c r="C122" s="28">
        <f>C113*$F$53</f>
        <v>619.83471074380168</v>
      </c>
      <c r="D122" s="28">
        <f t="shared" ref="D122:AL122" si="19">D113*$F$53</f>
        <v>619.83471074380168</v>
      </c>
      <c r="E122" s="28">
        <f t="shared" si="19"/>
        <v>743.80165289256195</v>
      </c>
      <c r="F122" s="28">
        <f t="shared" si="19"/>
        <v>743.80165289256195</v>
      </c>
      <c r="G122" s="28">
        <f t="shared" si="19"/>
        <v>743.80165289256195</v>
      </c>
      <c r="H122" s="28">
        <f t="shared" si="19"/>
        <v>867.76859504132221</v>
      </c>
      <c r="I122" s="28">
        <f t="shared" si="19"/>
        <v>867.76859504132221</v>
      </c>
      <c r="J122" s="28">
        <f t="shared" si="19"/>
        <v>991.7355371900826</v>
      </c>
      <c r="K122" s="28">
        <f t="shared" si="19"/>
        <v>1115.702479338843</v>
      </c>
      <c r="L122" s="28">
        <f t="shared" si="19"/>
        <v>1239.6694214876034</v>
      </c>
      <c r="M122" s="28">
        <f t="shared" si="19"/>
        <v>1487.6033057851239</v>
      </c>
      <c r="N122" s="28">
        <f t="shared" si="19"/>
        <v>1611.5702479338843</v>
      </c>
      <c r="O122" s="28">
        <f t="shared" si="19"/>
        <v>1735.5371900826444</v>
      </c>
      <c r="P122" s="28">
        <f t="shared" si="19"/>
        <v>1735.5371900826444</v>
      </c>
      <c r="Q122" s="28">
        <f t="shared" si="19"/>
        <v>1859.5041322314048</v>
      </c>
      <c r="R122" s="28">
        <f t="shared" si="19"/>
        <v>1983.4710743801652</v>
      </c>
      <c r="S122" s="28">
        <f t="shared" si="19"/>
        <v>1983.4710743801652</v>
      </c>
      <c r="T122" s="28">
        <f t="shared" si="19"/>
        <v>2107.4380165289253</v>
      </c>
      <c r="U122" s="28">
        <f t="shared" si="19"/>
        <v>2231.404958677686</v>
      </c>
      <c r="V122" s="28">
        <f t="shared" si="19"/>
        <v>2355.3719008264461</v>
      </c>
      <c r="W122" s="28">
        <f t="shared" si="19"/>
        <v>2355.3719008264461</v>
      </c>
      <c r="X122" s="28">
        <f t="shared" si="19"/>
        <v>2479.3388429752067</v>
      </c>
      <c r="Y122" s="28">
        <f t="shared" si="19"/>
        <v>2479.3388429752067</v>
      </c>
      <c r="Z122" s="28">
        <f t="shared" si="19"/>
        <v>2603.3057851239669</v>
      </c>
      <c r="AA122" s="28">
        <f t="shared" si="19"/>
        <v>2603.3057851239669</v>
      </c>
      <c r="AB122" s="28">
        <f t="shared" si="19"/>
        <v>2603.3057851239669</v>
      </c>
      <c r="AC122" s="28">
        <f t="shared" si="19"/>
        <v>2727.272727272727</v>
      </c>
      <c r="AD122" s="28">
        <f t="shared" si="19"/>
        <v>2727.272727272727</v>
      </c>
      <c r="AE122" s="28">
        <f t="shared" si="19"/>
        <v>2851.2396694214876</v>
      </c>
      <c r="AF122" s="28">
        <f t="shared" si="19"/>
        <v>2851.2396694214876</v>
      </c>
      <c r="AG122" s="28">
        <f t="shared" si="19"/>
        <v>2975.2066115702478</v>
      </c>
      <c r="AH122" s="28">
        <f t="shared" si="19"/>
        <v>2975.2066115702478</v>
      </c>
      <c r="AI122" s="28">
        <f t="shared" si="19"/>
        <v>3099.1735537190079</v>
      </c>
      <c r="AJ122" s="28">
        <f t="shared" si="19"/>
        <v>3099.1735537190079</v>
      </c>
      <c r="AK122" s="28">
        <f t="shared" si="19"/>
        <v>3223.1404958677685</v>
      </c>
      <c r="AL122" s="28">
        <f t="shared" si="19"/>
        <v>3223.1404958677685</v>
      </c>
    </row>
    <row r="123" spans="1:38" x14ac:dyDescent="0.2">
      <c r="A123" t="s">
        <v>151</v>
      </c>
      <c r="C123" s="28">
        <f>C114*$F$54</f>
        <v>330.57851239669418</v>
      </c>
      <c r="D123" s="28">
        <f t="shared" ref="D123:AL123" si="20">D114*$F$54</f>
        <v>347.10743801652887</v>
      </c>
      <c r="E123" s="28">
        <f t="shared" si="20"/>
        <v>371.90082644628097</v>
      </c>
      <c r="F123" s="28">
        <f t="shared" si="20"/>
        <v>388.42975206611567</v>
      </c>
      <c r="G123" s="28">
        <f t="shared" si="20"/>
        <v>413.22314049586771</v>
      </c>
      <c r="H123" s="28">
        <f t="shared" si="20"/>
        <v>429.75206611570241</v>
      </c>
      <c r="I123" s="28">
        <f t="shared" si="20"/>
        <v>479.33884297520655</v>
      </c>
      <c r="J123" s="28">
        <f t="shared" si="20"/>
        <v>545.45454545454538</v>
      </c>
      <c r="K123" s="28">
        <f t="shared" si="20"/>
        <v>611.57024793388427</v>
      </c>
      <c r="L123" s="28">
        <f t="shared" si="20"/>
        <v>677.68595041322305</v>
      </c>
      <c r="M123" s="28">
        <f t="shared" si="20"/>
        <v>760.33057851239664</v>
      </c>
      <c r="N123" s="28">
        <f t="shared" si="20"/>
        <v>851.23966942148752</v>
      </c>
      <c r="O123" s="28">
        <f t="shared" si="20"/>
        <v>892.56198347107431</v>
      </c>
      <c r="P123" s="28">
        <f t="shared" si="20"/>
        <v>942.1487603305784</v>
      </c>
      <c r="Q123" s="28">
        <f t="shared" si="20"/>
        <v>983.47107438016519</v>
      </c>
      <c r="R123" s="28">
        <f t="shared" si="20"/>
        <v>1033.0578512396694</v>
      </c>
      <c r="S123" s="28">
        <f t="shared" si="20"/>
        <v>1082.6446280991734</v>
      </c>
      <c r="T123" s="28">
        <f t="shared" si="20"/>
        <v>1140.495867768595</v>
      </c>
      <c r="U123" s="28">
        <f t="shared" si="20"/>
        <v>1198.3471074380163</v>
      </c>
      <c r="V123" s="28">
        <f t="shared" si="20"/>
        <v>1256.1983471074379</v>
      </c>
      <c r="W123" s="28">
        <f t="shared" si="20"/>
        <v>1280.9917355371899</v>
      </c>
      <c r="X123" s="28">
        <f t="shared" si="20"/>
        <v>1305.7851239669419</v>
      </c>
      <c r="Y123" s="28">
        <f t="shared" si="20"/>
        <v>1338.8429752066115</v>
      </c>
      <c r="Z123" s="28">
        <f t="shared" si="20"/>
        <v>1363.6363636363635</v>
      </c>
      <c r="AA123" s="28">
        <f t="shared" si="20"/>
        <v>1388.4297520661155</v>
      </c>
      <c r="AB123" s="28">
        <f t="shared" si="20"/>
        <v>1413.2231404958677</v>
      </c>
      <c r="AC123" s="28">
        <f t="shared" si="20"/>
        <v>1438.0165289256197</v>
      </c>
      <c r="AD123" s="28">
        <f t="shared" si="20"/>
        <v>1471.0743801652891</v>
      </c>
      <c r="AE123" s="28">
        <f t="shared" si="20"/>
        <v>1495.8677685950411</v>
      </c>
      <c r="AF123" s="28">
        <f t="shared" si="20"/>
        <v>1528.9256198347107</v>
      </c>
      <c r="AG123" s="28">
        <f t="shared" si="20"/>
        <v>1561.9834710743801</v>
      </c>
      <c r="AH123" s="28">
        <f t="shared" si="20"/>
        <v>1595.0413223140495</v>
      </c>
      <c r="AI123" s="28">
        <f t="shared" si="20"/>
        <v>1628.0991735537189</v>
      </c>
      <c r="AJ123" s="28">
        <f t="shared" si="20"/>
        <v>1661.1570247933882</v>
      </c>
      <c r="AK123" s="28">
        <f t="shared" si="20"/>
        <v>1694.2148760330576</v>
      </c>
      <c r="AL123" s="28">
        <f t="shared" si="20"/>
        <v>1727.272727272727</v>
      </c>
    </row>
    <row r="124" spans="1:38" x14ac:dyDescent="0.2">
      <c r="A124" t="s">
        <v>152</v>
      </c>
      <c r="C124" s="28">
        <f>C115*$F$55</f>
        <v>607.43801652892557</v>
      </c>
      <c r="D124" s="28">
        <f t="shared" ref="D124:AL124" si="21">D115*$F$55</f>
        <v>647.93388429752065</v>
      </c>
      <c r="E124" s="28">
        <f t="shared" si="21"/>
        <v>688.42975206611573</v>
      </c>
      <c r="F124" s="28">
        <f t="shared" si="21"/>
        <v>728.92561983471069</v>
      </c>
      <c r="G124" s="28">
        <f t="shared" si="21"/>
        <v>769.42148760330576</v>
      </c>
      <c r="H124" s="28">
        <f t="shared" si="21"/>
        <v>809.91735537190084</v>
      </c>
      <c r="I124" s="28">
        <f t="shared" si="21"/>
        <v>890.90909090909088</v>
      </c>
      <c r="J124" s="28">
        <f t="shared" si="21"/>
        <v>1012.396694214876</v>
      </c>
      <c r="K124" s="28">
        <f t="shared" si="21"/>
        <v>1133.8842975206612</v>
      </c>
      <c r="L124" s="28">
        <f t="shared" si="21"/>
        <v>1255.3719008264463</v>
      </c>
      <c r="M124" s="28">
        <f t="shared" si="21"/>
        <v>1417.3553719008264</v>
      </c>
      <c r="N124" s="28">
        <f t="shared" si="21"/>
        <v>1579.3388429752065</v>
      </c>
      <c r="O124" s="28">
        <f t="shared" si="21"/>
        <v>1660.3305785123966</v>
      </c>
      <c r="P124" s="28">
        <f t="shared" si="21"/>
        <v>1741.3223140495868</v>
      </c>
      <c r="Q124" s="28">
        <f t="shared" si="21"/>
        <v>1822.3140495867767</v>
      </c>
      <c r="R124" s="28">
        <f t="shared" si="21"/>
        <v>1903.3057851239669</v>
      </c>
      <c r="S124" s="28">
        <f t="shared" si="21"/>
        <v>1984.297520661157</v>
      </c>
      <c r="T124" s="28">
        <f t="shared" si="21"/>
        <v>2105.7851239669421</v>
      </c>
      <c r="U124" s="28">
        <f t="shared" si="21"/>
        <v>2186.7768595041321</v>
      </c>
      <c r="V124" s="28">
        <f t="shared" si="21"/>
        <v>2308.2644628099174</v>
      </c>
      <c r="W124" s="28">
        <f t="shared" si="21"/>
        <v>2348.7603305785124</v>
      </c>
      <c r="X124" s="28">
        <f t="shared" si="21"/>
        <v>2389.2561983471073</v>
      </c>
      <c r="Y124" s="28">
        <f t="shared" si="21"/>
        <v>2470.2479338842973</v>
      </c>
      <c r="Z124" s="28">
        <f t="shared" si="21"/>
        <v>2510.7438016528927</v>
      </c>
      <c r="AA124" s="28">
        <f t="shared" si="21"/>
        <v>2551.2396694214876</v>
      </c>
      <c r="AB124" s="28">
        <f t="shared" si="21"/>
        <v>2591.7355371900826</v>
      </c>
      <c r="AC124" s="28">
        <f t="shared" si="21"/>
        <v>2632.2314049586776</v>
      </c>
      <c r="AD124" s="28">
        <f t="shared" si="21"/>
        <v>2713.2231404958679</v>
      </c>
      <c r="AE124" s="28">
        <f t="shared" si="21"/>
        <v>2753.7190082644629</v>
      </c>
      <c r="AF124" s="28">
        <f t="shared" si="21"/>
        <v>2794.2148760330579</v>
      </c>
      <c r="AG124" s="28">
        <f t="shared" si="21"/>
        <v>2875.2066115702478</v>
      </c>
      <c r="AH124" s="28">
        <f t="shared" si="21"/>
        <v>2915.7024793388427</v>
      </c>
      <c r="AI124" s="28">
        <f t="shared" si="21"/>
        <v>2996.6942148760331</v>
      </c>
      <c r="AJ124" s="28">
        <f t="shared" si="21"/>
        <v>3037.1900826446281</v>
      </c>
      <c r="AK124" s="28">
        <f t="shared" si="21"/>
        <v>3118.181818181818</v>
      </c>
      <c r="AL124" s="28">
        <f t="shared" si="21"/>
        <v>3158.677685950413</v>
      </c>
    </row>
    <row r="125" spans="1:38" x14ac:dyDescent="0.2">
      <c r="A125" s="2" t="s">
        <v>153</v>
      </c>
      <c r="C125" s="27">
        <f t="shared" ref="C125:AL125" si="22">C117+C118+C119+C120+C121+C122+C123</f>
        <v>38491.735537190078</v>
      </c>
      <c r="D125" s="27">
        <f t="shared" si="22"/>
        <v>40735.53719008265</v>
      </c>
      <c r="E125" s="27">
        <f t="shared" si="22"/>
        <v>43029.752066115703</v>
      </c>
      <c r="F125" s="27">
        <f t="shared" si="22"/>
        <v>46181.818181818184</v>
      </c>
      <c r="G125" s="27">
        <f t="shared" si="22"/>
        <v>48352.066115702481</v>
      </c>
      <c r="H125" s="27">
        <f t="shared" si="22"/>
        <v>50719.834710743802</v>
      </c>
      <c r="I125" s="27">
        <f t="shared" si="22"/>
        <v>56132.231404958678</v>
      </c>
      <c r="J125" s="27">
        <f t="shared" si="22"/>
        <v>63748.760330578516</v>
      </c>
      <c r="K125" s="27">
        <f t="shared" si="22"/>
        <v>71447.107438016537</v>
      </c>
      <c r="L125" s="27">
        <f t="shared" si="22"/>
        <v>79227.272727272735</v>
      </c>
      <c r="M125" s="27">
        <f t="shared" si="22"/>
        <v>89211.570247933894</v>
      </c>
      <c r="N125" s="27">
        <f t="shared" si="22"/>
        <v>100070.2479338843</v>
      </c>
      <c r="O125" s="27">
        <f t="shared" si="22"/>
        <v>104608.26446280994</v>
      </c>
      <c r="P125" s="27">
        <f t="shared" si="22"/>
        <v>109938.8429752066</v>
      </c>
      <c r="Q125" s="27">
        <f t="shared" si="22"/>
        <v>115466.94214876034</v>
      </c>
      <c r="R125" s="27">
        <f t="shared" si="22"/>
        <v>120013.22314049586</v>
      </c>
      <c r="S125" s="27">
        <f t="shared" si="22"/>
        <v>126333.88429752068</v>
      </c>
      <c r="T125" s="27">
        <f t="shared" si="22"/>
        <v>133033.88429752065</v>
      </c>
      <c r="U125" s="27">
        <f t="shared" si="22"/>
        <v>138660.3305785124</v>
      </c>
      <c r="V125" s="27">
        <f t="shared" si="22"/>
        <v>146268.59504132232</v>
      </c>
      <c r="W125" s="27">
        <f t="shared" si="22"/>
        <v>149428.92561983474</v>
      </c>
      <c r="X125" s="27">
        <f t="shared" si="22"/>
        <v>151804.95867768597</v>
      </c>
      <c r="Y125" s="27">
        <f t="shared" si="22"/>
        <v>156128.92561983471</v>
      </c>
      <c r="Z125" s="27">
        <f t="shared" si="22"/>
        <v>158504.95867768594</v>
      </c>
      <c r="AA125" s="27">
        <f t="shared" si="22"/>
        <v>161665.28925619833</v>
      </c>
      <c r="AB125" s="27">
        <f t="shared" si="22"/>
        <v>164825.6198347107</v>
      </c>
      <c r="AC125" s="27">
        <f t="shared" si="22"/>
        <v>167201.65289256201</v>
      </c>
      <c r="AD125" s="27">
        <f t="shared" si="22"/>
        <v>171525.61983471073</v>
      </c>
      <c r="AE125" s="27">
        <f t="shared" si="22"/>
        <v>173901.65289256195</v>
      </c>
      <c r="AF125" s="27">
        <f t="shared" si="22"/>
        <v>177152.06611570247</v>
      </c>
      <c r="AG125" s="27">
        <f t="shared" si="22"/>
        <v>181600</v>
      </c>
      <c r="AH125" s="27">
        <f t="shared" si="22"/>
        <v>184850.41322314052</v>
      </c>
      <c r="AI125" s="27">
        <f t="shared" si="22"/>
        <v>189298.34710743799</v>
      </c>
      <c r="AJ125" s="27">
        <f t="shared" si="22"/>
        <v>192548.76033057852</v>
      </c>
      <c r="AK125" s="27">
        <f t="shared" si="22"/>
        <v>196996.69421487598</v>
      </c>
      <c r="AL125" s="27">
        <f t="shared" si="22"/>
        <v>200247.10743801654</v>
      </c>
    </row>
    <row r="127" spans="1:38" x14ac:dyDescent="0.2">
      <c r="A127" s="4" t="s">
        <v>154</v>
      </c>
    </row>
    <row r="128" spans="1:38" x14ac:dyDescent="0.2">
      <c r="A128" t="s">
        <v>155</v>
      </c>
      <c r="C128" s="28">
        <f>C109*$B$49</f>
        <v>7621.1045999999997</v>
      </c>
      <c r="D128" s="28">
        <f t="shared" ref="D128:AL128" si="23">D109*$B$49</f>
        <v>8129.1782399999993</v>
      </c>
      <c r="E128" s="28">
        <f t="shared" si="23"/>
        <v>8637.2518799999998</v>
      </c>
      <c r="F128" s="28">
        <f t="shared" si="23"/>
        <v>9145.3255199999985</v>
      </c>
      <c r="G128" s="28">
        <f t="shared" si="23"/>
        <v>9653.399159999999</v>
      </c>
      <c r="H128" s="28">
        <f t="shared" si="23"/>
        <v>10161.4728</v>
      </c>
      <c r="I128" s="28">
        <f t="shared" si="23"/>
        <v>11177.620079999999</v>
      </c>
      <c r="J128" s="28">
        <f t="shared" si="23"/>
        <v>12701.840999999999</v>
      </c>
      <c r="K128" s="28">
        <f t="shared" si="23"/>
        <v>14226.061919999998</v>
      </c>
      <c r="L128" s="28">
        <f t="shared" si="23"/>
        <v>15750.282839999998</v>
      </c>
      <c r="M128" s="28">
        <f t="shared" si="23"/>
        <v>17782.577399999998</v>
      </c>
      <c r="N128" s="28">
        <f t="shared" si="23"/>
        <v>19814.871959999997</v>
      </c>
      <c r="O128" s="28">
        <f t="shared" si="23"/>
        <v>20831.019239999998</v>
      </c>
      <c r="P128" s="28">
        <f t="shared" si="23"/>
        <v>21847.166519999999</v>
      </c>
      <c r="Q128" s="28">
        <f t="shared" si="23"/>
        <v>22863.313799999996</v>
      </c>
      <c r="R128" s="28">
        <f t="shared" si="23"/>
        <v>23879.461079999997</v>
      </c>
      <c r="S128" s="28">
        <f t="shared" si="23"/>
        <v>24895.608359999998</v>
      </c>
      <c r="T128" s="28">
        <f t="shared" si="23"/>
        <v>26419.829279999998</v>
      </c>
      <c r="U128" s="28">
        <f t="shared" si="23"/>
        <v>27435.976559999999</v>
      </c>
      <c r="V128" s="28">
        <f t="shared" si="23"/>
        <v>28960.197479999999</v>
      </c>
      <c r="W128" s="28">
        <f t="shared" si="23"/>
        <v>29468.271119999998</v>
      </c>
      <c r="X128" s="28">
        <f t="shared" si="23"/>
        <v>29976.344759999996</v>
      </c>
      <c r="Y128" s="28">
        <f t="shared" si="23"/>
        <v>30992.492039999997</v>
      </c>
      <c r="Z128" s="28">
        <f t="shared" si="23"/>
        <v>31500.565679999996</v>
      </c>
      <c r="AA128" s="28">
        <f t="shared" si="23"/>
        <v>32008.639319999998</v>
      </c>
      <c r="AB128" s="28">
        <f t="shared" si="23"/>
        <v>32516.712959999997</v>
      </c>
      <c r="AC128" s="28">
        <f t="shared" si="23"/>
        <v>33024.786599999999</v>
      </c>
      <c r="AD128" s="28">
        <f t="shared" si="23"/>
        <v>34040.933879999997</v>
      </c>
      <c r="AE128" s="28">
        <f t="shared" si="23"/>
        <v>34549.007519999999</v>
      </c>
      <c r="AF128" s="28">
        <f t="shared" si="23"/>
        <v>35057.081159999994</v>
      </c>
      <c r="AG128" s="28">
        <f t="shared" si="23"/>
        <v>36073.228439999999</v>
      </c>
      <c r="AH128" s="28">
        <f t="shared" si="23"/>
        <v>36581.302079999994</v>
      </c>
      <c r="AI128" s="28">
        <f t="shared" si="23"/>
        <v>37597.449359999999</v>
      </c>
      <c r="AJ128" s="28">
        <f t="shared" si="23"/>
        <v>38105.522999999994</v>
      </c>
      <c r="AK128" s="28">
        <f t="shared" si="23"/>
        <v>39121.670279999998</v>
      </c>
      <c r="AL128" s="28">
        <f t="shared" si="23"/>
        <v>39629.743919999994</v>
      </c>
    </row>
    <row r="129" spans="1:38" x14ac:dyDescent="0.2">
      <c r="A129" t="s">
        <v>156</v>
      </c>
      <c r="C129" s="28">
        <f>C110*$B$50</f>
        <v>6133.8870000000006</v>
      </c>
      <c r="D129" s="28">
        <f t="shared" ref="D129:AL129" si="24">D110*$B$50</f>
        <v>6542.8128000000006</v>
      </c>
      <c r="E129" s="28">
        <f t="shared" si="24"/>
        <v>6951.7386000000006</v>
      </c>
      <c r="F129" s="28">
        <f t="shared" si="24"/>
        <v>7360.6644000000006</v>
      </c>
      <c r="G129" s="28">
        <f t="shared" si="24"/>
        <v>7769.5902000000006</v>
      </c>
      <c r="H129" s="28">
        <f t="shared" si="24"/>
        <v>8178.5160000000005</v>
      </c>
      <c r="I129" s="28">
        <f t="shared" si="24"/>
        <v>8996.3676000000014</v>
      </c>
      <c r="J129" s="28">
        <f t="shared" si="24"/>
        <v>10223.145</v>
      </c>
      <c r="K129" s="28">
        <f t="shared" si="24"/>
        <v>11449.922400000001</v>
      </c>
      <c r="L129" s="28">
        <f t="shared" si="24"/>
        <v>12676.6998</v>
      </c>
      <c r="M129" s="28">
        <f t="shared" si="24"/>
        <v>14312.403000000002</v>
      </c>
      <c r="N129" s="28">
        <f t="shared" si="24"/>
        <v>15948.106200000002</v>
      </c>
      <c r="O129" s="28">
        <f t="shared" si="24"/>
        <v>16765.9578</v>
      </c>
      <c r="P129" s="28">
        <f t="shared" si="24"/>
        <v>17583.809400000002</v>
      </c>
      <c r="Q129" s="28">
        <f t="shared" si="24"/>
        <v>18401.661</v>
      </c>
      <c r="R129" s="28">
        <f t="shared" si="24"/>
        <v>19219.512600000002</v>
      </c>
      <c r="S129" s="28">
        <f t="shared" si="24"/>
        <v>20037.364200000004</v>
      </c>
      <c r="T129" s="28">
        <f t="shared" si="24"/>
        <v>21264.141600000003</v>
      </c>
      <c r="U129" s="28">
        <f t="shared" si="24"/>
        <v>22081.993200000001</v>
      </c>
      <c r="V129" s="28">
        <f t="shared" si="24"/>
        <v>23308.770600000003</v>
      </c>
      <c r="W129" s="28">
        <f t="shared" si="24"/>
        <v>23717.696400000001</v>
      </c>
      <c r="X129" s="28">
        <f t="shared" si="24"/>
        <v>24126.622200000002</v>
      </c>
      <c r="Y129" s="28">
        <f t="shared" si="24"/>
        <v>24944.473800000003</v>
      </c>
      <c r="Z129" s="28">
        <f t="shared" si="24"/>
        <v>25353.399600000001</v>
      </c>
      <c r="AA129" s="28">
        <f t="shared" si="24"/>
        <v>25762.325400000002</v>
      </c>
      <c r="AB129" s="28">
        <f t="shared" si="24"/>
        <v>26171.251200000002</v>
      </c>
      <c r="AC129" s="28">
        <f t="shared" si="24"/>
        <v>26580.177000000003</v>
      </c>
      <c r="AD129" s="28">
        <f t="shared" si="24"/>
        <v>27398.028600000001</v>
      </c>
      <c r="AE129" s="28">
        <f t="shared" si="24"/>
        <v>27806.954400000002</v>
      </c>
      <c r="AF129" s="28">
        <f t="shared" si="24"/>
        <v>28215.880200000003</v>
      </c>
      <c r="AG129" s="28">
        <f t="shared" si="24"/>
        <v>29033.731800000001</v>
      </c>
      <c r="AH129" s="28">
        <f t="shared" si="24"/>
        <v>29442.657600000002</v>
      </c>
      <c r="AI129" s="28">
        <f t="shared" si="24"/>
        <v>30260.509200000004</v>
      </c>
      <c r="AJ129" s="28">
        <f t="shared" si="24"/>
        <v>30669.435000000001</v>
      </c>
      <c r="AK129" s="28">
        <f t="shared" si="24"/>
        <v>31487.286600000003</v>
      </c>
      <c r="AL129" s="28">
        <f t="shared" si="24"/>
        <v>31896.212400000004</v>
      </c>
    </row>
    <row r="130" spans="1:38" x14ac:dyDescent="0.2">
      <c r="A130" t="s">
        <v>157</v>
      </c>
      <c r="C130" s="28">
        <f>C111*$B$51</f>
        <v>15173.949119999997</v>
      </c>
      <c r="D130" s="28">
        <f t="shared" ref="D130:AL130" si="25">D111*$B$51</f>
        <v>15932.646575999997</v>
      </c>
      <c r="E130" s="28">
        <f t="shared" si="25"/>
        <v>16691.344031999997</v>
      </c>
      <c r="F130" s="28">
        <f t="shared" si="25"/>
        <v>18208.738943999997</v>
      </c>
      <c r="G130" s="28">
        <f t="shared" si="25"/>
        <v>18967.436399999999</v>
      </c>
      <c r="H130" s="28">
        <f t="shared" si="25"/>
        <v>19726.133855999997</v>
      </c>
      <c r="I130" s="28">
        <f t="shared" si="25"/>
        <v>22002.226223999998</v>
      </c>
      <c r="J130" s="28">
        <f t="shared" si="25"/>
        <v>25037.016047999998</v>
      </c>
      <c r="K130" s="28">
        <f t="shared" si="25"/>
        <v>28071.805871999997</v>
      </c>
      <c r="L130" s="28">
        <f t="shared" si="25"/>
        <v>31106.595695999997</v>
      </c>
      <c r="M130" s="28">
        <f t="shared" si="25"/>
        <v>34900.082975999991</v>
      </c>
      <c r="N130" s="28">
        <f t="shared" si="25"/>
        <v>39452.267711999993</v>
      </c>
      <c r="O130" s="28">
        <f t="shared" si="25"/>
        <v>40969.66262399999</v>
      </c>
      <c r="P130" s="28">
        <f t="shared" si="25"/>
        <v>43245.754991999995</v>
      </c>
      <c r="Q130" s="28">
        <f t="shared" si="25"/>
        <v>45521.847359999992</v>
      </c>
      <c r="R130" s="28">
        <f t="shared" si="25"/>
        <v>47039.242271999989</v>
      </c>
      <c r="S130" s="28">
        <f t="shared" si="25"/>
        <v>50074.032095999995</v>
      </c>
      <c r="T130" s="28">
        <f t="shared" si="25"/>
        <v>52350.124463999993</v>
      </c>
      <c r="U130" s="28">
        <f t="shared" si="25"/>
        <v>54626.216831999991</v>
      </c>
      <c r="V130" s="28">
        <f t="shared" si="25"/>
        <v>57661.00665599999</v>
      </c>
      <c r="W130" s="28">
        <f t="shared" si="25"/>
        <v>59178.401567999987</v>
      </c>
      <c r="X130" s="28">
        <f t="shared" si="25"/>
        <v>59937.099023999988</v>
      </c>
      <c r="Y130" s="28">
        <f t="shared" si="25"/>
        <v>61454.493935999992</v>
      </c>
      <c r="Z130" s="28">
        <f t="shared" si="25"/>
        <v>62213.191391999993</v>
      </c>
      <c r="AA130" s="28">
        <f t="shared" si="25"/>
        <v>63730.586303999989</v>
      </c>
      <c r="AB130" s="28">
        <f t="shared" si="25"/>
        <v>65247.981215999986</v>
      </c>
      <c r="AC130" s="28">
        <f t="shared" si="25"/>
        <v>66006.678671999995</v>
      </c>
      <c r="AD130" s="28">
        <f t="shared" si="25"/>
        <v>67524.073583999983</v>
      </c>
      <c r="AE130" s="28">
        <f t="shared" si="25"/>
        <v>68282.771039999992</v>
      </c>
      <c r="AF130" s="28">
        <f t="shared" si="25"/>
        <v>69800.165951999981</v>
      </c>
      <c r="AG130" s="28">
        <f t="shared" si="25"/>
        <v>71317.560863999985</v>
      </c>
      <c r="AH130" s="28">
        <f t="shared" si="25"/>
        <v>72834.955775999988</v>
      </c>
      <c r="AI130" s="28">
        <f t="shared" si="25"/>
        <v>74352.350687999991</v>
      </c>
      <c r="AJ130" s="28">
        <f t="shared" si="25"/>
        <v>75869.745599999995</v>
      </c>
      <c r="AK130" s="28">
        <f t="shared" si="25"/>
        <v>77387.140511999984</v>
      </c>
      <c r="AL130" s="28">
        <f t="shared" si="25"/>
        <v>78904.535423999987</v>
      </c>
    </row>
    <row r="131" spans="1:38" x14ac:dyDescent="0.2">
      <c r="A131" t="s">
        <v>158</v>
      </c>
      <c r="C131" s="28">
        <f>C112*$B$52</f>
        <v>627</v>
      </c>
      <c r="D131" s="28">
        <f t="shared" ref="D131:AL131" si="26">D112*$B$52</f>
        <v>677.16</v>
      </c>
      <c r="E131" s="28">
        <f t="shared" si="26"/>
        <v>702.24</v>
      </c>
      <c r="F131" s="28">
        <f t="shared" si="26"/>
        <v>752.4</v>
      </c>
      <c r="G131" s="28">
        <f t="shared" si="26"/>
        <v>777.4799999999999</v>
      </c>
      <c r="H131" s="28">
        <f t="shared" si="26"/>
        <v>827.64</v>
      </c>
      <c r="I131" s="28">
        <f t="shared" si="26"/>
        <v>927.95999999999992</v>
      </c>
      <c r="J131" s="28">
        <f t="shared" si="26"/>
        <v>1028.28</v>
      </c>
      <c r="K131" s="28">
        <f t="shared" si="26"/>
        <v>1153.6799999999998</v>
      </c>
      <c r="L131" s="28">
        <f t="shared" si="26"/>
        <v>1304.1599999999999</v>
      </c>
      <c r="M131" s="28">
        <f t="shared" si="26"/>
        <v>1454.6399999999999</v>
      </c>
      <c r="N131" s="28">
        <f t="shared" si="26"/>
        <v>1630.1999999999998</v>
      </c>
      <c r="O131" s="28">
        <f t="shared" si="26"/>
        <v>1705.4399999999998</v>
      </c>
      <c r="P131" s="28">
        <f t="shared" si="26"/>
        <v>1780.6799999999998</v>
      </c>
      <c r="Q131" s="28">
        <f t="shared" si="26"/>
        <v>1880.9999999999998</v>
      </c>
      <c r="R131" s="28">
        <f t="shared" si="26"/>
        <v>1956.2399999999998</v>
      </c>
      <c r="S131" s="28">
        <f t="shared" si="26"/>
        <v>2056.56</v>
      </c>
      <c r="T131" s="28">
        <f t="shared" si="26"/>
        <v>2156.8799999999997</v>
      </c>
      <c r="U131" s="28">
        <f t="shared" si="26"/>
        <v>2282.2799999999997</v>
      </c>
      <c r="V131" s="28">
        <f t="shared" si="26"/>
        <v>2382.6</v>
      </c>
      <c r="W131" s="28">
        <f t="shared" si="26"/>
        <v>2432.7599999999998</v>
      </c>
      <c r="X131" s="28">
        <f t="shared" si="26"/>
        <v>2482.9199999999996</v>
      </c>
      <c r="Y131" s="28">
        <f t="shared" si="26"/>
        <v>2533.08</v>
      </c>
      <c r="Z131" s="28">
        <f t="shared" si="26"/>
        <v>2583.2399999999998</v>
      </c>
      <c r="AA131" s="28">
        <f t="shared" si="26"/>
        <v>2633.3999999999996</v>
      </c>
      <c r="AB131" s="28">
        <f t="shared" si="26"/>
        <v>2683.56</v>
      </c>
      <c r="AC131" s="28">
        <f t="shared" si="26"/>
        <v>2733.72</v>
      </c>
      <c r="AD131" s="28">
        <f t="shared" si="26"/>
        <v>2783.8799999999997</v>
      </c>
      <c r="AE131" s="28">
        <f t="shared" si="26"/>
        <v>2834.04</v>
      </c>
      <c r="AF131" s="28">
        <f t="shared" si="26"/>
        <v>2909.2799999999997</v>
      </c>
      <c r="AG131" s="28">
        <f t="shared" si="26"/>
        <v>2959.4399999999996</v>
      </c>
      <c r="AH131" s="28">
        <f t="shared" si="26"/>
        <v>3034.68</v>
      </c>
      <c r="AI131" s="28">
        <f t="shared" si="26"/>
        <v>3084.8399999999997</v>
      </c>
      <c r="AJ131" s="28">
        <f t="shared" si="26"/>
        <v>3160.08</v>
      </c>
      <c r="AK131" s="28">
        <f t="shared" si="26"/>
        <v>3210.24</v>
      </c>
      <c r="AL131" s="28">
        <f t="shared" si="26"/>
        <v>3285.4799999999996</v>
      </c>
    </row>
    <row r="132" spans="1:38" x14ac:dyDescent="0.2">
      <c r="A132" t="s">
        <v>238</v>
      </c>
      <c r="C132" s="28">
        <f>C113*$B$53</f>
        <v>350</v>
      </c>
      <c r="D132" s="28">
        <f t="shared" ref="D132:AL132" si="27">D113*$B$53</f>
        <v>350</v>
      </c>
      <c r="E132" s="28">
        <f t="shared" si="27"/>
        <v>420</v>
      </c>
      <c r="F132" s="28">
        <f t="shared" si="27"/>
        <v>420</v>
      </c>
      <c r="G132" s="28">
        <f t="shared" si="27"/>
        <v>420</v>
      </c>
      <c r="H132" s="28">
        <f t="shared" si="27"/>
        <v>490</v>
      </c>
      <c r="I132" s="28">
        <f t="shared" si="27"/>
        <v>490</v>
      </c>
      <c r="J132" s="28">
        <f t="shared" si="27"/>
        <v>560</v>
      </c>
      <c r="K132" s="28">
        <f t="shared" si="27"/>
        <v>630</v>
      </c>
      <c r="L132" s="28">
        <f t="shared" si="27"/>
        <v>700</v>
      </c>
      <c r="M132" s="28">
        <f t="shared" si="27"/>
        <v>840</v>
      </c>
      <c r="N132" s="28">
        <f t="shared" si="27"/>
        <v>910</v>
      </c>
      <c r="O132" s="28">
        <f t="shared" si="27"/>
        <v>980</v>
      </c>
      <c r="P132" s="28">
        <f t="shared" si="27"/>
        <v>980</v>
      </c>
      <c r="Q132" s="28">
        <f t="shared" si="27"/>
        <v>1050</v>
      </c>
      <c r="R132" s="28">
        <f t="shared" si="27"/>
        <v>1120</v>
      </c>
      <c r="S132" s="28">
        <f t="shared" si="27"/>
        <v>1120</v>
      </c>
      <c r="T132" s="28">
        <f t="shared" si="27"/>
        <v>1190</v>
      </c>
      <c r="U132" s="28">
        <f t="shared" si="27"/>
        <v>1260</v>
      </c>
      <c r="V132" s="28">
        <f t="shared" si="27"/>
        <v>1330</v>
      </c>
      <c r="W132" s="28">
        <f t="shared" si="27"/>
        <v>1330</v>
      </c>
      <c r="X132" s="28">
        <f t="shared" si="27"/>
        <v>1400</v>
      </c>
      <c r="Y132" s="28">
        <f t="shared" si="27"/>
        <v>1400</v>
      </c>
      <c r="Z132" s="28">
        <f t="shared" si="27"/>
        <v>1470</v>
      </c>
      <c r="AA132" s="28">
        <f t="shared" si="27"/>
        <v>1470</v>
      </c>
      <c r="AB132" s="28">
        <f t="shared" si="27"/>
        <v>1470</v>
      </c>
      <c r="AC132" s="28">
        <f t="shared" si="27"/>
        <v>1540</v>
      </c>
      <c r="AD132" s="28">
        <f t="shared" si="27"/>
        <v>1540</v>
      </c>
      <c r="AE132" s="28">
        <f t="shared" si="27"/>
        <v>1610</v>
      </c>
      <c r="AF132" s="28">
        <f t="shared" si="27"/>
        <v>1610</v>
      </c>
      <c r="AG132" s="28">
        <f t="shared" si="27"/>
        <v>1680</v>
      </c>
      <c r="AH132" s="28">
        <f t="shared" si="27"/>
        <v>1680</v>
      </c>
      <c r="AI132" s="28">
        <f t="shared" si="27"/>
        <v>1750</v>
      </c>
      <c r="AJ132" s="28">
        <f t="shared" si="27"/>
        <v>1750</v>
      </c>
      <c r="AK132" s="28">
        <f t="shared" si="27"/>
        <v>1820</v>
      </c>
      <c r="AL132" s="28">
        <f t="shared" si="27"/>
        <v>1820</v>
      </c>
    </row>
    <row r="133" spans="1:38" x14ac:dyDescent="0.2">
      <c r="A133" t="s">
        <v>239</v>
      </c>
      <c r="C133" s="28">
        <f>C114*$B$54</f>
        <v>80</v>
      </c>
      <c r="D133" s="28">
        <f t="shared" ref="D133:AL133" si="28">D114*$B$54</f>
        <v>84</v>
      </c>
      <c r="E133" s="28">
        <f t="shared" si="28"/>
        <v>90</v>
      </c>
      <c r="F133" s="28">
        <f t="shared" si="28"/>
        <v>94</v>
      </c>
      <c r="G133" s="28">
        <f t="shared" si="28"/>
        <v>100</v>
      </c>
      <c r="H133" s="28">
        <f t="shared" si="28"/>
        <v>104</v>
      </c>
      <c r="I133" s="28">
        <f t="shared" si="28"/>
        <v>116</v>
      </c>
      <c r="J133" s="28">
        <f t="shared" si="28"/>
        <v>132</v>
      </c>
      <c r="K133" s="28">
        <f t="shared" si="28"/>
        <v>148</v>
      </c>
      <c r="L133" s="28">
        <f t="shared" si="28"/>
        <v>164</v>
      </c>
      <c r="M133" s="28">
        <f t="shared" si="28"/>
        <v>184</v>
      </c>
      <c r="N133" s="28">
        <f t="shared" si="28"/>
        <v>206</v>
      </c>
      <c r="O133" s="28">
        <f t="shared" si="28"/>
        <v>216</v>
      </c>
      <c r="P133" s="28">
        <f t="shared" si="28"/>
        <v>228</v>
      </c>
      <c r="Q133" s="28">
        <f t="shared" si="28"/>
        <v>238</v>
      </c>
      <c r="R133" s="28">
        <f t="shared" si="28"/>
        <v>250</v>
      </c>
      <c r="S133" s="28">
        <f t="shared" si="28"/>
        <v>262</v>
      </c>
      <c r="T133" s="28">
        <f t="shared" si="28"/>
        <v>276</v>
      </c>
      <c r="U133" s="28">
        <f t="shared" si="28"/>
        <v>290</v>
      </c>
      <c r="V133" s="28">
        <f t="shared" si="28"/>
        <v>304</v>
      </c>
      <c r="W133" s="28">
        <f t="shared" si="28"/>
        <v>310</v>
      </c>
      <c r="X133" s="28">
        <f t="shared" si="28"/>
        <v>316</v>
      </c>
      <c r="Y133" s="28">
        <f t="shared" si="28"/>
        <v>324</v>
      </c>
      <c r="Z133" s="28">
        <f t="shared" si="28"/>
        <v>330</v>
      </c>
      <c r="AA133" s="28">
        <f t="shared" si="28"/>
        <v>336</v>
      </c>
      <c r="AB133" s="28">
        <f t="shared" si="28"/>
        <v>342</v>
      </c>
      <c r="AC133" s="28">
        <f t="shared" si="28"/>
        <v>348</v>
      </c>
      <c r="AD133" s="28">
        <f t="shared" si="28"/>
        <v>356</v>
      </c>
      <c r="AE133" s="28">
        <f t="shared" si="28"/>
        <v>362</v>
      </c>
      <c r="AF133" s="28">
        <f t="shared" si="28"/>
        <v>370</v>
      </c>
      <c r="AG133" s="28">
        <f t="shared" si="28"/>
        <v>378</v>
      </c>
      <c r="AH133" s="28">
        <f t="shared" si="28"/>
        <v>386</v>
      </c>
      <c r="AI133" s="28">
        <f t="shared" si="28"/>
        <v>394</v>
      </c>
      <c r="AJ133" s="28">
        <f t="shared" si="28"/>
        <v>402</v>
      </c>
      <c r="AK133" s="28">
        <f t="shared" si="28"/>
        <v>410</v>
      </c>
      <c r="AL133" s="28">
        <f t="shared" si="28"/>
        <v>418</v>
      </c>
    </row>
    <row r="134" spans="1:38" x14ac:dyDescent="0.2">
      <c r="A134" t="s">
        <v>159</v>
      </c>
      <c r="C134" s="28">
        <f>C115*$B$55</f>
        <v>225</v>
      </c>
      <c r="D134" s="28">
        <f t="shared" ref="D134:AL134" si="29">D115*$B$55</f>
        <v>240</v>
      </c>
      <c r="E134" s="28">
        <f t="shared" si="29"/>
        <v>255</v>
      </c>
      <c r="F134" s="28">
        <f t="shared" si="29"/>
        <v>270</v>
      </c>
      <c r="G134" s="28">
        <f t="shared" si="29"/>
        <v>285</v>
      </c>
      <c r="H134" s="28">
        <f t="shared" si="29"/>
        <v>300</v>
      </c>
      <c r="I134" s="28">
        <f t="shared" si="29"/>
        <v>330</v>
      </c>
      <c r="J134" s="28">
        <f t="shared" si="29"/>
        <v>375</v>
      </c>
      <c r="K134" s="28">
        <f t="shared" si="29"/>
        <v>420</v>
      </c>
      <c r="L134" s="28">
        <f t="shared" si="29"/>
        <v>465</v>
      </c>
      <c r="M134" s="28">
        <f t="shared" si="29"/>
        <v>525</v>
      </c>
      <c r="N134" s="28">
        <f t="shared" si="29"/>
        <v>585</v>
      </c>
      <c r="O134" s="28">
        <f t="shared" si="29"/>
        <v>615</v>
      </c>
      <c r="P134" s="28">
        <f t="shared" si="29"/>
        <v>645</v>
      </c>
      <c r="Q134" s="28">
        <f t="shared" si="29"/>
        <v>675</v>
      </c>
      <c r="R134" s="28">
        <f t="shared" si="29"/>
        <v>705</v>
      </c>
      <c r="S134" s="28">
        <f t="shared" si="29"/>
        <v>735</v>
      </c>
      <c r="T134" s="28">
        <f t="shared" si="29"/>
        <v>780</v>
      </c>
      <c r="U134" s="28">
        <f t="shared" si="29"/>
        <v>810</v>
      </c>
      <c r="V134" s="28">
        <f t="shared" si="29"/>
        <v>855</v>
      </c>
      <c r="W134" s="28">
        <f t="shared" si="29"/>
        <v>870</v>
      </c>
      <c r="X134" s="28">
        <f t="shared" si="29"/>
        <v>885</v>
      </c>
      <c r="Y134" s="28">
        <f t="shared" si="29"/>
        <v>915</v>
      </c>
      <c r="Z134" s="28">
        <f t="shared" si="29"/>
        <v>930</v>
      </c>
      <c r="AA134" s="28">
        <f t="shared" si="29"/>
        <v>945</v>
      </c>
      <c r="AB134" s="28">
        <f t="shared" si="29"/>
        <v>960</v>
      </c>
      <c r="AC134" s="28">
        <f t="shared" si="29"/>
        <v>975</v>
      </c>
      <c r="AD134" s="28">
        <f t="shared" si="29"/>
        <v>1005</v>
      </c>
      <c r="AE134" s="28">
        <f t="shared" si="29"/>
        <v>1020</v>
      </c>
      <c r="AF134" s="28">
        <f t="shared" si="29"/>
        <v>1035</v>
      </c>
      <c r="AG134" s="28">
        <f t="shared" si="29"/>
        <v>1065</v>
      </c>
      <c r="AH134" s="28">
        <f t="shared" si="29"/>
        <v>1080</v>
      </c>
      <c r="AI134" s="28">
        <f t="shared" si="29"/>
        <v>1110</v>
      </c>
      <c r="AJ134" s="28">
        <f t="shared" si="29"/>
        <v>1125</v>
      </c>
      <c r="AK134" s="28">
        <f t="shared" si="29"/>
        <v>1155</v>
      </c>
      <c r="AL134" s="28">
        <f t="shared" si="29"/>
        <v>1170</v>
      </c>
    </row>
    <row r="135" spans="1:38" x14ac:dyDescent="0.2">
      <c r="A135" s="2" t="s">
        <v>160</v>
      </c>
      <c r="C135" s="27">
        <f t="shared" ref="C135:AL135" si="30">C128+C129+C130+C131+C134</f>
        <v>29780.940719999999</v>
      </c>
      <c r="D135" s="27">
        <f t="shared" si="30"/>
        <v>31521.797616</v>
      </c>
      <c r="E135" s="27">
        <f t="shared" si="30"/>
        <v>33237.574511999999</v>
      </c>
      <c r="F135" s="27">
        <f t="shared" si="30"/>
        <v>35737.128863999998</v>
      </c>
      <c r="G135" s="27">
        <f t="shared" si="30"/>
        <v>37452.905760000001</v>
      </c>
      <c r="H135" s="27">
        <f t="shared" si="30"/>
        <v>39193.762655999992</v>
      </c>
      <c r="I135" s="27">
        <f t="shared" si="30"/>
        <v>43434.173903999996</v>
      </c>
      <c r="J135" s="27">
        <f t="shared" si="30"/>
        <v>49365.282047999994</v>
      </c>
      <c r="K135" s="27">
        <f t="shared" si="30"/>
        <v>55321.470192000001</v>
      </c>
      <c r="L135" s="27">
        <f t="shared" si="30"/>
        <v>61302.738335999995</v>
      </c>
      <c r="M135" s="27">
        <f t="shared" si="30"/>
        <v>68974.70337599999</v>
      </c>
      <c r="N135" s="27">
        <f t="shared" si="30"/>
        <v>77430.445871999997</v>
      </c>
      <c r="O135" s="27">
        <f t="shared" si="30"/>
        <v>80887.07966399999</v>
      </c>
      <c r="P135" s="27">
        <f t="shared" si="30"/>
        <v>85102.410911999992</v>
      </c>
      <c r="Q135" s="27">
        <f t="shared" si="30"/>
        <v>89342.822159999982</v>
      </c>
      <c r="R135" s="27">
        <f t="shared" si="30"/>
        <v>92799.455951999989</v>
      </c>
      <c r="S135" s="27">
        <f t="shared" si="30"/>
        <v>97798.564656000002</v>
      </c>
      <c r="T135" s="27">
        <f t="shared" si="30"/>
        <v>102970.97534400001</v>
      </c>
      <c r="U135" s="27">
        <f t="shared" si="30"/>
        <v>107236.46659199998</v>
      </c>
      <c r="V135" s="27">
        <f t="shared" si="30"/>
        <v>113167.57473600001</v>
      </c>
      <c r="W135" s="27">
        <f t="shared" si="30"/>
        <v>115667.12908799997</v>
      </c>
      <c r="X135" s="27">
        <f t="shared" si="30"/>
        <v>117407.98598399998</v>
      </c>
      <c r="Y135" s="27">
        <f t="shared" si="30"/>
        <v>120839.53977600001</v>
      </c>
      <c r="Z135" s="27">
        <f t="shared" si="30"/>
        <v>122580.39667199999</v>
      </c>
      <c r="AA135" s="27">
        <f t="shared" si="30"/>
        <v>125079.95102399998</v>
      </c>
      <c r="AB135" s="27">
        <f t="shared" si="30"/>
        <v>127579.50537599999</v>
      </c>
      <c r="AC135" s="27">
        <f t="shared" si="30"/>
        <v>129320.362272</v>
      </c>
      <c r="AD135" s="27">
        <f t="shared" si="30"/>
        <v>132751.91606399999</v>
      </c>
      <c r="AE135" s="27">
        <f t="shared" si="30"/>
        <v>134492.77296</v>
      </c>
      <c r="AF135" s="27">
        <f t="shared" si="30"/>
        <v>137017.40731199997</v>
      </c>
      <c r="AG135" s="27">
        <f t="shared" si="30"/>
        <v>140448.96110399999</v>
      </c>
      <c r="AH135" s="27">
        <f t="shared" si="30"/>
        <v>142973.59545599998</v>
      </c>
      <c r="AI135" s="27">
        <f t="shared" si="30"/>
        <v>146405.14924799997</v>
      </c>
      <c r="AJ135" s="27">
        <f t="shared" si="30"/>
        <v>148929.7836</v>
      </c>
      <c r="AK135" s="27">
        <f t="shared" si="30"/>
        <v>152361.33739199996</v>
      </c>
      <c r="AL135" s="27">
        <f t="shared" si="30"/>
        <v>154885.97174400001</v>
      </c>
    </row>
    <row r="137" spans="1:38" x14ac:dyDescent="0.2">
      <c r="A137" s="23" t="s">
        <v>161</v>
      </c>
      <c r="B137" s="26"/>
      <c r="C137" s="31">
        <f t="shared" ref="C137:AL137" si="31">C125-C135</f>
        <v>8710.7948171900789</v>
      </c>
      <c r="D137" s="31">
        <f t="shared" si="31"/>
        <v>9213.7395740826505</v>
      </c>
      <c r="E137" s="31">
        <f t="shared" si="31"/>
        <v>9792.177554115704</v>
      </c>
      <c r="F137" s="31">
        <f t="shared" si="31"/>
        <v>10444.689317818185</v>
      </c>
      <c r="G137" s="31">
        <f t="shared" si="31"/>
        <v>10899.160355702479</v>
      </c>
      <c r="H137" s="31">
        <f t="shared" si="31"/>
        <v>11526.07205474381</v>
      </c>
      <c r="I137" s="31">
        <f t="shared" si="31"/>
        <v>12698.057500958683</v>
      </c>
      <c r="J137" s="31">
        <f t="shared" si="31"/>
        <v>14383.478282578522</v>
      </c>
      <c r="K137" s="31">
        <f t="shared" si="31"/>
        <v>16125.637246016537</v>
      </c>
      <c r="L137" s="31">
        <f t="shared" si="31"/>
        <v>17924.53439127274</v>
      </c>
      <c r="M137" s="31">
        <f t="shared" si="31"/>
        <v>20236.866871933904</v>
      </c>
      <c r="N137" s="31">
        <f t="shared" si="31"/>
        <v>22639.8020618843</v>
      </c>
      <c r="O137" s="31">
        <f t="shared" si="31"/>
        <v>23721.184798809947</v>
      </c>
      <c r="P137" s="31">
        <f t="shared" si="31"/>
        <v>24836.432063206608</v>
      </c>
      <c r="Q137" s="31">
        <f t="shared" si="31"/>
        <v>26124.119988760358</v>
      </c>
      <c r="R137" s="31">
        <f t="shared" si="31"/>
        <v>27213.767188495869</v>
      </c>
      <c r="S137" s="31">
        <f t="shared" si="31"/>
        <v>28535.319641520677</v>
      </c>
      <c r="T137" s="31">
        <f t="shared" si="31"/>
        <v>30062.908953520644</v>
      </c>
      <c r="U137" s="31">
        <f t="shared" si="31"/>
        <v>31423.863986512413</v>
      </c>
      <c r="V137" s="31">
        <f t="shared" si="31"/>
        <v>33101.020305322309</v>
      </c>
      <c r="W137" s="31">
        <f t="shared" si="31"/>
        <v>33761.796531834771</v>
      </c>
      <c r="X137" s="31">
        <f t="shared" si="31"/>
        <v>34396.972693685981</v>
      </c>
      <c r="Y137" s="31">
        <f t="shared" si="31"/>
        <v>35289.385843834709</v>
      </c>
      <c r="Z137" s="31">
        <f t="shared" si="31"/>
        <v>35924.562005685948</v>
      </c>
      <c r="AA137" s="31">
        <f t="shared" si="31"/>
        <v>36585.338232198352</v>
      </c>
      <c r="AB137" s="31">
        <f t="shared" si="31"/>
        <v>37246.114458710712</v>
      </c>
      <c r="AC137" s="31">
        <f t="shared" si="31"/>
        <v>37881.290620562009</v>
      </c>
      <c r="AD137" s="31">
        <f t="shared" si="31"/>
        <v>38773.703770710737</v>
      </c>
      <c r="AE137" s="31">
        <f t="shared" si="31"/>
        <v>39408.879932561947</v>
      </c>
      <c r="AF137" s="31">
        <f t="shared" si="31"/>
        <v>40134.658803702507</v>
      </c>
      <c r="AG137" s="31">
        <f t="shared" si="31"/>
        <v>41151.038896000013</v>
      </c>
      <c r="AH137" s="31">
        <f t="shared" si="31"/>
        <v>41876.817767140543</v>
      </c>
      <c r="AI137" s="31">
        <f t="shared" si="31"/>
        <v>42893.19785943802</v>
      </c>
      <c r="AJ137" s="31">
        <f t="shared" si="31"/>
        <v>43618.976730578521</v>
      </c>
      <c r="AK137" s="31">
        <f t="shared" si="31"/>
        <v>44635.356822876027</v>
      </c>
      <c r="AL137" s="31">
        <f t="shared" si="31"/>
        <v>45361.135694016528</v>
      </c>
    </row>
    <row r="139" spans="1:38" x14ac:dyDescent="0.2">
      <c r="A139" s="30" t="s">
        <v>236</v>
      </c>
      <c r="B139" s="26"/>
      <c r="C139" s="32">
        <f t="shared" ref="C139:M139" si="32">$B$100/2</f>
        <v>14375</v>
      </c>
      <c r="D139" s="32">
        <f t="shared" si="32"/>
        <v>14375</v>
      </c>
      <c r="E139" s="32">
        <f t="shared" si="32"/>
        <v>14375</v>
      </c>
      <c r="F139" s="32">
        <f t="shared" si="32"/>
        <v>14375</v>
      </c>
      <c r="G139" s="32">
        <f t="shared" si="32"/>
        <v>14375</v>
      </c>
      <c r="H139" s="32">
        <f t="shared" si="32"/>
        <v>14375</v>
      </c>
      <c r="I139" s="32">
        <f t="shared" si="32"/>
        <v>14375</v>
      </c>
      <c r="J139" s="32">
        <f t="shared" si="32"/>
        <v>14375</v>
      </c>
      <c r="K139" s="32">
        <f t="shared" si="32"/>
        <v>14375</v>
      </c>
      <c r="L139" s="32">
        <f t="shared" si="32"/>
        <v>14375</v>
      </c>
      <c r="M139" s="32">
        <f t="shared" si="32"/>
        <v>14375</v>
      </c>
      <c r="N139" s="32">
        <f>$B$100/2</f>
        <v>14375</v>
      </c>
      <c r="O139" s="32">
        <f t="shared" ref="O139:Z139" si="33">$B$100/2</f>
        <v>14375</v>
      </c>
      <c r="P139" s="32">
        <f t="shared" si="33"/>
        <v>14375</v>
      </c>
      <c r="Q139" s="32">
        <f t="shared" si="33"/>
        <v>14375</v>
      </c>
      <c r="R139" s="32">
        <f t="shared" si="33"/>
        <v>14375</v>
      </c>
      <c r="S139" s="32">
        <f t="shared" si="33"/>
        <v>14375</v>
      </c>
      <c r="T139" s="32">
        <f t="shared" si="33"/>
        <v>14375</v>
      </c>
      <c r="U139" s="32">
        <f t="shared" si="33"/>
        <v>14375</v>
      </c>
      <c r="V139" s="32">
        <f t="shared" si="33"/>
        <v>14375</v>
      </c>
      <c r="W139" s="32">
        <f t="shared" si="33"/>
        <v>14375</v>
      </c>
      <c r="X139" s="32">
        <f t="shared" si="33"/>
        <v>14375</v>
      </c>
      <c r="Y139" s="32">
        <f t="shared" si="33"/>
        <v>14375</v>
      </c>
      <c r="Z139" s="32">
        <f t="shared" si="33"/>
        <v>14375</v>
      </c>
      <c r="AA139" s="32">
        <f t="shared" ref="AA139:AL139" si="34">$B$100</f>
        <v>28750</v>
      </c>
      <c r="AB139" s="32">
        <f t="shared" si="34"/>
        <v>28750</v>
      </c>
      <c r="AC139" s="32">
        <f t="shared" si="34"/>
        <v>28750</v>
      </c>
      <c r="AD139" s="32">
        <f t="shared" si="34"/>
        <v>28750</v>
      </c>
      <c r="AE139" s="32">
        <f t="shared" si="34"/>
        <v>28750</v>
      </c>
      <c r="AF139" s="32">
        <f t="shared" si="34"/>
        <v>28750</v>
      </c>
      <c r="AG139" s="32">
        <f t="shared" si="34"/>
        <v>28750</v>
      </c>
      <c r="AH139" s="32">
        <f t="shared" si="34"/>
        <v>28750</v>
      </c>
      <c r="AI139" s="32">
        <f t="shared" si="34"/>
        <v>28750</v>
      </c>
      <c r="AJ139" s="32">
        <f t="shared" si="34"/>
        <v>28750</v>
      </c>
      <c r="AK139" s="32">
        <f t="shared" si="34"/>
        <v>28750</v>
      </c>
      <c r="AL139" s="32">
        <f t="shared" si="34"/>
        <v>28750</v>
      </c>
    </row>
    <row r="141" spans="1:38" x14ac:dyDescent="0.2">
      <c r="A141" s="23" t="s">
        <v>162</v>
      </c>
      <c r="B141" s="26"/>
      <c r="C141" s="31">
        <f t="shared" ref="C141:AL141" si="35">C137-C139</f>
        <v>-5664.2051828099211</v>
      </c>
      <c r="D141" s="31">
        <f t="shared" si="35"/>
        <v>-5161.2604259173495</v>
      </c>
      <c r="E141" s="31">
        <f t="shared" si="35"/>
        <v>-4582.822445884296</v>
      </c>
      <c r="F141" s="31">
        <f t="shared" si="35"/>
        <v>-3930.3106821818146</v>
      </c>
      <c r="G141" s="31">
        <f t="shared" si="35"/>
        <v>-3475.8396442975209</v>
      </c>
      <c r="H141" s="31">
        <f t="shared" si="35"/>
        <v>-2848.9279452561896</v>
      </c>
      <c r="I141" s="31">
        <f t="shared" si="35"/>
        <v>-1676.9424990413172</v>
      </c>
      <c r="J141" s="31">
        <f t="shared" si="35"/>
        <v>8.4782825785223395</v>
      </c>
      <c r="K141" s="31">
        <f t="shared" si="35"/>
        <v>1750.6372460165367</v>
      </c>
      <c r="L141" s="31">
        <f t="shared" si="35"/>
        <v>3549.5343912727403</v>
      </c>
      <c r="M141" s="31">
        <f t="shared" si="35"/>
        <v>5861.8668719339039</v>
      </c>
      <c r="N141" s="31">
        <f t="shared" si="35"/>
        <v>8264.8020618843002</v>
      </c>
      <c r="O141" s="31">
        <f t="shared" si="35"/>
        <v>9346.1847988099471</v>
      </c>
      <c r="P141" s="31">
        <f t="shared" si="35"/>
        <v>10461.432063206608</v>
      </c>
      <c r="Q141" s="31">
        <f t="shared" si="35"/>
        <v>11749.119988760358</v>
      </c>
      <c r="R141" s="31">
        <f t="shared" si="35"/>
        <v>12838.767188495869</v>
      </c>
      <c r="S141" s="31">
        <f t="shared" si="35"/>
        <v>14160.319641520677</v>
      </c>
      <c r="T141" s="31">
        <f t="shared" si="35"/>
        <v>15687.908953520644</v>
      </c>
      <c r="U141" s="31">
        <f t="shared" si="35"/>
        <v>17048.863986512413</v>
      </c>
      <c r="V141" s="31">
        <f t="shared" si="35"/>
        <v>18726.020305322309</v>
      </c>
      <c r="W141" s="31">
        <f t="shared" si="35"/>
        <v>19386.796531834771</v>
      </c>
      <c r="X141" s="31">
        <f t="shared" si="35"/>
        <v>20021.972693685981</v>
      </c>
      <c r="Y141" s="31">
        <f t="shared" si="35"/>
        <v>20914.385843834709</v>
      </c>
      <c r="Z141" s="31">
        <f t="shared" si="35"/>
        <v>21549.562005685948</v>
      </c>
      <c r="AA141" s="31">
        <f t="shared" si="35"/>
        <v>7835.3382321983518</v>
      </c>
      <c r="AB141" s="31">
        <f t="shared" si="35"/>
        <v>8496.1144587107119</v>
      </c>
      <c r="AC141" s="31">
        <f t="shared" si="35"/>
        <v>9131.2906205620093</v>
      </c>
      <c r="AD141" s="31">
        <f t="shared" si="35"/>
        <v>10023.703770710737</v>
      </c>
      <c r="AE141" s="31">
        <f t="shared" si="35"/>
        <v>10658.879932561947</v>
      </c>
      <c r="AF141" s="31">
        <f t="shared" si="35"/>
        <v>11384.658803702507</v>
      </c>
      <c r="AG141" s="31">
        <f t="shared" si="35"/>
        <v>12401.038896000013</v>
      </c>
      <c r="AH141" s="31">
        <f t="shared" si="35"/>
        <v>13126.817767140543</v>
      </c>
      <c r="AI141" s="31">
        <f t="shared" si="35"/>
        <v>14143.19785943802</v>
      </c>
      <c r="AJ141" s="31">
        <f t="shared" si="35"/>
        <v>14868.976730578521</v>
      </c>
      <c r="AK141" s="31">
        <f t="shared" si="35"/>
        <v>15885.356822876027</v>
      </c>
      <c r="AL141" s="31">
        <f t="shared" si="35"/>
        <v>16611.135694016528</v>
      </c>
    </row>
    <row r="142" spans="1:38" x14ac:dyDescent="0.2">
      <c r="A142" t="s">
        <v>222</v>
      </c>
      <c r="C142" s="34">
        <v>5625</v>
      </c>
      <c r="D142" s="34">
        <v>5625</v>
      </c>
      <c r="E142" s="34">
        <v>5625</v>
      </c>
      <c r="F142" s="34">
        <v>5625</v>
      </c>
      <c r="G142" s="34">
        <v>5625</v>
      </c>
      <c r="H142" s="34">
        <v>5625</v>
      </c>
      <c r="I142" s="34">
        <v>5625</v>
      </c>
      <c r="J142" s="34">
        <v>5625</v>
      </c>
      <c r="K142" s="34">
        <v>5625</v>
      </c>
      <c r="L142" s="34">
        <v>5625</v>
      </c>
      <c r="M142" s="34">
        <v>5625</v>
      </c>
      <c r="N142" s="34">
        <v>5625</v>
      </c>
      <c r="O142" s="34">
        <v>5625</v>
      </c>
      <c r="P142" s="34">
        <v>5625</v>
      </c>
      <c r="Q142" s="34">
        <v>5625</v>
      </c>
      <c r="R142" s="34">
        <v>5625</v>
      </c>
      <c r="S142" s="34">
        <v>5625</v>
      </c>
      <c r="T142" s="34">
        <v>5625</v>
      </c>
      <c r="U142" s="34">
        <v>5625</v>
      </c>
      <c r="V142" s="34">
        <v>5625</v>
      </c>
      <c r="W142" s="34">
        <v>5625</v>
      </c>
      <c r="X142" s="34">
        <v>5625</v>
      </c>
      <c r="Y142" s="34">
        <v>5625</v>
      </c>
      <c r="Z142" s="34">
        <v>5625</v>
      </c>
      <c r="AA142" s="34">
        <v>5625</v>
      </c>
      <c r="AB142" s="34">
        <v>5625</v>
      </c>
      <c r="AC142" s="34">
        <v>5625</v>
      </c>
      <c r="AD142" s="34">
        <v>5625</v>
      </c>
      <c r="AE142" s="34">
        <v>5625</v>
      </c>
      <c r="AF142" s="34">
        <v>5625</v>
      </c>
      <c r="AG142" s="34">
        <v>5625</v>
      </c>
      <c r="AH142" s="34">
        <v>5625</v>
      </c>
      <c r="AI142" s="34">
        <v>5625</v>
      </c>
      <c r="AJ142" s="34">
        <v>5625</v>
      </c>
      <c r="AK142" s="34">
        <v>5625</v>
      </c>
      <c r="AL142" s="34">
        <v>5625</v>
      </c>
    </row>
    <row r="144" spans="1:38" x14ac:dyDescent="0.2">
      <c r="A144" s="30" t="s">
        <v>223</v>
      </c>
      <c r="B144" s="26"/>
      <c r="C144" s="33">
        <f>C141+C142</f>
        <v>-39.205182809921098</v>
      </c>
      <c r="D144" s="33">
        <f t="shared" ref="D144:AL144" si="36">D141+D142</f>
        <v>463.73957408265051</v>
      </c>
      <c r="E144" s="33">
        <f t="shared" si="36"/>
        <v>1042.177554115704</v>
      </c>
      <c r="F144" s="33">
        <f t="shared" si="36"/>
        <v>1694.6893178181854</v>
      </c>
      <c r="G144" s="33">
        <f t="shared" si="36"/>
        <v>2149.1603557024791</v>
      </c>
      <c r="H144" s="33">
        <f t="shared" si="36"/>
        <v>2776.0720547438104</v>
      </c>
      <c r="I144" s="33">
        <f t="shared" si="36"/>
        <v>3948.0575009586828</v>
      </c>
      <c r="J144" s="33">
        <f t="shared" si="36"/>
        <v>5633.4782825785223</v>
      </c>
      <c r="K144" s="33">
        <f t="shared" si="36"/>
        <v>7375.6372460165367</v>
      </c>
      <c r="L144" s="33">
        <f t="shared" si="36"/>
        <v>9174.5343912727403</v>
      </c>
      <c r="M144" s="33">
        <f t="shared" si="36"/>
        <v>11486.866871933904</v>
      </c>
      <c r="N144" s="33">
        <f t="shared" si="36"/>
        <v>13889.8020618843</v>
      </c>
      <c r="O144" s="33">
        <f t="shared" si="36"/>
        <v>14971.184798809947</v>
      </c>
      <c r="P144" s="33">
        <f t="shared" si="36"/>
        <v>16086.432063206608</v>
      </c>
      <c r="Q144" s="33">
        <f t="shared" si="36"/>
        <v>17374.119988760358</v>
      </c>
      <c r="R144" s="33">
        <f t="shared" si="36"/>
        <v>18463.767188495869</v>
      </c>
      <c r="S144" s="33">
        <f t="shared" si="36"/>
        <v>19785.319641520677</v>
      </c>
      <c r="T144" s="33">
        <f t="shared" si="36"/>
        <v>21312.908953520644</v>
      </c>
      <c r="U144" s="33">
        <f t="shared" si="36"/>
        <v>22673.863986512413</v>
      </c>
      <c r="V144" s="33">
        <f t="shared" si="36"/>
        <v>24351.020305322309</v>
      </c>
      <c r="W144" s="33">
        <f t="shared" si="36"/>
        <v>25011.796531834771</v>
      </c>
      <c r="X144" s="33">
        <f t="shared" si="36"/>
        <v>25646.972693685981</v>
      </c>
      <c r="Y144" s="33">
        <f t="shared" si="36"/>
        <v>26539.385843834709</v>
      </c>
      <c r="Z144" s="33">
        <f t="shared" si="36"/>
        <v>27174.562005685948</v>
      </c>
      <c r="AA144" s="33">
        <f t="shared" si="36"/>
        <v>13460.338232198352</v>
      </c>
      <c r="AB144" s="33">
        <f t="shared" si="36"/>
        <v>14121.114458710712</v>
      </c>
      <c r="AC144" s="33">
        <f t="shared" si="36"/>
        <v>14756.290620562009</v>
      </c>
      <c r="AD144" s="33">
        <f t="shared" si="36"/>
        <v>15648.703770710737</v>
      </c>
      <c r="AE144" s="33">
        <f t="shared" si="36"/>
        <v>16283.879932561947</v>
      </c>
      <c r="AF144" s="33">
        <f t="shared" si="36"/>
        <v>17009.658803702507</v>
      </c>
      <c r="AG144" s="33">
        <f t="shared" si="36"/>
        <v>18026.038896000013</v>
      </c>
      <c r="AH144" s="33">
        <f t="shared" si="36"/>
        <v>18751.817767140543</v>
      </c>
      <c r="AI144" s="33">
        <f t="shared" si="36"/>
        <v>19768.19785943802</v>
      </c>
      <c r="AJ144" s="33">
        <f t="shared" si="36"/>
        <v>20493.976730578521</v>
      </c>
      <c r="AK144" s="33">
        <f t="shared" si="36"/>
        <v>21510.356822876027</v>
      </c>
      <c r="AL144" s="33">
        <f t="shared" si="36"/>
        <v>22236.135694016528</v>
      </c>
    </row>
    <row r="146" spans="1:38" x14ac:dyDescent="0.2">
      <c r="A146" s="2" t="s">
        <v>163</v>
      </c>
    </row>
    <row r="148" spans="1:38" x14ac:dyDescent="0.2">
      <c r="A148" s="2" t="s">
        <v>164</v>
      </c>
      <c r="C148" s="27">
        <f t="shared" ref="C148:AL148" si="37">C125-C139</f>
        <v>24116.735537190078</v>
      </c>
      <c r="D148" s="27">
        <f t="shared" si="37"/>
        <v>26360.53719008265</v>
      </c>
      <c r="E148" s="27">
        <f t="shared" si="37"/>
        <v>28654.752066115703</v>
      </c>
      <c r="F148" s="27">
        <f t="shared" si="37"/>
        <v>31806.818181818184</v>
      </c>
      <c r="G148" s="27">
        <f t="shared" si="37"/>
        <v>33977.066115702481</v>
      </c>
      <c r="H148" s="27">
        <f t="shared" si="37"/>
        <v>36344.834710743802</v>
      </c>
      <c r="I148" s="27">
        <f t="shared" si="37"/>
        <v>41757.231404958678</v>
      </c>
      <c r="J148" s="27">
        <f t="shared" si="37"/>
        <v>49373.760330578516</v>
      </c>
      <c r="K148" s="27">
        <f t="shared" si="37"/>
        <v>57072.107438016537</v>
      </c>
      <c r="L148" s="27">
        <f t="shared" si="37"/>
        <v>64852.272727272735</v>
      </c>
      <c r="M148" s="27">
        <f t="shared" si="37"/>
        <v>74836.570247933894</v>
      </c>
      <c r="N148" s="27">
        <f t="shared" si="37"/>
        <v>85695.247933884297</v>
      </c>
      <c r="O148" s="27">
        <f t="shared" si="37"/>
        <v>90233.264462809937</v>
      </c>
      <c r="P148" s="27">
        <f t="shared" si="37"/>
        <v>95563.8429752066</v>
      </c>
      <c r="Q148" s="27">
        <f t="shared" si="37"/>
        <v>101091.94214876034</v>
      </c>
      <c r="R148" s="27">
        <f t="shared" si="37"/>
        <v>105638.22314049586</v>
      </c>
      <c r="S148" s="27">
        <f t="shared" si="37"/>
        <v>111958.88429752068</v>
      </c>
      <c r="T148" s="27">
        <f t="shared" si="37"/>
        <v>118658.88429752065</v>
      </c>
      <c r="U148" s="27">
        <f t="shared" si="37"/>
        <v>124285.3305785124</v>
      </c>
      <c r="V148" s="27">
        <f t="shared" si="37"/>
        <v>131893.59504132232</v>
      </c>
      <c r="W148" s="27">
        <f t="shared" si="37"/>
        <v>135053.92561983474</v>
      </c>
      <c r="X148" s="27">
        <f t="shared" si="37"/>
        <v>137429.95867768597</v>
      </c>
      <c r="Y148" s="27">
        <f t="shared" si="37"/>
        <v>141753.92561983471</v>
      </c>
      <c r="Z148" s="27">
        <f t="shared" si="37"/>
        <v>144129.95867768594</v>
      </c>
      <c r="AA148" s="27">
        <f t="shared" si="37"/>
        <v>132915.28925619833</v>
      </c>
      <c r="AB148" s="27">
        <f t="shared" si="37"/>
        <v>136075.6198347107</v>
      </c>
      <c r="AC148" s="27">
        <f t="shared" si="37"/>
        <v>138451.65289256201</v>
      </c>
      <c r="AD148" s="27">
        <f t="shared" si="37"/>
        <v>142775.61983471073</v>
      </c>
      <c r="AE148" s="27">
        <f t="shared" si="37"/>
        <v>145151.65289256195</v>
      </c>
      <c r="AF148" s="27">
        <f t="shared" si="37"/>
        <v>148402.06611570247</v>
      </c>
      <c r="AG148" s="27">
        <f t="shared" si="37"/>
        <v>152850</v>
      </c>
      <c r="AH148" s="27">
        <f t="shared" si="37"/>
        <v>156100.41322314052</v>
      </c>
      <c r="AI148" s="27">
        <f t="shared" si="37"/>
        <v>160548.34710743799</v>
      </c>
      <c r="AJ148" s="27">
        <f t="shared" si="37"/>
        <v>163798.76033057852</v>
      </c>
      <c r="AK148" s="27">
        <f t="shared" si="37"/>
        <v>168246.69421487598</v>
      </c>
      <c r="AL148" s="27">
        <f t="shared" si="37"/>
        <v>171497.10743801654</v>
      </c>
    </row>
    <row r="150" spans="1:38" x14ac:dyDescent="0.2">
      <c r="A150" s="2" t="s">
        <v>165</v>
      </c>
    </row>
    <row r="152" spans="1:38" x14ac:dyDescent="0.2">
      <c r="A152" s="28" t="s">
        <v>224</v>
      </c>
      <c r="C152">
        <f>C201</f>
        <v>0</v>
      </c>
      <c r="D152">
        <f t="shared" ref="D152:AL156" si="38">D201</f>
        <v>0</v>
      </c>
      <c r="E152">
        <f t="shared" si="38"/>
        <v>0</v>
      </c>
      <c r="F152">
        <f t="shared" si="38"/>
        <v>0</v>
      </c>
      <c r="G152">
        <f t="shared" si="38"/>
        <v>100</v>
      </c>
      <c r="H152">
        <f t="shared" si="38"/>
        <v>0</v>
      </c>
      <c r="I152">
        <f t="shared" si="38"/>
        <v>0</v>
      </c>
      <c r="J152">
        <f t="shared" si="38"/>
        <v>0</v>
      </c>
      <c r="K152">
        <f t="shared" si="38"/>
        <v>100</v>
      </c>
      <c r="L152">
        <f t="shared" si="38"/>
        <v>0</v>
      </c>
      <c r="M152">
        <f t="shared" si="38"/>
        <v>0</v>
      </c>
      <c r="N152">
        <f t="shared" si="38"/>
        <v>100</v>
      </c>
      <c r="O152">
        <f t="shared" si="38"/>
        <v>0</v>
      </c>
      <c r="P152">
        <f t="shared" si="38"/>
        <v>0</v>
      </c>
      <c r="Q152">
        <f t="shared" si="38"/>
        <v>106</v>
      </c>
      <c r="R152">
        <f t="shared" si="38"/>
        <v>0</v>
      </c>
      <c r="S152">
        <f t="shared" si="38"/>
        <v>105</v>
      </c>
      <c r="T152">
        <f t="shared" si="38"/>
        <v>0</v>
      </c>
      <c r="U152">
        <f t="shared" si="38"/>
        <v>116</v>
      </c>
      <c r="V152">
        <f t="shared" si="38"/>
        <v>0</v>
      </c>
      <c r="W152">
        <f t="shared" si="38"/>
        <v>121</v>
      </c>
      <c r="X152">
        <f t="shared" si="38"/>
        <v>0</v>
      </c>
      <c r="Y152">
        <f t="shared" si="38"/>
        <v>126</v>
      </c>
      <c r="Z152">
        <f t="shared" si="38"/>
        <v>0</v>
      </c>
      <c r="AA152">
        <f t="shared" si="38"/>
        <v>129</v>
      </c>
      <c r="AB152">
        <f t="shared" si="38"/>
        <v>0</v>
      </c>
      <c r="AC152">
        <f t="shared" si="38"/>
        <v>134</v>
      </c>
      <c r="AD152">
        <f t="shared" si="38"/>
        <v>0</v>
      </c>
      <c r="AE152">
        <f t="shared" si="38"/>
        <v>140</v>
      </c>
      <c r="AF152">
        <f t="shared" si="38"/>
        <v>0</v>
      </c>
      <c r="AG152">
        <f t="shared" si="38"/>
        <v>146</v>
      </c>
      <c r="AH152">
        <f t="shared" si="38"/>
        <v>0</v>
      </c>
      <c r="AI152">
        <f t="shared" si="38"/>
        <v>152</v>
      </c>
      <c r="AJ152">
        <f t="shared" si="38"/>
        <v>0</v>
      </c>
      <c r="AK152">
        <f t="shared" si="38"/>
        <v>158</v>
      </c>
      <c r="AL152">
        <f t="shared" si="38"/>
        <v>0</v>
      </c>
    </row>
    <row r="153" spans="1:38" x14ac:dyDescent="0.2">
      <c r="A153" s="28" t="s">
        <v>225</v>
      </c>
      <c r="C153">
        <f t="shared" ref="C153:R156" si="39">C202</f>
        <v>0</v>
      </c>
      <c r="D153">
        <f t="shared" si="39"/>
        <v>0</v>
      </c>
      <c r="E153">
        <f t="shared" si="39"/>
        <v>0</v>
      </c>
      <c r="F153">
        <f t="shared" si="39"/>
        <v>0</v>
      </c>
      <c r="G153">
        <f t="shared" si="39"/>
        <v>100</v>
      </c>
      <c r="H153">
        <f t="shared" si="39"/>
        <v>0</v>
      </c>
      <c r="I153">
        <f t="shared" si="39"/>
        <v>0</v>
      </c>
      <c r="J153">
        <f t="shared" si="39"/>
        <v>0</v>
      </c>
      <c r="K153">
        <f t="shared" si="39"/>
        <v>100</v>
      </c>
      <c r="L153">
        <f t="shared" si="39"/>
        <v>0</v>
      </c>
      <c r="M153">
        <f t="shared" si="39"/>
        <v>0</v>
      </c>
      <c r="N153">
        <f t="shared" si="39"/>
        <v>100</v>
      </c>
      <c r="O153">
        <f t="shared" si="39"/>
        <v>0</v>
      </c>
      <c r="P153">
        <f t="shared" si="39"/>
        <v>0</v>
      </c>
      <c r="Q153">
        <f t="shared" si="39"/>
        <v>106</v>
      </c>
      <c r="R153">
        <f t="shared" si="39"/>
        <v>0</v>
      </c>
      <c r="S153">
        <f t="shared" si="38"/>
        <v>105</v>
      </c>
      <c r="T153">
        <f t="shared" si="38"/>
        <v>0</v>
      </c>
      <c r="U153">
        <f t="shared" si="38"/>
        <v>116</v>
      </c>
      <c r="V153">
        <f t="shared" si="38"/>
        <v>0</v>
      </c>
      <c r="W153">
        <f t="shared" si="38"/>
        <v>121</v>
      </c>
      <c r="X153">
        <f t="shared" si="38"/>
        <v>0</v>
      </c>
      <c r="Y153">
        <f t="shared" si="38"/>
        <v>126</v>
      </c>
      <c r="Z153">
        <f t="shared" si="38"/>
        <v>0</v>
      </c>
      <c r="AA153">
        <f t="shared" si="38"/>
        <v>129</v>
      </c>
      <c r="AB153">
        <f t="shared" si="38"/>
        <v>0</v>
      </c>
      <c r="AC153">
        <f t="shared" si="38"/>
        <v>134</v>
      </c>
      <c r="AD153">
        <f t="shared" si="38"/>
        <v>0</v>
      </c>
      <c r="AE153">
        <f t="shared" si="38"/>
        <v>140</v>
      </c>
      <c r="AF153">
        <f t="shared" si="38"/>
        <v>0</v>
      </c>
      <c r="AG153">
        <f t="shared" si="38"/>
        <v>146</v>
      </c>
      <c r="AH153">
        <f t="shared" si="38"/>
        <v>0</v>
      </c>
      <c r="AI153">
        <f t="shared" si="38"/>
        <v>152</v>
      </c>
      <c r="AJ153">
        <f t="shared" si="38"/>
        <v>0</v>
      </c>
      <c r="AK153">
        <f t="shared" si="38"/>
        <v>158</v>
      </c>
      <c r="AL153">
        <f t="shared" si="38"/>
        <v>0</v>
      </c>
    </row>
    <row r="154" spans="1:38" x14ac:dyDescent="0.2">
      <c r="A154" s="28" t="s">
        <v>226</v>
      </c>
      <c r="C154">
        <f t="shared" si="39"/>
        <v>0</v>
      </c>
      <c r="D154">
        <f t="shared" si="38"/>
        <v>0</v>
      </c>
      <c r="E154">
        <f t="shared" si="38"/>
        <v>0</v>
      </c>
      <c r="F154">
        <f t="shared" si="38"/>
        <v>100</v>
      </c>
      <c r="G154">
        <f t="shared" si="38"/>
        <v>0</v>
      </c>
      <c r="H154">
        <f t="shared" si="38"/>
        <v>0</v>
      </c>
      <c r="I154">
        <f t="shared" si="38"/>
        <v>0</v>
      </c>
      <c r="J154">
        <f t="shared" si="38"/>
        <v>100</v>
      </c>
      <c r="K154">
        <f t="shared" si="38"/>
        <v>0</v>
      </c>
      <c r="L154">
        <f t="shared" si="38"/>
        <v>0</v>
      </c>
      <c r="M154">
        <f t="shared" si="38"/>
        <v>122</v>
      </c>
      <c r="N154">
        <f t="shared" si="38"/>
        <v>0</v>
      </c>
      <c r="O154">
        <f t="shared" si="38"/>
        <v>119</v>
      </c>
      <c r="P154">
        <f t="shared" si="38"/>
        <v>0</v>
      </c>
      <c r="Q154">
        <f t="shared" si="38"/>
        <v>128</v>
      </c>
      <c r="R154">
        <f t="shared" si="38"/>
        <v>0</v>
      </c>
      <c r="S154">
        <f t="shared" si="38"/>
        <v>141</v>
      </c>
      <c r="T154">
        <f t="shared" si="38"/>
        <v>0</v>
      </c>
      <c r="U154">
        <f t="shared" si="38"/>
        <v>154</v>
      </c>
      <c r="V154">
        <f t="shared" si="38"/>
        <v>0</v>
      </c>
      <c r="W154">
        <f t="shared" si="38"/>
        <v>163</v>
      </c>
      <c r="X154">
        <f t="shared" si="38"/>
        <v>0</v>
      </c>
      <c r="Y154">
        <f t="shared" si="38"/>
        <v>166</v>
      </c>
      <c r="Z154">
        <f t="shared" si="38"/>
        <v>0</v>
      </c>
      <c r="AA154">
        <f t="shared" si="38"/>
        <v>173</v>
      </c>
      <c r="AB154">
        <f t="shared" si="38"/>
        <v>0</v>
      </c>
      <c r="AC154">
        <f t="shared" si="38"/>
        <v>179</v>
      </c>
      <c r="AD154">
        <f t="shared" si="38"/>
        <v>0</v>
      </c>
      <c r="AE154">
        <f t="shared" si="38"/>
        <v>185</v>
      </c>
      <c r="AF154">
        <f t="shared" si="38"/>
        <v>0</v>
      </c>
      <c r="AG154">
        <f t="shared" si="38"/>
        <v>194</v>
      </c>
      <c r="AH154">
        <f t="shared" si="38"/>
        <v>0</v>
      </c>
      <c r="AI154">
        <f t="shared" si="38"/>
        <v>202</v>
      </c>
      <c r="AJ154">
        <f t="shared" si="38"/>
        <v>0</v>
      </c>
      <c r="AK154">
        <f t="shared" si="38"/>
        <v>210</v>
      </c>
      <c r="AL154">
        <f t="shared" si="38"/>
        <v>0</v>
      </c>
    </row>
    <row r="155" spans="1:38" x14ac:dyDescent="0.2">
      <c r="A155" s="28" t="s">
        <v>227</v>
      </c>
      <c r="C155">
        <f t="shared" si="39"/>
        <v>0</v>
      </c>
      <c r="D155">
        <f t="shared" si="38"/>
        <v>0</v>
      </c>
      <c r="E155">
        <f t="shared" si="38"/>
        <v>100</v>
      </c>
      <c r="F155">
        <f t="shared" si="38"/>
        <v>0</v>
      </c>
      <c r="G155">
        <f t="shared" si="38"/>
        <v>0</v>
      </c>
      <c r="H155">
        <f t="shared" si="38"/>
        <v>0</v>
      </c>
      <c r="I155">
        <f t="shared" si="38"/>
        <v>100</v>
      </c>
      <c r="J155">
        <f t="shared" si="38"/>
        <v>0</v>
      </c>
      <c r="K155">
        <f t="shared" si="38"/>
        <v>100</v>
      </c>
      <c r="L155">
        <f t="shared" si="38"/>
        <v>0</v>
      </c>
      <c r="M155">
        <f t="shared" si="38"/>
        <v>131</v>
      </c>
      <c r="N155">
        <f t="shared" si="38"/>
        <v>0</v>
      </c>
      <c r="O155">
        <f t="shared" si="38"/>
        <v>149</v>
      </c>
      <c r="P155">
        <f t="shared" si="38"/>
        <v>0</v>
      </c>
      <c r="Q155">
        <f t="shared" si="38"/>
        <v>160</v>
      </c>
      <c r="R155">
        <f t="shared" si="38"/>
        <v>0</v>
      </c>
      <c r="S155">
        <f t="shared" si="38"/>
        <v>175</v>
      </c>
      <c r="T155">
        <f t="shared" si="38"/>
        <v>0</v>
      </c>
      <c r="U155">
        <f t="shared" si="38"/>
        <v>195</v>
      </c>
      <c r="V155">
        <f t="shared" si="38"/>
        <v>0</v>
      </c>
      <c r="W155">
        <f t="shared" si="38"/>
        <v>202</v>
      </c>
      <c r="X155">
        <f t="shared" si="38"/>
        <v>0</v>
      </c>
      <c r="Y155">
        <f t="shared" si="38"/>
        <v>208</v>
      </c>
      <c r="Z155">
        <f t="shared" si="38"/>
        <v>0</v>
      </c>
      <c r="AA155">
        <f t="shared" si="38"/>
        <v>216</v>
      </c>
      <c r="AB155">
        <f t="shared" si="38"/>
        <v>0</v>
      </c>
      <c r="AC155">
        <f t="shared" si="38"/>
        <v>224</v>
      </c>
      <c r="AD155">
        <f t="shared" si="38"/>
        <v>0</v>
      </c>
      <c r="AE155">
        <f t="shared" si="38"/>
        <v>233</v>
      </c>
      <c r="AF155">
        <f t="shared" si="38"/>
        <v>0</v>
      </c>
      <c r="AG155">
        <f t="shared" si="38"/>
        <v>244</v>
      </c>
      <c r="AH155">
        <f t="shared" si="38"/>
        <v>0</v>
      </c>
      <c r="AI155">
        <f t="shared" si="38"/>
        <v>254</v>
      </c>
      <c r="AJ155">
        <f t="shared" si="38"/>
        <v>0</v>
      </c>
      <c r="AK155">
        <f t="shared" si="38"/>
        <v>264</v>
      </c>
      <c r="AL155">
        <f t="shared" si="38"/>
        <v>0</v>
      </c>
    </row>
    <row r="156" spans="1:38" x14ac:dyDescent="0.2">
      <c r="A156" s="28" t="s">
        <v>241</v>
      </c>
      <c r="C156">
        <f t="shared" si="39"/>
        <v>0</v>
      </c>
      <c r="D156">
        <f t="shared" si="38"/>
        <v>0</v>
      </c>
      <c r="E156">
        <f t="shared" si="38"/>
        <v>0</v>
      </c>
      <c r="F156">
        <f t="shared" si="38"/>
        <v>0</v>
      </c>
      <c r="G156">
        <f t="shared" si="38"/>
        <v>0</v>
      </c>
      <c r="H156">
        <f t="shared" si="38"/>
        <v>0</v>
      </c>
      <c r="I156">
        <f t="shared" si="38"/>
        <v>0</v>
      </c>
      <c r="J156">
        <f t="shared" si="38"/>
        <v>0</v>
      </c>
      <c r="K156">
        <f t="shared" si="38"/>
        <v>0</v>
      </c>
      <c r="L156">
        <f t="shared" si="38"/>
        <v>0</v>
      </c>
      <c r="M156">
        <f t="shared" si="38"/>
        <v>100</v>
      </c>
      <c r="N156">
        <f t="shared" si="38"/>
        <v>0</v>
      </c>
      <c r="O156">
        <f t="shared" si="38"/>
        <v>0</v>
      </c>
      <c r="P156">
        <f t="shared" si="38"/>
        <v>0</v>
      </c>
      <c r="Q156">
        <f t="shared" si="38"/>
        <v>0</v>
      </c>
      <c r="R156">
        <f t="shared" si="38"/>
        <v>0</v>
      </c>
      <c r="S156">
        <f t="shared" si="38"/>
        <v>0</v>
      </c>
      <c r="T156">
        <f t="shared" si="38"/>
        <v>100</v>
      </c>
      <c r="U156">
        <f t="shared" si="38"/>
        <v>0</v>
      </c>
      <c r="V156">
        <f t="shared" si="38"/>
        <v>0</v>
      </c>
      <c r="W156">
        <f t="shared" si="38"/>
        <v>0</v>
      </c>
      <c r="X156">
        <f t="shared" si="38"/>
        <v>0</v>
      </c>
      <c r="Y156">
        <f t="shared" si="38"/>
        <v>100</v>
      </c>
      <c r="Z156">
        <f t="shared" si="38"/>
        <v>0</v>
      </c>
      <c r="AA156">
        <f t="shared" si="38"/>
        <v>0</v>
      </c>
      <c r="AB156">
        <f t="shared" si="38"/>
        <v>0</v>
      </c>
      <c r="AC156">
        <f t="shared" si="38"/>
        <v>0</v>
      </c>
      <c r="AD156">
        <f t="shared" si="38"/>
        <v>100</v>
      </c>
      <c r="AE156">
        <f t="shared" si="38"/>
        <v>0</v>
      </c>
      <c r="AF156">
        <f t="shared" si="38"/>
        <v>0</v>
      </c>
      <c r="AG156">
        <f t="shared" si="38"/>
        <v>0</v>
      </c>
      <c r="AH156">
        <f t="shared" si="38"/>
        <v>100</v>
      </c>
      <c r="AI156">
        <f t="shared" si="38"/>
        <v>0</v>
      </c>
      <c r="AJ156">
        <f t="shared" si="38"/>
        <v>0</v>
      </c>
      <c r="AK156">
        <f t="shared" si="38"/>
        <v>0</v>
      </c>
      <c r="AL156">
        <f t="shared" si="38"/>
        <v>100</v>
      </c>
    </row>
    <row r="157" spans="1:38" x14ac:dyDescent="0.2">
      <c r="A157" s="29" t="s">
        <v>166</v>
      </c>
      <c r="B157" s="29"/>
      <c r="C157" s="29">
        <f>-B6</f>
        <v>-170077.68959999998</v>
      </c>
      <c r="D157" s="29">
        <f>-(D152*$C$39+D153*$C$40+D154*$C$41+D155*$C$42+D156*$C$43)</f>
        <v>0</v>
      </c>
      <c r="E157" s="29">
        <f t="shared" ref="E157:AL157" si="40">-(E152*$C$39+E153*$C$40+E154*$C$41+E155*$C$42+E156*$C$43)</f>
        <v>-2508</v>
      </c>
      <c r="F157" s="29">
        <f t="shared" si="40"/>
        <v>-75869.745599999995</v>
      </c>
      <c r="G157" s="29">
        <f t="shared" si="40"/>
        <v>-91699.943999999989</v>
      </c>
      <c r="H157" s="29">
        <f t="shared" si="40"/>
        <v>0</v>
      </c>
      <c r="I157" s="29">
        <f t="shared" si="40"/>
        <v>-2508</v>
      </c>
      <c r="J157" s="29">
        <f t="shared" si="40"/>
        <v>-75869.745599999995</v>
      </c>
      <c r="K157" s="29">
        <f t="shared" si="40"/>
        <v>-94207.943999999989</v>
      </c>
      <c r="L157" s="29">
        <f t="shared" si="40"/>
        <v>0</v>
      </c>
      <c r="M157" s="29">
        <f t="shared" si="40"/>
        <v>-97346.569631999984</v>
      </c>
      <c r="N157" s="29">
        <f t="shared" si="40"/>
        <v>-91699.943999999989</v>
      </c>
      <c r="O157" s="29">
        <f t="shared" si="40"/>
        <v>-94021.917263999989</v>
      </c>
      <c r="P157" s="29">
        <f t="shared" si="40"/>
        <v>0</v>
      </c>
      <c r="Q157" s="29">
        <f t="shared" si="40"/>
        <v>-198328.01500799996</v>
      </c>
      <c r="R157" s="29">
        <f t="shared" si="40"/>
        <v>0</v>
      </c>
      <c r="S157" s="29">
        <f t="shared" si="40"/>
        <v>-207650.282496</v>
      </c>
      <c r="T157" s="29">
        <f t="shared" si="40"/>
        <v>-1500</v>
      </c>
      <c r="U157" s="29">
        <f t="shared" si="40"/>
        <v>-228101.94326399997</v>
      </c>
      <c r="V157" s="29">
        <f t="shared" si="40"/>
        <v>0</v>
      </c>
      <c r="W157" s="29">
        <f t="shared" si="40"/>
        <v>-239690.77756799999</v>
      </c>
      <c r="X157" s="29">
        <f t="shared" si="40"/>
        <v>0</v>
      </c>
      <c r="Y157" s="29">
        <f t="shared" si="40"/>
        <v>-248202.347136</v>
      </c>
      <c r="Z157" s="29">
        <f t="shared" si="40"/>
        <v>0</v>
      </c>
      <c r="AA157" s="29">
        <f t="shared" si="40"/>
        <v>-254964.86764799996</v>
      </c>
      <c r="AB157" s="29">
        <f t="shared" si="40"/>
        <v>0</v>
      </c>
      <c r="AC157" s="29">
        <f t="shared" si="40"/>
        <v>-264302.68958399998</v>
      </c>
      <c r="AD157" s="29">
        <f t="shared" si="40"/>
        <v>-1500</v>
      </c>
      <c r="AE157" s="29">
        <f t="shared" si="40"/>
        <v>-274582.59096</v>
      </c>
      <c r="AF157" s="29">
        <f t="shared" si="40"/>
        <v>0</v>
      </c>
      <c r="AG157" s="29">
        <f t="shared" si="40"/>
        <v>-287188.74470399995</v>
      </c>
      <c r="AH157" s="29">
        <f t="shared" si="40"/>
        <v>-1500</v>
      </c>
      <c r="AI157" s="29">
        <f t="shared" si="40"/>
        <v>-299011.12099199998</v>
      </c>
      <c r="AJ157" s="29">
        <f t="shared" si="40"/>
        <v>0</v>
      </c>
      <c r="AK157" s="29">
        <f t="shared" si="40"/>
        <v>-310833.49727999995</v>
      </c>
      <c r="AL157" s="29">
        <f t="shared" si="40"/>
        <v>-1500</v>
      </c>
    </row>
    <row r="159" spans="1:38" x14ac:dyDescent="0.2">
      <c r="A159" s="29" t="s">
        <v>167</v>
      </c>
      <c r="B159" s="29"/>
      <c r="C159" s="29">
        <f>-B5</f>
        <v>-146950</v>
      </c>
    </row>
    <row r="161" spans="1:38" s="86" customFormat="1" ht="19" x14ac:dyDescent="0.25">
      <c r="A161" s="84" t="s">
        <v>168</v>
      </c>
      <c r="B161" s="84"/>
      <c r="C161" s="85">
        <f>-C148+C159+C157</f>
        <v>-341144.42513719003</v>
      </c>
      <c r="D161" s="85">
        <f t="shared" ref="D161:AL161" si="41">D148+D157</f>
        <v>26360.53719008265</v>
      </c>
      <c r="E161" s="85">
        <f t="shared" si="41"/>
        <v>26146.752066115703</v>
      </c>
      <c r="F161" s="85">
        <f t="shared" si="41"/>
        <v>-44062.927418181811</v>
      </c>
      <c r="G161" s="85">
        <f t="shared" si="41"/>
        <v>-57722.877884297508</v>
      </c>
      <c r="H161" s="85">
        <f t="shared" si="41"/>
        <v>36344.834710743802</v>
      </c>
      <c r="I161" s="85">
        <f t="shared" si="41"/>
        <v>39249.231404958678</v>
      </c>
      <c r="J161" s="85">
        <f t="shared" si="41"/>
        <v>-26495.985269421479</v>
      </c>
      <c r="K161" s="85">
        <f t="shared" si="41"/>
        <v>-37135.836561983451</v>
      </c>
      <c r="L161" s="85">
        <f t="shared" si="41"/>
        <v>64852.272727272735</v>
      </c>
      <c r="M161" s="85">
        <f t="shared" si="41"/>
        <v>-22509.99938406609</v>
      </c>
      <c r="N161" s="85">
        <f t="shared" si="41"/>
        <v>-6004.6960661156918</v>
      </c>
      <c r="O161" s="85">
        <f t="shared" si="41"/>
        <v>-3788.6528011900518</v>
      </c>
      <c r="P161" s="85">
        <f t="shared" si="41"/>
        <v>95563.8429752066</v>
      </c>
      <c r="Q161" s="85">
        <f t="shared" si="41"/>
        <v>-97236.072859239619</v>
      </c>
      <c r="R161" s="85">
        <f t="shared" si="41"/>
        <v>105638.22314049586</v>
      </c>
      <c r="S161" s="85">
        <f t="shared" si="41"/>
        <v>-95691.398198479321</v>
      </c>
      <c r="T161" s="85">
        <f t="shared" si="41"/>
        <v>117158.88429752065</v>
      </c>
      <c r="U161" s="85">
        <f t="shared" si="41"/>
        <v>-103816.61268548758</v>
      </c>
      <c r="V161" s="85">
        <f t="shared" si="41"/>
        <v>131893.59504132232</v>
      </c>
      <c r="W161" s="85">
        <f t="shared" si="41"/>
        <v>-104636.85194816525</v>
      </c>
      <c r="X161" s="85">
        <f t="shared" si="41"/>
        <v>137429.95867768597</v>
      </c>
      <c r="Y161" s="85">
        <f t="shared" si="41"/>
        <v>-106448.42151616528</v>
      </c>
      <c r="Z161" s="85">
        <f t="shared" si="41"/>
        <v>144129.95867768594</v>
      </c>
      <c r="AA161" s="85">
        <f t="shared" si="41"/>
        <v>-122049.57839180162</v>
      </c>
      <c r="AB161" s="85">
        <f t="shared" si="41"/>
        <v>136075.6198347107</v>
      </c>
      <c r="AC161" s="85">
        <f t="shared" si="41"/>
        <v>-125851.03669143797</v>
      </c>
      <c r="AD161" s="85">
        <f t="shared" si="41"/>
        <v>141275.61983471073</v>
      </c>
      <c r="AE161" s="85">
        <f t="shared" si="41"/>
        <v>-129430.93806743805</v>
      </c>
      <c r="AF161" s="85">
        <f t="shared" si="41"/>
        <v>148402.06611570247</v>
      </c>
      <c r="AG161" s="85">
        <f t="shared" si="41"/>
        <v>-134338.74470399995</v>
      </c>
      <c r="AH161" s="85">
        <f t="shared" si="41"/>
        <v>154600.41322314052</v>
      </c>
      <c r="AI161" s="85">
        <f t="shared" si="41"/>
        <v>-138462.77388456199</v>
      </c>
      <c r="AJ161" s="85">
        <f t="shared" si="41"/>
        <v>163798.76033057852</v>
      </c>
      <c r="AK161" s="85">
        <f t="shared" si="41"/>
        <v>-142586.80306512397</v>
      </c>
      <c r="AL161" s="85">
        <f t="shared" si="41"/>
        <v>169997.10743801654</v>
      </c>
    </row>
    <row r="162" spans="1:38" x14ac:dyDescent="0.2">
      <c r="A162" s="29" t="s">
        <v>169</v>
      </c>
      <c r="B162" s="29"/>
      <c r="C162" s="27"/>
      <c r="D162" s="27">
        <f t="shared" ref="D162:AL162" si="42">C161+D161</f>
        <v>-314783.88794710737</v>
      </c>
      <c r="E162" s="27">
        <f t="shared" si="42"/>
        <v>52507.289256198354</v>
      </c>
      <c r="F162" s="27">
        <f t="shared" si="42"/>
        <v>-17916.175352066108</v>
      </c>
      <c r="G162" s="27">
        <f t="shared" si="42"/>
        <v>-101785.80530247932</v>
      </c>
      <c r="H162" s="27">
        <f t="shared" si="42"/>
        <v>-21378.043173553706</v>
      </c>
      <c r="I162" s="27">
        <f t="shared" si="42"/>
        <v>75594.066115702473</v>
      </c>
      <c r="J162" s="27">
        <f t="shared" si="42"/>
        <v>12753.2461355372</v>
      </c>
      <c r="K162" s="27">
        <f t="shared" si="42"/>
        <v>-63631.82183140493</v>
      </c>
      <c r="L162" s="27">
        <f t="shared" si="42"/>
        <v>27716.436165289284</v>
      </c>
      <c r="M162" s="27">
        <f t="shared" si="42"/>
        <v>42342.273343206645</v>
      </c>
      <c r="N162" s="27">
        <f t="shared" si="42"/>
        <v>-28514.695450181782</v>
      </c>
      <c r="O162" s="27">
        <f t="shared" si="42"/>
        <v>-9793.3488673057436</v>
      </c>
      <c r="P162" s="27">
        <f t="shared" si="42"/>
        <v>91775.190174016549</v>
      </c>
      <c r="Q162" s="27">
        <f t="shared" si="42"/>
        <v>-1672.2298840330186</v>
      </c>
      <c r="R162" s="27">
        <f t="shared" si="42"/>
        <v>8402.1502812562394</v>
      </c>
      <c r="S162" s="27">
        <f t="shared" si="42"/>
        <v>9946.8249420165375</v>
      </c>
      <c r="T162" s="27">
        <f t="shared" si="42"/>
        <v>21467.486099041329</v>
      </c>
      <c r="U162" s="27">
        <f t="shared" si="42"/>
        <v>13342.271612033073</v>
      </c>
      <c r="V162" s="27">
        <f t="shared" si="42"/>
        <v>28076.982355834742</v>
      </c>
      <c r="W162" s="27">
        <f t="shared" si="42"/>
        <v>27256.743093157071</v>
      </c>
      <c r="X162" s="27">
        <f t="shared" si="42"/>
        <v>32793.106729520718</v>
      </c>
      <c r="Y162" s="27">
        <f t="shared" si="42"/>
        <v>30981.537161520682</v>
      </c>
      <c r="Z162" s="27">
        <f t="shared" si="42"/>
        <v>37681.537161520653</v>
      </c>
      <c r="AA162" s="27">
        <f t="shared" si="42"/>
        <v>22080.380285884312</v>
      </c>
      <c r="AB162" s="27">
        <f t="shared" si="42"/>
        <v>14026.041442909074</v>
      </c>
      <c r="AC162" s="27">
        <f t="shared" si="42"/>
        <v>10224.583143272728</v>
      </c>
      <c r="AD162" s="27">
        <f t="shared" si="42"/>
        <v>15424.583143272757</v>
      </c>
      <c r="AE162" s="27">
        <f t="shared" si="42"/>
        <v>11844.681767272676</v>
      </c>
      <c r="AF162" s="27">
        <f t="shared" si="42"/>
        <v>18971.128048264422</v>
      </c>
      <c r="AG162" s="27">
        <f t="shared" si="42"/>
        <v>14063.32141170252</v>
      </c>
      <c r="AH162" s="27">
        <f t="shared" si="42"/>
        <v>20261.66851914057</v>
      </c>
      <c r="AI162" s="27">
        <f t="shared" si="42"/>
        <v>16137.639338578534</v>
      </c>
      <c r="AJ162" s="27">
        <f t="shared" si="42"/>
        <v>25335.986446016526</v>
      </c>
      <c r="AK162" s="27">
        <f t="shared" si="42"/>
        <v>21211.957265454548</v>
      </c>
      <c r="AL162" s="27">
        <f t="shared" si="42"/>
        <v>27410.30437289257</v>
      </c>
    </row>
    <row r="164" spans="1:38" x14ac:dyDescent="0.2">
      <c r="A164" s="30" t="s">
        <v>252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1:38" x14ac:dyDescent="0.2">
      <c r="A165" s="16" t="s">
        <v>245</v>
      </c>
    </row>
    <row r="166" spans="1:38" x14ac:dyDescent="0.2">
      <c r="A166" s="28" t="s">
        <v>228</v>
      </c>
      <c r="C166">
        <v>100</v>
      </c>
      <c r="D166">
        <f t="shared" ref="D166:AL166" si="43">C208</f>
        <v>85</v>
      </c>
      <c r="E166">
        <f t="shared" si="43"/>
        <v>69</v>
      </c>
      <c r="F166">
        <f t="shared" si="43"/>
        <v>52</v>
      </c>
      <c r="G166">
        <f t="shared" si="43"/>
        <v>34</v>
      </c>
      <c r="H166">
        <f t="shared" si="43"/>
        <v>115</v>
      </c>
      <c r="I166">
        <f t="shared" si="43"/>
        <v>95</v>
      </c>
      <c r="J166">
        <f t="shared" si="43"/>
        <v>73</v>
      </c>
      <c r="K166">
        <f t="shared" si="43"/>
        <v>48</v>
      </c>
      <c r="L166">
        <f t="shared" si="43"/>
        <v>120</v>
      </c>
      <c r="M166">
        <f t="shared" si="43"/>
        <v>89</v>
      </c>
      <c r="N166">
        <f t="shared" si="43"/>
        <v>54</v>
      </c>
      <c r="O166">
        <f t="shared" si="43"/>
        <v>115</v>
      </c>
      <c r="P166">
        <f t="shared" si="43"/>
        <v>74</v>
      </c>
      <c r="Q166">
        <f t="shared" si="43"/>
        <v>31</v>
      </c>
      <c r="R166">
        <f t="shared" si="43"/>
        <v>92</v>
      </c>
      <c r="S166">
        <f t="shared" si="43"/>
        <v>45</v>
      </c>
      <c r="T166">
        <f t="shared" si="43"/>
        <v>101</v>
      </c>
      <c r="U166">
        <f t="shared" si="43"/>
        <v>49</v>
      </c>
      <c r="V166">
        <f t="shared" si="43"/>
        <v>111</v>
      </c>
      <c r="W166">
        <f t="shared" si="43"/>
        <v>54</v>
      </c>
      <c r="X166">
        <f t="shared" si="43"/>
        <v>117</v>
      </c>
      <c r="Y166">
        <f t="shared" si="43"/>
        <v>58</v>
      </c>
      <c r="Z166">
        <f t="shared" si="43"/>
        <v>123</v>
      </c>
      <c r="AA166">
        <f t="shared" si="43"/>
        <v>61</v>
      </c>
      <c r="AB166">
        <f t="shared" si="43"/>
        <v>127</v>
      </c>
      <c r="AC166">
        <f t="shared" si="43"/>
        <v>63</v>
      </c>
      <c r="AD166">
        <f t="shared" si="43"/>
        <v>132</v>
      </c>
      <c r="AE166">
        <f t="shared" si="43"/>
        <v>65</v>
      </c>
      <c r="AF166">
        <f t="shared" si="43"/>
        <v>137</v>
      </c>
      <c r="AG166">
        <f t="shared" si="43"/>
        <v>68</v>
      </c>
      <c r="AH166">
        <f t="shared" si="43"/>
        <v>143</v>
      </c>
      <c r="AI166">
        <f t="shared" si="43"/>
        <v>71</v>
      </c>
      <c r="AJ166">
        <f t="shared" si="43"/>
        <v>149</v>
      </c>
      <c r="AK166">
        <f t="shared" si="43"/>
        <v>74</v>
      </c>
      <c r="AL166">
        <f t="shared" si="43"/>
        <v>155</v>
      </c>
    </row>
    <row r="167" spans="1:38" x14ac:dyDescent="0.2">
      <c r="A167" s="28" t="s">
        <v>229</v>
      </c>
      <c r="C167">
        <v>100</v>
      </c>
      <c r="D167">
        <f t="shared" ref="D167:AL167" si="44">C209</f>
        <v>85</v>
      </c>
      <c r="E167">
        <f t="shared" si="44"/>
        <v>69</v>
      </c>
      <c r="F167">
        <f t="shared" si="44"/>
        <v>52</v>
      </c>
      <c r="G167">
        <f t="shared" si="44"/>
        <v>34</v>
      </c>
      <c r="H167">
        <f t="shared" si="44"/>
        <v>115</v>
      </c>
      <c r="I167">
        <f t="shared" si="44"/>
        <v>95</v>
      </c>
      <c r="J167">
        <f t="shared" si="44"/>
        <v>73</v>
      </c>
      <c r="K167">
        <f t="shared" si="44"/>
        <v>48</v>
      </c>
      <c r="L167">
        <f t="shared" si="44"/>
        <v>120</v>
      </c>
      <c r="M167">
        <f t="shared" si="44"/>
        <v>89</v>
      </c>
      <c r="N167">
        <f t="shared" si="44"/>
        <v>54</v>
      </c>
      <c r="O167">
        <f t="shared" si="44"/>
        <v>115</v>
      </c>
      <c r="P167">
        <f t="shared" si="44"/>
        <v>74</v>
      </c>
      <c r="Q167">
        <f t="shared" si="44"/>
        <v>31</v>
      </c>
      <c r="R167">
        <f t="shared" si="44"/>
        <v>92</v>
      </c>
      <c r="S167">
        <f t="shared" si="44"/>
        <v>45</v>
      </c>
      <c r="T167">
        <f t="shared" si="44"/>
        <v>101</v>
      </c>
      <c r="U167">
        <f t="shared" si="44"/>
        <v>49</v>
      </c>
      <c r="V167">
        <f t="shared" si="44"/>
        <v>111</v>
      </c>
      <c r="W167">
        <f t="shared" si="44"/>
        <v>54</v>
      </c>
      <c r="X167">
        <f t="shared" si="44"/>
        <v>117</v>
      </c>
      <c r="Y167">
        <f t="shared" si="44"/>
        <v>58</v>
      </c>
      <c r="Z167">
        <f t="shared" si="44"/>
        <v>123</v>
      </c>
      <c r="AA167">
        <f t="shared" si="44"/>
        <v>61</v>
      </c>
      <c r="AB167">
        <f t="shared" si="44"/>
        <v>127</v>
      </c>
      <c r="AC167">
        <f t="shared" si="44"/>
        <v>63</v>
      </c>
      <c r="AD167">
        <f t="shared" si="44"/>
        <v>132</v>
      </c>
      <c r="AE167">
        <f t="shared" si="44"/>
        <v>65</v>
      </c>
      <c r="AF167">
        <f t="shared" si="44"/>
        <v>137</v>
      </c>
      <c r="AG167">
        <f t="shared" si="44"/>
        <v>68</v>
      </c>
      <c r="AH167">
        <f t="shared" si="44"/>
        <v>143</v>
      </c>
      <c r="AI167">
        <f t="shared" si="44"/>
        <v>71</v>
      </c>
      <c r="AJ167">
        <f t="shared" si="44"/>
        <v>149</v>
      </c>
      <c r="AK167">
        <f t="shared" si="44"/>
        <v>74</v>
      </c>
      <c r="AL167">
        <f t="shared" si="44"/>
        <v>155</v>
      </c>
    </row>
    <row r="168" spans="1:38" x14ac:dyDescent="0.2">
      <c r="A168" s="28" t="s">
        <v>230</v>
      </c>
      <c r="C168">
        <v>100</v>
      </c>
      <c r="D168">
        <f t="shared" ref="D168:AL168" si="45">C210</f>
        <v>80</v>
      </c>
      <c r="E168">
        <f t="shared" si="45"/>
        <v>59</v>
      </c>
      <c r="F168">
        <f t="shared" si="45"/>
        <v>37</v>
      </c>
      <c r="G168">
        <f t="shared" si="45"/>
        <v>113</v>
      </c>
      <c r="H168">
        <f t="shared" si="45"/>
        <v>88</v>
      </c>
      <c r="I168">
        <f t="shared" si="45"/>
        <v>62</v>
      </c>
      <c r="J168">
        <f t="shared" si="45"/>
        <v>33</v>
      </c>
      <c r="K168">
        <f t="shared" si="45"/>
        <v>100</v>
      </c>
      <c r="L168">
        <f t="shared" si="45"/>
        <v>63</v>
      </c>
      <c r="M168">
        <f t="shared" si="45"/>
        <v>22</v>
      </c>
      <c r="N168">
        <f t="shared" si="45"/>
        <v>98</v>
      </c>
      <c r="O168">
        <f t="shared" si="45"/>
        <v>46</v>
      </c>
      <c r="P168">
        <f t="shared" si="45"/>
        <v>111</v>
      </c>
      <c r="Q168">
        <f t="shared" si="45"/>
        <v>54</v>
      </c>
      <c r="R168">
        <f t="shared" si="45"/>
        <v>122</v>
      </c>
      <c r="S168">
        <f t="shared" si="45"/>
        <v>60</v>
      </c>
      <c r="T168">
        <f t="shared" si="45"/>
        <v>135</v>
      </c>
      <c r="U168">
        <f t="shared" si="45"/>
        <v>66</v>
      </c>
      <c r="V168">
        <f t="shared" si="45"/>
        <v>148</v>
      </c>
      <c r="W168">
        <f t="shared" si="45"/>
        <v>72</v>
      </c>
      <c r="X168">
        <f t="shared" si="45"/>
        <v>157</v>
      </c>
      <c r="Y168">
        <f t="shared" si="45"/>
        <v>78</v>
      </c>
      <c r="Z168">
        <f t="shared" si="45"/>
        <v>163</v>
      </c>
      <c r="AA168">
        <f t="shared" si="45"/>
        <v>81</v>
      </c>
      <c r="AB168">
        <f t="shared" si="45"/>
        <v>170</v>
      </c>
      <c r="AC168">
        <f t="shared" si="45"/>
        <v>84</v>
      </c>
      <c r="AD168">
        <f t="shared" si="45"/>
        <v>176</v>
      </c>
      <c r="AE168">
        <f t="shared" si="45"/>
        <v>87</v>
      </c>
      <c r="AF168">
        <f t="shared" si="45"/>
        <v>182</v>
      </c>
      <c r="AG168">
        <f t="shared" si="45"/>
        <v>90</v>
      </c>
      <c r="AH168">
        <f t="shared" si="45"/>
        <v>190</v>
      </c>
      <c r="AI168">
        <f t="shared" si="45"/>
        <v>94</v>
      </c>
      <c r="AJ168">
        <f t="shared" si="45"/>
        <v>198</v>
      </c>
      <c r="AK168">
        <f t="shared" si="45"/>
        <v>98</v>
      </c>
      <c r="AL168">
        <f t="shared" si="45"/>
        <v>206</v>
      </c>
    </row>
    <row r="169" spans="1:38" x14ac:dyDescent="0.2">
      <c r="A169" s="28" t="s">
        <v>231</v>
      </c>
      <c r="C169">
        <v>100</v>
      </c>
      <c r="D169">
        <f t="shared" ref="D169:AL169" si="46">C211</f>
        <v>75</v>
      </c>
      <c r="E169">
        <f t="shared" si="46"/>
        <v>48</v>
      </c>
      <c r="F169">
        <f t="shared" si="46"/>
        <v>120</v>
      </c>
      <c r="G169">
        <f t="shared" si="46"/>
        <v>90</v>
      </c>
      <c r="H169">
        <f t="shared" si="46"/>
        <v>59</v>
      </c>
      <c r="I169">
        <f t="shared" si="46"/>
        <v>26</v>
      </c>
      <c r="J169">
        <f t="shared" si="46"/>
        <v>89</v>
      </c>
      <c r="K169">
        <f t="shared" si="46"/>
        <v>48</v>
      </c>
      <c r="L169">
        <f t="shared" si="46"/>
        <v>102</v>
      </c>
      <c r="M169">
        <f t="shared" si="46"/>
        <v>50</v>
      </c>
      <c r="N169">
        <f t="shared" si="46"/>
        <v>123</v>
      </c>
      <c r="O169">
        <f t="shared" si="46"/>
        <v>58</v>
      </c>
      <c r="P169">
        <f t="shared" si="46"/>
        <v>139</v>
      </c>
      <c r="Q169">
        <f t="shared" si="46"/>
        <v>68</v>
      </c>
      <c r="R169">
        <f t="shared" si="46"/>
        <v>153</v>
      </c>
      <c r="S169">
        <f t="shared" si="46"/>
        <v>75</v>
      </c>
      <c r="T169">
        <f t="shared" si="46"/>
        <v>168</v>
      </c>
      <c r="U169">
        <f t="shared" si="46"/>
        <v>82</v>
      </c>
      <c r="V169">
        <f t="shared" si="46"/>
        <v>186</v>
      </c>
      <c r="W169">
        <f t="shared" si="46"/>
        <v>91</v>
      </c>
      <c r="X169">
        <f t="shared" si="46"/>
        <v>196</v>
      </c>
      <c r="Y169">
        <f t="shared" si="46"/>
        <v>97</v>
      </c>
      <c r="Z169">
        <f t="shared" si="46"/>
        <v>204</v>
      </c>
      <c r="AA169">
        <f t="shared" si="46"/>
        <v>101</v>
      </c>
      <c r="AB169">
        <f t="shared" si="46"/>
        <v>212</v>
      </c>
      <c r="AC169">
        <f t="shared" si="46"/>
        <v>105</v>
      </c>
      <c r="AD169">
        <f t="shared" si="46"/>
        <v>220</v>
      </c>
      <c r="AE169">
        <f t="shared" si="46"/>
        <v>109</v>
      </c>
      <c r="AF169">
        <f t="shared" si="46"/>
        <v>229</v>
      </c>
      <c r="AG169">
        <f t="shared" si="46"/>
        <v>113</v>
      </c>
      <c r="AH169">
        <f t="shared" si="46"/>
        <v>239</v>
      </c>
      <c r="AI169">
        <f t="shared" si="46"/>
        <v>118</v>
      </c>
      <c r="AJ169">
        <f t="shared" si="46"/>
        <v>249</v>
      </c>
      <c r="AK169">
        <f t="shared" si="46"/>
        <v>123</v>
      </c>
      <c r="AL169">
        <f t="shared" si="46"/>
        <v>259</v>
      </c>
    </row>
    <row r="170" spans="1:38" x14ac:dyDescent="0.2">
      <c r="A170" s="28" t="s">
        <v>240</v>
      </c>
      <c r="C170">
        <v>100</v>
      </c>
      <c r="D170">
        <f t="shared" ref="D170:AL170" si="47">C212</f>
        <v>95</v>
      </c>
      <c r="E170">
        <f t="shared" si="47"/>
        <v>90</v>
      </c>
      <c r="F170">
        <f t="shared" si="47"/>
        <v>84</v>
      </c>
      <c r="G170">
        <f t="shared" si="47"/>
        <v>78</v>
      </c>
      <c r="H170">
        <f t="shared" si="47"/>
        <v>72</v>
      </c>
      <c r="I170">
        <f t="shared" si="47"/>
        <v>65</v>
      </c>
      <c r="J170">
        <f t="shared" si="47"/>
        <v>58</v>
      </c>
      <c r="K170">
        <f t="shared" si="47"/>
        <v>50</v>
      </c>
      <c r="L170">
        <f t="shared" si="47"/>
        <v>41</v>
      </c>
      <c r="M170">
        <f t="shared" si="47"/>
        <v>31</v>
      </c>
      <c r="N170">
        <f t="shared" si="47"/>
        <v>119</v>
      </c>
      <c r="O170">
        <f t="shared" si="47"/>
        <v>106</v>
      </c>
      <c r="P170">
        <f t="shared" si="47"/>
        <v>92</v>
      </c>
      <c r="Q170">
        <f t="shared" si="47"/>
        <v>78</v>
      </c>
      <c r="R170">
        <f t="shared" si="47"/>
        <v>63</v>
      </c>
      <c r="S170">
        <f t="shared" si="47"/>
        <v>47</v>
      </c>
      <c r="T170">
        <f t="shared" si="47"/>
        <v>31</v>
      </c>
      <c r="U170">
        <f t="shared" si="47"/>
        <v>114</v>
      </c>
      <c r="V170">
        <f t="shared" si="47"/>
        <v>96</v>
      </c>
      <c r="W170">
        <f t="shared" si="47"/>
        <v>77</v>
      </c>
      <c r="X170">
        <f t="shared" si="47"/>
        <v>58</v>
      </c>
      <c r="Y170">
        <f t="shared" si="47"/>
        <v>38</v>
      </c>
      <c r="Z170">
        <f t="shared" si="47"/>
        <v>118</v>
      </c>
      <c r="AA170">
        <f t="shared" si="47"/>
        <v>97</v>
      </c>
      <c r="AB170">
        <f t="shared" si="47"/>
        <v>76</v>
      </c>
      <c r="AC170">
        <f t="shared" si="47"/>
        <v>55</v>
      </c>
      <c r="AD170">
        <f t="shared" si="47"/>
        <v>33</v>
      </c>
      <c r="AE170">
        <f t="shared" si="47"/>
        <v>111</v>
      </c>
      <c r="AF170">
        <f t="shared" si="47"/>
        <v>88</v>
      </c>
      <c r="AG170">
        <f t="shared" si="47"/>
        <v>65</v>
      </c>
      <c r="AH170">
        <f t="shared" si="47"/>
        <v>41</v>
      </c>
      <c r="AI170">
        <f t="shared" si="47"/>
        <v>117</v>
      </c>
      <c r="AJ170">
        <f t="shared" si="47"/>
        <v>92</v>
      </c>
      <c r="AK170">
        <f t="shared" si="47"/>
        <v>67</v>
      </c>
      <c r="AL170">
        <f t="shared" si="47"/>
        <v>41</v>
      </c>
    </row>
    <row r="172" spans="1:38" x14ac:dyDescent="0.2">
      <c r="A172" s="29" t="s">
        <v>248</v>
      </c>
    </row>
    <row r="173" spans="1:38" x14ac:dyDescent="0.2">
      <c r="A173" s="28" t="s">
        <v>228</v>
      </c>
      <c r="C173">
        <f t="shared" ref="C173:AL173" si="48">C166-C109</f>
        <v>85</v>
      </c>
      <c r="D173">
        <f t="shared" si="48"/>
        <v>69</v>
      </c>
      <c r="E173">
        <f t="shared" si="48"/>
        <v>52</v>
      </c>
      <c r="F173">
        <f t="shared" si="48"/>
        <v>34</v>
      </c>
      <c r="G173">
        <f t="shared" si="48"/>
        <v>15</v>
      </c>
      <c r="H173">
        <f t="shared" si="48"/>
        <v>95</v>
      </c>
      <c r="I173">
        <f t="shared" si="48"/>
        <v>73</v>
      </c>
      <c r="J173">
        <f t="shared" si="48"/>
        <v>48</v>
      </c>
      <c r="K173">
        <f t="shared" si="48"/>
        <v>20</v>
      </c>
      <c r="L173">
        <f t="shared" si="48"/>
        <v>89</v>
      </c>
      <c r="M173">
        <f t="shared" si="48"/>
        <v>54</v>
      </c>
      <c r="N173">
        <f t="shared" si="48"/>
        <v>15</v>
      </c>
      <c r="O173">
        <f t="shared" si="48"/>
        <v>74</v>
      </c>
      <c r="P173">
        <f t="shared" si="48"/>
        <v>31</v>
      </c>
      <c r="Q173">
        <f t="shared" si="48"/>
        <v>-14</v>
      </c>
      <c r="R173">
        <f t="shared" si="48"/>
        <v>45</v>
      </c>
      <c r="S173">
        <f t="shared" si="48"/>
        <v>-4</v>
      </c>
      <c r="T173">
        <f t="shared" si="48"/>
        <v>49</v>
      </c>
      <c r="U173">
        <f t="shared" si="48"/>
        <v>-5</v>
      </c>
      <c r="V173">
        <f t="shared" si="48"/>
        <v>54</v>
      </c>
      <c r="W173">
        <f t="shared" si="48"/>
        <v>-4</v>
      </c>
      <c r="X173">
        <f t="shared" si="48"/>
        <v>58</v>
      </c>
      <c r="Y173">
        <f t="shared" si="48"/>
        <v>-3</v>
      </c>
      <c r="Z173">
        <f t="shared" si="48"/>
        <v>61</v>
      </c>
      <c r="AA173">
        <f t="shared" si="48"/>
        <v>-2</v>
      </c>
      <c r="AB173">
        <f t="shared" si="48"/>
        <v>63</v>
      </c>
      <c r="AC173">
        <f t="shared" si="48"/>
        <v>-2</v>
      </c>
      <c r="AD173">
        <f t="shared" si="48"/>
        <v>65</v>
      </c>
      <c r="AE173">
        <f t="shared" si="48"/>
        <v>-3</v>
      </c>
      <c r="AF173">
        <f t="shared" si="48"/>
        <v>68</v>
      </c>
      <c r="AG173">
        <f t="shared" si="48"/>
        <v>-3</v>
      </c>
      <c r="AH173">
        <f t="shared" si="48"/>
        <v>71</v>
      </c>
      <c r="AI173">
        <f t="shared" si="48"/>
        <v>-3</v>
      </c>
      <c r="AJ173">
        <f t="shared" si="48"/>
        <v>74</v>
      </c>
      <c r="AK173">
        <f t="shared" si="48"/>
        <v>-3</v>
      </c>
      <c r="AL173">
        <f t="shared" si="48"/>
        <v>77</v>
      </c>
    </row>
    <row r="174" spans="1:38" x14ac:dyDescent="0.2">
      <c r="A174" s="28" t="s">
        <v>229</v>
      </c>
      <c r="C174">
        <f t="shared" ref="C174:AL174" si="49">C167-C110</f>
        <v>85</v>
      </c>
      <c r="D174">
        <f t="shared" si="49"/>
        <v>69</v>
      </c>
      <c r="E174">
        <f t="shared" si="49"/>
        <v>52</v>
      </c>
      <c r="F174">
        <f t="shared" si="49"/>
        <v>34</v>
      </c>
      <c r="G174">
        <f t="shared" si="49"/>
        <v>15</v>
      </c>
      <c r="H174">
        <f t="shared" si="49"/>
        <v>95</v>
      </c>
      <c r="I174">
        <f t="shared" si="49"/>
        <v>73</v>
      </c>
      <c r="J174">
        <f t="shared" si="49"/>
        <v>48</v>
      </c>
      <c r="K174">
        <f t="shared" si="49"/>
        <v>20</v>
      </c>
      <c r="L174">
        <f t="shared" si="49"/>
        <v>89</v>
      </c>
      <c r="M174">
        <f t="shared" si="49"/>
        <v>54</v>
      </c>
      <c r="N174">
        <f t="shared" si="49"/>
        <v>15</v>
      </c>
      <c r="O174">
        <f t="shared" si="49"/>
        <v>74</v>
      </c>
      <c r="P174">
        <f t="shared" si="49"/>
        <v>31</v>
      </c>
      <c r="Q174">
        <f t="shared" si="49"/>
        <v>-14</v>
      </c>
      <c r="R174">
        <f t="shared" si="49"/>
        <v>45</v>
      </c>
      <c r="S174">
        <f t="shared" si="49"/>
        <v>-4</v>
      </c>
      <c r="T174">
        <f t="shared" si="49"/>
        <v>49</v>
      </c>
      <c r="U174">
        <f t="shared" si="49"/>
        <v>-5</v>
      </c>
      <c r="V174">
        <f t="shared" si="49"/>
        <v>54</v>
      </c>
      <c r="W174">
        <f t="shared" si="49"/>
        <v>-4</v>
      </c>
      <c r="X174">
        <f t="shared" si="49"/>
        <v>58</v>
      </c>
      <c r="Y174">
        <f t="shared" si="49"/>
        <v>-3</v>
      </c>
      <c r="Z174">
        <f t="shared" si="49"/>
        <v>61</v>
      </c>
      <c r="AA174">
        <f t="shared" si="49"/>
        <v>-2</v>
      </c>
      <c r="AB174">
        <f t="shared" si="49"/>
        <v>63</v>
      </c>
      <c r="AC174">
        <f t="shared" si="49"/>
        <v>-2</v>
      </c>
      <c r="AD174">
        <f t="shared" si="49"/>
        <v>65</v>
      </c>
      <c r="AE174">
        <f t="shared" si="49"/>
        <v>-3</v>
      </c>
      <c r="AF174">
        <f t="shared" si="49"/>
        <v>68</v>
      </c>
      <c r="AG174">
        <f t="shared" si="49"/>
        <v>-3</v>
      </c>
      <c r="AH174">
        <f t="shared" si="49"/>
        <v>71</v>
      </c>
      <c r="AI174">
        <f t="shared" si="49"/>
        <v>-3</v>
      </c>
      <c r="AJ174">
        <f t="shared" si="49"/>
        <v>74</v>
      </c>
      <c r="AK174">
        <f t="shared" si="49"/>
        <v>-3</v>
      </c>
      <c r="AL174">
        <f t="shared" si="49"/>
        <v>77</v>
      </c>
    </row>
    <row r="175" spans="1:38" x14ac:dyDescent="0.2">
      <c r="A175" s="28" t="s">
        <v>230</v>
      </c>
      <c r="C175">
        <f t="shared" ref="C175:AL175" si="50">C168-C111</f>
        <v>80</v>
      </c>
      <c r="D175">
        <f t="shared" si="50"/>
        <v>59</v>
      </c>
      <c r="E175">
        <f t="shared" si="50"/>
        <v>37</v>
      </c>
      <c r="F175">
        <f t="shared" si="50"/>
        <v>13</v>
      </c>
      <c r="G175">
        <f t="shared" si="50"/>
        <v>88</v>
      </c>
      <c r="H175">
        <f t="shared" si="50"/>
        <v>62</v>
      </c>
      <c r="I175">
        <f t="shared" si="50"/>
        <v>33</v>
      </c>
      <c r="J175">
        <f t="shared" si="50"/>
        <v>0</v>
      </c>
      <c r="K175">
        <f t="shared" si="50"/>
        <v>63</v>
      </c>
      <c r="L175">
        <f t="shared" si="50"/>
        <v>22</v>
      </c>
      <c r="M175">
        <f t="shared" si="50"/>
        <v>-24</v>
      </c>
      <c r="N175">
        <f t="shared" si="50"/>
        <v>46</v>
      </c>
      <c r="O175">
        <f t="shared" si="50"/>
        <v>-8</v>
      </c>
      <c r="P175">
        <f t="shared" si="50"/>
        <v>54</v>
      </c>
      <c r="Q175">
        <f t="shared" si="50"/>
        <v>-6</v>
      </c>
      <c r="R175">
        <f t="shared" si="50"/>
        <v>60</v>
      </c>
      <c r="S175">
        <f t="shared" si="50"/>
        <v>-6</v>
      </c>
      <c r="T175">
        <f t="shared" si="50"/>
        <v>66</v>
      </c>
      <c r="U175">
        <f t="shared" si="50"/>
        <v>-6</v>
      </c>
      <c r="V175">
        <f t="shared" si="50"/>
        <v>72</v>
      </c>
      <c r="W175">
        <f t="shared" si="50"/>
        <v>-6</v>
      </c>
      <c r="X175">
        <f t="shared" si="50"/>
        <v>78</v>
      </c>
      <c r="Y175">
        <f t="shared" si="50"/>
        <v>-3</v>
      </c>
      <c r="Z175">
        <f t="shared" si="50"/>
        <v>81</v>
      </c>
      <c r="AA175">
        <f t="shared" si="50"/>
        <v>-3</v>
      </c>
      <c r="AB175">
        <f t="shared" si="50"/>
        <v>84</v>
      </c>
      <c r="AC175">
        <f t="shared" si="50"/>
        <v>-3</v>
      </c>
      <c r="AD175">
        <f t="shared" si="50"/>
        <v>87</v>
      </c>
      <c r="AE175">
        <f t="shared" si="50"/>
        <v>-3</v>
      </c>
      <c r="AF175">
        <f t="shared" si="50"/>
        <v>90</v>
      </c>
      <c r="AG175">
        <f t="shared" si="50"/>
        <v>-4</v>
      </c>
      <c r="AH175">
        <f t="shared" si="50"/>
        <v>94</v>
      </c>
      <c r="AI175">
        <f t="shared" si="50"/>
        <v>-4</v>
      </c>
      <c r="AJ175">
        <f t="shared" si="50"/>
        <v>98</v>
      </c>
      <c r="AK175">
        <f t="shared" si="50"/>
        <v>-4</v>
      </c>
      <c r="AL175">
        <f t="shared" si="50"/>
        <v>102</v>
      </c>
    </row>
    <row r="176" spans="1:38" x14ac:dyDescent="0.2">
      <c r="A176" s="28" t="s">
        <v>231</v>
      </c>
      <c r="C176">
        <f t="shared" ref="C176:AL176" si="51">C169-C112</f>
        <v>75</v>
      </c>
      <c r="D176">
        <f t="shared" si="51"/>
        <v>48</v>
      </c>
      <c r="E176">
        <f t="shared" si="51"/>
        <v>20</v>
      </c>
      <c r="F176">
        <f t="shared" si="51"/>
        <v>90</v>
      </c>
      <c r="G176">
        <f t="shared" si="51"/>
        <v>59</v>
      </c>
      <c r="H176">
        <f t="shared" si="51"/>
        <v>26</v>
      </c>
      <c r="I176">
        <f t="shared" si="51"/>
        <v>-11</v>
      </c>
      <c r="J176">
        <f t="shared" si="51"/>
        <v>48</v>
      </c>
      <c r="K176">
        <f t="shared" si="51"/>
        <v>2</v>
      </c>
      <c r="L176">
        <f t="shared" si="51"/>
        <v>50</v>
      </c>
      <c r="M176">
        <f t="shared" si="51"/>
        <v>-8</v>
      </c>
      <c r="N176">
        <f t="shared" si="51"/>
        <v>58</v>
      </c>
      <c r="O176">
        <f t="shared" si="51"/>
        <v>-10</v>
      </c>
      <c r="P176">
        <f t="shared" si="51"/>
        <v>68</v>
      </c>
      <c r="Q176">
        <f t="shared" si="51"/>
        <v>-7</v>
      </c>
      <c r="R176">
        <f t="shared" si="51"/>
        <v>75</v>
      </c>
      <c r="S176">
        <f t="shared" si="51"/>
        <v>-7</v>
      </c>
      <c r="T176">
        <f t="shared" si="51"/>
        <v>82</v>
      </c>
      <c r="U176">
        <f t="shared" si="51"/>
        <v>-9</v>
      </c>
      <c r="V176">
        <f t="shared" si="51"/>
        <v>91</v>
      </c>
      <c r="W176">
        <f t="shared" si="51"/>
        <v>-6</v>
      </c>
      <c r="X176">
        <f t="shared" si="51"/>
        <v>97</v>
      </c>
      <c r="Y176">
        <f t="shared" si="51"/>
        <v>-4</v>
      </c>
      <c r="Z176">
        <f t="shared" si="51"/>
        <v>101</v>
      </c>
      <c r="AA176">
        <f t="shared" si="51"/>
        <v>-4</v>
      </c>
      <c r="AB176">
        <f t="shared" si="51"/>
        <v>105</v>
      </c>
      <c r="AC176">
        <f t="shared" si="51"/>
        <v>-4</v>
      </c>
      <c r="AD176">
        <f t="shared" si="51"/>
        <v>109</v>
      </c>
      <c r="AE176">
        <f t="shared" si="51"/>
        <v>-4</v>
      </c>
      <c r="AF176">
        <f t="shared" si="51"/>
        <v>113</v>
      </c>
      <c r="AG176">
        <f t="shared" si="51"/>
        <v>-5</v>
      </c>
      <c r="AH176">
        <f t="shared" si="51"/>
        <v>118</v>
      </c>
      <c r="AI176">
        <f t="shared" si="51"/>
        <v>-5</v>
      </c>
      <c r="AJ176">
        <f t="shared" si="51"/>
        <v>123</v>
      </c>
      <c r="AK176">
        <f t="shared" si="51"/>
        <v>-5</v>
      </c>
      <c r="AL176">
        <f t="shared" si="51"/>
        <v>128</v>
      </c>
    </row>
    <row r="177" spans="1:38" x14ac:dyDescent="0.2">
      <c r="A177" s="28" t="s">
        <v>240</v>
      </c>
      <c r="C177">
        <f t="shared" ref="C177:AL177" si="52">C170-C113</f>
        <v>95</v>
      </c>
      <c r="D177">
        <f t="shared" si="52"/>
        <v>90</v>
      </c>
      <c r="E177">
        <f t="shared" si="52"/>
        <v>84</v>
      </c>
      <c r="F177">
        <f t="shared" si="52"/>
        <v>78</v>
      </c>
      <c r="G177">
        <f t="shared" si="52"/>
        <v>72</v>
      </c>
      <c r="H177">
        <f t="shared" si="52"/>
        <v>65</v>
      </c>
      <c r="I177">
        <f t="shared" si="52"/>
        <v>58</v>
      </c>
      <c r="J177">
        <f t="shared" si="52"/>
        <v>50</v>
      </c>
      <c r="K177">
        <f t="shared" si="52"/>
        <v>41</v>
      </c>
      <c r="L177">
        <f t="shared" si="52"/>
        <v>31</v>
      </c>
      <c r="M177">
        <f t="shared" si="52"/>
        <v>19</v>
      </c>
      <c r="N177">
        <f t="shared" si="52"/>
        <v>106</v>
      </c>
      <c r="O177">
        <f t="shared" si="52"/>
        <v>92</v>
      </c>
      <c r="P177">
        <f t="shared" si="52"/>
        <v>78</v>
      </c>
      <c r="Q177">
        <f t="shared" si="52"/>
        <v>63</v>
      </c>
      <c r="R177">
        <f t="shared" si="52"/>
        <v>47</v>
      </c>
      <c r="S177">
        <f t="shared" si="52"/>
        <v>31</v>
      </c>
      <c r="T177">
        <f t="shared" si="52"/>
        <v>14</v>
      </c>
      <c r="U177">
        <f t="shared" si="52"/>
        <v>96</v>
      </c>
      <c r="V177">
        <f t="shared" si="52"/>
        <v>77</v>
      </c>
      <c r="W177">
        <f t="shared" si="52"/>
        <v>58</v>
      </c>
      <c r="X177">
        <f t="shared" si="52"/>
        <v>38</v>
      </c>
      <c r="Y177">
        <f t="shared" si="52"/>
        <v>18</v>
      </c>
      <c r="Z177">
        <f t="shared" si="52"/>
        <v>97</v>
      </c>
      <c r="AA177">
        <f t="shared" si="52"/>
        <v>76</v>
      </c>
      <c r="AB177">
        <f t="shared" si="52"/>
        <v>55</v>
      </c>
      <c r="AC177">
        <f t="shared" si="52"/>
        <v>33</v>
      </c>
      <c r="AD177">
        <f t="shared" si="52"/>
        <v>11</v>
      </c>
      <c r="AE177">
        <f t="shared" si="52"/>
        <v>88</v>
      </c>
      <c r="AF177">
        <f t="shared" si="52"/>
        <v>65</v>
      </c>
      <c r="AG177">
        <f t="shared" si="52"/>
        <v>41</v>
      </c>
      <c r="AH177">
        <f t="shared" si="52"/>
        <v>17</v>
      </c>
      <c r="AI177">
        <f t="shared" si="52"/>
        <v>92</v>
      </c>
      <c r="AJ177">
        <f t="shared" si="52"/>
        <v>67</v>
      </c>
      <c r="AK177">
        <f t="shared" si="52"/>
        <v>41</v>
      </c>
      <c r="AL177">
        <f t="shared" si="52"/>
        <v>15</v>
      </c>
    </row>
    <row r="179" spans="1:38" x14ac:dyDescent="0.2">
      <c r="A179" s="29" t="s">
        <v>246</v>
      </c>
    </row>
    <row r="180" spans="1:38" x14ac:dyDescent="0.2">
      <c r="A180" s="28" t="s">
        <v>228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>
        <v>20</v>
      </c>
      <c r="Z180">
        <v>20</v>
      </c>
      <c r="AA180">
        <v>20</v>
      </c>
      <c r="AB180">
        <v>20</v>
      </c>
      <c r="AC180">
        <v>20</v>
      </c>
      <c r="AD180">
        <v>20</v>
      </c>
      <c r="AE180">
        <v>20</v>
      </c>
      <c r="AF180">
        <v>20</v>
      </c>
      <c r="AG180">
        <v>20</v>
      </c>
      <c r="AH180">
        <v>20</v>
      </c>
      <c r="AI180">
        <v>20</v>
      </c>
      <c r="AJ180">
        <v>20</v>
      </c>
      <c r="AK180">
        <v>20</v>
      </c>
      <c r="AL180">
        <v>20</v>
      </c>
    </row>
    <row r="181" spans="1:38" x14ac:dyDescent="0.2">
      <c r="A181" s="28" t="s">
        <v>229</v>
      </c>
      <c r="C181">
        <v>20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</row>
    <row r="182" spans="1:38" x14ac:dyDescent="0.2">
      <c r="A182" s="28" t="s">
        <v>230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20</v>
      </c>
      <c r="N182">
        <v>20</v>
      </c>
      <c r="O182">
        <v>20</v>
      </c>
      <c r="P182">
        <v>20</v>
      </c>
      <c r="Q182">
        <v>20</v>
      </c>
      <c r="R182">
        <v>20</v>
      </c>
      <c r="S182">
        <v>20</v>
      </c>
      <c r="T182">
        <v>20</v>
      </c>
      <c r="U182">
        <v>20</v>
      </c>
      <c r="V182">
        <v>20</v>
      </c>
      <c r="W182">
        <v>20</v>
      </c>
      <c r="X182">
        <v>20</v>
      </c>
      <c r="Y182">
        <v>20</v>
      </c>
      <c r="Z182">
        <v>20</v>
      </c>
      <c r="AA182">
        <v>20</v>
      </c>
      <c r="AB182">
        <v>20</v>
      </c>
      <c r="AC182">
        <v>20</v>
      </c>
      <c r="AD182">
        <v>20</v>
      </c>
      <c r="AE182">
        <v>20</v>
      </c>
      <c r="AF182">
        <v>20</v>
      </c>
      <c r="AG182">
        <v>20</v>
      </c>
      <c r="AH182">
        <v>20</v>
      </c>
      <c r="AI182">
        <v>20</v>
      </c>
      <c r="AJ182">
        <v>20</v>
      </c>
      <c r="AK182">
        <v>20</v>
      </c>
      <c r="AL182">
        <v>20</v>
      </c>
    </row>
    <row r="183" spans="1:38" x14ac:dyDescent="0.2">
      <c r="A183" s="28" t="s">
        <v>231</v>
      </c>
      <c r="C183">
        <v>20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</row>
    <row r="184" spans="1:38" x14ac:dyDescent="0.2">
      <c r="A184" s="28" t="s">
        <v>240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  <c r="L184">
        <v>20</v>
      </c>
      <c r="M184">
        <v>20</v>
      </c>
      <c r="N184">
        <v>20</v>
      </c>
      <c r="O184">
        <v>20</v>
      </c>
      <c r="P184">
        <v>20</v>
      </c>
      <c r="Q184">
        <v>20</v>
      </c>
      <c r="R184">
        <v>20</v>
      </c>
      <c r="S184">
        <v>20</v>
      </c>
      <c r="T184">
        <v>20</v>
      </c>
      <c r="U184">
        <v>20</v>
      </c>
      <c r="V184">
        <v>20</v>
      </c>
      <c r="W184">
        <v>20</v>
      </c>
      <c r="X184">
        <v>20</v>
      </c>
      <c r="Y184">
        <v>20</v>
      </c>
      <c r="Z184">
        <v>20</v>
      </c>
      <c r="AA184">
        <v>20</v>
      </c>
      <c r="AB184">
        <v>20</v>
      </c>
      <c r="AC184">
        <v>20</v>
      </c>
      <c r="AD184">
        <v>20</v>
      </c>
      <c r="AE184">
        <v>20</v>
      </c>
      <c r="AF184">
        <v>20</v>
      </c>
      <c r="AG184">
        <v>20</v>
      </c>
      <c r="AH184">
        <v>20</v>
      </c>
      <c r="AI184">
        <v>20</v>
      </c>
      <c r="AJ184">
        <v>20</v>
      </c>
      <c r="AK184">
        <v>20</v>
      </c>
      <c r="AL184">
        <v>20</v>
      </c>
    </row>
    <row r="186" spans="1:38" x14ac:dyDescent="0.2">
      <c r="A186" s="29" t="s">
        <v>247</v>
      </c>
    </row>
    <row r="187" spans="1:38" x14ac:dyDescent="0.2">
      <c r="A187" s="28" t="s">
        <v>228</v>
      </c>
      <c r="C187" t="b">
        <f>IF(C173 &lt;= C180, TRUE, FALSE)</f>
        <v>0</v>
      </c>
      <c r="D187" t="b">
        <f>IF(D173 &lt;= D180, TRUE, FALSE)</f>
        <v>0</v>
      </c>
      <c r="E187" t="b">
        <f>IF(E173 &lt;= E180, TRUE, FALSE)</f>
        <v>0</v>
      </c>
      <c r="F187" t="b">
        <f>IF(F173 &lt;= F180, TRUE, FALSE)</f>
        <v>0</v>
      </c>
      <c r="G187" t="b">
        <f t="shared" ref="G187:AD191" si="53">IF(G173 &lt;= G180, TRUE, FALSE)</f>
        <v>1</v>
      </c>
      <c r="H187" t="b">
        <f t="shared" si="53"/>
        <v>0</v>
      </c>
      <c r="I187" t="b">
        <f t="shared" si="53"/>
        <v>0</v>
      </c>
      <c r="J187" t="b">
        <f t="shared" si="53"/>
        <v>0</v>
      </c>
      <c r="K187" t="b">
        <f t="shared" si="53"/>
        <v>1</v>
      </c>
      <c r="L187" t="b">
        <f t="shared" si="53"/>
        <v>0</v>
      </c>
      <c r="M187" t="b">
        <f t="shared" si="53"/>
        <v>0</v>
      </c>
      <c r="N187" t="b">
        <f t="shared" si="53"/>
        <v>1</v>
      </c>
      <c r="O187" t="b">
        <f t="shared" si="53"/>
        <v>0</v>
      </c>
      <c r="P187" t="b">
        <f t="shared" si="53"/>
        <v>0</v>
      </c>
      <c r="Q187" t="b">
        <f t="shared" si="53"/>
        <v>1</v>
      </c>
      <c r="R187" t="b">
        <f t="shared" si="53"/>
        <v>0</v>
      </c>
      <c r="S187" t="b">
        <f t="shared" si="53"/>
        <v>1</v>
      </c>
      <c r="T187" t="b">
        <f t="shared" si="53"/>
        <v>0</v>
      </c>
      <c r="U187" t="b">
        <f t="shared" si="53"/>
        <v>1</v>
      </c>
      <c r="V187" t="b">
        <f t="shared" si="53"/>
        <v>0</v>
      </c>
      <c r="W187" t="b">
        <f t="shared" si="53"/>
        <v>1</v>
      </c>
      <c r="X187" t="b">
        <f t="shared" si="53"/>
        <v>0</v>
      </c>
      <c r="Y187" t="b">
        <f t="shared" si="53"/>
        <v>1</v>
      </c>
      <c r="Z187" t="b">
        <f t="shared" si="53"/>
        <v>0</v>
      </c>
      <c r="AA187" t="b">
        <f t="shared" si="53"/>
        <v>1</v>
      </c>
      <c r="AB187" t="b">
        <f t="shared" si="53"/>
        <v>0</v>
      </c>
      <c r="AC187" t="b">
        <f t="shared" si="53"/>
        <v>1</v>
      </c>
      <c r="AD187" t="b">
        <f t="shared" si="53"/>
        <v>0</v>
      </c>
      <c r="AE187" t="b">
        <f>IF(AE173 &lt;= AE180, TRUE, FALSE)</f>
        <v>1</v>
      </c>
      <c r="AF187" t="b">
        <f t="shared" ref="AF187:AL191" si="54">IF(AF173 &lt;= AF180, TRUE, FALSE)</f>
        <v>0</v>
      </c>
      <c r="AG187" t="b">
        <f t="shared" si="54"/>
        <v>1</v>
      </c>
      <c r="AH187" t="b">
        <f t="shared" si="54"/>
        <v>0</v>
      </c>
      <c r="AI187" t="b">
        <f t="shared" si="54"/>
        <v>1</v>
      </c>
      <c r="AJ187" t="b">
        <f t="shared" si="54"/>
        <v>0</v>
      </c>
      <c r="AK187" t="b">
        <f t="shared" si="54"/>
        <v>1</v>
      </c>
      <c r="AL187" t="b">
        <f t="shared" si="54"/>
        <v>0</v>
      </c>
    </row>
    <row r="188" spans="1:38" x14ac:dyDescent="0.2">
      <c r="A188" s="28" t="s">
        <v>229</v>
      </c>
      <c r="C188" t="b">
        <f t="shared" ref="C188:F191" si="55">IF(C174 &lt;= C181, TRUE, FALSE)</f>
        <v>0</v>
      </c>
      <c r="D188" t="b">
        <f t="shared" si="55"/>
        <v>0</v>
      </c>
      <c r="E188" t="b">
        <f t="shared" si="55"/>
        <v>0</v>
      </c>
      <c r="F188" t="b">
        <f t="shared" si="55"/>
        <v>0</v>
      </c>
      <c r="G188" t="b">
        <f t="shared" si="53"/>
        <v>1</v>
      </c>
      <c r="H188" t="b">
        <f t="shared" si="53"/>
        <v>0</v>
      </c>
      <c r="I188" t="b">
        <f t="shared" si="53"/>
        <v>0</v>
      </c>
      <c r="J188" t="b">
        <f t="shared" si="53"/>
        <v>0</v>
      </c>
      <c r="K188" t="b">
        <f t="shared" si="53"/>
        <v>1</v>
      </c>
      <c r="L188" t="b">
        <f t="shared" si="53"/>
        <v>0</v>
      </c>
      <c r="M188" t="b">
        <f t="shared" si="53"/>
        <v>0</v>
      </c>
      <c r="N188" t="b">
        <f t="shared" si="53"/>
        <v>1</v>
      </c>
      <c r="O188" t="b">
        <f t="shared" si="53"/>
        <v>0</v>
      </c>
      <c r="P188" t="b">
        <f t="shared" si="53"/>
        <v>0</v>
      </c>
      <c r="Q188" t="b">
        <f t="shared" si="53"/>
        <v>1</v>
      </c>
      <c r="R188" t="b">
        <f t="shared" si="53"/>
        <v>0</v>
      </c>
      <c r="S188" t="b">
        <f t="shared" si="53"/>
        <v>1</v>
      </c>
      <c r="T188" t="b">
        <f t="shared" si="53"/>
        <v>0</v>
      </c>
      <c r="U188" t="b">
        <f t="shared" si="53"/>
        <v>1</v>
      </c>
      <c r="V188" t="b">
        <f t="shared" si="53"/>
        <v>0</v>
      </c>
      <c r="W188" t="b">
        <f t="shared" si="53"/>
        <v>1</v>
      </c>
      <c r="X188" t="b">
        <f t="shared" si="53"/>
        <v>0</v>
      </c>
      <c r="Y188" t="b">
        <f t="shared" si="53"/>
        <v>1</v>
      </c>
      <c r="Z188" t="b">
        <f t="shared" si="53"/>
        <v>0</v>
      </c>
      <c r="AA188" t="b">
        <f t="shared" si="53"/>
        <v>1</v>
      </c>
      <c r="AB188" t="b">
        <f t="shared" si="53"/>
        <v>0</v>
      </c>
      <c r="AC188" t="b">
        <f t="shared" si="53"/>
        <v>1</v>
      </c>
      <c r="AD188" t="b">
        <f t="shared" si="53"/>
        <v>0</v>
      </c>
      <c r="AE188" t="b">
        <f t="shared" ref="AE188:AE191" si="56">IF(AE174 &lt;= AE181, TRUE, FALSE)</f>
        <v>1</v>
      </c>
      <c r="AF188" t="b">
        <f t="shared" si="54"/>
        <v>0</v>
      </c>
      <c r="AG188" t="b">
        <f t="shared" si="54"/>
        <v>1</v>
      </c>
      <c r="AH188" t="b">
        <f t="shared" si="54"/>
        <v>0</v>
      </c>
      <c r="AI188" t="b">
        <f t="shared" si="54"/>
        <v>1</v>
      </c>
      <c r="AJ188" t="b">
        <f t="shared" si="54"/>
        <v>0</v>
      </c>
      <c r="AK188" t="b">
        <f t="shared" si="54"/>
        <v>1</v>
      </c>
      <c r="AL188" t="b">
        <f t="shared" si="54"/>
        <v>0</v>
      </c>
    </row>
    <row r="189" spans="1:38" x14ac:dyDescent="0.2">
      <c r="A189" s="28" t="s">
        <v>230</v>
      </c>
      <c r="C189" t="b">
        <f t="shared" si="55"/>
        <v>0</v>
      </c>
      <c r="D189" t="b">
        <f t="shared" si="55"/>
        <v>0</v>
      </c>
      <c r="E189" t="b">
        <f t="shared" si="55"/>
        <v>0</v>
      </c>
      <c r="F189" t="b">
        <f t="shared" si="55"/>
        <v>1</v>
      </c>
      <c r="G189" t="b">
        <f t="shared" si="53"/>
        <v>0</v>
      </c>
      <c r="H189" t="b">
        <f t="shared" si="53"/>
        <v>0</v>
      </c>
      <c r="I189" t="b">
        <f t="shared" si="53"/>
        <v>0</v>
      </c>
      <c r="J189" t="b">
        <f t="shared" si="53"/>
        <v>1</v>
      </c>
      <c r="K189" t="b">
        <f t="shared" si="53"/>
        <v>0</v>
      </c>
      <c r="L189" t="b">
        <f t="shared" si="53"/>
        <v>0</v>
      </c>
      <c r="M189" t="b">
        <f t="shared" si="53"/>
        <v>1</v>
      </c>
      <c r="N189" t="b">
        <f t="shared" si="53"/>
        <v>0</v>
      </c>
      <c r="O189" t="b">
        <f t="shared" si="53"/>
        <v>1</v>
      </c>
      <c r="P189" t="b">
        <f t="shared" si="53"/>
        <v>0</v>
      </c>
      <c r="Q189" t="b">
        <f t="shared" si="53"/>
        <v>1</v>
      </c>
      <c r="R189" t="b">
        <f t="shared" si="53"/>
        <v>0</v>
      </c>
      <c r="S189" t="b">
        <f t="shared" si="53"/>
        <v>1</v>
      </c>
      <c r="T189" t="b">
        <f t="shared" si="53"/>
        <v>0</v>
      </c>
      <c r="U189" t="b">
        <f t="shared" si="53"/>
        <v>1</v>
      </c>
      <c r="V189" t="b">
        <f t="shared" si="53"/>
        <v>0</v>
      </c>
      <c r="W189" t="b">
        <f t="shared" si="53"/>
        <v>1</v>
      </c>
      <c r="X189" t="b">
        <f t="shared" si="53"/>
        <v>0</v>
      </c>
      <c r="Y189" t="b">
        <f t="shared" si="53"/>
        <v>1</v>
      </c>
      <c r="Z189" t="b">
        <f t="shared" si="53"/>
        <v>0</v>
      </c>
      <c r="AA189" t="b">
        <f t="shared" si="53"/>
        <v>1</v>
      </c>
      <c r="AB189" t="b">
        <f t="shared" si="53"/>
        <v>0</v>
      </c>
      <c r="AC189" t="b">
        <f t="shared" si="53"/>
        <v>1</v>
      </c>
      <c r="AD189" t="b">
        <f t="shared" si="53"/>
        <v>0</v>
      </c>
      <c r="AE189" t="b">
        <f t="shared" si="56"/>
        <v>1</v>
      </c>
      <c r="AF189" t="b">
        <f t="shared" si="54"/>
        <v>0</v>
      </c>
      <c r="AG189" t="b">
        <f t="shared" si="54"/>
        <v>1</v>
      </c>
      <c r="AH189" t="b">
        <f t="shared" si="54"/>
        <v>0</v>
      </c>
      <c r="AI189" t="b">
        <f t="shared" si="54"/>
        <v>1</v>
      </c>
      <c r="AJ189" t="b">
        <f t="shared" si="54"/>
        <v>0</v>
      </c>
      <c r="AK189" t="b">
        <f t="shared" si="54"/>
        <v>1</v>
      </c>
      <c r="AL189" t="b">
        <f t="shared" si="54"/>
        <v>0</v>
      </c>
    </row>
    <row r="190" spans="1:38" x14ac:dyDescent="0.2">
      <c r="A190" s="28" t="s">
        <v>231</v>
      </c>
      <c r="C190" t="b">
        <f t="shared" si="55"/>
        <v>0</v>
      </c>
      <c r="D190" t="b">
        <f t="shared" si="55"/>
        <v>0</v>
      </c>
      <c r="E190" t="b">
        <f t="shared" si="55"/>
        <v>1</v>
      </c>
      <c r="F190" t="b">
        <f t="shared" si="55"/>
        <v>0</v>
      </c>
      <c r="G190" t="b">
        <f t="shared" si="53"/>
        <v>0</v>
      </c>
      <c r="H190" t="b">
        <f t="shared" si="53"/>
        <v>0</v>
      </c>
      <c r="I190" t="b">
        <f t="shared" si="53"/>
        <v>1</v>
      </c>
      <c r="J190" t="b">
        <f t="shared" si="53"/>
        <v>0</v>
      </c>
      <c r="K190" t="b">
        <f t="shared" si="53"/>
        <v>1</v>
      </c>
      <c r="L190" t="b">
        <f t="shared" si="53"/>
        <v>0</v>
      </c>
      <c r="M190" t="b">
        <f t="shared" si="53"/>
        <v>1</v>
      </c>
      <c r="N190" t="b">
        <f t="shared" si="53"/>
        <v>0</v>
      </c>
      <c r="O190" t="b">
        <f t="shared" si="53"/>
        <v>1</v>
      </c>
      <c r="P190" t="b">
        <f t="shared" si="53"/>
        <v>0</v>
      </c>
      <c r="Q190" t="b">
        <f t="shared" si="53"/>
        <v>1</v>
      </c>
      <c r="R190" t="b">
        <f t="shared" si="53"/>
        <v>0</v>
      </c>
      <c r="S190" t="b">
        <f t="shared" si="53"/>
        <v>1</v>
      </c>
      <c r="T190" t="b">
        <f t="shared" si="53"/>
        <v>0</v>
      </c>
      <c r="U190" t="b">
        <f t="shared" si="53"/>
        <v>1</v>
      </c>
      <c r="V190" t="b">
        <f t="shared" si="53"/>
        <v>0</v>
      </c>
      <c r="W190" t="b">
        <f t="shared" si="53"/>
        <v>1</v>
      </c>
      <c r="X190" t="b">
        <f t="shared" si="53"/>
        <v>0</v>
      </c>
      <c r="Y190" t="b">
        <f t="shared" si="53"/>
        <v>1</v>
      </c>
      <c r="Z190" t="b">
        <f t="shared" si="53"/>
        <v>0</v>
      </c>
      <c r="AA190" t="b">
        <f t="shared" si="53"/>
        <v>1</v>
      </c>
      <c r="AB190" t="b">
        <f t="shared" si="53"/>
        <v>0</v>
      </c>
      <c r="AC190" t="b">
        <f t="shared" si="53"/>
        <v>1</v>
      </c>
      <c r="AD190" t="b">
        <f t="shared" si="53"/>
        <v>0</v>
      </c>
      <c r="AE190" t="b">
        <f t="shared" si="56"/>
        <v>1</v>
      </c>
      <c r="AF190" t="b">
        <f t="shared" si="54"/>
        <v>0</v>
      </c>
      <c r="AG190" t="b">
        <f t="shared" si="54"/>
        <v>1</v>
      </c>
      <c r="AH190" t="b">
        <f t="shared" si="54"/>
        <v>0</v>
      </c>
      <c r="AI190" t="b">
        <f t="shared" si="54"/>
        <v>1</v>
      </c>
      <c r="AJ190" t="b">
        <f t="shared" si="54"/>
        <v>0</v>
      </c>
      <c r="AK190" t="b">
        <f t="shared" si="54"/>
        <v>1</v>
      </c>
      <c r="AL190" t="b">
        <f t="shared" si="54"/>
        <v>0</v>
      </c>
    </row>
    <row r="191" spans="1:38" x14ac:dyDescent="0.2">
      <c r="A191" s="28" t="s">
        <v>240</v>
      </c>
      <c r="C191" t="b">
        <f t="shared" si="55"/>
        <v>0</v>
      </c>
      <c r="D191" t="b">
        <f t="shared" si="55"/>
        <v>0</v>
      </c>
      <c r="E191" t="b">
        <f t="shared" si="55"/>
        <v>0</v>
      </c>
      <c r="F191" t="b">
        <f t="shared" si="55"/>
        <v>0</v>
      </c>
      <c r="G191" t="b">
        <f t="shared" si="53"/>
        <v>0</v>
      </c>
      <c r="H191" t="b">
        <f t="shared" si="53"/>
        <v>0</v>
      </c>
      <c r="I191" t="b">
        <f t="shared" si="53"/>
        <v>0</v>
      </c>
      <c r="J191" t="b">
        <f t="shared" si="53"/>
        <v>0</v>
      </c>
      <c r="K191" t="b">
        <f t="shared" si="53"/>
        <v>0</v>
      </c>
      <c r="L191" t="b">
        <f t="shared" si="53"/>
        <v>0</v>
      </c>
      <c r="M191" t="b">
        <f t="shared" si="53"/>
        <v>1</v>
      </c>
      <c r="N191" t="b">
        <f t="shared" si="53"/>
        <v>0</v>
      </c>
      <c r="O191" t="b">
        <f t="shared" si="53"/>
        <v>0</v>
      </c>
      <c r="P191" t="b">
        <f t="shared" si="53"/>
        <v>0</v>
      </c>
      <c r="Q191" t="b">
        <f t="shared" si="53"/>
        <v>0</v>
      </c>
      <c r="R191" t="b">
        <f t="shared" si="53"/>
        <v>0</v>
      </c>
      <c r="S191" t="b">
        <f t="shared" si="53"/>
        <v>0</v>
      </c>
      <c r="T191" t="b">
        <f t="shared" si="53"/>
        <v>1</v>
      </c>
      <c r="U191" t="b">
        <f t="shared" si="53"/>
        <v>0</v>
      </c>
      <c r="V191" t="b">
        <f t="shared" si="53"/>
        <v>0</v>
      </c>
      <c r="W191" t="b">
        <f t="shared" si="53"/>
        <v>0</v>
      </c>
      <c r="X191" t="b">
        <f t="shared" si="53"/>
        <v>0</v>
      </c>
      <c r="Y191" t="b">
        <f t="shared" si="53"/>
        <v>1</v>
      </c>
      <c r="Z191" t="b">
        <f t="shared" si="53"/>
        <v>0</v>
      </c>
      <c r="AA191" t="b">
        <f t="shared" si="53"/>
        <v>0</v>
      </c>
      <c r="AB191" t="b">
        <f t="shared" si="53"/>
        <v>0</v>
      </c>
      <c r="AC191" t="b">
        <f t="shared" si="53"/>
        <v>0</v>
      </c>
      <c r="AD191" t="b">
        <f t="shared" si="53"/>
        <v>1</v>
      </c>
      <c r="AE191" t="b">
        <f t="shared" si="56"/>
        <v>0</v>
      </c>
      <c r="AF191" t="b">
        <f t="shared" si="54"/>
        <v>0</v>
      </c>
      <c r="AG191" t="b">
        <f t="shared" si="54"/>
        <v>0</v>
      </c>
      <c r="AH191" t="b">
        <f t="shared" si="54"/>
        <v>1</v>
      </c>
      <c r="AI191" t="b">
        <f t="shared" si="54"/>
        <v>0</v>
      </c>
      <c r="AJ191" t="b">
        <f t="shared" si="54"/>
        <v>0</v>
      </c>
      <c r="AK191" t="b">
        <f t="shared" si="54"/>
        <v>0</v>
      </c>
      <c r="AL191" t="b">
        <f t="shared" si="54"/>
        <v>1</v>
      </c>
    </row>
    <row r="193" spans="1:38" x14ac:dyDescent="0.2">
      <c r="A193" s="29" t="s">
        <v>250</v>
      </c>
    </row>
    <row r="194" spans="1:38" x14ac:dyDescent="0.2">
      <c r="A194" s="28" t="s">
        <v>228</v>
      </c>
      <c r="C194">
        <f>IF(C187=TRUE, ROUNDUP((C109 + D109), 0) - C173, 0)</f>
        <v>0</v>
      </c>
      <c r="D194">
        <f t="shared" ref="D194:AL194" si="57">IF(D187=TRUE, ROUNDUP((D109 + E109), 0) - D173, 0)</f>
        <v>0</v>
      </c>
      <c r="E194">
        <f t="shared" si="57"/>
        <v>0</v>
      </c>
      <c r="F194">
        <f t="shared" si="57"/>
        <v>0</v>
      </c>
      <c r="G194">
        <f t="shared" si="57"/>
        <v>24</v>
      </c>
      <c r="H194">
        <f t="shared" si="57"/>
        <v>0</v>
      </c>
      <c r="I194">
        <f t="shared" si="57"/>
        <v>0</v>
      </c>
      <c r="J194">
        <f t="shared" si="57"/>
        <v>0</v>
      </c>
      <c r="K194">
        <f t="shared" si="57"/>
        <v>39</v>
      </c>
      <c r="L194">
        <f t="shared" si="57"/>
        <v>0</v>
      </c>
      <c r="M194">
        <f t="shared" si="57"/>
        <v>0</v>
      </c>
      <c r="N194">
        <f t="shared" si="57"/>
        <v>65</v>
      </c>
      <c r="O194">
        <f t="shared" si="57"/>
        <v>0</v>
      </c>
      <c r="P194">
        <f t="shared" si="57"/>
        <v>0</v>
      </c>
      <c r="Q194">
        <f t="shared" si="57"/>
        <v>106</v>
      </c>
      <c r="R194">
        <f t="shared" si="57"/>
        <v>0</v>
      </c>
      <c r="S194">
        <f t="shared" si="57"/>
        <v>105</v>
      </c>
      <c r="T194">
        <f t="shared" si="57"/>
        <v>0</v>
      </c>
      <c r="U194">
        <f t="shared" si="57"/>
        <v>116</v>
      </c>
      <c r="V194">
        <f t="shared" si="57"/>
        <v>0</v>
      </c>
      <c r="W194">
        <f t="shared" si="57"/>
        <v>121</v>
      </c>
      <c r="X194">
        <f t="shared" si="57"/>
        <v>0</v>
      </c>
      <c r="Y194">
        <f t="shared" si="57"/>
        <v>126</v>
      </c>
      <c r="Z194">
        <f t="shared" si="57"/>
        <v>0</v>
      </c>
      <c r="AA194">
        <f t="shared" si="57"/>
        <v>129</v>
      </c>
      <c r="AB194">
        <f t="shared" si="57"/>
        <v>0</v>
      </c>
      <c r="AC194">
        <f t="shared" si="57"/>
        <v>134</v>
      </c>
      <c r="AD194">
        <f t="shared" si="57"/>
        <v>0</v>
      </c>
      <c r="AE194">
        <f t="shared" si="57"/>
        <v>140</v>
      </c>
      <c r="AF194">
        <f t="shared" si="57"/>
        <v>0</v>
      </c>
      <c r="AG194">
        <f t="shared" si="57"/>
        <v>146</v>
      </c>
      <c r="AH194">
        <f t="shared" si="57"/>
        <v>0</v>
      </c>
      <c r="AI194">
        <f t="shared" si="57"/>
        <v>152</v>
      </c>
      <c r="AJ194">
        <f t="shared" si="57"/>
        <v>0</v>
      </c>
      <c r="AK194">
        <f t="shared" si="57"/>
        <v>158</v>
      </c>
      <c r="AL194">
        <f t="shared" si="57"/>
        <v>0</v>
      </c>
    </row>
    <row r="195" spans="1:38" x14ac:dyDescent="0.2">
      <c r="A195" s="28" t="s">
        <v>229</v>
      </c>
      <c r="C195">
        <f t="shared" ref="C195:AL198" si="58">IF(C188=TRUE, ROUNDUP((C110 + D110), 0) - C174, 0)</f>
        <v>0</v>
      </c>
      <c r="D195">
        <f t="shared" si="58"/>
        <v>0</v>
      </c>
      <c r="E195">
        <f t="shared" si="58"/>
        <v>0</v>
      </c>
      <c r="F195">
        <f t="shared" si="58"/>
        <v>0</v>
      </c>
      <c r="G195">
        <f t="shared" si="58"/>
        <v>24</v>
      </c>
      <c r="H195">
        <f t="shared" si="58"/>
        <v>0</v>
      </c>
      <c r="I195">
        <f t="shared" si="58"/>
        <v>0</v>
      </c>
      <c r="J195">
        <f t="shared" si="58"/>
        <v>0</v>
      </c>
      <c r="K195">
        <f t="shared" si="58"/>
        <v>39</v>
      </c>
      <c r="L195">
        <f t="shared" si="58"/>
        <v>0</v>
      </c>
      <c r="M195">
        <f t="shared" si="58"/>
        <v>0</v>
      </c>
      <c r="N195">
        <f t="shared" si="58"/>
        <v>65</v>
      </c>
      <c r="O195">
        <f t="shared" si="58"/>
        <v>0</v>
      </c>
      <c r="P195">
        <f t="shared" si="58"/>
        <v>0</v>
      </c>
      <c r="Q195">
        <f t="shared" si="58"/>
        <v>106</v>
      </c>
      <c r="R195">
        <f t="shared" si="58"/>
        <v>0</v>
      </c>
      <c r="S195">
        <f t="shared" si="58"/>
        <v>105</v>
      </c>
      <c r="T195">
        <f t="shared" si="58"/>
        <v>0</v>
      </c>
      <c r="U195">
        <f t="shared" si="58"/>
        <v>116</v>
      </c>
      <c r="V195">
        <f t="shared" si="58"/>
        <v>0</v>
      </c>
      <c r="W195">
        <f t="shared" si="58"/>
        <v>121</v>
      </c>
      <c r="X195">
        <f t="shared" si="58"/>
        <v>0</v>
      </c>
      <c r="Y195">
        <f t="shared" si="58"/>
        <v>126</v>
      </c>
      <c r="Z195">
        <f t="shared" si="58"/>
        <v>0</v>
      </c>
      <c r="AA195">
        <f t="shared" si="58"/>
        <v>129</v>
      </c>
      <c r="AB195">
        <f t="shared" si="58"/>
        <v>0</v>
      </c>
      <c r="AC195">
        <f t="shared" si="58"/>
        <v>134</v>
      </c>
      <c r="AD195">
        <f t="shared" si="58"/>
        <v>0</v>
      </c>
      <c r="AE195">
        <f t="shared" si="58"/>
        <v>140</v>
      </c>
      <c r="AF195">
        <f t="shared" si="58"/>
        <v>0</v>
      </c>
      <c r="AG195">
        <f t="shared" si="58"/>
        <v>146</v>
      </c>
      <c r="AH195">
        <f t="shared" si="58"/>
        <v>0</v>
      </c>
      <c r="AI195">
        <f t="shared" si="58"/>
        <v>152</v>
      </c>
      <c r="AJ195">
        <f t="shared" si="58"/>
        <v>0</v>
      </c>
      <c r="AK195">
        <f t="shared" si="58"/>
        <v>158</v>
      </c>
      <c r="AL195">
        <f t="shared" si="58"/>
        <v>0</v>
      </c>
    </row>
    <row r="196" spans="1:38" x14ac:dyDescent="0.2">
      <c r="A196" s="28" t="s">
        <v>230</v>
      </c>
      <c r="C196">
        <f t="shared" si="58"/>
        <v>0</v>
      </c>
      <c r="D196">
        <f t="shared" si="58"/>
        <v>0</v>
      </c>
      <c r="E196">
        <f t="shared" si="58"/>
        <v>0</v>
      </c>
      <c r="F196">
        <f t="shared" si="58"/>
        <v>36</v>
      </c>
      <c r="G196">
        <f t="shared" si="58"/>
        <v>0</v>
      </c>
      <c r="H196">
        <f t="shared" si="58"/>
        <v>0</v>
      </c>
      <c r="I196">
        <f t="shared" si="58"/>
        <v>0</v>
      </c>
      <c r="J196">
        <f t="shared" si="58"/>
        <v>70</v>
      </c>
      <c r="K196">
        <f t="shared" si="58"/>
        <v>0</v>
      </c>
      <c r="L196">
        <f t="shared" si="58"/>
        <v>0</v>
      </c>
      <c r="M196">
        <f t="shared" si="58"/>
        <v>122</v>
      </c>
      <c r="N196">
        <f t="shared" si="58"/>
        <v>0</v>
      </c>
      <c r="O196">
        <f t="shared" si="58"/>
        <v>119</v>
      </c>
      <c r="P196">
        <f t="shared" si="58"/>
        <v>0</v>
      </c>
      <c r="Q196">
        <f t="shared" si="58"/>
        <v>128</v>
      </c>
      <c r="R196">
        <f t="shared" si="58"/>
        <v>0</v>
      </c>
      <c r="S196">
        <f t="shared" si="58"/>
        <v>141</v>
      </c>
      <c r="T196">
        <f t="shared" si="58"/>
        <v>0</v>
      </c>
      <c r="U196">
        <f t="shared" si="58"/>
        <v>154</v>
      </c>
      <c r="V196">
        <f t="shared" si="58"/>
        <v>0</v>
      </c>
      <c r="W196">
        <f t="shared" si="58"/>
        <v>163</v>
      </c>
      <c r="X196">
        <f t="shared" si="58"/>
        <v>0</v>
      </c>
      <c r="Y196">
        <f t="shared" si="58"/>
        <v>166</v>
      </c>
      <c r="Z196">
        <f t="shared" si="58"/>
        <v>0</v>
      </c>
      <c r="AA196">
        <f t="shared" si="58"/>
        <v>173</v>
      </c>
      <c r="AB196">
        <f t="shared" si="58"/>
        <v>0</v>
      </c>
      <c r="AC196">
        <f t="shared" si="58"/>
        <v>179</v>
      </c>
      <c r="AD196">
        <f t="shared" si="58"/>
        <v>0</v>
      </c>
      <c r="AE196">
        <f t="shared" si="58"/>
        <v>185</v>
      </c>
      <c r="AF196">
        <f t="shared" si="58"/>
        <v>0</v>
      </c>
      <c r="AG196">
        <f t="shared" si="58"/>
        <v>194</v>
      </c>
      <c r="AH196">
        <f t="shared" si="58"/>
        <v>0</v>
      </c>
      <c r="AI196">
        <f t="shared" si="58"/>
        <v>202</v>
      </c>
      <c r="AJ196">
        <f t="shared" si="58"/>
        <v>0</v>
      </c>
      <c r="AK196">
        <f t="shared" si="58"/>
        <v>210</v>
      </c>
      <c r="AL196">
        <f t="shared" si="58"/>
        <v>0</v>
      </c>
    </row>
    <row r="197" spans="1:38" x14ac:dyDescent="0.2">
      <c r="A197" s="28" t="s">
        <v>231</v>
      </c>
      <c r="C197">
        <f t="shared" si="58"/>
        <v>0</v>
      </c>
      <c r="D197">
        <f t="shared" si="58"/>
        <v>0</v>
      </c>
      <c r="E197">
        <f t="shared" si="58"/>
        <v>38</v>
      </c>
      <c r="F197">
        <f t="shared" si="58"/>
        <v>0</v>
      </c>
      <c r="G197">
        <f t="shared" si="58"/>
        <v>0</v>
      </c>
      <c r="H197">
        <f t="shared" si="58"/>
        <v>0</v>
      </c>
      <c r="I197">
        <f t="shared" si="58"/>
        <v>89</v>
      </c>
      <c r="J197">
        <f t="shared" si="58"/>
        <v>0</v>
      </c>
      <c r="K197">
        <f t="shared" si="58"/>
        <v>96</v>
      </c>
      <c r="L197">
        <f t="shared" si="58"/>
        <v>0</v>
      </c>
      <c r="M197">
        <f t="shared" si="58"/>
        <v>131</v>
      </c>
      <c r="N197">
        <f t="shared" si="58"/>
        <v>0</v>
      </c>
      <c r="O197">
        <f t="shared" si="58"/>
        <v>149</v>
      </c>
      <c r="P197">
        <f t="shared" si="58"/>
        <v>0</v>
      </c>
      <c r="Q197">
        <f t="shared" si="58"/>
        <v>160</v>
      </c>
      <c r="R197">
        <f t="shared" si="58"/>
        <v>0</v>
      </c>
      <c r="S197">
        <f t="shared" si="58"/>
        <v>175</v>
      </c>
      <c r="T197">
        <f t="shared" si="58"/>
        <v>0</v>
      </c>
      <c r="U197">
        <f t="shared" si="58"/>
        <v>195</v>
      </c>
      <c r="V197">
        <f t="shared" si="58"/>
        <v>0</v>
      </c>
      <c r="W197">
        <f t="shared" si="58"/>
        <v>202</v>
      </c>
      <c r="X197">
        <f t="shared" si="58"/>
        <v>0</v>
      </c>
      <c r="Y197">
        <f t="shared" si="58"/>
        <v>208</v>
      </c>
      <c r="Z197">
        <f t="shared" si="58"/>
        <v>0</v>
      </c>
      <c r="AA197">
        <f t="shared" si="58"/>
        <v>216</v>
      </c>
      <c r="AB197">
        <f t="shared" si="58"/>
        <v>0</v>
      </c>
      <c r="AC197">
        <f t="shared" si="58"/>
        <v>224</v>
      </c>
      <c r="AD197">
        <f t="shared" si="58"/>
        <v>0</v>
      </c>
      <c r="AE197">
        <f t="shared" si="58"/>
        <v>233</v>
      </c>
      <c r="AF197">
        <f t="shared" si="58"/>
        <v>0</v>
      </c>
      <c r="AG197">
        <f t="shared" si="58"/>
        <v>244</v>
      </c>
      <c r="AH197">
        <f t="shared" si="58"/>
        <v>0</v>
      </c>
      <c r="AI197">
        <f t="shared" si="58"/>
        <v>254</v>
      </c>
      <c r="AJ197">
        <f t="shared" si="58"/>
        <v>0</v>
      </c>
      <c r="AK197">
        <f t="shared" si="58"/>
        <v>264</v>
      </c>
      <c r="AL197">
        <f t="shared" si="58"/>
        <v>0</v>
      </c>
    </row>
    <row r="198" spans="1:38" x14ac:dyDescent="0.2">
      <c r="A198" s="28" t="s">
        <v>240</v>
      </c>
      <c r="C198">
        <f t="shared" si="58"/>
        <v>0</v>
      </c>
      <c r="D198">
        <f t="shared" si="58"/>
        <v>0</v>
      </c>
      <c r="E198">
        <f t="shared" si="58"/>
        <v>0</v>
      </c>
      <c r="F198">
        <f t="shared" si="58"/>
        <v>0</v>
      </c>
      <c r="G198">
        <f t="shared" si="58"/>
        <v>0</v>
      </c>
      <c r="H198">
        <f t="shared" si="58"/>
        <v>0</v>
      </c>
      <c r="I198">
        <f t="shared" si="58"/>
        <v>0</v>
      </c>
      <c r="J198">
        <f t="shared" si="58"/>
        <v>0</v>
      </c>
      <c r="K198">
        <f t="shared" si="58"/>
        <v>0</v>
      </c>
      <c r="L198">
        <f t="shared" si="58"/>
        <v>0</v>
      </c>
      <c r="M198">
        <f t="shared" si="58"/>
        <v>6</v>
      </c>
      <c r="N198">
        <f t="shared" si="58"/>
        <v>0</v>
      </c>
      <c r="O198">
        <f t="shared" si="58"/>
        <v>0</v>
      </c>
      <c r="P198">
        <f t="shared" si="58"/>
        <v>0</v>
      </c>
      <c r="Q198">
        <f t="shared" si="58"/>
        <v>0</v>
      </c>
      <c r="R198">
        <f t="shared" si="58"/>
        <v>0</v>
      </c>
      <c r="S198">
        <f t="shared" si="58"/>
        <v>0</v>
      </c>
      <c r="T198">
        <f t="shared" si="58"/>
        <v>21</v>
      </c>
      <c r="U198">
        <f t="shared" si="58"/>
        <v>0</v>
      </c>
      <c r="V198">
        <f t="shared" si="58"/>
        <v>0</v>
      </c>
      <c r="W198">
        <f t="shared" si="58"/>
        <v>0</v>
      </c>
      <c r="X198">
        <f t="shared" si="58"/>
        <v>0</v>
      </c>
      <c r="Y198">
        <f t="shared" si="58"/>
        <v>23</v>
      </c>
      <c r="Z198">
        <f t="shared" si="58"/>
        <v>0</v>
      </c>
      <c r="AA198">
        <f t="shared" si="58"/>
        <v>0</v>
      </c>
      <c r="AB198">
        <f t="shared" si="58"/>
        <v>0</v>
      </c>
      <c r="AC198">
        <f t="shared" si="58"/>
        <v>0</v>
      </c>
      <c r="AD198">
        <f t="shared" si="58"/>
        <v>34</v>
      </c>
      <c r="AE198">
        <f t="shared" si="58"/>
        <v>0</v>
      </c>
      <c r="AF198">
        <f t="shared" si="58"/>
        <v>0</v>
      </c>
      <c r="AG198">
        <f t="shared" si="58"/>
        <v>0</v>
      </c>
      <c r="AH198">
        <f t="shared" si="58"/>
        <v>32</v>
      </c>
      <c r="AI198">
        <f t="shared" si="58"/>
        <v>0</v>
      </c>
      <c r="AJ198">
        <f t="shared" si="58"/>
        <v>0</v>
      </c>
      <c r="AK198">
        <f t="shared" si="58"/>
        <v>0</v>
      </c>
      <c r="AL198">
        <f t="shared" si="58"/>
        <v>11</v>
      </c>
    </row>
    <row r="200" spans="1:38" x14ac:dyDescent="0.2">
      <c r="A200" s="29" t="s">
        <v>251</v>
      </c>
    </row>
    <row r="201" spans="1:38" x14ac:dyDescent="0.2">
      <c r="A201" s="28" t="s">
        <v>228</v>
      </c>
      <c r="C201">
        <f>IF(C194=0,0,IF(C194&lt;100,100,C194))</f>
        <v>0</v>
      </c>
      <c r="D201">
        <f t="shared" ref="D201:AL205" si="59">IF(D194=0,0,IF(D194&lt;100,100,D194))</f>
        <v>0</v>
      </c>
      <c r="E201">
        <f t="shared" si="59"/>
        <v>0</v>
      </c>
      <c r="F201">
        <f t="shared" si="59"/>
        <v>0</v>
      </c>
      <c r="G201">
        <f t="shared" si="59"/>
        <v>100</v>
      </c>
      <c r="H201">
        <f t="shared" si="59"/>
        <v>0</v>
      </c>
      <c r="I201">
        <f t="shared" si="59"/>
        <v>0</v>
      </c>
      <c r="J201">
        <f t="shared" si="59"/>
        <v>0</v>
      </c>
      <c r="K201">
        <f t="shared" si="59"/>
        <v>100</v>
      </c>
      <c r="L201">
        <f t="shared" si="59"/>
        <v>0</v>
      </c>
      <c r="M201">
        <f t="shared" si="59"/>
        <v>0</v>
      </c>
      <c r="N201">
        <f t="shared" si="59"/>
        <v>100</v>
      </c>
      <c r="O201">
        <f t="shared" si="59"/>
        <v>0</v>
      </c>
      <c r="P201">
        <f t="shared" si="59"/>
        <v>0</v>
      </c>
      <c r="Q201">
        <f t="shared" si="59"/>
        <v>106</v>
      </c>
      <c r="R201">
        <f t="shared" si="59"/>
        <v>0</v>
      </c>
      <c r="S201">
        <f t="shared" si="59"/>
        <v>105</v>
      </c>
      <c r="T201">
        <f t="shared" si="59"/>
        <v>0</v>
      </c>
      <c r="U201">
        <f t="shared" si="59"/>
        <v>116</v>
      </c>
      <c r="V201">
        <f t="shared" si="59"/>
        <v>0</v>
      </c>
      <c r="W201">
        <f t="shared" si="59"/>
        <v>121</v>
      </c>
      <c r="X201">
        <f t="shared" si="59"/>
        <v>0</v>
      </c>
      <c r="Y201">
        <f t="shared" si="59"/>
        <v>126</v>
      </c>
      <c r="Z201">
        <f t="shared" si="59"/>
        <v>0</v>
      </c>
      <c r="AA201">
        <f t="shared" si="59"/>
        <v>129</v>
      </c>
      <c r="AB201">
        <f t="shared" si="59"/>
        <v>0</v>
      </c>
      <c r="AC201">
        <f t="shared" si="59"/>
        <v>134</v>
      </c>
      <c r="AD201">
        <f t="shared" si="59"/>
        <v>0</v>
      </c>
      <c r="AE201">
        <f t="shared" si="59"/>
        <v>140</v>
      </c>
      <c r="AF201">
        <f t="shared" si="59"/>
        <v>0</v>
      </c>
      <c r="AG201">
        <f t="shared" si="59"/>
        <v>146</v>
      </c>
      <c r="AH201">
        <f t="shared" si="59"/>
        <v>0</v>
      </c>
      <c r="AI201">
        <f t="shared" si="59"/>
        <v>152</v>
      </c>
      <c r="AJ201">
        <f t="shared" si="59"/>
        <v>0</v>
      </c>
      <c r="AK201">
        <f t="shared" si="59"/>
        <v>158</v>
      </c>
      <c r="AL201">
        <f t="shared" si="59"/>
        <v>0</v>
      </c>
    </row>
    <row r="202" spans="1:38" x14ac:dyDescent="0.2">
      <c r="A202" s="28" t="s">
        <v>229</v>
      </c>
      <c r="C202">
        <f t="shared" ref="C202:G205" si="60">IF(C195=0,0,IF(C195&lt;100,100,C195))</f>
        <v>0</v>
      </c>
      <c r="D202">
        <f t="shared" si="60"/>
        <v>0</v>
      </c>
      <c r="E202">
        <f t="shared" si="60"/>
        <v>0</v>
      </c>
      <c r="F202">
        <f t="shared" si="60"/>
        <v>0</v>
      </c>
      <c r="G202">
        <f t="shared" si="60"/>
        <v>100</v>
      </c>
      <c r="H202">
        <f t="shared" si="59"/>
        <v>0</v>
      </c>
      <c r="I202">
        <f t="shared" si="59"/>
        <v>0</v>
      </c>
      <c r="J202">
        <f t="shared" si="59"/>
        <v>0</v>
      </c>
      <c r="K202">
        <f t="shared" si="59"/>
        <v>100</v>
      </c>
      <c r="L202">
        <f t="shared" si="59"/>
        <v>0</v>
      </c>
      <c r="M202">
        <f t="shared" si="59"/>
        <v>0</v>
      </c>
      <c r="N202">
        <f t="shared" si="59"/>
        <v>100</v>
      </c>
      <c r="O202">
        <f t="shared" si="59"/>
        <v>0</v>
      </c>
      <c r="P202">
        <f t="shared" si="59"/>
        <v>0</v>
      </c>
      <c r="Q202">
        <f t="shared" si="59"/>
        <v>106</v>
      </c>
      <c r="R202">
        <f t="shared" si="59"/>
        <v>0</v>
      </c>
      <c r="S202">
        <f t="shared" si="59"/>
        <v>105</v>
      </c>
      <c r="T202">
        <f t="shared" si="59"/>
        <v>0</v>
      </c>
      <c r="U202">
        <f t="shared" si="59"/>
        <v>116</v>
      </c>
      <c r="V202">
        <f t="shared" si="59"/>
        <v>0</v>
      </c>
      <c r="W202">
        <f t="shared" si="59"/>
        <v>121</v>
      </c>
      <c r="X202">
        <f t="shared" si="59"/>
        <v>0</v>
      </c>
      <c r="Y202">
        <f t="shared" si="59"/>
        <v>126</v>
      </c>
      <c r="Z202">
        <f t="shared" si="59"/>
        <v>0</v>
      </c>
      <c r="AA202">
        <f t="shared" si="59"/>
        <v>129</v>
      </c>
      <c r="AB202">
        <f t="shared" si="59"/>
        <v>0</v>
      </c>
      <c r="AC202">
        <f t="shared" si="59"/>
        <v>134</v>
      </c>
      <c r="AD202">
        <f t="shared" si="59"/>
        <v>0</v>
      </c>
      <c r="AE202">
        <f t="shared" si="59"/>
        <v>140</v>
      </c>
      <c r="AF202">
        <f t="shared" si="59"/>
        <v>0</v>
      </c>
      <c r="AG202">
        <f t="shared" si="59"/>
        <v>146</v>
      </c>
      <c r="AH202">
        <f t="shared" si="59"/>
        <v>0</v>
      </c>
      <c r="AI202">
        <f t="shared" si="59"/>
        <v>152</v>
      </c>
      <c r="AJ202">
        <f t="shared" si="59"/>
        <v>0</v>
      </c>
      <c r="AK202">
        <f t="shared" si="59"/>
        <v>158</v>
      </c>
      <c r="AL202">
        <f t="shared" si="59"/>
        <v>0</v>
      </c>
    </row>
    <row r="203" spans="1:38" x14ac:dyDescent="0.2">
      <c r="A203" s="28" t="s">
        <v>230</v>
      </c>
      <c r="C203">
        <f t="shared" si="60"/>
        <v>0</v>
      </c>
      <c r="D203">
        <f t="shared" si="60"/>
        <v>0</v>
      </c>
      <c r="E203">
        <f t="shared" si="60"/>
        <v>0</v>
      </c>
      <c r="F203">
        <f t="shared" si="60"/>
        <v>100</v>
      </c>
      <c r="G203">
        <f t="shared" si="60"/>
        <v>0</v>
      </c>
      <c r="H203">
        <f t="shared" si="59"/>
        <v>0</v>
      </c>
      <c r="I203">
        <f t="shared" si="59"/>
        <v>0</v>
      </c>
      <c r="J203">
        <f t="shared" si="59"/>
        <v>100</v>
      </c>
      <c r="K203">
        <f t="shared" si="59"/>
        <v>0</v>
      </c>
      <c r="L203">
        <f t="shared" si="59"/>
        <v>0</v>
      </c>
      <c r="M203">
        <f t="shared" si="59"/>
        <v>122</v>
      </c>
      <c r="N203">
        <f t="shared" si="59"/>
        <v>0</v>
      </c>
      <c r="O203">
        <f t="shared" si="59"/>
        <v>119</v>
      </c>
      <c r="P203">
        <f t="shared" si="59"/>
        <v>0</v>
      </c>
      <c r="Q203">
        <f t="shared" si="59"/>
        <v>128</v>
      </c>
      <c r="R203">
        <f t="shared" si="59"/>
        <v>0</v>
      </c>
      <c r="S203">
        <f t="shared" si="59"/>
        <v>141</v>
      </c>
      <c r="T203">
        <f t="shared" si="59"/>
        <v>0</v>
      </c>
      <c r="U203">
        <f t="shared" si="59"/>
        <v>154</v>
      </c>
      <c r="V203">
        <f t="shared" si="59"/>
        <v>0</v>
      </c>
      <c r="W203">
        <f t="shared" si="59"/>
        <v>163</v>
      </c>
      <c r="X203">
        <f t="shared" si="59"/>
        <v>0</v>
      </c>
      <c r="Y203">
        <f t="shared" si="59"/>
        <v>166</v>
      </c>
      <c r="Z203">
        <f t="shared" si="59"/>
        <v>0</v>
      </c>
      <c r="AA203">
        <f t="shared" si="59"/>
        <v>173</v>
      </c>
      <c r="AB203">
        <f t="shared" si="59"/>
        <v>0</v>
      </c>
      <c r="AC203">
        <f t="shared" si="59"/>
        <v>179</v>
      </c>
      <c r="AD203">
        <f t="shared" si="59"/>
        <v>0</v>
      </c>
      <c r="AE203">
        <f t="shared" si="59"/>
        <v>185</v>
      </c>
      <c r="AF203">
        <f t="shared" si="59"/>
        <v>0</v>
      </c>
      <c r="AG203">
        <f t="shared" si="59"/>
        <v>194</v>
      </c>
      <c r="AH203">
        <f t="shared" si="59"/>
        <v>0</v>
      </c>
      <c r="AI203">
        <f t="shared" si="59"/>
        <v>202</v>
      </c>
      <c r="AJ203">
        <f t="shared" si="59"/>
        <v>0</v>
      </c>
      <c r="AK203">
        <f t="shared" si="59"/>
        <v>210</v>
      </c>
      <c r="AL203">
        <f t="shared" si="59"/>
        <v>0</v>
      </c>
    </row>
    <row r="204" spans="1:38" x14ac:dyDescent="0.2">
      <c r="A204" s="28" t="s">
        <v>231</v>
      </c>
      <c r="C204">
        <f t="shared" si="60"/>
        <v>0</v>
      </c>
      <c r="D204">
        <f t="shared" si="60"/>
        <v>0</v>
      </c>
      <c r="E204">
        <f t="shared" si="60"/>
        <v>100</v>
      </c>
      <c r="F204">
        <f t="shared" si="60"/>
        <v>0</v>
      </c>
      <c r="G204">
        <f t="shared" si="60"/>
        <v>0</v>
      </c>
      <c r="H204">
        <f t="shared" si="59"/>
        <v>0</v>
      </c>
      <c r="I204">
        <f t="shared" si="59"/>
        <v>100</v>
      </c>
      <c r="J204">
        <f t="shared" si="59"/>
        <v>0</v>
      </c>
      <c r="K204">
        <f t="shared" si="59"/>
        <v>100</v>
      </c>
      <c r="L204">
        <f t="shared" si="59"/>
        <v>0</v>
      </c>
      <c r="M204">
        <f t="shared" si="59"/>
        <v>131</v>
      </c>
      <c r="N204">
        <f t="shared" si="59"/>
        <v>0</v>
      </c>
      <c r="O204">
        <f t="shared" si="59"/>
        <v>149</v>
      </c>
      <c r="P204">
        <f t="shared" si="59"/>
        <v>0</v>
      </c>
      <c r="Q204">
        <f t="shared" si="59"/>
        <v>160</v>
      </c>
      <c r="R204">
        <f t="shared" si="59"/>
        <v>0</v>
      </c>
      <c r="S204">
        <f t="shared" si="59"/>
        <v>175</v>
      </c>
      <c r="T204">
        <f t="shared" si="59"/>
        <v>0</v>
      </c>
      <c r="U204">
        <f t="shared" si="59"/>
        <v>195</v>
      </c>
      <c r="V204">
        <f t="shared" si="59"/>
        <v>0</v>
      </c>
      <c r="W204">
        <f t="shared" si="59"/>
        <v>202</v>
      </c>
      <c r="X204">
        <f t="shared" si="59"/>
        <v>0</v>
      </c>
      <c r="Y204">
        <f t="shared" si="59"/>
        <v>208</v>
      </c>
      <c r="Z204">
        <f t="shared" si="59"/>
        <v>0</v>
      </c>
      <c r="AA204">
        <f t="shared" si="59"/>
        <v>216</v>
      </c>
      <c r="AB204">
        <f t="shared" si="59"/>
        <v>0</v>
      </c>
      <c r="AC204">
        <f t="shared" si="59"/>
        <v>224</v>
      </c>
      <c r="AD204">
        <f t="shared" si="59"/>
        <v>0</v>
      </c>
      <c r="AE204">
        <f t="shared" si="59"/>
        <v>233</v>
      </c>
      <c r="AF204">
        <f t="shared" si="59"/>
        <v>0</v>
      </c>
      <c r="AG204">
        <f t="shared" si="59"/>
        <v>244</v>
      </c>
      <c r="AH204">
        <f t="shared" si="59"/>
        <v>0</v>
      </c>
      <c r="AI204">
        <f t="shared" si="59"/>
        <v>254</v>
      </c>
      <c r="AJ204">
        <f t="shared" si="59"/>
        <v>0</v>
      </c>
      <c r="AK204">
        <f t="shared" si="59"/>
        <v>264</v>
      </c>
      <c r="AL204">
        <f t="shared" si="59"/>
        <v>0</v>
      </c>
    </row>
    <row r="205" spans="1:38" x14ac:dyDescent="0.2">
      <c r="A205" s="28" t="s">
        <v>240</v>
      </c>
      <c r="C205">
        <f t="shared" si="60"/>
        <v>0</v>
      </c>
      <c r="D205">
        <f t="shared" si="60"/>
        <v>0</v>
      </c>
      <c r="E205">
        <f t="shared" si="60"/>
        <v>0</v>
      </c>
      <c r="F205">
        <f t="shared" si="60"/>
        <v>0</v>
      </c>
      <c r="G205">
        <f t="shared" si="60"/>
        <v>0</v>
      </c>
      <c r="H205">
        <f t="shared" si="59"/>
        <v>0</v>
      </c>
      <c r="I205">
        <f t="shared" si="59"/>
        <v>0</v>
      </c>
      <c r="J205">
        <f t="shared" si="59"/>
        <v>0</v>
      </c>
      <c r="K205">
        <f t="shared" si="59"/>
        <v>0</v>
      </c>
      <c r="L205">
        <f t="shared" si="59"/>
        <v>0</v>
      </c>
      <c r="M205">
        <f t="shared" si="59"/>
        <v>100</v>
      </c>
      <c r="N205">
        <f t="shared" si="59"/>
        <v>0</v>
      </c>
      <c r="O205">
        <f t="shared" si="59"/>
        <v>0</v>
      </c>
      <c r="P205">
        <f t="shared" si="59"/>
        <v>0</v>
      </c>
      <c r="Q205">
        <f t="shared" si="59"/>
        <v>0</v>
      </c>
      <c r="R205">
        <f t="shared" si="59"/>
        <v>0</v>
      </c>
      <c r="S205">
        <f t="shared" si="59"/>
        <v>0</v>
      </c>
      <c r="T205">
        <f t="shared" si="59"/>
        <v>100</v>
      </c>
      <c r="U205">
        <f t="shared" si="59"/>
        <v>0</v>
      </c>
      <c r="V205">
        <f t="shared" si="59"/>
        <v>0</v>
      </c>
      <c r="W205">
        <f t="shared" si="59"/>
        <v>0</v>
      </c>
      <c r="X205">
        <f t="shared" si="59"/>
        <v>0</v>
      </c>
      <c r="Y205">
        <f t="shared" si="59"/>
        <v>100</v>
      </c>
      <c r="Z205">
        <f t="shared" si="59"/>
        <v>0</v>
      </c>
      <c r="AA205">
        <f t="shared" si="59"/>
        <v>0</v>
      </c>
      <c r="AB205">
        <f t="shared" si="59"/>
        <v>0</v>
      </c>
      <c r="AC205">
        <f t="shared" si="59"/>
        <v>0</v>
      </c>
      <c r="AD205">
        <f t="shared" si="59"/>
        <v>100</v>
      </c>
      <c r="AE205">
        <f t="shared" si="59"/>
        <v>0</v>
      </c>
      <c r="AF205">
        <f t="shared" si="59"/>
        <v>0</v>
      </c>
      <c r="AG205">
        <f t="shared" si="59"/>
        <v>0</v>
      </c>
      <c r="AH205">
        <f t="shared" si="59"/>
        <v>100</v>
      </c>
      <c r="AI205">
        <f t="shared" si="59"/>
        <v>0</v>
      </c>
      <c r="AJ205">
        <f t="shared" si="59"/>
        <v>0</v>
      </c>
      <c r="AK205">
        <f t="shared" si="59"/>
        <v>0</v>
      </c>
      <c r="AL205">
        <f t="shared" si="59"/>
        <v>100</v>
      </c>
    </row>
    <row r="207" spans="1:38" x14ac:dyDescent="0.2">
      <c r="A207" s="29" t="s">
        <v>249</v>
      </c>
    </row>
    <row r="208" spans="1:38" x14ac:dyDescent="0.2">
      <c r="A208" s="28" t="s">
        <v>228</v>
      </c>
      <c r="C208">
        <f>C173+C201</f>
        <v>85</v>
      </c>
      <c r="D208">
        <f t="shared" ref="D208:AL208" si="61">D173+D201</f>
        <v>69</v>
      </c>
      <c r="E208">
        <f t="shared" si="61"/>
        <v>52</v>
      </c>
      <c r="F208">
        <f t="shared" si="61"/>
        <v>34</v>
      </c>
      <c r="G208">
        <f t="shared" si="61"/>
        <v>115</v>
      </c>
      <c r="H208">
        <f t="shared" si="61"/>
        <v>95</v>
      </c>
      <c r="I208">
        <f t="shared" si="61"/>
        <v>73</v>
      </c>
      <c r="J208">
        <f t="shared" si="61"/>
        <v>48</v>
      </c>
      <c r="K208">
        <f t="shared" si="61"/>
        <v>120</v>
      </c>
      <c r="L208">
        <f t="shared" si="61"/>
        <v>89</v>
      </c>
      <c r="M208">
        <f t="shared" si="61"/>
        <v>54</v>
      </c>
      <c r="N208">
        <f t="shared" si="61"/>
        <v>115</v>
      </c>
      <c r="O208">
        <f t="shared" si="61"/>
        <v>74</v>
      </c>
      <c r="P208">
        <f t="shared" si="61"/>
        <v>31</v>
      </c>
      <c r="Q208">
        <f t="shared" si="61"/>
        <v>92</v>
      </c>
      <c r="R208">
        <f t="shared" si="61"/>
        <v>45</v>
      </c>
      <c r="S208">
        <f t="shared" si="61"/>
        <v>101</v>
      </c>
      <c r="T208">
        <f t="shared" si="61"/>
        <v>49</v>
      </c>
      <c r="U208">
        <f t="shared" si="61"/>
        <v>111</v>
      </c>
      <c r="V208">
        <f t="shared" si="61"/>
        <v>54</v>
      </c>
      <c r="W208">
        <f t="shared" si="61"/>
        <v>117</v>
      </c>
      <c r="X208">
        <f t="shared" si="61"/>
        <v>58</v>
      </c>
      <c r="Y208">
        <f t="shared" si="61"/>
        <v>123</v>
      </c>
      <c r="Z208">
        <f t="shared" si="61"/>
        <v>61</v>
      </c>
      <c r="AA208">
        <f t="shared" si="61"/>
        <v>127</v>
      </c>
      <c r="AB208">
        <f t="shared" si="61"/>
        <v>63</v>
      </c>
      <c r="AC208">
        <f t="shared" si="61"/>
        <v>132</v>
      </c>
      <c r="AD208">
        <f t="shared" si="61"/>
        <v>65</v>
      </c>
      <c r="AE208">
        <f t="shared" si="61"/>
        <v>137</v>
      </c>
      <c r="AF208">
        <f t="shared" si="61"/>
        <v>68</v>
      </c>
      <c r="AG208">
        <f t="shared" si="61"/>
        <v>143</v>
      </c>
      <c r="AH208">
        <f t="shared" si="61"/>
        <v>71</v>
      </c>
      <c r="AI208">
        <f t="shared" si="61"/>
        <v>149</v>
      </c>
      <c r="AJ208">
        <f t="shared" si="61"/>
        <v>74</v>
      </c>
      <c r="AK208">
        <f t="shared" si="61"/>
        <v>155</v>
      </c>
      <c r="AL208">
        <f t="shared" si="61"/>
        <v>77</v>
      </c>
    </row>
    <row r="209" spans="1:38" x14ac:dyDescent="0.2">
      <c r="A209" s="28" t="s">
        <v>229</v>
      </c>
      <c r="C209">
        <f t="shared" ref="C209:AL212" si="62">C174+C202</f>
        <v>85</v>
      </c>
      <c r="D209">
        <f t="shared" si="62"/>
        <v>69</v>
      </c>
      <c r="E209">
        <f t="shared" si="62"/>
        <v>52</v>
      </c>
      <c r="F209">
        <f t="shared" si="62"/>
        <v>34</v>
      </c>
      <c r="G209">
        <f t="shared" si="62"/>
        <v>115</v>
      </c>
      <c r="H209">
        <f t="shared" si="62"/>
        <v>95</v>
      </c>
      <c r="I209">
        <f t="shared" si="62"/>
        <v>73</v>
      </c>
      <c r="J209">
        <f t="shared" si="62"/>
        <v>48</v>
      </c>
      <c r="K209">
        <f t="shared" si="62"/>
        <v>120</v>
      </c>
      <c r="L209">
        <f t="shared" si="62"/>
        <v>89</v>
      </c>
      <c r="M209">
        <f t="shared" si="62"/>
        <v>54</v>
      </c>
      <c r="N209">
        <f t="shared" si="62"/>
        <v>115</v>
      </c>
      <c r="O209">
        <f t="shared" si="62"/>
        <v>74</v>
      </c>
      <c r="P209">
        <f t="shared" si="62"/>
        <v>31</v>
      </c>
      <c r="Q209">
        <f t="shared" si="62"/>
        <v>92</v>
      </c>
      <c r="R209">
        <f t="shared" si="62"/>
        <v>45</v>
      </c>
      <c r="S209">
        <f t="shared" si="62"/>
        <v>101</v>
      </c>
      <c r="T209">
        <f t="shared" si="62"/>
        <v>49</v>
      </c>
      <c r="U209">
        <f t="shared" si="62"/>
        <v>111</v>
      </c>
      <c r="V209">
        <f t="shared" si="62"/>
        <v>54</v>
      </c>
      <c r="W209">
        <f t="shared" si="62"/>
        <v>117</v>
      </c>
      <c r="X209">
        <f t="shared" si="62"/>
        <v>58</v>
      </c>
      <c r="Y209">
        <f t="shared" si="62"/>
        <v>123</v>
      </c>
      <c r="Z209">
        <f t="shared" si="62"/>
        <v>61</v>
      </c>
      <c r="AA209">
        <f t="shared" si="62"/>
        <v>127</v>
      </c>
      <c r="AB209">
        <f t="shared" si="62"/>
        <v>63</v>
      </c>
      <c r="AC209">
        <f t="shared" si="62"/>
        <v>132</v>
      </c>
      <c r="AD209">
        <f t="shared" si="62"/>
        <v>65</v>
      </c>
      <c r="AE209">
        <f t="shared" si="62"/>
        <v>137</v>
      </c>
      <c r="AF209">
        <f t="shared" si="62"/>
        <v>68</v>
      </c>
      <c r="AG209">
        <f t="shared" si="62"/>
        <v>143</v>
      </c>
      <c r="AH209">
        <f t="shared" si="62"/>
        <v>71</v>
      </c>
      <c r="AI209">
        <f t="shared" si="62"/>
        <v>149</v>
      </c>
      <c r="AJ209">
        <f t="shared" si="62"/>
        <v>74</v>
      </c>
      <c r="AK209">
        <f t="shared" si="62"/>
        <v>155</v>
      </c>
      <c r="AL209">
        <f t="shared" si="62"/>
        <v>77</v>
      </c>
    </row>
    <row r="210" spans="1:38" x14ac:dyDescent="0.2">
      <c r="A210" s="28" t="s">
        <v>230</v>
      </c>
      <c r="C210">
        <f t="shared" si="62"/>
        <v>80</v>
      </c>
      <c r="D210">
        <f t="shared" si="62"/>
        <v>59</v>
      </c>
      <c r="E210">
        <f t="shared" si="62"/>
        <v>37</v>
      </c>
      <c r="F210">
        <f t="shared" si="62"/>
        <v>113</v>
      </c>
      <c r="G210">
        <f t="shared" si="62"/>
        <v>88</v>
      </c>
      <c r="H210">
        <f t="shared" si="62"/>
        <v>62</v>
      </c>
      <c r="I210">
        <f t="shared" si="62"/>
        <v>33</v>
      </c>
      <c r="J210">
        <f t="shared" si="62"/>
        <v>100</v>
      </c>
      <c r="K210">
        <f t="shared" si="62"/>
        <v>63</v>
      </c>
      <c r="L210">
        <f t="shared" si="62"/>
        <v>22</v>
      </c>
      <c r="M210">
        <f t="shared" si="62"/>
        <v>98</v>
      </c>
      <c r="N210">
        <f t="shared" si="62"/>
        <v>46</v>
      </c>
      <c r="O210">
        <f t="shared" si="62"/>
        <v>111</v>
      </c>
      <c r="P210">
        <f t="shared" si="62"/>
        <v>54</v>
      </c>
      <c r="Q210">
        <f t="shared" si="62"/>
        <v>122</v>
      </c>
      <c r="R210">
        <f t="shared" si="62"/>
        <v>60</v>
      </c>
      <c r="S210">
        <f t="shared" si="62"/>
        <v>135</v>
      </c>
      <c r="T210">
        <f t="shared" si="62"/>
        <v>66</v>
      </c>
      <c r="U210">
        <f t="shared" si="62"/>
        <v>148</v>
      </c>
      <c r="V210">
        <f t="shared" si="62"/>
        <v>72</v>
      </c>
      <c r="W210">
        <f t="shared" si="62"/>
        <v>157</v>
      </c>
      <c r="X210">
        <f t="shared" si="62"/>
        <v>78</v>
      </c>
      <c r="Y210">
        <f t="shared" si="62"/>
        <v>163</v>
      </c>
      <c r="Z210">
        <f t="shared" si="62"/>
        <v>81</v>
      </c>
      <c r="AA210">
        <f t="shared" si="62"/>
        <v>170</v>
      </c>
      <c r="AB210">
        <f t="shared" si="62"/>
        <v>84</v>
      </c>
      <c r="AC210">
        <f t="shared" si="62"/>
        <v>176</v>
      </c>
      <c r="AD210">
        <f t="shared" si="62"/>
        <v>87</v>
      </c>
      <c r="AE210">
        <f t="shared" si="62"/>
        <v>182</v>
      </c>
      <c r="AF210">
        <f t="shared" si="62"/>
        <v>90</v>
      </c>
      <c r="AG210">
        <f t="shared" si="62"/>
        <v>190</v>
      </c>
      <c r="AH210">
        <f t="shared" si="62"/>
        <v>94</v>
      </c>
      <c r="AI210">
        <f t="shared" si="62"/>
        <v>198</v>
      </c>
      <c r="AJ210">
        <f t="shared" si="62"/>
        <v>98</v>
      </c>
      <c r="AK210">
        <f t="shared" si="62"/>
        <v>206</v>
      </c>
      <c r="AL210">
        <f t="shared" si="62"/>
        <v>102</v>
      </c>
    </row>
    <row r="211" spans="1:38" x14ac:dyDescent="0.2">
      <c r="A211" s="28" t="s">
        <v>231</v>
      </c>
      <c r="C211">
        <f t="shared" si="62"/>
        <v>75</v>
      </c>
      <c r="D211">
        <f t="shared" si="62"/>
        <v>48</v>
      </c>
      <c r="E211">
        <f t="shared" si="62"/>
        <v>120</v>
      </c>
      <c r="F211">
        <f t="shared" si="62"/>
        <v>90</v>
      </c>
      <c r="G211">
        <f t="shared" si="62"/>
        <v>59</v>
      </c>
      <c r="H211">
        <f t="shared" si="62"/>
        <v>26</v>
      </c>
      <c r="I211">
        <f t="shared" si="62"/>
        <v>89</v>
      </c>
      <c r="J211">
        <f t="shared" si="62"/>
        <v>48</v>
      </c>
      <c r="K211">
        <f t="shared" si="62"/>
        <v>102</v>
      </c>
      <c r="L211">
        <f t="shared" si="62"/>
        <v>50</v>
      </c>
      <c r="M211">
        <f t="shared" si="62"/>
        <v>123</v>
      </c>
      <c r="N211">
        <f t="shared" si="62"/>
        <v>58</v>
      </c>
      <c r="O211">
        <f t="shared" si="62"/>
        <v>139</v>
      </c>
      <c r="P211">
        <f t="shared" si="62"/>
        <v>68</v>
      </c>
      <c r="Q211">
        <f t="shared" si="62"/>
        <v>153</v>
      </c>
      <c r="R211">
        <f t="shared" si="62"/>
        <v>75</v>
      </c>
      <c r="S211">
        <f t="shared" si="62"/>
        <v>168</v>
      </c>
      <c r="T211">
        <f t="shared" si="62"/>
        <v>82</v>
      </c>
      <c r="U211">
        <f t="shared" si="62"/>
        <v>186</v>
      </c>
      <c r="V211">
        <f t="shared" si="62"/>
        <v>91</v>
      </c>
      <c r="W211">
        <f t="shared" si="62"/>
        <v>196</v>
      </c>
      <c r="X211">
        <f t="shared" si="62"/>
        <v>97</v>
      </c>
      <c r="Y211">
        <f t="shared" si="62"/>
        <v>204</v>
      </c>
      <c r="Z211">
        <f t="shared" si="62"/>
        <v>101</v>
      </c>
      <c r="AA211">
        <f t="shared" si="62"/>
        <v>212</v>
      </c>
      <c r="AB211">
        <f t="shared" si="62"/>
        <v>105</v>
      </c>
      <c r="AC211">
        <f t="shared" si="62"/>
        <v>220</v>
      </c>
      <c r="AD211">
        <f t="shared" si="62"/>
        <v>109</v>
      </c>
      <c r="AE211">
        <f t="shared" si="62"/>
        <v>229</v>
      </c>
      <c r="AF211">
        <f t="shared" si="62"/>
        <v>113</v>
      </c>
      <c r="AG211">
        <f t="shared" si="62"/>
        <v>239</v>
      </c>
      <c r="AH211">
        <f t="shared" si="62"/>
        <v>118</v>
      </c>
      <c r="AI211">
        <f t="shared" si="62"/>
        <v>249</v>
      </c>
      <c r="AJ211">
        <f t="shared" si="62"/>
        <v>123</v>
      </c>
      <c r="AK211">
        <f t="shared" si="62"/>
        <v>259</v>
      </c>
      <c r="AL211">
        <f t="shared" si="62"/>
        <v>128</v>
      </c>
    </row>
    <row r="212" spans="1:38" x14ac:dyDescent="0.2">
      <c r="A212" s="28" t="s">
        <v>240</v>
      </c>
      <c r="C212">
        <f t="shared" si="62"/>
        <v>95</v>
      </c>
      <c r="D212">
        <f t="shared" si="62"/>
        <v>90</v>
      </c>
      <c r="E212">
        <f t="shared" si="62"/>
        <v>84</v>
      </c>
      <c r="F212">
        <f t="shared" si="62"/>
        <v>78</v>
      </c>
      <c r="G212">
        <f t="shared" si="62"/>
        <v>72</v>
      </c>
      <c r="H212">
        <f t="shared" si="62"/>
        <v>65</v>
      </c>
      <c r="I212">
        <f t="shared" si="62"/>
        <v>58</v>
      </c>
      <c r="J212">
        <f t="shared" si="62"/>
        <v>50</v>
      </c>
      <c r="K212">
        <f t="shared" si="62"/>
        <v>41</v>
      </c>
      <c r="L212">
        <f t="shared" si="62"/>
        <v>31</v>
      </c>
      <c r="M212">
        <f t="shared" si="62"/>
        <v>119</v>
      </c>
      <c r="N212">
        <f t="shared" si="62"/>
        <v>106</v>
      </c>
      <c r="O212">
        <f t="shared" si="62"/>
        <v>92</v>
      </c>
      <c r="P212">
        <f t="shared" si="62"/>
        <v>78</v>
      </c>
      <c r="Q212">
        <f t="shared" si="62"/>
        <v>63</v>
      </c>
      <c r="R212">
        <f t="shared" si="62"/>
        <v>47</v>
      </c>
      <c r="S212">
        <f t="shared" si="62"/>
        <v>31</v>
      </c>
      <c r="T212">
        <f t="shared" si="62"/>
        <v>114</v>
      </c>
      <c r="U212">
        <f t="shared" si="62"/>
        <v>96</v>
      </c>
      <c r="V212">
        <f t="shared" si="62"/>
        <v>77</v>
      </c>
      <c r="W212">
        <f t="shared" si="62"/>
        <v>58</v>
      </c>
      <c r="X212">
        <f t="shared" si="62"/>
        <v>38</v>
      </c>
      <c r="Y212">
        <f t="shared" si="62"/>
        <v>118</v>
      </c>
      <c r="Z212">
        <f t="shared" si="62"/>
        <v>97</v>
      </c>
      <c r="AA212">
        <f t="shared" si="62"/>
        <v>76</v>
      </c>
      <c r="AB212">
        <f t="shared" si="62"/>
        <v>55</v>
      </c>
      <c r="AC212">
        <f t="shared" si="62"/>
        <v>33</v>
      </c>
      <c r="AD212">
        <f t="shared" si="62"/>
        <v>111</v>
      </c>
      <c r="AE212">
        <f t="shared" si="62"/>
        <v>88</v>
      </c>
      <c r="AF212">
        <f t="shared" si="62"/>
        <v>65</v>
      </c>
      <c r="AG212">
        <f t="shared" si="62"/>
        <v>41</v>
      </c>
      <c r="AH212">
        <f t="shared" si="62"/>
        <v>117</v>
      </c>
      <c r="AI212">
        <f t="shared" si="62"/>
        <v>92</v>
      </c>
      <c r="AJ212">
        <f t="shared" si="62"/>
        <v>67</v>
      </c>
      <c r="AK212">
        <f t="shared" si="62"/>
        <v>41</v>
      </c>
      <c r="AL212">
        <f t="shared" si="62"/>
        <v>115</v>
      </c>
    </row>
  </sheetData>
  <mergeCells count="16">
    <mergeCell ref="A47:G47"/>
    <mergeCell ref="A1:R1"/>
    <mergeCell ref="A3:C3"/>
    <mergeCell ref="A17:C17"/>
    <mergeCell ref="A37:D37"/>
    <mergeCell ref="A46:G46"/>
    <mergeCell ref="A91:B91"/>
    <mergeCell ref="A96:B96"/>
    <mergeCell ref="A103:AL103"/>
    <mergeCell ref="A58:B58"/>
    <mergeCell ref="A57:B57"/>
    <mergeCell ref="A59:B59"/>
    <mergeCell ref="A65:B65"/>
    <mergeCell ref="A73:B73"/>
    <mergeCell ref="A80:B80"/>
    <mergeCell ref="A86:B8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39D3-3CA8-3D45-9063-73B6E1CF085E}">
  <dimension ref="A1:E23"/>
  <sheetViews>
    <sheetView zoomScale="159" zoomScaleNormal="159" workbookViewId="0">
      <selection activeCell="C4" sqref="C4:C23"/>
    </sheetView>
  </sheetViews>
  <sheetFormatPr baseColWidth="10" defaultRowHeight="15" x14ac:dyDescent="0.2"/>
  <cols>
    <col min="1" max="1" width="21.1640625" bestFit="1" customWidth="1"/>
    <col min="2" max="5" width="21.1640625" customWidth="1"/>
  </cols>
  <sheetData>
    <row r="1" spans="1:5" ht="32" x14ac:dyDescent="0.2">
      <c r="A1" s="5" t="s">
        <v>198</v>
      </c>
      <c r="B1" s="6" t="s">
        <v>199</v>
      </c>
      <c r="C1" s="7" t="s">
        <v>200</v>
      </c>
      <c r="D1" s="7" t="s">
        <v>201</v>
      </c>
      <c r="E1" s="8" t="s">
        <v>202</v>
      </c>
    </row>
    <row r="2" spans="1:5" x14ac:dyDescent="0.2">
      <c r="A2" s="9"/>
      <c r="B2" t="s">
        <v>203</v>
      </c>
      <c r="C2" t="s">
        <v>256</v>
      </c>
      <c r="D2" t="s">
        <v>256</v>
      </c>
      <c r="E2" s="10" t="s">
        <v>256</v>
      </c>
    </row>
    <row r="3" spans="1:5" x14ac:dyDescent="0.2">
      <c r="A3" s="9"/>
      <c r="E3" s="10"/>
    </row>
    <row r="4" spans="1:5" x14ac:dyDescent="0.2">
      <c r="A4" s="9" t="s">
        <v>204</v>
      </c>
      <c r="B4" s="11">
        <f>(516+68)/5</f>
        <v>116.8</v>
      </c>
      <c r="C4" s="87">
        <f>B4*(1-34%)</f>
        <v>77.087999999999994</v>
      </c>
      <c r="D4" s="87">
        <f>C4*0.8</f>
        <v>61.670400000000001</v>
      </c>
      <c r="E4" s="89">
        <f>C4*1.2</f>
        <v>92.505599999999987</v>
      </c>
    </row>
    <row r="5" spans="1:5" x14ac:dyDescent="0.2">
      <c r="A5" s="9" t="s">
        <v>205</v>
      </c>
      <c r="B5" s="11">
        <f>(66+62)/5</f>
        <v>25.6</v>
      </c>
      <c r="C5" s="87">
        <f>B5*(1-34%)</f>
        <v>16.895999999999997</v>
      </c>
      <c r="D5" s="87">
        <f>C5*0.8</f>
        <v>13.516799999999998</v>
      </c>
      <c r="E5" s="89">
        <f>C5</f>
        <v>16.895999999999997</v>
      </c>
    </row>
    <row r="6" spans="1:5" x14ac:dyDescent="0.2">
      <c r="A6" s="9" t="s">
        <v>206</v>
      </c>
      <c r="B6" s="11">
        <f>(106+6)/5</f>
        <v>22.4</v>
      </c>
      <c r="C6" s="87">
        <f>B6*(1-34%)</f>
        <v>14.783999999999997</v>
      </c>
      <c r="D6" s="87">
        <f>C6*0.8</f>
        <v>11.827199999999998</v>
      </c>
      <c r="E6" s="89">
        <f>C6*4</f>
        <v>59.135999999999989</v>
      </c>
    </row>
    <row r="7" spans="1:5" x14ac:dyDescent="0.2">
      <c r="A7" s="9" t="s">
        <v>207</v>
      </c>
      <c r="B7" s="11">
        <f>190/5</f>
        <v>38</v>
      </c>
      <c r="C7" s="87">
        <f>B7*(1-34%)</f>
        <v>25.08</v>
      </c>
      <c r="D7" s="87">
        <f>C7</f>
        <v>25.08</v>
      </c>
      <c r="E7" s="89">
        <f>C7</f>
        <v>25.08</v>
      </c>
    </row>
    <row r="8" spans="1:5" x14ac:dyDescent="0.2">
      <c r="A8" s="9" t="s">
        <v>254</v>
      </c>
      <c r="B8" s="11">
        <f>(33+6)/5</f>
        <v>7.8</v>
      </c>
      <c r="C8" s="87">
        <f>B8*(1-34%)</f>
        <v>5.1479999999999997</v>
      </c>
      <c r="D8" s="87">
        <f>C8</f>
        <v>5.1479999999999997</v>
      </c>
      <c r="E8" s="89">
        <f>C8*4</f>
        <v>20.591999999999999</v>
      </c>
    </row>
    <row r="9" spans="1:5" x14ac:dyDescent="0.2">
      <c r="A9" s="9" t="s">
        <v>255</v>
      </c>
      <c r="B9" s="11">
        <v>100</v>
      </c>
      <c r="C9" s="87">
        <v>100</v>
      </c>
      <c r="D9">
        <v>100</v>
      </c>
      <c r="E9" s="89">
        <v>100</v>
      </c>
    </row>
    <row r="10" spans="1:5" x14ac:dyDescent="0.2">
      <c r="A10" s="9" t="s">
        <v>208</v>
      </c>
      <c r="B10" s="11">
        <v>10</v>
      </c>
      <c r="C10" s="87">
        <f>B10*(1-34%)</f>
        <v>6.6</v>
      </c>
      <c r="D10" s="87">
        <f>C10</f>
        <v>6.6</v>
      </c>
      <c r="E10" s="89">
        <f>C10</f>
        <v>6.6</v>
      </c>
    </row>
    <row r="11" spans="1:5" x14ac:dyDescent="0.2">
      <c r="A11" s="9" t="s">
        <v>209</v>
      </c>
      <c r="B11" s="11">
        <v>10</v>
      </c>
      <c r="C11" s="87">
        <f>B11*(1-34%)</f>
        <v>6.6</v>
      </c>
      <c r="D11" s="87">
        <f>C11</f>
        <v>6.6</v>
      </c>
      <c r="E11" s="89">
        <f>C11*2</f>
        <v>13.2</v>
      </c>
    </row>
    <row r="12" spans="1:5" x14ac:dyDescent="0.2">
      <c r="A12" s="9" t="s">
        <v>210</v>
      </c>
      <c r="B12" s="11">
        <v>50</v>
      </c>
      <c r="C12" s="87">
        <v>30</v>
      </c>
      <c r="D12" s="87">
        <f>C12*0.8</f>
        <v>24</v>
      </c>
      <c r="E12" s="89">
        <f>C12*2</f>
        <v>60</v>
      </c>
    </row>
    <row r="13" spans="1:5" x14ac:dyDescent="0.2">
      <c r="A13" s="9" t="s">
        <v>211</v>
      </c>
      <c r="B13" s="11">
        <f>66*1.2</f>
        <v>79.2</v>
      </c>
      <c r="C13" s="87">
        <f>B13*(1-34%)</f>
        <v>52.271999999999998</v>
      </c>
      <c r="D13" s="87">
        <f>C13*0.8</f>
        <v>41.817599999999999</v>
      </c>
      <c r="E13" s="89">
        <f>D13</f>
        <v>41.817599999999999</v>
      </c>
    </row>
    <row r="14" spans="1:5" x14ac:dyDescent="0.2">
      <c r="A14" s="9" t="s">
        <v>212</v>
      </c>
      <c r="B14" s="11">
        <v>10</v>
      </c>
      <c r="C14" s="87">
        <f>B14*(1-34%)</f>
        <v>6.6</v>
      </c>
      <c r="D14" s="87">
        <f>C14</f>
        <v>6.6</v>
      </c>
      <c r="E14" s="89">
        <f>C14</f>
        <v>6.6</v>
      </c>
    </row>
    <row r="15" spans="1:5" x14ac:dyDescent="0.2">
      <c r="A15" s="9" t="s">
        <v>213</v>
      </c>
      <c r="B15" s="11">
        <v>20</v>
      </c>
      <c r="C15" s="87">
        <v>12</v>
      </c>
      <c r="D15" s="87">
        <f>C15*0.8</f>
        <v>9.6000000000000014</v>
      </c>
      <c r="E15" s="89">
        <f>C15*1.2</f>
        <v>14.399999999999999</v>
      </c>
    </row>
    <row r="16" spans="1:5" x14ac:dyDescent="0.2">
      <c r="A16" s="9" t="s">
        <v>214</v>
      </c>
      <c r="B16" s="11">
        <v>70</v>
      </c>
      <c r="C16" s="87">
        <v>30</v>
      </c>
      <c r="D16">
        <v>0</v>
      </c>
      <c r="E16" s="89">
        <f>C16*4</f>
        <v>120</v>
      </c>
    </row>
    <row r="17" spans="1:5" x14ac:dyDescent="0.2">
      <c r="A17" s="9" t="s">
        <v>215</v>
      </c>
      <c r="B17" s="11"/>
      <c r="C17" s="87">
        <v>30</v>
      </c>
      <c r="D17">
        <v>20</v>
      </c>
      <c r="E17" s="89">
        <v>40</v>
      </c>
    </row>
    <row r="18" spans="1:5" x14ac:dyDescent="0.2">
      <c r="A18" s="12" t="s">
        <v>216</v>
      </c>
      <c r="B18" s="13">
        <f>SUM(B4:B16)</f>
        <v>559.79999999999995</v>
      </c>
      <c r="C18" s="13">
        <f>SUM(C4:C17)</f>
        <v>413.06799999999998</v>
      </c>
      <c r="D18" s="13">
        <f>SUM(D4:D17)</f>
        <v>332.46000000000004</v>
      </c>
      <c r="E18" s="14">
        <f>SUM(E4:E17)</f>
        <v>616.82719999999995</v>
      </c>
    </row>
    <row r="19" spans="1:5" x14ac:dyDescent="0.2">
      <c r="A19" s="12" t="s">
        <v>217</v>
      </c>
      <c r="B19" s="13">
        <f>B18*1.23</f>
        <v>688.55399999999997</v>
      </c>
      <c r="C19" s="13">
        <f>C18*1.23</f>
        <v>508.07363999999995</v>
      </c>
      <c r="D19" s="13">
        <f>D18*1.23</f>
        <v>408.92580000000004</v>
      </c>
      <c r="E19" s="14">
        <f>E18*1.23</f>
        <v>758.69745599999987</v>
      </c>
    </row>
    <row r="20" spans="1:5" x14ac:dyDescent="0.2">
      <c r="A20" s="12"/>
      <c r="B20" s="13"/>
      <c r="C20" s="13"/>
      <c r="D20" s="13"/>
      <c r="E20" s="10"/>
    </row>
    <row r="21" spans="1:5" x14ac:dyDescent="0.2">
      <c r="A21" s="12" t="s">
        <v>218</v>
      </c>
      <c r="B21" s="15"/>
      <c r="C21" s="15">
        <v>899</v>
      </c>
      <c r="D21" s="16">
        <v>699</v>
      </c>
      <c r="E21" s="17">
        <v>1199</v>
      </c>
    </row>
    <row r="22" spans="1:5" x14ac:dyDescent="0.2">
      <c r="A22" s="9" t="s">
        <v>219</v>
      </c>
      <c r="C22" s="88">
        <f>C21*(1-0.21)-C19</f>
        <v>202.13636000000008</v>
      </c>
      <c r="D22" s="88">
        <f>D21*(1-0.21)-D19</f>
        <v>143.2842</v>
      </c>
      <c r="E22" s="18">
        <f>E21*(1-0.21)-E19</f>
        <v>188.51254400000016</v>
      </c>
    </row>
    <row r="23" spans="1:5" ht="16" thickBot="1" x14ac:dyDescent="0.25">
      <c r="A23" s="19" t="s">
        <v>220</v>
      </c>
      <c r="B23" s="20"/>
      <c r="C23" s="21">
        <f>C22/C21</f>
        <v>0.22484578420467194</v>
      </c>
      <c r="D23" s="21">
        <f>D22/D21</f>
        <v>0.20498454935622318</v>
      </c>
      <c r="E23" s="22">
        <f>E22/E21</f>
        <v>0.15722480733944968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WIZEMICE Likest</vt:lpstr>
      <vt:lpstr>WIZEMICE High</vt:lpstr>
      <vt:lpstr>WIZEMICE Low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redard</cp:lastModifiedBy>
  <dcterms:created xsi:type="dcterms:W3CDTF">2025-07-11T16:57:51Z</dcterms:created>
  <dcterms:modified xsi:type="dcterms:W3CDTF">2025-08-12T21:31:28Z</dcterms:modified>
</cp:coreProperties>
</file>