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2.04\home\serwikk\Domotica\docs\"/>
    </mc:Choice>
  </mc:AlternateContent>
  <xr:revisionPtr revIDLastSave="0" documentId="13_ncr:1_{0862B687-23E2-4EC8-87D5-50B2041A8678}" xr6:coauthVersionLast="47" xr6:coauthVersionMax="47" xr10:uidLastSave="{00000000-0000-0000-0000-000000000000}"/>
  <bookViews>
    <workbookView xWindow="28680" yWindow="-120" windowWidth="29040" windowHeight="15840" activeTab="2" xr2:uid="{0EDA9BEC-467A-4CB5-A0AD-421B493A575A}"/>
  </bookViews>
  <sheets>
    <sheet name="Sensores" sheetId="1" r:id="rId1"/>
    <sheet name="Actuadores" sheetId="5" r:id="rId2"/>
    <sheet name="Temperatura" sheetId="2" r:id="rId3"/>
    <sheet name="Humedad" sheetId="4" r:id="rId4"/>
    <sheet name="Luz" sheetId="3" r:id="rId5"/>
    <sheet name="GANT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H12" i="2" s="1"/>
  <c r="F13" i="2"/>
  <c r="G13" i="2" s="1"/>
  <c r="F2" i="2"/>
  <c r="E3" i="2"/>
  <c r="E4" i="2"/>
  <c r="E5" i="2"/>
  <c r="E6" i="2"/>
  <c r="E7" i="2"/>
  <c r="E8" i="2"/>
  <c r="E9" i="2"/>
  <c r="E10" i="2"/>
  <c r="E11" i="2"/>
  <c r="G11" i="2" s="1"/>
  <c r="E12" i="2"/>
  <c r="E13" i="2"/>
  <c r="E2" i="2"/>
  <c r="R23" i="2"/>
  <c r="O10" i="2"/>
  <c r="O11" i="2"/>
  <c r="O21" i="2"/>
  <c r="O23" i="2"/>
  <c r="O24" i="2"/>
  <c r="H3" i="2"/>
  <c r="H4" i="2"/>
  <c r="H5" i="2"/>
  <c r="H6" i="2"/>
  <c r="H7" i="2"/>
  <c r="H8" i="2"/>
  <c r="H9" i="2"/>
  <c r="H10" i="2"/>
  <c r="T2" i="2" s="1"/>
  <c r="H2" i="2"/>
  <c r="G3" i="2"/>
  <c r="M3" i="2" s="1"/>
  <c r="G4" i="2"/>
  <c r="G5" i="2"/>
  <c r="O3" i="2" s="1"/>
  <c r="G6" i="2"/>
  <c r="P3" i="2" s="1"/>
  <c r="G7" i="2"/>
  <c r="Q3" i="2" s="1"/>
  <c r="G8" i="2"/>
  <c r="R8" i="2" s="1"/>
  <c r="G9" i="2"/>
  <c r="S18" i="2" s="1"/>
  <c r="G10" i="2"/>
  <c r="T10" i="2" s="1"/>
  <c r="G12" i="2"/>
  <c r="V10" i="2" s="1"/>
  <c r="G2" i="2"/>
  <c r="T19" i="2" l="1"/>
  <c r="R18" i="2"/>
  <c r="O8" i="2"/>
  <c r="Q18" i="2"/>
  <c r="S3" i="2"/>
  <c r="P2" i="2"/>
  <c r="N3" i="2"/>
  <c r="P25" i="2"/>
  <c r="T3" i="2"/>
  <c r="T6" i="2"/>
  <c r="R6" i="2"/>
  <c r="V5" i="2"/>
  <c r="T15" i="2"/>
  <c r="M13" i="2"/>
  <c r="P24" i="2"/>
  <c r="M12" i="2"/>
  <c r="P14" i="2"/>
  <c r="H13" i="2"/>
  <c r="W7" i="2" s="1"/>
  <c r="O2" i="2"/>
  <c r="R2" i="2"/>
  <c r="O25" i="2"/>
  <c r="S2" i="2"/>
  <c r="Q6" i="2"/>
  <c r="T22" i="2"/>
  <c r="V9" i="2"/>
  <c r="H11" i="2"/>
  <c r="U13" i="2" s="1"/>
  <c r="W9" i="2"/>
  <c r="T25" i="2"/>
  <c r="V17" i="2"/>
  <c r="T13" i="2"/>
  <c r="T5" i="2"/>
  <c r="V22" i="2"/>
  <c r="O22" i="2"/>
  <c r="P22" i="2"/>
  <c r="R25" i="2"/>
  <c r="T20" i="2"/>
  <c r="Q13" i="2"/>
  <c r="T9" i="2"/>
  <c r="S5" i="2"/>
  <c r="S20" i="2"/>
  <c r="T17" i="2"/>
  <c r="W12" i="2"/>
  <c r="V7" i="2"/>
  <c r="W4" i="2"/>
  <c r="V14" i="2"/>
  <c r="O20" i="2"/>
  <c r="P13" i="2"/>
  <c r="Q20" i="2"/>
  <c r="S16" i="2"/>
  <c r="V12" i="2"/>
  <c r="V4" i="2"/>
  <c r="V25" i="2"/>
  <c r="O14" i="2"/>
  <c r="P12" i="2"/>
  <c r="V24" i="2"/>
  <c r="Q16" i="2"/>
  <c r="T7" i="2"/>
  <c r="O13" i="2"/>
  <c r="P10" i="2"/>
  <c r="V19" i="2"/>
  <c r="W15" i="2"/>
  <c r="T12" i="2"/>
  <c r="S7" i="2"/>
  <c r="T4" i="2"/>
  <c r="Q25" i="2"/>
  <c r="O12" i="2"/>
  <c r="Q2" i="2"/>
  <c r="T23" i="2"/>
  <c r="V15" i="2"/>
  <c r="R11" i="2"/>
  <c r="W6" i="2"/>
  <c r="Q4" i="2"/>
  <c r="L3" i="2"/>
  <c r="V6" i="2"/>
  <c r="V11" i="2"/>
  <c r="T24" i="2"/>
  <c r="W18" i="2"/>
  <c r="V16" i="2"/>
  <c r="T14" i="2"/>
  <c r="V8" i="2"/>
  <c r="W21" i="2"/>
  <c r="W11" i="2"/>
  <c r="W16" i="2"/>
  <c r="V2" i="2"/>
  <c r="W23" i="2"/>
  <c r="T21" i="2"/>
  <c r="V18" i="2"/>
  <c r="W13" i="2"/>
  <c r="T11" i="2"/>
  <c r="V3" i="2"/>
  <c r="V23" i="2"/>
  <c r="W20" i="2"/>
  <c r="T16" i="2"/>
  <c r="V13" i="2"/>
  <c r="T8" i="2"/>
  <c r="W5" i="2"/>
  <c r="V21" i="2"/>
  <c r="W8" i="2"/>
  <c r="V20" i="2"/>
  <c r="T18" i="2"/>
  <c r="W10" i="2"/>
  <c r="S15" i="2"/>
  <c r="S22" i="2"/>
  <c r="S21" i="2"/>
  <c r="S10" i="2"/>
  <c r="S12" i="2"/>
  <c r="S9" i="2"/>
  <c r="S11" i="2"/>
  <c r="S24" i="2"/>
  <c r="S13" i="2"/>
  <c r="S6" i="2"/>
  <c r="S4" i="2"/>
  <c r="S19" i="2"/>
  <c r="S17" i="2"/>
  <c r="S8" i="2"/>
  <c r="S25" i="2"/>
  <c r="S23" i="2"/>
  <c r="S14" i="2"/>
  <c r="R13" i="2"/>
  <c r="Q8" i="2"/>
  <c r="P23" i="2"/>
  <c r="P11" i="2"/>
  <c r="Q23" i="2"/>
  <c r="R16" i="2"/>
  <c r="Q11" i="2"/>
  <c r="R4" i="2"/>
  <c r="R9" i="2"/>
  <c r="O9" i="2"/>
  <c r="P21" i="2"/>
  <c r="P9" i="2"/>
  <c r="Q21" i="2"/>
  <c r="R14" i="2"/>
  <c r="Q9" i="2"/>
  <c r="P8" i="2"/>
  <c r="R7" i="2"/>
  <c r="O19" i="2"/>
  <c r="O7" i="2"/>
  <c r="P19" i="2"/>
  <c r="P7" i="2"/>
  <c r="R24" i="2"/>
  <c r="Q19" i="2"/>
  <c r="R12" i="2"/>
  <c r="Q7" i="2"/>
  <c r="P20" i="2"/>
  <c r="O18" i="2"/>
  <c r="O6" i="2"/>
  <c r="P18" i="2"/>
  <c r="P6" i="2"/>
  <c r="Q24" i="2"/>
  <c r="R17" i="2"/>
  <c r="Q12" i="2"/>
  <c r="R5" i="2"/>
  <c r="R19" i="2"/>
  <c r="Q14" i="2"/>
  <c r="O5" i="2"/>
  <c r="P17" i="2"/>
  <c r="P5" i="2"/>
  <c r="R22" i="2"/>
  <c r="Q17" i="2"/>
  <c r="R10" i="2"/>
  <c r="Q5" i="2"/>
  <c r="R21" i="2"/>
  <c r="O16" i="2"/>
  <c r="O4" i="2"/>
  <c r="P16" i="2"/>
  <c r="P4" i="2"/>
  <c r="Q22" i="2"/>
  <c r="R15" i="2"/>
  <c r="Q10" i="2"/>
  <c r="R3" i="2"/>
  <c r="O17" i="2"/>
  <c r="O15" i="2"/>
  <c r="P15" i="2"/>
  <c r="R20" i="2"/>
  <c r="Q15" i="2"/>
  <c r="M14" i="2"/>
  <c r="M11" i="2"/>
  <c r="L25" i="2"/>
  <c r="M5" i="2"/>
  <c r="M24" i="2"/>
  <c r="N17" i="2"/>
  <c r="M2" i="2"/>
  <c r="N13" i="2"/>
  <c r="N11" i="2"/>
  <c r="M10" i="2"/>
  <c r="N25" i="2"/>
  <c r="M25" i="2"/>
  <c r="N23" i="2"/>
  <c r="M23" i="2"/>
  <c r="M22" i="2"/>
  <c r="M17" i="2"/>
  <c r="N10" i="2"/>
  <c r="L2" i="2"/>
  <c r="L14" i="2"/>
  <c r="N2" i="2"/>
  <c r="N14" i="2"/>
  <c r="L24" i="2"/>
  <c r="L12" i="2"/>
  <c r="N24" i="2"/>
  <c r="N12" i="2"/>
  <c r="L21" i="2"/>
  <c r="L9" i="2"/>
  <c r="M21" i="2"/>
  <c r="M9" i="2"/>
  <c r="N21" i="2"/>
  <c r="N9" i="2"/>
  <c r="L11" i="2"/>
  <c r="L20" i="2"/>
  <c r="L8" i="2"/>
  <c r="M20" i="2"/>
  <c r="M8" i="2"/>
  <c r="N20" i="2"/>
  <c r="N8" i="2"/>
  <c r="L23" i="2"/>
  <c r="L10" i="2"/>
  <c r="L19" i="2"/>
  <c r="L7" i="2"/>
  <c r="M19" i="2"/>
  <c r="M7" i="2"/>
  <c r="N19" i="2"/>
  <c r="N7" i="2"/>
  <c r="L13" i="2"/>
  <c r="L22" i="2"/>
  <c r="N22" i="2"/>
  <c r="L18" i="2"/>
  <c r="L6" i="2"/>
  <c r="M18" i="2"/>
  <c r="M6" i="2"/>
  <c r="N18" i="2"/>
  <c r="N6" i="2"/>
  <c r="N5" i="2"/>
  <c r="L17" i="2"/>
  <c r="L16" i="2"/>
  <c r="L4" i="2"/>
  <c r="M16" i="2"/>
  <c r="M4" i="2"/>
  <c r="N16" i="2"/>
  <c r="N4" i="2"/>
  <c r="L5" i="2"/>
  <c r="L15" i="2"/>
  <c r="M15" i="2"/>
  <c r="N15" i="2"/>
  <c r="W24" i="2" l="1"/>
  <c r="W2" i="2"/>
  <c r="W3" i="2"/>
  <c r="W17" i="2"/>
  <c r="U23" i="2"/>
  <c r="U8" i="2"/>
  <c r="W19" i="2"/>
  <c r="W22" i="2"/>
  <c r="W25" i="2"/>
  <c r="W14" i="2"/>
  <c r="U20" i="2"/>
  <c r="U9" i="2"/>
  <c r="U22" i="2"/>
  <c r="U17" i="2"/>
  <c r="U11" i="2"/>
  <c r="U7" i="2"/>
  <c r="U3" i="2"/>
  <c r="U6" i="2"/>
  <c r="U16" i="2"/>
  <c r="U12" i="2"/>
  <c r="U4" i="2"/>
  <c r="U21" i="2"/>
  <c r="U15" i="2"/>
  <c r="U24" i="2"/>
  <c r="U25" i="2"/>
  <c r="U10" i="2"/>
  <c r="U18" i="2"/>
  <c r="U2" i="2"/>
  <c r="U14" i="2"/>
  <c r="U19" i="2"/>
  <c r="U5" i="2"/>
</calcChain>
</file>

<file path=xl/sharedStrings.xml><?xml version="1.0" encoding="utf-8"?>
<sst xmlns="http://schemas.openxmlformats.org/spreadsheetml/2006/main" count="180" uniqueCount="129">
  <si>
    <t>archivo</t>
  </si>
  <si>
    <t>sensor</t>
  </si>
  <si>
    <t>sensor_temperatura.py</t>
  </si>
  <si>
    <t>temperatura</t>
  </si>
  <si>
    <t>valor máximo</t>
  </si>
  <si>
    <t>valor mínimo</t>
  </si>
  <si>
    <t>humedad</t>
  </si>
  <si>
    <t>sensor_humedad.py</t>
  </si>
  <si>
    <t>función generación datos</t>
  </si>
  <si>
    <t>generar_valor_ciclico</t>
  </si>
  <si>
    <t>generar_valor_distribucion_normal</t>
  </si>
  <si>
    <t>60 (90 para cocina y baño)</t>
  </si>
  <si>
    <t>luz</t>
  </si>
  <si>
    <t>sensor_luz.py</t>
  </si>
  <si>
    <t>DATOS Y OBJETOS EN PYTHON</t>
  </si>
  <si>
    <t>patrón de IDs</t>
  </si>
  <si>
    <t>controlador</t>
  </si>
  <si>
    <t>controlador.py</t>
  </si>
  <si>
    <t xml:space="preserve">                          </t>
  </si>
  <si>
    <t xml:space="preserve">                       </t>
  </si>
  <si>
    <t>SENSOR DE HUMEDAD</t>
  </si>
  <si>
    <t>Mínimo</t>
  </si>
  <si>
    <t>Máximo</t>
  </si>
  <si>
    <t>Habitáculos</t>
  </si>
  <si>
    <t>Dormitorio</t>
  </si>
  <si>
    <t>Sala</t>
  </si>
  <si>
    <t>Cocina</t>
  </si>
  <si>
    <t>Baño</t>
  </si>
  <si>
    <t>-</t>
  </si>
  <si>
    <t>Elementos que hacen bajar la humedad</t>
  </si>
  <si>
    <t xml:space="preserve">  </t>
  </si>
  <si>
    <t xml:space="preserve"> Elementos que hacen subir la humedad</t>
  </si>
  <si>
    <t>Abrir ventanas, extractor</t>
  </si>
  <si>
    <t>Plantas de interior, humidificador</t>
  </si>
  <si>
    <t>Cocinar, hervir agua</t>
  </si>
  <si>
    <t xml:space="preserve"> </t>
  </si>
  <si>
    <t xml:space="preserve">Ducharse, baño caliente </t>
  </si>
  <si>
    <t xml:space="preserve">                               </t>
  </si>
  <si>
    <t xml:space="preserve">        </t>
  </si>
  <si>
    <t>ACTUADORES</t>
  </si>
  <si>
    <t>Persiana</t>
  </si>
  <si>
    <t>Actuadores</t>
  </si>
  <si>
    <t>Efectos</t>
  </si>
  <si>
    <t>Apertura ventana</t>
  </si>
  <si>
    <t>Radiador</t>
  </si>
  <si>
    <t>Aire acondicionado</t>
  </si>
  <si>
    <t>Humidificador</t>
  </si>
  <si>
    <t>Deshumidificador</t>
  </si>
  <si>
    <t>Abrir ventanas, aire acondicionado, deshumidificador</t>
  </si>
  <si>
    <t>Dormitorio, sala, baño, cocina</t>
  </si>
  <si>
    <t>Extractor</t>
  </si>
  <si>
    <t>Baño, cocina</t>
  </si>
  <si>
    <t>Temperatura</t>
  </si>
  <si>
    <t>Humedad</t>
  </si>
  <si>
    <t>Luz</t>
  </si>
  <si>
    <t>Acción</t>
  </si>
  <si>
    <t>Aumenta</t>
  </si>
  <si>
    <t>Si T ext &gt;, aumenta; Si T ext &lt;, baja</t>
  </si>
  <si>
    <t>Disminuye</t>
  </si>
  <si>
    <t>Disminuye*</t>
  </si>
  <si>
    <t>* Disminuye si se hace corriente</t>
  </si>
  <si>
    <t>.</t>
  </si>
  <si>
    <t>Encender</t>
  </si>
  <si>
    <t>Levantar</t>
  </si>
  <si>
    <t>Abrir</t>
  </si>
  <si>
    <t>Aumenta (por el compresor)</t>
  </si>
  <si>
    <t>Peso</t>
  </si>
  <si>
    <t>Leyenda</t>
  </si>
  <si>
    <t>presencia</t>
  </si>
  <si>
    <t>sensor_presencia.py</t>
  </si>
  <si>
    <t>sensor_fin_carrera.py</t>
  </si>
  <si>
    <t>humo</t>
  </si>
  <si>
    <t>sensor_humo.py</t>
  </si>
  <si>
    <t>monóxido de carbono</t>
  </si>
  <si>
    <t>sensor_CO.py</t>
  </si>
  <si>
    <t>fin de carrera</t>
  </si>
  <si>
    <t>unidades</t>
  </si>
  <si>
    <t>ºC</t>
  </si>
  <si>
    <t>%</t>
  </si>
  <si>
    <t>lumens</t>
  </si>
  <si>
    <t>binario</t>
  </si>
  <si>
    <t>ppm</t>
  </si>
  <si>
    <t>notas</t>
  </si>
  <si>
    <t>link a producto real</t>
  </si>
  <si>
    <t>cont_</t>
  </si>
  <si>
    <t>temp_</t>
  </si>
  <si>
    <t>hum_</t>
  </si>
  <si>
    <t>lux_</t>
  </si>
  <si>
    <t>pir_</t>
  </si>
  <si>
    <t>sh_</t>
  </si>
  <si>
    <t>co_</t>
  </si>
  <si>
    <t>fdc_</t>
  </si>
  <si>
    <t>dióxido de nitrógeno</t>
  </si>
  <si>
    <t>sensor_NO2.py</t>
  </si>
  <si>
    <t>no2_</t>
  </si>
  <si>
    <t>dióxido de azufre</t>
  </si>
  <si>
    <t>sensor_SO2.py</t>
  </si>
  <si>
    <t>so2_</t>
  </si>
  <si>
    <t>ozono</t>
  </si>
  <si>
    <t>sensor_O3.py</t>
  </si>
  <si>
    <t>o3_</t>
  </si>
  <si>
    <t>PM2.5 y PM10</t>
  </si>
  <si>
    <r>
      <t xml:space="preserve">1 ppm </t>
    </r>
    <r>
      <rPr>
        <sz val="11"/>
        <color theme="1"/>
        <rFont val="Aptos Narrow"/>
        <family val="2"/>
      </rPr>
      <t>≈</t>
    </r>
    <r>
      <rPr>
        <sz val="11"/>
        <color theme="1"/>
        <rFont val="Aptos Narrow"/>
        <family val="2"/>
        <scheme val="minor"/>
      </rPr>
      <t xml:space="preserve"> 1,145  µg/m³, PELIGROSO con &gt;35 ppm durante horas, CRÍTICO/MORTAL con &gt;100 ppm durante minutos o horas</t>
    </r>
  </si>
  <si>
    <r>
      <t xml:space="preserve">1 ppm </t>
    </r>
    <r>
      <rPr>
        <sz val="11"/>
        <color theme="1"/>
        <rFont val="Aptos Narrow"/>
        <family val="2"/>
      </rPr>
      <t>≈</t>
    </r>
    <r>
      <rPr>
        <sz val="11"/>
        <color theme="1"/>
        <rFont val="Aptos Narrow"/>
        <family val="2"/>
        <scheme val="minor"/>
      </rPr>
      <t xml:space="preserve"> 1,914  µg/m³, PELIGROSO &gt;100 µg/m³ durante días, CRITICO irritación respiratoria</t>
    </r>
  </si>
  <si>
    <r>
      <t xml:space="preserve">1 ppm </t>
    </r>
    <r>
      <rPr>
        <sz val="11"/>
        <color theme="1"/>
        <rFont val="Aptos Narrow"/>
        <family val="2"/>
      </rPr>
      <t>≈</t>
    </r>
    <r>
      <rPr>
        <sz val="11"/>
        <color theme="1"/>
        <rFont val="Aptos Narrow"/>
        <family val="2"/>
        <scheme val="minor"/>
      </rPr>
      <t xml:space="preserve"> 2,62  µg/m³, PELIGROSO &gt;  100 µg/m³ salud respiratoria, CRÍTICO irritación respiratoria</t>
    </r>
  </si>
  <si>
    <r>
      <t xml:space="preserve">1 ppm </t>
    </r>
    <r>
      <rPr>
        <sz val="11"/>
        <color theme="1"/>
        <rFont val="Aptos Narrow"/>
        <family val="2"/>
      </rPr>
      <t>≈</t>
    </r>
    <r>
      <rPr>
        <sz val="11"/>
        <color theme="1"/>
        <rFont val="Aptos Narrow"/>
        <family val="2"/>
        <scheme val="minor"/>
      </rPr>
      <t xml:space="preserve"> 2,14  µg/m³ lo mismo que arriba</t>
    </r>
  </si>
  <si>
    <t>en un futuro, implementar con API coger la temperatura exterior para mínimos y máximos</t>
  </si>
  <si>
    <t>Mes</t>
  </si>
  <si>
    <t>Temperatura mínima media</t>
  </si>
  <si>
    <t>Temperatura máxima media</t>
  </si>
  <si>
    <t>Temperatura media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</si>
  <si>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</si>
  <si>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</si>
  <si>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</si>
  <si>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</si>
  <si>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</si>
  <si>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</si>
  <si>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</si>
  <si>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</si>
  <si>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</si>
  <si>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</si>
  <si>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</si>
  <si>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</si>
  <si>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Temperatura mínima casa (5 am)</t>
  </si>
  <si>
    <t>Temperatura máxima casa (5 pm)</t>
  </si>
  <si>
    <t>Hora \ Temperatura</t>
  </si>
  <si>
    <t>ángulo</t>
  </si>
  <si>
    <t>Amplitud</t>
  </si>
  <si>
    <t>Valor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</si>
</sst>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  <font>
      <b/>
      <sz val="11"/>
      <color theme="0" tint="-4.9989318521683403E-2"/>
      <name val="Aptos Narrow"/>
      <family val="2"/>
      <scheme val="minor"/>
    </font>
    <font>
      <sz val="11"/>
      <color theme="1"/>
      <name val="Aptos Narrow"/>
      <family val="2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A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theme="7" tint="0.59999389629810485"/>
      </top>
      <bottom/>
      <diagonal/>
    </border>
    <border>
      <left style="thin">
        <color theme="7" tint="0.59999389629810485"/>
      </left>
      <right style="thin">
        <color theme="7" tint="0.3999755851924192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theme="7" tint="0.39994506668294322"/>
      </left>
      <right/>
      <top style="thick">
        <color theme="7" tint="0.39994506668294322"/>
      </top>
      <bottom style="thick">
        <color theme="7" tint="0.39994506668294322"/>
      </bottom>
      <diagonal/>
    </border>
    <border>
      <left/>
      <right/>
      <top style="thick">
        <color theme="7" tint="0.39994506668294322"/>
      </top>
      <bottom style="thick">
        <color theme="7" tint="0.39994506668294322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3" fillId="0" borderId="0" xfId="0" applyFont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/>
    <xf numFmtId="0" fontId="0" fillId="0" borderId="6" xfId="0" applyBorder="1"/>
    <xf numFmtId="0" fontId="3" fillId="0" borderId="6" xfId="0" applyFont="1" applyBorder="1" applyAlignment="1">
      <alignment vertical="center"/>
    </xf>
    <xf numFmtId="0" fontId="3" fillId="4" borderId="6" xfId="0" applyFont="1" applyFill="1" applyBorder="1" applyAlignment="1">
      <alignment horizontal="center" vertical="center"/>
    </xf>
    <xf numFmtId="0" fontId="3" fillId="5" borderId="6" xfId="0" applyFont="1" applyFill="1" applyBorder="1"/>
    <xf numFmtId="0" fontId="3" fillId="6" borderId="6" xfId="0" applyFont="1" applyFill="1" applyBorder="1"/>
    <xf numFmtId="0" fontId="5" fillId="7" borderId="6" xfId="0" applyFont="1" applyFill="1" applyBorder="1"/>
    <xf numFmtId="0" fontId="5" fillId="8" borderId="6" xfId="0" applyFont="1" applyFill="1" applyBorder="1"/>
    <xf numFmtId="0" fontId="5" fillId="9" borderId="6" xfId="0" applyFont="1" applyFill="1" applyBorder="1"/>
    <xf numFmtId="0" fontId="3" fillId="10" borderId="6" xfId="0" applyFont="1" applyFill="1" applyBorder="1"/>
    <xf numFmtId="0" fontId="3" fillId="11" borderId="6" xfId="0" applyFont="1" applyFill="1" applyBorder="1"/>
    <xf numFmtId="0" fontId="3" fillId="12" borderId="6" xfId="0" applyFont="1" applyFill="1" applyBorder="1"/>
    <xf numFmtId="0" fontId="5" fillId="13" borderId="6" xfId="0" applyFont="1" applyFill="1" applyBorder="1"/>
    <xf numFmtId="0" fontId="5" fillId="14" borderId="6" xfId="0" applyFont="1" applyFill="1" applyBorder="1"/>
    <xf numFmtId="0" fontId="3" fillId="0" borderId="12" xfId="0" applyFont="1" applyBorder="1"/>
    <xf numFmtId="0" fontId="3" fillId="0" borderId="18" xfId="0" applyFont="1" applyBorder="1"/>
    <xf numFmtId="0" fontId="3" fillId="0" borderId="15" xfId="0" applyFont="1" applyBorder="1"/>
    <xf numFmtId="0" fontId="0" fillId="12" borderId="6" xfId="0" applyFill="1" applyBorder="1"/>
    <xf numFmtId="0" fontId="4" fillId="14" borderId="6" xfId="0" applyFont="1" applyFill="1" applyBorder="1"/>
    <xf numFmtId="0" fontId="0" fillId="11" borderId="6" xfId="0" applyFill="1" applyBorder="1"/>
    <xf numFmtId="0" fontId="4" fillId="7" borderId="6" xfId="0" applyFont="1" applyFill="1" applyBorder="1"/>
    <xf numFmtId="0" fontId="4" fillId="8" borderId="6" xfId="0" applyFont="1" applyFill="1" applyBorder="1"/>
    <xf numFmtId="0" fontId="4" fillId="9" borderId="6" xfId="0" applyFont="1" applyFill="1" applyBorder="1"/>
    <xf numFmtId="0" fontId="0" fillId="15" borderId="6" xfId="0" applyFill="1" applyBorder="1"/>
    <xf numFmtId="0" fontId="0" fillId="3" borderId="0" xfId="0" applyFill="1"/>
    <xf numFmtId="0" fontId="0" fillId="16" borderId="0" xfId="0" applyFill="1"/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5" borderId="6" xfId="0" applyFill="1" applyBorder="1"/>
    <xf numFmtId="0" fontId="0" fillId="10" borderId="6" xfId="0" applyFill="1" applyBorder="1"/>
    <xf numFmtId="1" fontId="0" fillId="0" borderId="0" xfId="0" applyNumberFormat="1"/>
    <xf numFmtId="2" fontId="0" fillId="0" borderId="6" xfId="0" applyNumberFormat="1" applyBorder="1"/>
    <xf numFmtId="18" fontId="0" fillId="5" borderId="6" xfId="0" applyNumberFormat="1" applyFill="1" applyBorder="1"/>
    <xf numFmtId="0" fontId="0" fillId="17" borderId="6" xfId="0" applyFill="1" applyBorder="1"/>
    <xf numFmtId="2" fontId="0" fillId="17" borderId="6" xfId="0" applyNumberFormat="1" applyFill="1" applyBorder="1"/>
    <xf numFmtId="2" fontId="0" fillId="10" borderId="6" xfId="0" applyNumberFormat="1" applyFill="1" applyBorder="1"/>
    <xf numFmtId="1" fontId="3" fillId="6" borderId="6" xfId="0" applyNumberFormat="1" applyFont="1" applyFill="1" applyBorder="1"/>
    <xf numFmtId="2" fontId="3" fillId="12" borderId="6" xfId="0" applyNumberFormat="1" applyFont="1" applyFill="1" applyBorder="1"/>
    <xf numFmtId="1" fontId="0" fillId="18" borderId="6" xfId="0" applyNumberFormat="1" applyFill="1" applyBorder="1"/>
    <xf numFmtId="2" fontId="0" fillId="2" borderId="6" xfId="0" applyNumberFormat="1" applyFill="1" applyBorder="1"/>
    <xf numFmtId="0" fontId="3" fillId="19" borderId="6" xfId="0" applyFont="1" applyFill="1" applyBorder="1"/>
  </cellXfs>
  <cellStyles count="1">
    <cellStyle name="Normal" xfId="0" builtinId="0"/>
  </cellStyles>
  <dxfs count="1">
    <dxf>
      <border diagonalUp="0" diagonalDown="0">
        <left style="thin">
          <color theme="7" tint="0.59999389629810485"/>
        </left>
        <right style="thin">
          <color theme="7" tint="0.39997558519241921"/>
        </right>
        <top/>
        <bottom/>
        <vertical/>
        <horizontal/>
      </border>
    </dxf>
  </dxfs>
  <tableStyles count="0" defaultTableStyle="TableStyleMedium2" defaultPivotStyle="PivotStyleLight16"/>
  <colors>
    <mruColors>
      <color rgb="FFE1B411"/>
      <color rgb="FFECF10F"/>
      <color rgb="FFFFFF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Temperaturas</a:t>
            </a:r>
            <a:r>
              <a:rPr lang="es-ES" baseline="0"/>
              <a:t> exteriores medias mensuales  - Vitoria-Gasteiz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Temperatura!$B$1</c:f>
              <c:strCache>
                <c:ptCount val="1"/>
                <c:pt idx="0">
                  <c:v>Temperatura mínima 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Temperatura!$A$2:$A$13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Temperatura!$B$2:$B$13</c:f>
              <c:numCache>
                <c:formatCode>General</c:formatCode>
                <c:ptCount val="12"/>
                <c:pt idx="0">
                  <c:v>1.2</c:v>
                </c:pt>
                <c:pt idx="1">
                  <c:v>1.1000000000000001</c:v>
                </c:pt>
                <c:pt idx="2">
                  <c:v>2.7</c:v>
                </c:pt>
                <c:pt idx="3">
                  <c:v>4.0999999999999996</c:v>
                </c:pt>
                <c:pt idx="4">
                  <c:v>7.2</c:v>
                </c:pt>
                <c:pt idx="5">
                  <c:v>10.3</c:v>
                </c:pt>
                <c:pt idx="6">
                  <c:v>12.3</c:v>
                </c:pt>
                <c:pt idx="7">
                  <c:v>12.5</c:v>
                </c:pt>
                <c:pt idx="8">
                  <c:v>10.1</c:v>
                </c:pt>
                <c:pt idx="9">
                  <c:v>7.5</c:v>
                </c:pt>
                <c:pt idx="10">
                  <c:v>4</c:v>
                </c:pt>
                <c:pt idx="11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D-47AE-926E-5A3668015A0C}"/>
            </c:ext>
          </c:extLst>
        </c:ser>
        <c:ser>
          <c:idx val="1"/>
          <c:order val="1"/>
          <c:tx>
            <c:strRef>
              <c:f>Temperatura!$C$1</c:f>
              <c:strCache>
                <c:ptCount val="1"/>
                <c:pt idx="0">
                  <c:v>Temperatura media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Temperatura!$A$2:$A$13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Temperatura!$C$2:$C$13</c:f>
              <c:numCache>
                <c:formatCode>General</c:formatCode>
                <c:ptCount val="12"/>
                <c:pt idx="0">
                  <c:v>4.9000000000000004</c:v>
                </c:pt>
                <c:pt idx="1">
                  <c:v>5.7</c:v>
                </c:pt>
                <c:pt idx="2">
                  <c:v>8.1999999999999993</c:v>
                </c:pt>
                <c:pt idx="3">
                  <c:v>9.8000000000000007</c:v>
                </c:pt>
                <c:pt idx="4">
                  <c:v>13.3</c:v>
                </c:pt>
                <c:pt idx="5">
                  <c:v>16.600000000000001</c:v>
                </c:pt>
                <c:pt idx="6">
                  <c:v>19</c:v>
                </c:pt>
                <c:pt idx="7">
                  <c:v>19.2</c:v>
                </c:pt>
                <c:pt idx="8">
                  <c:v>16.600000000000001</c:v>
                </c:pt>
                <c:pt idx="9">
                  <c:v>12.9</c:v>
                </c:pt>
                <c:pt idx="10">
                  <c:v>8.1999999999999993</c:v>
                </c:pt>
                <c:pt idx="11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D-47AE-926E-5A3668015A0C}"/>
            </c:ext>
          </c:extLst>
        </c:ser>
        <c:ser>
          <c:idx val="2"/>
          <c:order val="2"/>
          <c:tx>
            <c:strRef>
              <c:f>Temperatura!$D$1</c:f>
              <c:strCache>
                <c:ptCount val="1"/>
                <c:pt idx="0">
                  <c:v>Temperatura máxima media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Temperatura!$A$2:$A$13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Temperatura!$D$2:$D$13</c:f>
              <c:numCache>
                <c:formatCode>General</c:formatCode>
                <c:ptCount val="12"/>
                <c:pt idx="0">
                  <c:v>8.6999999999999993</c:v>
                </c:pt>
                <c:pt idx="1">
                  <c:v>10.3</c:v>
                </c:pt>
                <c:pt idx="2">
                  <c:v>13.7</c:v>
                </c:pt>
                <c:pt idx="3">
                  <c:v>15.4</c:v>
                </c:pt>
                <c:pt idx="4">
                  <c:v>19.3</c:v>
                </c:pt>
                <c:pt idx="5">
                  <c:v>23</c:v>
                </c:pt>
                <c:pt idx="6">
                  <c:v>25.7</c:v>
                </c:pt>
                <c:pt idx="7">
                  <c:v>25.9</c:v>
                </c:pt>
                <c:pt idx="8">
                  <c:v>23.1</c:v>
                </c:pt>
                <c:pt idx="9">
                  <c:v>18.3</c:v>
                </c:pt>
                <c:pt idx="10">
                  <c:v>12.4</c:v>
                </c:pt>
                <c:pt idx="11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0D-47AE-926E-5A3668015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86976"/>
        <c:axId val="127686496"/>
      </c:lineChart>
      <c:catAx>
        <c:axId val="12768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86496"/>
        <c:crosses val="autoZero"/>
        <c:auto val="1"/>
        <c:lblAlgn val="ctr"/>
        <c:lblOffset val="100"/>
        <c:noMultiLvlLbl val="0"/>
      </c:catAx>
      <c:valAx>
        <c:axId val="1276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8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Temperatura</a:t>
            </a:r>
            <a:r>
              <a:rPr lang="es-ES" baseline="0"/>
              <a:t> interior según mes y hora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Temperatura!$L$1</c:f>
              <c:strCache>
                <c:ptCount val="1"/>
                <c:pt idx="0">
                  <c:v>Enero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Temperatura!$J$2:$J$25</c:f>
              <c:numCache>
                <c:formatCode>h:mm\ AM/PM</c:formatCode>
                <c:ptCount val="24"/>
                <c:pt idx="0">
                  <c:v>1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0.20833333333333401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0.33333333333333398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0.45833333333333398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Temperatura!$L$2:$L$25</c:f>
              <c:numCache>
                <c:formatCode>General</c:formatCode>
                <c:ptCount val="24"/>
                <c:pt idx="0">
                  <c:v>13.979428580865546</c:v>
                </c:pt>
                <c:pt idx="1">
                  <c:v>13.074999999999999</c:v>
                </c:pt>
                <c:pt idx="2">
                  <c:v>12.298349570550446</c:v>
                </c:pt>
                <c:pt idx="3">
                  <c:v>11.702404735808354</c:v>
                </c:pt>
                <c:pt idx="4">
                  <c:v>11.327778151415993</c:v>
                </c:pt>
                <c:pt idx="5">
                  <c:v>11.2</c:v>
                </c:pt>
                <c:pt idx="6">
                  <c:v>11.327778151415993</c:v>
                </c:pt>
                <c:pt idx="7">
                  <c:v>11.702404735808354</c:v>
                </c:pt>
                <c:pt idx="8">
                  <c:v>12.298349570550446</c:v>
                </c:pt>
                <c:pt idx="9">
                  <c:v>13.074999999999999</c:v>
                </c:pt>
                <c:pt idx="10">
                  <c:v>13.979428580865546</c:v>
                </c:pt>
                <c:pt idx="11">
                  <c:v>14.95</c:v>
                </c:pt>
                <c:pt idx="12">
                  <c:v>15.920571419134452</c:v>
                </c:pt>
                <c:pt idx="13">
                  <c:v>16.824999999999999</c:v>
                </c:pt>
                <c:pt idx="14">
                  <c:v>17.601650429449553</c:v>
                </c:pt>
                <c:pt idx="15">
                  <c:v>18.197595264191644</c:v>
                </c:pt>
                <c:pt idx="16">
                  <c:v>18.572221848584007</c:v>
                </c:pt>
                <c:pt idx="17">
                  <c:v>18.7</c:v>
                </c:pt>
                <c:pt idx="18">
                  <c:v>18.572221848584007</c:v>
                </c:pt>
                <c:pt idx="19">
                  <c:v>18.197595264191644</c:v>
                </c:pt>
                <c:pt idx="20">
                  <c:v>17.601650429449553</c:v>
                </c:pt>
                <c:pt idx="21">
                  <c:v>16.824999999999999</c:v>
                </c:pt>
                <c:pt idx="22">
                  <c:v>15.920571419134452</c:v>
                </c:pt>
                <c:pt idx="23">
                  <c:v>14.95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11-4D9E-BDDB-F8A243563DB8}"/>
            </c:ext>
          </c:extLst>
        </c:ser>
        <c:ser>
          <c:idx val="3"/>
          <c:order val="3"/>
          <c:tx>
            <c:strRef>
              <c:f>Temperatura!$O$1</c:f>
              <c:strCache>
                <c:ptCount val="1"/>
                <c:pt idx="0">
                  <c:v>Abril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Temperatura!$J$2:$J$25</c:f>
              <c:numCache>
                <c:formatCode>h:mm\ AM/PM</c:formatCode>
                <c:ptCount val="24"/>
                <c:pt idx="0">
                  <c:v>1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0.20833333333333401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0.33333333333333398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0.45833333333333398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Temperatura!$O$2:$O$25</c:f>
              <c:numCache>
                <c:formatCode>0.00</c:formatCode>
                <c:ptCount val="24"/>
                <c:pt idx="0">
                  <c:v>18.287672395170755</c:v>
                </c:pt>
                <c:pt idx="1">
                  <c:v>16.925000000000001</c:v>
                </c:pt>
                <c:pt idx="2">
                  <c:v>15.754846686296005</c:v>
                </c:pt>
                <c:pt idx="3">
                  <c:v>14.856956468617922</c:v>
                </c:pt>
                <c:pt idx="4">
                  <c:v>14.292519081466764</c:v>
                </c:pt>
                <c:pt idx="5">
                  <c:v>14.100000000000001</c:v>
                </c:pt>
                <c:pt idx="6">
                  <c:v>14.292519081466764</c:v>
                </c:pt>
                <c:pt idx="7">
                  <c:v>14.856956468617923</c:v>
                </c:pt>
                <c:pt idx="8">
                  <c:v>15.754846686296007</c:v>
                </c:pt>
                <c:pt idx="9">
                  <c:v>16.925000000000001</c:v>
                </c:pt>
                <c:pt idx="10">
                  <c:v>18.287672395170759</c:v>
                </c:pt>
                <c:pt idx="11">
                  <c:v>19.75</c:v>
                </c:pt>
                <c:pt idx="12">
                  <c:v>21.212327604829241</c:v>
                </c:pt>
                <c:pt idx="13">
                  <c:v>22.574999999999999</c:v>
                </c:pt>
                <c:pt idx="14">
                  <c:v>23.745153313703995</c:v>
                </c:pt>
                <c:pt idx="15">
                  <c:v>24.643043531382077</c:v>
                </c:pt>
                <c:pt idx="16">
                  <c:v>25.207480918533236</c:v>
                </c:pt>
                <c:pt idx="17">
                  <c:v>25.4</c:v>
                </c:pt>
                <c:pt idx="18">
                  <c:v>25.207480918533236</c:v>
                </c:pt>
                <c:pt idx="19">
                  <c:v>24.643043531382077</c:v>
                </c:pt>
                <c:pt idx="20">
                  <c:v>23.745153313703995</c:v>
                </c:pt>
                <c:pt idx="21">
                  <c:v>22.574999999999999</c:v>
                </c:pt>
                <c:pt idx="22">
                  <c:v>21.212327604829245</c:v>
                </c:pt>
                <c:pt idx="23">
                  <c:v>19.75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11-4D9E-BDDB-F8A243563DB8}"/>
            </c:ext>
          </c:extLst>
        </c:ser>
        <c:ser>
          <c:idx val="6"/>
          <c:order val="6"/>
          <c:tx>
            <c:strRef>
              <c:f>Temperatura!$R$1</c:f>
              <c:strCache>
                <c:ptCount val="1"/>
                <c:pt idx="0">
                  <c:v>Julio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Temperatura!$J$2:$J$25</c:f>
              <c:numCache>
                <c:formatCode>h:mm\ AM/PM</c:formatCode>
                <c:ptCount val="24"/>
                <c:pt idx="0">
                  <c:v>1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0.20833333333333401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0.33333333333333398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0.45833333333333398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Temperatura!$R$2:$R$25</c:f>
              <c:numCache>
                <c:formatCode>0.00</c:formatCode>
                <c:ptCount val="24"/>
                <c:pt idx="0">
                  <c:v>27.265912397813111</c:v>
                </c:pt>
                <c:pt idx="1">
                  <c:v>25.65</c:v>
                </c:pt>
                <c:pt idx="2">
                  <c:v>24.26238456605013</c:v>
                </c:pt>
                <c:pt idx="3">
                  <c:v>23.197629794644261</c:v>
                </c:pt>
                <c:pt idx="4">
                  <c:v>22.528296963863241</c:v>
                </c:pt>
                <c:pt idx="5">
                  <c:v>22.299999999999997</c:v>
                </c:pt>
                <c:pt idx="6">
                  <c:v>22.528296963863241</c:v>
                </c:pt>
                <c:pt idx="7">
                  <c:v>23.197629794644261</c:v>
                </c:pt>
                <c:pt idx="8">
                  <c:v>24.26238456605013</c:v>
                </c:pt>
                <c:pt idx="9">
                  <c:v>25.65</c:v>
                </c:pt>
                <c:pt idx="10">
                  <c:v>27.265912397813111</c:v>
                </c:pt>
                <c:pt idx="11">
                  <c:v>29</c:v>
                </c:pt>
                <c:pt idx="12">
                  <c:v>30.734087602186889</c:v>
                </c:pt>
                <c:pt idx="13">
                  <c:v>32.35</c:v>
                </c:pt>
                <c:pt idx="14">
                  <c:v>33.73761543394987</c:v>
                </c:pt>
                <c:pt idx="15">
                  <c:v>34.802370205355743</c:v>
                </c:pt>
                <c:pt idx="16">
                  <c:v>35.471703036136759</c:v>
                </c:pt>
                <c:pt idx="17">
                  <c:v>35.700000000000003</c:v>
                </c:pt>
                <c:pt idx="18">
                  <c:v>35.471703036136759</c:v>
                </c:pt>
                <c:pt idx="19">
                  <c:v>34.802370205355743</c:v>
                </c:pt>
                <c:pt idx="20">
                  <c:v>33.73761543394987</c:v>
                </c:pt>
                <c:pt idx="21">
                  <c:v>32.35</c:v>
                </c:pt>
                <c:pt idx="22">
                  <c:v>30.734087602186889</c:v>
                </c:pt>
                <c:pt idx="2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11-4D9E-BDDB-F8A243563DB8}"/>
            </c:ext>
          </c:extLst>
        </c:ser>
        <c:ser>
          <c:idx val="9"/>
          <c:order val="9"/>
          <c:tx>
            <c:strRef>
              <c:f>Temperatura!$U$1</c:f>
              <c:strCache>
                <c:ptCount val="1"/>
                <c:pt idx="0">
                  <c:v>Octubre</c:v>
                </c:pt>
              </c:strCache>
            </c:strRef>
          </c:tx>
          <c:spPr>
            <a:ln w="28575" cap="rnd">
              <a:solidFill>
                <a:srgbClr val="E1B411"/>
              </a:solidFill>
              <a:round/>
            </a:ln>
            <a:effectLst/>
          </c:spPr>
          <c:marker>
            <c:symbol val="none"/>
          </c:marker>
          <c:cat>
            <c:numRef>
              <c:f>Temperatura!$J$2:$J$25</c:f>
              <c:numCache>
                <c:formatCode>h:mm\ AM/PM</c:formatCode>
                <c:ptCount val="24"/>
                <c:pt idx="0">
                  <c:v>1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0.20833333333333401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0.33333333333333398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0.45833333333333398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Temperatura!$U$2:$U$25</c:f>
              <c:numCache>
                <c:formatCode>0.00</c:formatCode>
                <c:ptCount val="24"/>
                <c:pt idx="0">
                  <c:v>21.502377156446386</c:v>
                </c:pt>
                <c:pt idx="1">
                  <c:v>20.2</c:v>
                </c:pt>
                <c:pt idx="2">
                  <c:v>19.081623381592642</c:v>
                </c:pt>
                <c:pt idx="3">
                  <c:v>18.22346281956403</c:v>
                </c:pt>
                <c:pt idx="4">
                  <c:v>17.684000538039029</c:v>
                </c:pt>
                <c:pt idx="5">
                  <c:v>17.5</c:v>
                </c:pt>
                <c:pt idx="6">
                  <c:v>17.684000538039029</c:v>
                </c:pt>
                <c:pt idx="7">
                  <c:v>18.22346281956403</c:v>
                </c:pt>
                <c:pt idx="8">
                  <c:v>19.081623381592642</c:v>
                </c:pt>
                <c:pt idx="9">
                  <c:v>20.2</c:v>
                </c:pt>
                <c:pt idx="10">
                  <c:v>21.502377156446386</c:v>
                </c:pt>
                <c:pt idx="11">
                  <c:v>22.9</c:v>
                </c:pt>
                <c:pt idx="12">
                  <c:v>24.297622843553611</c:v>
                </c:pt>
                <c:pt idx="13">
                  <c:v>25.599999999999998</c:v>
                </c:pt>
                <c:pt idx="14">
                  <c:v>26.718376618407355</c:v>
                </c:pt>
                <c:pt idx="15">
                  <c:v>27.576537180435967</c:v>
                </c:pt>
                <c:pt idx="16">
                  <c:v>28.115999461960968</c:v>
                </c:pt>
                <c:pt idx="17">
                  <c:v>28.299999999999997</c:v>
                </c:pt>
                <c:pt idx="18">
                  <c:v>28.115999461960968</c:v>
                </c:pt>
                <c:pt idx="19">
                  <c:v>27.576537180435967</c:v>
                </c:pt>
                <c:pt idx="20">
                  <c:v>26.718376618407355</c:v>
                </c:pt>
                <c:pt idx="21">
                  <c:v>25.599999999999998</c:v>
                </c:pt>
                <c:pt idx="22">
                  <c:v>24.297622843553611</c:v>
                </c:pt>
                <c:pt idx="23">
                  <c:v>22.9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11-4D9E-BDDB-F8A243563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985792"/>
        <c:axId val="26097283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Temperatura!$M$1</c15:sqref>
                        </c15:formulaRef>
                      </c:ext>
                    </c:extLst>
                    <c:strCache>
                      <c:ptCount val="1"/>
                      <c:pt idx="0">
                        <c:v>Febrero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Temperatura!$J$2:$J$25</c15:sqref>
                        </c15:formulaRef>
                      </c:ext>
                    </c:extLst>
                    <c:numCache>
                      <c:formatCode>h:mm\ AM/PM</c:formatCode>
                      <c:ptCount val="24"/>
                      <c:pt idx="0">
                        <c:v>1</c:v>
                      </c:pt>
                      <c:pt idx="1">
                        <c:v>4.1666666666666664E-2</c:v>
                      </c:pt>
                      <c:pt idx="2">
                        <c:v>8.3333333333333329E-2</c:v>
                      </c:pt>
                      <c:pt idx="3">
                        <c:v>0.125</c:v>
                      </c:pt>
                      <c:pt idx="4">
                        <c:v>0.16666666666666699</c:v>
                      </c:pt>
                      <c:pt idx="5">
                        <c:v>0.20833333333333401</c:v>
                      </c:pt>
                      <c:pt idx="6">
                        <c:v>0.25</c:v>
                      </c:pt>
                      <c:pt idx="7">
                        <c:v>0.29166666666666702</c:v>
                      </c:pt>
                      <c:pt idx="8">
                        <c:v>0.33333333333333398</c:v>
                      </c:pt>
                      <c:pt idx="9">
                        <c:v>0.375</c:v>
                      </c:pt>
                      <c:pt idx="10">
                        <c:v>0.41666666666666702</c:v>
                      </c:pt>
                      <c:pt idx="11">
                        <c:v>0.45833333333333398</c:v>
                      </c:pt>
                      <c:pt idx="12">
                        <c:v>0.5</c:v>
                      </c:pt>
                      <c:pt idx="13">
                        <c:v>0.54166666666666696</c:v>
                      </c:pt>
                      <c:pt idx="14">
                        <c:v>0.58333333333333404</c:v>
                      </c:pt>
                      <c:pt idx="15">
                        <c:v>0.625</c:v>
                      </c:pt>
                      <c:pt idx="16">
                        <c:v>0.66666666666666696</c:v>
                      </c:pt>
                      <c:pt idx="17">
                        <c:v>0.70833333333333404</c:v>
                      </c:pt>
                      <c:pt idx="18">
                        <c:v>0.75</c:v>
                      </c:pt>
                      <c:pt idx="19">
                        <c:v>0.79166666666666696</c:v>
                      </c:pt>
                      <c:pt idx="20">
                        <c:v>0.83333333333333404</c:v>
                      </c:pt>
                      <c:pt idx="21">
                        <c:v>0.875</c:v>
                      </c:pt>
                      <c:pt idx="22">
                        <c:v>0.91666666666666696</c:v>
                      </c:pt>
                      <c:pt idx="23">
                        <c:v>0.95833333333333404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Temperatura!$M$2:$M$25</c15:sqref>
                        </c15:formulaRef>
                      </c:ext>
                    </c:extLst>
                    <c:numCache>
                      <c:formatCode>0.00</c:formatCode>
                      <c:ptCount val="24"/>
                      <c:pt idx="0">
                        <c:v>14.509432392528403</c:v>
                      </c:pt>
                      <c:pt idx="1">
                        <c:v>13.399999999999999</c:v>
                      </c:pt>
                      <c:pt idx="2">
                        <c:v>12.44730880654188</c:v>
                      </c:pt>
                      <c:pt idx="3">
                        <c:v>11.716283142591582</c:v>
                      </c:pt>
                      <c:pt idx="4">
                        <c:v>11.256741199070284</c:v>
                      </c:pt>
                      <c:pt idx="5">
                        <c:v>11.099999999999998</c:v>
                      </c:pt>
                      <c:pt idx="6">
                        <c:v>11.256741199070284</c:v>
                      </c:pt>
                      <c:pt idx="7">
                        <c:v>11.716283142591582</c:v>
                      </c:pt>
                      <c:pt idx="8">
                        <c:v>12.44730880654188</c:v>
                      </c:pt>
                      <c:pt idx="9">
                        <c:v>13.399999999999999</c:v>
                      </c:pt>
                      <c:pt idx="10">
                        <c:v>14.509432392528403</c:v>
                      </c:pt>
                      <c:pt idx="11">
                        <c:v>15.7</c:v>
                      </c:pt>
                      <c:pt idx="12">
                        <c:v>16.890567607471596</c:v>
                      </c:pt>
                      <c:pt idx="13">
                        <c:v>18</c:v>
                      </c:pt>
                      <c:pt idx="14">
                        <c:v>18.952691193458119</c:v>
                      </c:pt>
                      <c:pt idx="15">
                        <c:v>19.683716857408417</c:v>
                      </c:pt>
                      <c:pt idx="16">
                        <c:v>20.143258800929715</c:v>
                      </c:pt>
                      <c:pt idx="17">
                        <c:v>20.3</c:v>
                      </c:pt>
                      <c:pt idx="18">
                        <c:v>20.143258800929715</c:v>
                      </c:pt>
                      <c:pt idx="19">
                        <c:v>19.683716857408417</c:v>
                      </c:pt>
                      <c:pt idx="20">
                        <c:v>18.952691193458119</c:v>
                      </c:pt>
                      <c:pt idx="21">
                        <c:v>18</c:v>
                      </c:pt>
                      <c:pt idx="22">
                        <c:v>16.890567607471596</c:v>
                      </c:pt>
                      <c:pt idx="23">
                        <c:v>15.7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F11-4D9E-BDDB-F8A243563DB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Temperatura!$N$1</c15:sqref>
                        </c15:formulaRef>
                      </c:ext>
                    </c:extLst>
                    <c:strCache>
                      <c:ptCount val="1"/>
                      <c:pt idx="0">
                        <c:v>Marzo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Temperatura!$J$2:$J$25</c15:sqref>
                        </c15:formulaRef>
                      </c:ext>
                    </c:extLst>
                    <c:numCache>
                      <c:formatCode>h:mm\ AM/PM</c:formatCode>
                      <c:ptCount val="24"/>
                      <c:pt idx="0">
                        <c:v>1</c:v>
                      </c:pt>
                      <c:pt idx="1">
                        <c:v>4.1666666666666664E-2</c:v>
                      </c:pt>
                      <c:pt idx="2">
                        <c:v>8.3333333333333329E-2</c:v>
                      </c:pt>
                      <c:pt idx="3">
                        <c:v>0.125</c:v>
                      </c:pt>
                      <c:pt idx="4">
                        <c:v>0.16666666666666699</c:v>
                      </c:pt>
                      <c:pt idx="5">
                        <c:v>0.20833333333333401</c:v>
                      </c:pt>
                      <c:pt idx="6">
                        <c:v>0.25</c:v>
                      </c:pt>
                      <c:pt idx="7">
                        <c:v>0.29166666666666702</c:v>
                      </c:pt>
                      <c:pt idx="8">
                        <c:v>0.33333333333333398</c:v>
                      </c:pt>
                      <c:pt idx="9">
                        <c:v>0.375</c:v>
                      </c:pt>
                      <c:pt idx="10">
                        <c:v>0.41666666666666702</c:v>
                      </c:pt>
                      <c:pt idx="11">
                        <c:v>0.45833333333333398</c:v>
                      </c:pt>
                      <c:pt idx="12">
                        <c:v>0.5</c:v>
                      </c:pt>
                      <c:pt idx="13">
                        <c:v>0.54166666666666696</c:v>
                      </c:pt>
                      <c:pt idx="14">
                        <c:v>0.58333333333333404</c:v>
                      </c:pt>
                      <c:pt idx="15">
                        <c:v>0.625</c:v>
                      </c:pt>
                      <c:pt idx="16">
                        <c:v>0.66666666666666696</c:v>
                      </c:pt>
                      <c:pt idx="17">
                        <c:v>0.70833333333333404</c:v>
                      </c:pt>
                      <c:pt idx="18">
                        <c:v>0.75</c:v>
                      </c:pt>
                      <c:pt idx="19">
                        <c:v>0.79166666666666696</c:v>
                      </c:pt>
                      <c:pt idx="20">
                        <c:v>0.83333333333333404</c:v>
                      </c:pt>
                      <c:pt idx="21">
                        <c:v>0.875</c:v>
                      </c:pt>
                      <c:pt idx="22">
                        <c:v>0.91666666666666696</c:v>
                      </c:pt>
                      <c:pt idx="23">
                        <c:v>0.95833333333333404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Temperatura!$N$2:$N$25</c15:sqref>
                        </c15:formulaRef>
                      </c:ext>
                    </c:extLst>
                    <c:numCache>
                      <c:formatCode>0.00</c:formatCode>
                      <c:ptCount val="24"/>
                      <c:pt idx="0">
                        <c:v>16.776495251936133</c:v>
                      </c:pt>
                      <c:pt idx="1">
                        <c:v>15.45</c:v>
                      </c:pt>
                      <c:pt idx="2">
                        <c:v>14.310912703473988</c:v>
                      </c:pt>
                      <c:pt idx="3">
                        <c:v>13.436860279185586</c:v>
                      </c:pt>
                      <c:pt idx="4">
                        <c:v>12.887407955410124</c:v>
                      </c:pt>
                      <c:pt idx="5">
                        <c:v>12.7</c:v>
                      </c:pt>
                      <c:pt idx="6">
                        <c:v>12.887407955410124</c:v>
                      </c:pt>
                      <c:pt idx="7">
                        <c:v>13.436860279185588</c:v>
                      </c:pt>
                      <c:pt idx="8">
                        <c:v>14.310912703473988</c:v>
                      </c:pt>
                      <c:pt idx="9">
                        <c:v>15.45</c:v>
                      </c:pt>
                      <c:pt idx="10">
                        <c:v>16.776495251936137</c:v>
                      </c:pt>
                      <c:pt idx="11">
                        <c:v>18.2</c:v>
                      </c:pt>
                      <c:pt idx="12">
                        <c:v>19.623504748063862</c:v>
                      </c:pt>
                      <c:pt idx="13">
                        <c:v>20.95</c:v>
                      </c:pt>
                      <c:pt idx="14">
                        <c:v>22.08908729652601</c:v>
                      </c:pt>
                      <c:pt idx="15">
                        <c:v>22.963139720814411</c:v>
                      </c:pt>
                      <c:pt idx="16">
                        <c:v>23.512592044589873</c:v>
                      </c:pt>
                      <c:pt idx="17">
                        <c:v>23.7</c:v>
                      </c:pt>
                      <c:pt idx="18">
                        <c:v>23.512592044589873</c:v>
                      </c:pt>
                      <c:pt idx="19">
                        <c:v>22.963139720814411</c:v>
                      </c:pt>
                      <c:pt idx="20">
                        <c:v>22.08908729652601</c:v>
                      </c:pt>
                      <c:pt idx="21">
                        <c:v>20.95</c:v>
                      </c:pt>
                      <c:pt idx="22">
                        <c:v>19.623504748063866</c:v>
                      </c:pt>
                      <c:pt idx="23">
                        <c:v>18.2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F11-4D9E-BDDB-F8A243563DB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Temperatura!$P$1</c15:sqref>
                        </c15:formulaRef>
                      </c:ext>
                    </c:extLst>
                    <c:strCache>
                      <c:ptCount val="1"/>
                      <c:pt idx="0">
                        <c:v>Mayo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Temperatura!$J$2:$J$25</c15:sqref>
                        </c15:formulaRef>
                      </c:ext>
                    </c:extLst>
                    <c:numCache>
                      <c:formatCode>h:mm\ AM/PM</c:formatCode>
                      <c:ptCount val="24"/>
                      <c:pt idx="0">
                        <c:v>1</c:v>
                      </c:pt>
                      <c:pt idx="1">
                        <c:v>4.1666666666666664E-2</c:v>
                      </c:pt>
                      <c:pt idx="2">
                        <c:v>8.3333333333333329E-2</c:v>
                      </c:pt>
                      <c:pt idx="3">
                        <c:v>0.125</c:v>
                      </c:pt>
                      <c:pt idx="4">
                        <c:v>0.16666666666666699</c:v>
                      </c:pt>
                      <c:pt idx="5">
                        <c:v>0.20833333333333401</c:v>
                      </c:pt>
                      <c:pt idx="6">
                        <c:v>0.25</c:v>
                      </c:pt>
                      <c:pt idx="7">
                        <c:v>0.29166666666666702</c:v>
                      </c:pt>
                      <c:pt idx="8">
                        <c:v>0.33333333333333398</c:v>
                      </c:pt>
                      <c:pt idx="9">
                        <c:v>0.375</c:v>
                      </c:pt>
                      <c:pt idx="10">
                        <c:v>0.41666666666666702</c:v>
                      </c:pt>
                      <c:pt idx="11">
                        <c:v>0.45833333333333398</c:v>
                      </c:pt>
                      <c:pt idx="12">
                        <c:v>0.5</c:v>
                      </c:pt>
                      <c:pt idx="13">
                        <c:v>0.54166666666666696</c:v>
                      </c:pt>
                      <c:pt idx="14">
                        <c:v>0.58333333333333404</c:v>
                      </c:pt>
                      <c:pt idx="15">
                        <c:v>0.625</c:v>
                      </c:pt>
                      <c:pt idx="16">
                        <c:v>0.66666666666666696</c:v>
                      </c:pt>
                      <c:pt idx="17">
                        <c:v>0.70833333333333404</c:v>
                      </c:pt>
                      <c:pt idx="18">
                        <c:v>0.75</c:v>
                      </c:pt>
                      <c:pt idx="19">
                        <c:v>0.79166666666666696</c:v>
                      </c:pt>
                      <c:pt idx="20">
                        <c:v>0.83333333333333404</c:v>
                      </c:pt>
                      <c:pt idx="21">
                        <c:v>0.875</c:v>
                      </c:pt>
                      <c:pt idx="22">
                        <c:v>0.91666666666666696</c:v>
                      </c:pt>
                      <c:pt idx="23">
                        <c:v>0.95833333333333404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Temperatura!$P$2:$P$25</c15:sqref>
                        </c15:formulaRef>
                      </c:ext>
                    </c:extLst>
                    <c:numCache>
                      <c:formatCode>0.00</c:formatCode>
                      <c:ptCount val="24"/>
                      <c:pt idx="0">
                        <c:v>21.684144777129749</c:v>
                      </c:pt>
                      <c:pt idx="1">
                        <c:v>20.225000000000001</c:v>
                      </c:pt>
                      <c:pt idx="2">
                        <c:v>18.972003973821387</c:v>
                      </c:pt>
                      <c:pt idx="3">
                        <c:v>18.010546307104146</c:v>
                      </c:pt>
                      <c:pt idx="4">
                        <c:v>17.406148750951136</c:v>
                      </c:pt>
                      <c:pt idx="5">
                        <c:v>17.2</c:v>
                      </c:pt>
                      <c:pt idx="6">
                        <c:v>17.406148750951136</c:v>
                      </c:pt>
                      <c:pt idx="7">
                        <c:v>18.010546307104146</c:v>
                      </c:pt>
                      <c:pt idx="8">
                        <c:v>18.972003973821387</c:v>
                      </c:pt>
                      <c:pt idx="9">
                        <c:v>20.225000000000001</c:v>
                      </c:pt>
                      <c:pt idx="10">
                        <c:v>21.684144777129749</c:v>
                      </c:pt>
                      <c:pt idx="11">
                        <c:v>23.25</c:v>
                      </c:pt>
                      <c:pt idx="12">
                        <c:v>24.815855222870251</c:v>
                      </c:pt>
                      <c:pt idx="13">
                        <c:v>26.274999999999999</c:v>
                      </c:pt>
                      <c:pt idx="14">
                        <c:v>27.527996026178613</c:v>
                      </c:pt>
                      <c:pt idx="15">
                        <c:v>28.489453692895854</c:v>
                      </c:pt>
                      <c:pt idx="16">
                        <c:v>29.093851249048864</c:v>
                      </c:pt>
                      <c:pt idx="17">
                        <c:v>29.3</c:v>
                      </c:pt>
                      <c:pt idx="18">
                        <c:v>29.093851249048864</c:v>
                      </c:pt>
                      <c:pt idx="19">
                        <c:v>28.489453692895854</c:v>
                      </c:pt>
                      <c:pt idx="20">
                        <c:v>27.527996026178613</c:v>
                      </c:pt>
                      <c:pt idx="21">
                        <c:v>26.274999999999999</c:v>
                      </c:pt>
                      <c:pt idx="22">
                        <c:v>24.815855222870251</c:v>
                      </c:pt>
                      <c:pt idx="23">
                        <c:v>23.25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F11-4D9E-BDDB-F8A243563DB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Temperatura!$Q$1</c15:sqref>
                        </c15:formulaRef>
                      </c:ext>
                    </c:extLst>
                    <c:strCache>
                      <c:ptCount val="1"/>
                      <c:pt idx="0">
                        <c:v>Junio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Temperatura!$J$2:$J$25</c15:sqref>
                        </c15:formulaRef>
                      </c:ext>
                    </c:extLst>
                    <c:numCache>
                      <c:formatCode>h:mm\ AM/PM</c:formatCode>
                      <c:ptCount val="24"/>
                      <c:pt idx="0">
                        <c:v>1</c:v>
                      </c:pt>
                      <c:pt idx="1">
                        <c:v>4.1666666666666664E-2</c:v>
                      </c:pt>
                      <c:pt idx="2">
                        <c:v>8.3333333333333329E-2</c:v>
                      </c:pt>
                      <c:pt idx="3">
                        <c:v>0.125</c:v>
                      </c:pt>
                      <c:pt idx="4">
                        <c:v>0.16666666666666699</c:v>
                      </c:pt>
                      <c:pt idx="5">
                        <c:v>0.20833333333333401</c:v>
                      </c:pt>
                      <c:pt idx="6">
                        <c:v>0.25</c:v>
                      </c:pt>
                      <c:pt idx="7">
                        <c:v>0.29166666666666702</c:v>
                      </c:pt>
                      <c:pt idx="8">
                        <c:v>0.33333333333333398</c:v>
                      </c:pt>
                      <c:pt idx="9">
                        <c:v>0.375</c:v>
                      </c:pt>
                      <c:pt idx="10">
                        <c:v>0.41666666666666702</c:v>
                      </c:pt>
                      <c:pt idx="11">
                        <c:v>0.45833333333333398</c:v>
                      </c:pt>
                      <c:pt idx="12">
                        <c:v>0.5</c:v>
                      </c:pt>
                      <c:pt idx="13">
                        <c:v>0.54166666666666696</c:v>
                      </c:pt>
                      <c:pt idx="14">
                        <c:v>0.58333333333333404</c:v>
                      </c:pt>
                      <c:pt idx="15">
                        <c:v>0.625</c:v>
                      </c:pt>
                      <c:pt idx="16">
                        <c:v>0.66666666666666696</c:v>
                      </c:pt>
                      <c:pt idx="17">
                        <c:v>0.70833333333333404</c:v>
                      </c:pt>
                      <c:pt idx="18">
                        <c:v>0.75</c:v>
                      </c:pt>
                      <c:pt idx="19">
                        <c:v>0.79166666666666696</c:v>
                      </c:pt>
                      <c:pt idx="20">
                        <c:v>0.83333333333333404</c:v>
                      </c:pt>
                      <c:pt idx="21">
                        <c:v>0.875</c:v>
                      </c:pt>
                      <c:pt idx="22">
                        <c:v>0.91666666666666696</c:v>
                      </c:pt>
                      <c:pt idx="23">
                        <c:v>0.95833333333333404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Temperatura!$Q$2:$Q$25</c15:sqref>
                        </c15:formulaRef>
                      </c:ext>
                    </c:extLst>
                    <c:numCache>
                      <c:formatCode>0.00</c:formatCode>
                      <c:ptCount val="24"/>
                      <c:pt idx="0">
                        <c:v>25.006499063598991</c:v>
                      </c:pt>
                      <c:pt idx="1">
                        <c:v>23.474999999999998</c:v>
                      </c:pt>
                      <c:pt idx="2">
                        <c:v>22.159871939465422</c:v>
                      </c:pt>
                      <c:pt idx="3">
                        <c:v>21.150738685968811</c:v>
                      </c:pt>
                      <c:pt idx="4">
                        <c:v>20.516371003064414</c:v>
                      </c:pt>
                      <c:pt idx="5">
                        <c:v>20.299999999999997</c:v>
                      </c:pt>
                      <c:pt idx="6">
                        <c:v>20.516371003064414</c:v>
                      </c:pt>
                      <c:pt idx="7">
                        <c:v>21.150738685968815</c:v>
                      </c:pt>
                      <c:pt idx="8">
                        <c:v>22.159871939465422</c:v>
                      </c:pt>
                      <c:pt idx="9">
                        <c:v>23.474999999999998</c:v>
                      </c:pt>
                      <c:pt idx="10">
                        <c:v>25.006499063598991</c:v>
                      </c:pt>
                      <c:pt idx="11">
                        <c:v>26.65</c:v>
                      </c:pt>
                      <c:pt idx="12">
                        <c:v>28.293500936401006</c:v>
                      </c:pt>
                      <c:pt idx="13">
                        <c:v>29.824999999999999</c:v>
                      </c:pt>
                      <c:pt idx="14">
                        <c:v>31.140128060534575</c:v>
                      </c:pt>
                      <c:pt idx="15">
                        <c:v>32.149261314031186</c:v>
                      </c:pt>
                      <c:pt idx="16">
                        <c:v>32.783628996935583</c:v>
                      </c:pt>
                      <c:pt idx="17">
                        <c:v>33</c:v>
                      </c:pt>
                      <c:pt idx="18">
                        <c:v>32.783628996935583</c:v>
                      </c:pt>
                      <c:pt idx="19">
                        <c:v>32.149261314031186</c:v>
                      </c:pt>
                      <c:pt idx="20">
                        <c:v>31.140128060534575</c:v>
                      </c:pt>
                      <c:pt idx="21">
                        <c:v>29.824999999999999</c:v>
                      </c:pt>
                      <c:pt idx="22">
                        <c:v>28.293500936401006</c:v>
                      </c:pt>
                      <c:pt idx="23">
                        <c:v>26.65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F11-4D9E-BDDB-F8A243563DB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Temperatura!$S$1</c15:sqref>
                        </c15:formulaRef>
                      </c:ext>
                    </c:extLst>
                    <c:strCache>
                      <c:ptCount val="1"/>
                      <c:pt idx="0">
                        <c:v>Agosto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Temperatura!$J$2:$J$25</c15:sqref>
                        </c15:formulaRef>
                      </c:ext>
                    </c:extLst>
                    <c:numCache>
                      <c:formatCode>h:mm\ AM/PM</c:formatCode>
                      <c:ptCount val="24"/>
                      <c:pt idx="0">
                        <c:v>1</c:v>
                      </c:pt>
                      <c:pt idx="1">
                        <c:v>4.1666666666666664E-2</c:v>
                      </c:pt>
                      <c:pt idx="2">
                        <c:v>8.3333333333333329E-2</c:v>
                      </c:pt>
                      <c:pt idx="3">
                        <c:v>0.125</c:v>
                      </c:pt>
                      <c:pt idx="4">
                        <c:v>0.16666666666666699</c:v>
                      </c:pt>
                      <c:pt idx="5">
                        <c:v>0.20833333333333401</c:v>
                      </c:pt>
                      <c:pt idx="6">
                        <c:v>0.25</c:v>
                      </c:pt>
                      <c:pt idx="7">
                        <c:v>0.29166666666666702</c:v>
                      </c:pt>
                      <c:pt idx="8">
                        <c:v>0.33333333333333398</c:v>
                      </c:pt>
                      <c:pt idx="9">
                        <c:v>0.375</c:v>
                      </c:pt>
                      <c:pt idx="10">
                        <c:v>0.41666666666666702</c:v>
                      </c:pt>
                      <c:pt idx="11">
                        <c:v>0.45833333333333398</c:v>
                      </c:pt>
                      <c:pt idx="12">
                        <c:v>0.5</c:v>
                      </c:pt>
                      <c:pt idx="13">
                        <c:v>0.54166666666666696</c:v>
                      </c:pt>
                      <c:pt idx="14">
                        <c:v>0.58333333333333404</c:v>
                      </c:pt>
                      <c:pt idx="15">
                        <c:v>0.625</c:v>
                      </c:pt>
                      <c:pt idx="16">
                        <c:v>0.66666666666666696</c:v>
                      </c:pt>
                      <c:pt idx="17">
                        <c:v>0.70833333333333404</c:v>
                      </c:pt>
                      <c:pt idx="18">
                        <c:v>0.75</c:v>
                      </c:pt>
                      <c:pt idx="19">
                        <c:v>0.79166666666666696</c:v>
                      </c:pt>
                      <c:pt idx="20">
                        <c:v>0.83333333333333404</c:v>
                      </c:pt>
                      <c:pt idx="21">
                        <c:v>0.875</c:v>
                      </c:pt>
                      <c:pt idx="22">
                        <c:v>0.91666666666666696</c:v>
                      </c:pt>
                      <c:pt idx="23">
                        <c:v>0.95833333333333404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Temperatura!$S$2:$S$25</c15:sqref>
                        </c15:formulaRef>
                      </c:ext>
                    </c:extLst>
                    <c:numCache>
                      <c:formatCode>0.00</c:formatCode>
                      <c:ptCount val="24"/>
                      <c:pt idx="0">
                        <c:v>27.46591239781311</c:v>
                      </c:pt>
                      <c:pt idx="1">
                        <c:v>25.85</c:v>
                      </c:pt>
                      <c:pt idx="2">
                        <c:v>24.462384566050133</c:v>
                      </c:pt>
                      <c:pt idx="3">
                        <c:v>23.39762979464426</c:v>
                      </c:pt>
                      <c:pt idx="4">
                        <c:v>22.728296963863244</c:v>
                      </c:pt>
                      <c:pt idx="5">
                        <c:v>22.5</c:v>
                      </c:pt>
                      <c:pt idx="6">
                        <c:v>22.728296963863244</c:v>
                      </c:pt>
                      <c:pt idx="7">
                        <c:v>23.39762979464426</c:v>
                      </c:pt>
                      <c:pt idx="8">
                        <c:v>24.462384566050133</c:v>
                      </c:pt>
                      <c:pt idx="9">
                        <c:v>25.85</c:v>
                      </c:pt>
                      <c:pt idx="10">
                        <c:v>27.46591239781311</c:v>
                      </c:pt>
                      <c:pt idx="11">
                        <c:v>29.2</c:v>
                      </c:pt>
                      <c:pt idx="12">
                        <c:v>30.934087602186889</c:v>
                      </c:pt>
                      <c:pt idx="13">
                        <c:v>32.549999999999997</c:v>
                      </c:pt>
                      <c:pt idx="14">
                        <c:v>33.937615433949865</c:v>
                      </c:pt>
                      <c:pt idx="15">
                        <c:v>35.002370205355739</c:v>
                      </c:pt>
                      <c:pt idx="16">
                        <c:v>35.671703036136755</c:v>
                      </c:pt>
                      <c:pt idx="17">
                        <c:v>35.9</c:v>
                      </c:pt>
                      <c:pt idx="18">
                        <c:v>35.671703036136755</c:v>
                      </c:pt>
                      <c:pt idx="19">
                        <c:v>35.002370205355739</c:v>
                      </c:pt>
                      <c:pt idx="20">
                        <c:v>33.937615433949865</c:v>
                      </c:pt>
                      <c:pt idx="21">
                        <c:v>32.549999999999997</c:v>
                      </c:pt>
                      <c:pt idx="22">
                        <c:v>30.934087602186889</c:v>
                      </c:pt>
                      <c:pt idx="23">
                        <c:v>29.2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F11-4D9E-BDDB-F8A243563DB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Temperatura!$T$1</c15:sqref>
                        </c15:formulaRef>
                      </c:ext>
                    </c:extLst>
                    <c:strCache>
                      <c:ptCount val="1"/>
                      <c:pt idx="0">
                        <c:v>Septiembre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Temperatura!$J$2:$J$25</c15:sqref>
                        </c15:formulaRef>
                      </c:ext>
                    </c:extLst>
                    <c:numCache>
                      <c:formatCode>h:mm\ AM/PM</c:formatCode>
                      <c:ptCount val="24"/>
                      <c:pt idx="0">
                        <c:v>1</c:v>
                      </c:pt>
                      <c:pt idx="1">
                        <c:v>4.1666666666666664E-2</c:v>
                      </c:pt>
                      <c:pt idx="2">
                        <c:v>8.3333333333333329E-2</c:v>
                      </c:pt>
                      <c:pt idx="3">
                        <c:v>0.125</c:v>
                      </c:pt>
                      <c:pt idx="4">
                        <c:v>0.16666666666666699</c:v>
                      </c:pt>
                      <c:pt idx="5">
                        <c:v>0.20833333333333401</c:v>
                      </c:pt>
                      <c:pt idx="6">
                        <c:v>0.25</c:v>
                      </c:pt>
                      <c:pt idx="7">
                        <c:v>0.29166666666666702</c:v>
                      </c:pt>
                      <c:pt idx="8">
                        <c:v>0.33333333333333398</c:v>
                      </c:pt>
                      <c:pt idx="9">
                        <c:v>0.375</c:v>
                      </c:pt>
                      <c:pt idx="10">
                        <c:v>0.41666666666666702</c:v>
                      </c:pt>
                      <c:pt idx="11">
                        <c:v>0.45833333333333398</c:v>
                      </c:pt>
                      <c:pt idx="12">
                        <c:v>0.5</c:v>
                      </c:pt>
                      <c:pt idx="13">
                        <c:v>0.54166666666666696</c:v>
                      </c:pt>
                      <c:pt idx="14">
                        <c:v>0.58333333333333404</c:v>
                      </c:pt>
                      <c:pt idx="15">
                        <c:v>0.625</c:v>
                      </c:pt>
                      <c:pt idx="16">
                        <c:v>0.66666666666666696</c:v>
                      </c:pt>
                      <c:pt idx="17">
                        <c:v>0.70833333333333404</c:v>
                      </c:pt>
                      <c:pt idx="18">
                        <c:v>0.75</c:v>
                      </c:pt>
                      <c:pt idx="19">
                        <c:v>0.79166666666666696</c:v>
                      </c:pt>
                      <c:pt idx="20">
                        <c:v>0.83333333333333404</c:v>
                      </c:pt>
                      <c:pt idx="21">
                        <c:v>0.875</c:v>
                      </c:pt>
                      <c:pt idx="22">
                        <c:v>0.91666666666666696</c:v>
                      </c:pt>
                      <c:pt idx="23">
                        <c:v>0.95833333333333404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Temperatura!$T$2:$T$25</c15:sqref>
                        </c15:formulaRef>
                      </c:ext>
                    </c:extLst>
                    <c:numCache>
                      <c:formatCode>0.00</c:formatCode>
                      <c:ptCount val="24"/>
                      <c:pt idx="0">
                        <c:v>24.917676206833615</c:v>
                      </c:pt>
                      <c:pt idx="1">
                        <c:v>23.35</c:v>
                      </c:pt>
                      <c:pt idx="2">
                        <c:v>22.003805922287441</c:v>
                      </c:pt>
                      <c:pt idx="3">
                        <c:v>20.970834875401149</c:v>
                      </c:pt>
                      <c:pt idx="4">
                        <c:v>20.321482129121058</c:v>
                      </c:pt>
                      <c:pt idx="5">
                        <c:v>20.100000000000001</c:v>
                      </c:pt>
                      <c:pt idx="6">
                        <c:v>20.321482129121058</c:v>
                      </c:pt>
                      <c:pt idx="7">
                        <c:v>20.970834875401152</c:v>
                      </c:pt>
                      <c:pt idx="8">
                        <c:v>22.003805922287441</c:v>
                      </c:pt>
                      <c:pt idx="9">
                        <c:v>23.35</c:v>
                      </c:pt>
                      <c:pt idx="10">
                        <c:v>24.917676206833615</c:v>
                      </c:pt>
                      <c:pt idx="11">
                        <c:v>26.6</c:v>
                      </c:pt>
                      <c:pt idx="12">
                        <c:v>28.282323793166388</c:v>
                      </c:pt>
                      <c:pt idx="13">
                        <c:v>29.85</c:v>
                      </c:pt>
                      <c:pt idx="14">
                        <c:v>31.196194077712562</c:v>
                      </c:pt>
                      <c:pt idx="15">
                        <c:v>32.22916512459885</c:v>
                      </c:pt>
                      <c:pt idx="16">
                        <c:v>32.878517870878945</c:v>
                      </c:pt>
                      <c:pt idx="17">
                        <c:v>33.1</c:v>
                      </c:pt>
                      <c:pt idx="18">
                        <c:v>32.878517870878945</c:v>
                      </c:pt>
                      <c:pt idx="19">
                        <c:v>32.22916512459885</c:v>
                      </c:pt>
                      <c:pt idx="20">
                        <c:v>31.196194077712562</c:v>
                      </c:pt>
                      <c:pt idx="21">
                        <c:v>29.85</c:v>
                      </c:pt>
                      <c:pt idx="22">
                        <c:v>28.282323793166388</c:v>
                      </c:pt>
                      <c:pt idx="23">
                        <c:v>26.6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0F11-4D9E-BDDB-F8A243563DB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Temperatura!$V$1</c15:sqref>
                        </c15:formulaRef>
                      </c:ext>
                    </c:extLst>
                    <c:strCache>
                      <c:ptCount val="1"/>
                      <c:pt idx="0">
                        <c:v>Noviembre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Temperatura!$J$2:$J$25</c15:sqref>
                        </c15:formulaRef>
                      </c:ext>
                    </c:extLst>
                    <c:numCache>
                      <c:formatCode>h:mm\ AM/PM</c:formatCode>
                      <c:ptCount val="24"/>
                      <c:pt idx="0">
                        <c:v>1</c:v>
                      </c:pt>
                      <c:pt idx="1">
                        <c:v>4.1666666666666664E-2</c:v>
                      </c:pt>
                      <c:pt idx="2">
                        <c:v>8.3333333333333329E-2</c:v>
                      </c:pt>
                      <c:pt idx="3">
                        <c:v>0.125</c:v>
                      </c:pt>
                      <c:pt idx="4">
                        <c:v>0.16666666666666699</c:v>
                      </c:pt>
                      <c:pt idx="5">
                        <c:v>0.20833333333333401</c:v>
                      </c:pt>
                      <c:pt idx="6">
                        <c:v>0.25</c:v>
                      </c:pt>
                      <c:pt idx="7">
                        <c:v>0.29166666666666702</c:v>
                      </c:pt>
                      <c:pt idx="8">
                        <c:v>0.33333333333333398</c:v>
                      </c:pt>
                      <c:pt idx="9">
                        <c:v>0.375</c:v>
                      </c:pt>
                      <c:pt idx="10">
                        <c:v>0.41666666666666702</c:v>
                      </c:pt>
                      <c:pt idx="11">
                        <c:v>0.45833333333333398</c:v>
                      </c:pt>
                      <c:pt idx="12">
                        <c:v>0.5</c:v>
                      </c:pt>
                      <c:pt idx="13">
                        <c:v>0.54166666666666696</c:v>
                      </c:pt>
                      <c:pt idx="14">
                        <c:v>0.58333333333333404</c:v>
                      </c:pt>
                      <c:pt idx="15">
                        <c:v>0.625</c:v>
                      </c:pt>
                      <c:pt idx="16">
                        <c:v>0.66666666666666696</c:v>
                      </c:pt>
                      <c:pt idx="17">
                        <c:v>0.70833333333333404</c:v>
                      </c:pt>
                      <c:pt idx="18">
                        <c:v>0.75</c:v>
                      </c:pt>
                      <c:pt idx="19">
                        <c:v>0.79166666666666696</c:v>
                      </c:pt>
                      <c:pt idx="20">
                        <c:v>0.83333333333333404</c:v>
                      </c:pt>
                      <c:pt idx="21">
                        <c:v>0.875</c:v>
                      </c:pt>
                      <c:pt idx="22">
                        <c:v>0.91666666666666696</c:v>
                      </c:pt>
                      <c:pt idx="23">
                        <c:v>0.95833333333333404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Temperatura!$V$2:$V$25</c15:sqref>
                        </c15:formulaRef>
                      </c:ext>
                    </c:extLst>
                    <c:numCache>
                      <c:formatCode>0.00</c:formatCode>
                      <c:ptCount val="24"/>
                      <c:pt idx="0">
                        <c:v>17.11296001056941</c:v>
                      </c:pt>
                      <c:pt idx="1">
                        <c:v>16.100000000000001</c:v>
                      </c:pt>
                      <c:pt idx="2">
                        <c:v>15.2301515190165</c:v>
                      </c:pt>
                      <c:pt idx="3">
                        <c:v>14.562693304105357</c:v>
                      </c:pt>
                      <c:pt idx="4">
                        <c:v>14.143111529585912</c:v>
                      </c:pt>
                      <c:pt idx="5">
                        <c:v>14</c:v>
                      </c:pt>
                      <c:pt idx="6">
                        <c:v>14.143111529585912</c:v>
                      </c:pt>
                      <c:pt idx="7">
                        <c:v>14.562693304105357</c:v>
                      </c:pt>
                      <c:pt idx="8">
                        <c:v>15.2301515190165</c:v>
                      </c:pt>
                      <c:pt idx="9">
                        <c:v>16.100000000000001</c:v>
                      </c:pt>
                      <c:pt idx="10">
                        <c:v>17.112960010569413</c:v>
                      </c:pt>
                      <c:pt idx="11">
                        <c:v>18.2</c:v>
                      </c:pt>
                      <c:pt idx="12">
                        <c:v>19.287039989430586</c:v>
                      </c:pt>
                      <c:pt idx="13">
                        <c:v>20.299999999999997</c:v>
                      </c:pt>
                      <c:pt idx="14">
                        <c:v>21.169848480983497</c:v>
                      </c:pt>
                      <c:pt idx="15">
                        <c:v>21.83730669589464</c:v>
                      </c:pt>
                      <c:pt idx="16">
                        <c:v>22.256888470414086</c:v>
                      </c:pt>
                      <c:pt idx="17">
                        <c:v>22.4</c:v>
                      </c:pt>
                      <c:pt idx="18">
                        <c:v>22.256888470414086</c:v>
                      </c:pt>
                      <c:pt idx="19">
                        <c:v>21.83730669589464</c:v>
                      </c:pt>
                      <c:pt idx="20">
                        <c:v>21.1698484809835</c:v>
                      </c:pt>
                      <c:pt idx="21">
                        <c:v>20.299999999999997</c:v>
                      </c:pt>
                      <c:pt idx="22">
                        <c:v>19.287039989430589</c:v>
                      </c:pt>
                      <c:pt idx="23">
                        <c:v>18.2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0F11-4D9E-BDDB-F8A243563DB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Temperatura!$W$1</c15:sqref>
                        </c15:formulaRef>
                      </c:ext>
                    </c:extLst>
                    <c:strCache>
                      <c:ptCount val="1"/>
                      <c:pt idx="0">
                        <c:v>Diciembre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Temperatura!$J$2:$J$25</c15:sqref>
                        </c15:formulaRef>
                      </c:ext>
                    </c:extLst>
                    <c:numCache>
                      <c:formatCode>h:mm\ AM/PM</c:formatCode>
                      <c:ptCount val="24"/>
                      <c:pt idx="0">
                        <c:v>1</c:v>
                      </c:pt>
                      <c:pt idx="1">
                        <c:v>4.1666666666666664E-2</c:v>
                      </c:pt>
                      <c:pt idx="2">
                        <c:v>8.3333333333333329E-2</c:v>
                      </c:pt>
                      <c:pt idx="3">
                        <c:v>0.125</c:v>
                      </c:pt>
                      <c:pt idx="4">
                        <c:v>0.16666666666666699</c:v>
                      </c:pt>
                      <c:pt idx="5">
                        <c:v>0.20833333333333401</c:v>
                      </c:pt>
                      <c:pt idx="6">
                        <c:v>0.25</c:v>
                      </c:pt>
                      <c:pt idx="7">
                        <c:v>0.29166666666666702</c:v>
                      </c:pt>
                      <c:pt idx="8">
                        <c:v>0.33333333333333398</c:v>
                      </c:pt>
                      <c:pt idx="9">
                        <c:v>0.375</c:v>
                      </c:pt>
                      <c:pt idx="10">
                        <c:v>0.41666666666666702</c:v>
                      </c:pt>
                      <c:pt idx="11">
                        <c:v>0.45833333333333398</c:v>
                      </c:pt>
                      <c:pt idx="12">
                        <c:v>0.5</c:v>
                      </c:pt>
                      <c:pt idx="13">
                        <c:v>0.54166666666666696</c:v>
                      </c:pt>
                      <c:pt idx="14">
                        <c:v>0.58333333333333404</c:v>
                      </c:pt>
                      <c:pt idx="15">
                        <c:v>0.625</c:v>
                      </c:pt>
                      <c:pt idx="16">
                        <c:v>0.66666666666666696</c:v>
                      </c:pt>
                      <c:pt idx="17">
                        <c:v>0.70833333333333404</c:v>
                      </c:pt>
                      <c:pt idx="18">
                        <c:v>0.75</c:v>
                      </c:pt>
                      <c:pt idx="19">
                        <c:v>0.79166666666666696</c:v>
                      </c:pt>
                      <c:pt idx="20">
                        <c:v>0.83333333333333404</c:v>
                      </c:pt>
                      <c:pt idx="21">
                        <c:v>0.875</c:v>
                      </c:pt>
                      <c:pt idx="22">
                        <c:v>0.91666666666666696</c:v>
                      </c:pt>
                      <c:pt idx="23">
                        <c:v>0.95833333333333404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Temperatura!$W$2:$W$25</c15:sqref>
                        </c15:formulaRef>
                      </c:ext>
                    </c:extLst>
                    <c:numCache>
                      <c:formatCode>0.00</c:formatCode>
                      <c:ptCount val="24"/>
                      <c:pt idx="0">
                        <c:v>14.568251437630924</c:v>
                      </c:pt>
                      <c:pt idx="1">
                        <c:v>13.7</c:v>
                      </c:pt>
                      <c:pt idx="2">
                        <c:v>12.954415587728429</c:v>
                      </c:pt>
                      <c:pt idx="3">
                        <c:v>12.38230854637602</c:v>
                      </c:pt>
                      <c:pt idx="4">
                        <c:v>12.022667025359354</c:v>
                      </c:pt>
                      <c:pt idx="5">
                        <c:v>11.899999999999999</c:v>
                      </c:pt>
                      <c:pt idx="6">
                        <c:v>12.022667025359354</c:v>
                      </c:pt>
                      <c:pt idx="7">
                        <c:v>12.38230854637602</c:v>
                      </c:pt>
                      <c:pt idx="8">
                        <c:v>12.954415587728429</c:v>
                      </c:pt>
                      <c:pt idx="9">
                        <c:v>13.7</c:v>
                      </c:pt>
                      <c:pt idx="10">
                        <c:v>14.568251437630925</c:v>
                      </c:pt>
                      <c:pt idx="11">
                        <c:v>15.5</c:v>
                      </c:pt>
                      <c:pt idx="12">
                        <c:v>16.431748562369076</c:v>
                      </c:pt>
                      <c:pt idx="13">
                        <c:v>17.3</c:v>
                      </c:pt>
                      <c:pt idx="14">
                        <c:v>18.045584412271573</c:v>
                      </c:pt>
                      <c:pt idx="15">
                        <c:v>18.61769145362398</c:v>
                      </c:pt>
                      <c:pt idx="16">
                        <c:v>18.977332974640646</c:v>
                      </c:pt>
                      <c:pt idx="17">
                        <c:v>19.100000000000001</c:v>
                      </c:pt>
                      <c:pt idx="18">
                        <c:v>18.977332974640646</c:v>
                      </c:pt>
                      <c:pt idx="19">
                        <c:v>18.61769145362398</c:v>
                      </c:pt>
                      <c:pt idx="20">
                        <c:v>18.045584412271573</c:v>
                      </c:pt>
                      <c:pt idx="21">
                        <c:v>17.3</c:v>
                      </c:pt>
                      <c:pt idx="22">
                        <c:v>16.431748562369076</c:v>
                      </c:pt>
                      <c:pt idx="23">
                        <c:v>15.5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0F11-4D9E-BDDB-F8A243563DB8}"/>
                  </c:ext>
                </c:extLst>
              </c15:ser>
            </c15:filteredLineSeries>
          </c:ext>
        </c:extLst>
      </c:lineChart>
      <c:catAx>
        <c:axId val="260985792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0972832"/>
        <c:crosses val="autoZero"/>
        <c:auto val="1"/>
        <c:lblAlgn val="ctr"/>
        <c:lblOffset val="100"/>
        <c:noMultiLvlLbl val="0"/>
      </c:catAx>
      <c:valAx>
        <c:axId val="260972832"/>
        <c:scaling>
          <c:orientation val="minMax"/>
          <c:max val="4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098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16</xdr:row>
      <xdr:rowOff>109537</xdr:rowOff>
    </xdr:from>
    <xdr:to>
      <xdr:col>4</xdr:col>
      <xdr:colOff>1038225</xdr:colOff>
      <xdr:row>38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35DBB0-5961-87E8-1896-3FBE2AD72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819150</xdr:colOff>
      <xdr:row>16</xdr:row>
      <xdr:rowOff>52387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F5E9DA65-25AC-3B3B-54C7-184AA35C9B52}"/>
            </a:ext>
          </a:extLst>
        </xdr:cNvPr>
        <xdr:cNvSpPr txBox="1"/>
      </xdr:nvSpPr>
      <xdr:spPr>
        <a:xfrm>
          <a:off x="8458200" y="310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twoCellAnchor>
    <xdr:from>
      <xdr:col>4</xdr:col>
      <xdr:colOff>1343024</xdr:colOff>
      <xdr:row>16</xdr:row>
      <xdr:rowOff>61911</xdr:rowOff>
    </xdr:from>
    <xdr:to>
      <xdr:col>8</xdr:col>
      <xdr:colOff>638175</xdr:colOff>
      <xdr:row>47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DFC6C90-DA8A-470C-F530-E13A319B4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A7CAE4-C3C9-4446-B62C-A33EC3B6E973}" name="Tabla1" displayName="Tabla1" ref="A2:I19" totalsRowShown="0">
  <autoFilter ref="A2:I19" xr:uid="{17A7CAE4-C3C9-4446-B62C-A33EC3B6E973}"/>
  <tableColumns count="9">
    <tableColumn id="1" xr3:uid="{4EFF5200-7356-4E8A-9CFC-98906BC1C287}" name="sensor"/>
    <tableColumn id="2" xr3:uid="{C460DD4B-CC99-46AE-A872-BB8C66990995}" name="archivo"/>
    <tableColumn id="3" xr3:uid="{5B96B10D-8B5D-496D-9D8C-A784457479FC}" name="patrón de IDs"/>
    <tableColumn id="11" xr3:uid="{559DAD23-6FCD-4CD3-AE16-CC087A066A08}" name="unidades"/>
    <tableColumn id="12" xr3:uid="{7C3CEE69-9F7A-43F8-8B95-1A2E8BD1AB08}" name="notas"/>
    <tableColumn id="4" xr3:uid="{6A2DC6D9-4332-48A6-A62D-087D3F41A617}" name="valor mínimo"/>
    <tableColumn id="5" xr3:uid="{C63DE342-0103-4DB7-B88E-A425153A5F6D}" name="valor máximo"/>
    <tableColumn id="6" xr3:uid="{EF0A1426-F929-400D-B678-FCE8C4C40F7C}" name="función generación datos"/>
    <tableColumn id="8" xr3:uid="{493940FC-DF79-4355-A3DA-62CD40E3CFF1}" name="link a producto real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2F615-871D-45B7-B0D2-F6493FECE971}">
  <sheetPr>
    <tabColor theme="3" tint="0.89999084444715716"/>
  </sheetPr>
  <dimension ref="A1:I27"/>
  <sheetViews>
    <sheetView zoomScaleNormal="100" workbookViewId="0">
      <selection activeCell="E5" sqref="E5"/>
    </sheetView>
  </sheetViews>
  <sheetFormatPr baseColWidth="10" defaultRowHeight="15" x14ac:dyDescent="0.25"/>
  <cols>
    <col min="1" max="1" width="20.42578125" bestFit="1" customWidth="1"/>
    <col min="2" max="2" width="21.28515625" customWidth="1"/>
    <col min="3" max="3" width="15" bestFit="1" customWidth="1"/>
    <col min="4" max="4" width="15" customWidth="1"/>
    <col min="5" max="5" width="32.85546875" customWidth="1"/>
    <col min="6" max="6" width="15" bestFit="1" customWidth="1"/>
    <col min="7" max="7" width="19.5703125" customWidth="1"/>
    <col min="8" max="8" width="32.140625" customWidth="1"/>
    <col min="9" max="9" width="25.7109375" customWidth="1"/>
  </cols>
  <sheetData>
    <row r="1" spans="1:9" ht="20.25" thickTop="1" thickBot="1" x14ac:dyDescent="0.35">
      <c r="A1" s="34" t="s">
        <v>14</v>
      </c>
      <c r="B1" s="35"/>
      <c r="C1" s="35"/>
      <c r="D1" s="35"/>
      <c r="E1" s="35"/>
      <c r="F1" s="35"/>
      <c r="G1" s="35"/>
      <c r="H1" s="35"/>
      <c r="I1" s="35"/>
    </row>
    <row r="2" spans="1:9" ht="16.5" thickTop="1" thickBot="1" x14ac:dyDescent="0.3">
      <c r="A2" t="s">
        <v>1</v>
      </c>
      <c r="B2" t="s">
        <v>0</v>
      </c>
      <c r="C2" t="s">
        <v>15</v>
      </c>
      <c r="D2" t="s">
        <v>76</v>
      </c>
      <c r="E2" t="s">
        <v>82</v>
      </c>
      <c r="F2" t="s">
        <v>5</v>
      </c>
      <c r="G2" t="s">
        <v>4</v>
      </c>
      <c r="H2" t="s">
        <v>8</v>
      </c>
      <c r="I2" t="s">
        <v>83</v>
      </c>
    </row>
    <row r="3" spans="1:9" ht="15.75" thickBot="1" x14ac:dyDescent="0.3">
      <c r="A3" s="3" t="s">
        <v>16</v>
      </c>
      <c r="B3" s="4" t="s">
        <v>17</v>
      </c>
      <c r="C3" s="5" t="s">
        <v>84</v>
      </c>
      <c r="D3" s="32"/>
      <c r="E3" s="32"/>
    </row>
    <row r="4" spans="1:9" x14ac:dyDescent="0.25">
      <c r="A4" t="s">
        <v>3</v>
      </c>
      <c r="B4" t="s">
        <v>2</v>
      </c>
      <c r="C4" t="s">
        <v>85</v>
      </c>
      <c r="D4" t="s">
        <v>77</v>
      </c>
      <c r="E4" t="s">
        <v>106</v>
      </c>
      <c r="F4">
        <v>17</v>
      </c>
      <c r="G4">
        <v>25</v>
      </c>
      <c r="H4" t="s">
        <v>9</v>
      </c>
    </row>
    <row r="5" spans="1:9" x14ac:dyDescent="0.25">
      <c r="A5" t="s">
        <v>6</v>
      </c>
      <c r="B5" t="s">
        <v>7</v>
      </c>
      <c r="C5" t="s">
        <v>86</v>
      </c>
      <c r="D5" t="s">
        <v>78</v>
      </c>
      <c r="F5">
        <v>30</v>
      </c>
      <c r="G5" t="s">
        <v>11</v>
      </c>
      <c r="H5" t="s">
        <v>10</v>
      </c>
    </row>
    <row r="6" spans="1:9" x14ac:dyDescent="0.25">
      <c r="A6" t="s">
        <v>12</v>
      </c>
      <c r="B6" t="s">
        <v>13</v>
      </c>
      <c r="C6" t="s">
        <v>87</v>
      </c>
      <c r="D6" t="s">
        <v>79</v>
      </c>
      <c r="F6">
        <v>0</v>
      </c>
      <c r="G6">
        <v>2000</v>
      </c>
    </row>
    <row r="7" spans="1:9" x14ac:dyDescent="0.25">
      <c r="A7" t="s">
        <v>68</v>
      </c>
      <c r="B7" t="s">
        <v>69</v>
      </c>
      <c r="C7" t="s">
        <v>88</v>
      </c>
      <c r="D7" s="33" t="s">
        <v>80</v>
      </c>
      <c r="F7">
        <v>0</v>
      </c>
      <c r="G7">
        <v>1</v>
      </c>
    </row>
    <row r="8" spans="1:9" x14ac:dyDescent="0.25">
      <c r="A8" t="s">
        <v>71</v>
      </c>
      <c r="B8" t="s">
        <v>72</v>
      </c>
      <c r="C8" t="s">
        <v>89</v>
      </c>
      <c r="D8" t="s">
        <v>81</v>
      </c>
      <c r="E8" t="s">
        <v>101</v>
      </c>
      <c r="F8">
        <v>0</v>
      </c>
      <c r="G8">
        <v>4</v>
      </c>
    </row>
    <row r="9" spans="1:9" x14ac:dyDescent="0.25">
      <c r="A9" t="s">
        <v>73</v>
      </c>
      <c r="B9" t="s">
        <v>74</v>
      </c>
      <c r="C9" t="s">
        <v>90</v>
      </c>
      <c r="D9" t="s">
        <v>81</v>
      </c>
      <c r="E9" t="s">
        <v>102</v>
      </c>
      <c r="F9">
        <v>0</v>
      </c>
      <c r="G9">
        <v>70</v>
      </c>
    </row>
    <row r="10" spans="1:9" x14ac:dyDescent="0.25">
      <c r="A10" t="s">
        <v>92</v>
      </c>
      <c r="B10" t="s">
        <v>93</v>
      </c>
      <c r="C10" t="s">
        <v>94</v>
      </c>
      <c r="D10" t="s">
        <v>81</v>
      </c>
      <c r="E10" t="s">
        <v>103</v>
      </c>
      <c r="I10" s="2"/>
    </row>
    <row r="11" spans="1:9" x14ac:dyDescent="0.25">
      <c r="A11" t="s">
        <v>95</v>
      </c>
      <c r="B11" t="s">
        <v>96</v>
      </c>
      <c r="C11" t="s">
        <v>97</v>
      </c>
      <c r="D11" t="s">
        <v>81</v>
      </c>
      <c r="E11" t="s">
        <v>104</v>
      </c>
    </row>
    <row r="12" spans="1:9" x14ac:dyDescent="0.25">
      <c r="A12" t="s">
        <v>98</v>
      </c>
      <c r="B12" t="s">
        <v>99</v>
      </c>
      <c r="C12" t="s">
        <v>100</v>
      </c>
      <c r="D12" t="s">
        <v>81</v>
      </c>
      <c r="E12" t="s">
        <v>105</v>
      </c>
    </row>
    <row r="14" spans="1:9" x14ac:dyDescent="0.25">
      <c r="A14" t="s">
        <v>75</v>
      </c>
      <c r="B14" t="s">
        <v>70</v>
      </c>
      <c r="C14" t="s">
        <v>91</v>
      </c>
      <c r="D14" s="33" t="s">
        <v>80</v>
      </c>
      <c r="F14">
        <v>0</v>
      </c>
      <c r="G14">
        <v>1</v>
      </c>
    </row>
    <row r="20" spans="6:9" x14ac:dyDescent="0.25">
      <c r="I20" s="2"/>
    </row>
    <row r="23" spans="6:9" x14ac:dyDescent="0.25">
      <c r="F23" t="s">
        <v>38</v>
      </c>
    </row>
    <row r="27" spans="6:9" x14ac:dyDescent="0.25">
      <c r="H27" s="1"/>
    </row>
  </sheetData>
  <mergeCells count="1">
    <mergeCell ref="A1:I1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C110D-4B92-4A48-BE8A-EA1EA6D238DA}">
  <sheetPr>
    <tabColor rgb="FFFFFFA3"/>
  </sheetPr>
  <dimension ref="B3:P27"/>
  <sheetViews>
    <sheetView zoomScale="115" zoomScaleNormal="115" workbookViewId="0">
      <selection activeCell="C12" sqref="C12"/>
    </sheetView>
  </sheetViews>
  <sheetFormatPr baseColWidth="10" defaultRowHeight="15" x14ac:dyDescent="0.25"/>
  <cols>
    <col min="3" max="3" width="18.42578125" bestFit="1" customWidth="1"/>
    <col min="4" max="4" width="28.42578125" bestFit="1" customWidth="1"/>
    <col min="5" max="5" width="9.140625" bestFit="1" customWidth="1"/>
    <col min="6" max="6" width="30.85546875" bestFit="1" customWidth="1"/>
    <col min="7" max="7" width="5.42578125" bestFit="1" customWidth="1"/>
    <col min="8" max="8" width="29.5703125" bestFit="1" customWidth="1"/>
    <col min="9" max="9" width="5.42578125" bestFit="1" customWidth="1"/>
    <col min="10" max="10" width="8.85546875" bestFit="1" customWidth="1"/>
    <col min="11" max="11" width="5.42578125" bestFit="1" customWidth="1"/>
  </cols>
  <sheetData>
    <row r="3" spans="2:16" x14ac:dyDescent="0.25">
      <c r="C3" s="43" t="s">
        <v>39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5"/>
    </row>
    <row r="4" spans="2:16" x14ac:dyDescent="0.25">
      <c r="C4" s="46"/>
      <c r="D4" s="47"/>
      <c r="E4" s="47"/>
      <c r="F4" s="47"/>
      <c r="G4" s="47"/>
      <c r="H4" s="47"/>
      <c r="I4" s="47"/>
      <c r="J4" s="47"/>
      <c r="K4" s="47"/>
      <c r="L4" s="47"/>
      <c r="M4" s="47"/>
      <c r="N4" s="48"/>
    </row>
    <row r="5" spans="2:16" x14ac:dyDescent="0.25">
      <c r="C5" s="38" t="s">
        <v>41</v>
      </c>
      <c r="D5" s="38" t="s">
        <v>23</v>
      </c>
      <c r="E5" s="40" t="s">
        <v>42</v>
      </c>
      <c r="F5" s="41"/>
      <c r="G5" s="41"/>
      <c r="H5" s="41"/>
      <c r="I5" s="41"/>
      <c r="J5" s="41"/>
      <c r="K5" s="42"/>
      <c r="L5" s="10" t="s">
        <v>21</v>
      </c>
      <c r="M5" s="10" t="s">
        <v>22</v>
      </c>
      <c r="N5" s="10"/>
    </row>
    <row r="6" spans="2:16" x14ac:dyDescent="0.25">
      <c r="C6" s="39"/>
      <c r="D6" s="39"/>
      <c r="E6" s="11" t="s">
        <v>55</v>
      </c>
      <c r="F6" s="7" t="s">
        <v>52</v>
      </c>
      <c r="G6" s="7" t="s">
        <v>66</v>
      </c>
      <c r="H6" s="7" t="s">
        <v>53</v>
      </c>
      <c r="I6" s="7" t="s">
        <v>66</v>
      </c>
      <c r="J6" s="7" t="s">
        <v>54</v>
      </c>
      <c r="K6" s="7" t="s">
        <v>66</v>
      </c>
      <c r="L6" s="10"/>
      <c r="M6" s="10"/>
      <c r="N6" s="10"/>
    </row>
    <row r="7" spans="2:16" x14ac:dyDescent="0.25">
      <c r="C7" s="9" t="s">
        <v>40</v>
      </c>
      <c r="D7" s="9" t="s">
        <v>49</v>
      </c>
      <c r="E7" s="9" t="s">
        <v>63</v>
      </c>
      <c r="F7" s="25" t="s">
        <v>56</v>
      </c>
      <c r="G7" s="25">
        <v>0.6</v>
      </c>
      <c r="H7" s="9" t="s">
        <v>28</v>
      </c>
      <c r="I7" s="9">
        <v>0</v>
      </c>
      <c r="J7" s="26" t="s">
        <v>56</v>
      </c>
      <c r="K7" s="26">
        <v>1</v>
      </c>
      <c r="L7" s="9"/>
      <c r="M7" s="9"/>
      <c r="N7" s="9"/>
      <c r="P7" t="s">
        <v>30</v>
      </c>
    </row>
    <row r="8" spans="2:16" x14ac:dyDescent="0.25">
      <c r="C8" s="9" t="s">
        <v>43</v>
      </c>
      <c r="D8" s="9" t="s">
        <v>49</v>
      </c>
      <c r="E8" s="9" t="s">
        <v>64</v>
      </c>
      <c r="F8" s="31" t="s">
        <v>57</v>
      </c>
      <c r="G8" s="31">
        <v>0.6</v>
      </c>
      <c r="H8" s="28" t="s">
        <v>59</v>
      </c>
      <c r="I8" s="28">
        <v>0.6</v>
      </c>
      <c r="J8" s="27" t="s">
        <v>56</v>
      </c>
      <c r="K8" s="27">
        <v>0.4</v>
      </c>
      <c r="L8" s="9"/>
      <c r="M8" s="9"/>
      <c r="N8" s="9"/>
    </row>
    <row r="9" spans="2:16" x14ac:dyDescent="0.25">
      <c r="B9" t="s">
        <v>35</v>
      </c>
      <c r="C9" s="9" t="s">
        <v>44</v>
      </c>
      <c r="D9" s="9" t="s">
        <v>49</v>
      </c>
      <c r="E9" s="9" t="s">
        <v>62</v>
      </c>
      <c r="F9" s="26" t="s">
        <v>56</v>
      </c>
      <c r="G9" s="26">
        <v>1</v>
      </c>
      <c r="H9" s="29" t="s">
        <v>58</v>
      </c>
      <c r="I9" s="29">
        <v>0.8</v>
      </c>
      <c r="J9" s="9" t="s">
        <v>28</v>
      </c>
      <c r="K9" s="9">
        <v>0</v>
      </c>
      <c r="L9" s="9"/>
      <c r="M9" s="9"/>
      <c r="N9" s="9"/>
    </row>
    <row r="10" spans="2:16" x14ac:dyDescent="0.25">
      <c r="C10" s="9" t="s">
        <v>45</v>
      </c>
      <c r="D10" s="9" t="s">
        <v>49</v>
      </c>
      <c r="E10" s="9" t="s">
        <v>62</v>
      </c>
      <c r="F10" s="30" t="s">
        <v>58</v>
      </c>
      <c r="G10" s="30">
        <v>1</v>
      </c>
      <c r="H10" s="30" t="s">
        <v>58</v>
      </c>
      <c r="I10" s="30">
        <v>1</v>
      </c>
      <c r="J10" s="9" t="s">
        <v>28</v>
      </c>
      <c r="K10" s="9">
        <v>0</v>
      </c>
      <c r="L10" s="9"/>
      <c r="M10" s="9"/>
      <c r="N10" s="9"/>
    </row>
    <row r="11" spans="2:16" x14ac:dyDescent="0.25">
      <c r="C11" s="9" t="s">
        <v>46</v>
      </c>
      <c r="D11" s="9" t="s">
        <v>49</v>
      </c>
      <c r="E11" s="9" t="s">
        <v>62</v>
      </c>
      <c r="F11" s="9" t="s">
        <v>28</v>
      </c>
      <c r="G11" s="9">
        <v>0</v>
      </c>
      <c r="H11" s="26" t="s">
        <v>56</v>
      </c>
      <c r="I11" s="26">
        <v>1</v>
      </c>
      <c r="J11" s="9" t="s">
        <v>28</v>
      </c>
      <c r="K11" s="9">
        <v>0</v>
      </c>
      <c r="L11" s="9"/>
      <c r="M11" s="9"/>
      <c r="N11" s="9"/>
    </row>
    <row r="12" spans="2:16" x14ac:dyDescent="0.25">
      <c r="C12" s="9" t="s">
        <v>47</v>
      </c>
      <c r="D12" s="9" t="s">
        <v>49</v>
      </c>
      <c r="E12" s="9" t="s">
        <v>62</v>
      </c>
      <c r="F12" s="27" t="s">
        <v>65</v>
      </c>
      <c r="G12" s="27">
        <v>0.4</v>
      </c>
      <c r="H12" s="30" t="s">
        <v>58</v>
      </c>
      <c r="I12" s="30">
        <v>1</v>
      </c>
      <c r="J12" s="9" t="s">
        <v>28</v>
      </c>
      <c r="K12" s="9">
        <v>0</v>
      </c>
      <c r="L12" s="9"/>
      <c r="M12" s="9"/>
      <c r="N12" s="9"/>
    </row>
    <row r="13" spans="2:16" x14ac:dyDescent="0.25">
      <c r="C13" s="9" t="s">
        <v>50</v>
      </c>
      <c r="D13" s="9" t="s">
        <v>51</v>
      </c>
      <c r="E13" s="9" t="s">
        <v>62</v>
      </c>
      <c r="F13" s="28" t="s">
        <v>58</v>
      </c>
      <c r="G13" s="28">
        <v>0.6</v>
      </c>
      <c r="H13" s="29" t="s">
        <v>58</v>
      </c>
      <c r="I13" s="29">
        <v>0.8</v>
      </c>
      <c r="J13" s="9" t="s">
        <v>61</v>
      </c>
      <c r="K13" s="9">
        <v>0</v>
      </c>
      <c r="L13" s="9"/>
      <c r="M13" s="9"/>
      <c r="N13" s="9"/>
    </row>
    <row r="14" spans="2:16" x14ac:dyDescent="0.25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7" spans="8:13" x14ac:dyDescent="0.25">
      <c r="L17" s="36" t="s">
        <v>67</v>
      </c>
      <c r="M17" s="37"/>
    </row>
    <row r="18" spans="8:13" x14ac:dyDescent="0.25">
      <c r="L18" s="8" t="s">
        <v>58</v>
      </c>
      <c r="M18" s="12">
        <v>0.2</v>
      </c>
    </row>
    <row r="19" spans="8:13" x14ac:dyDescent="0.25">
      <c r="L19" s="22"/>
      <c r="M19" s="13">
        <v>0.4</v>
      </c>
    </row>
    <row r="20" spans="8:13" x14ac:dyDescent="0.25">
      <c r="L20" s="23"/>
      <c r="M20" s="14">
        <v>0.6</v>
      </c>
    </row>
    <row r="21" spans="8:13" x14ac:dyDescent="0.25">
      <c r="H21" t="s">
        <v>60</v>
      </c>
      <c r="L21" s="23"/>
      <c r="M21" s="15">
        <v>0.8</v>
      </c>
    </row>
    <row r="22" spans="8:13" x14ac:dyDescent="0.25">
      <c r="L22" s="24"/>
      <c r="M22" s="16">
        <v>1</v>
      </c>
    </row>
    <row r="23" spans="8:13" x14ac:dyDescent="0.25">
      <c r="L23" s="8" t="s">
        <v>56</v>
      </c>
      <c r="M23" s="17">
        <v>0.2</v>
      </c>
    </row>
    <row r="24" spans="8:13" x14ac:dyDescent="0.25">
      <c r="L24" s="22"/>
      <c r="M24" s="18">
        <v>0.4</v>
      </c>
    </row>
    <row r="25" spans="8:13" x14ac:dyDescent="0.25">
      <c r="L25" s="23"/>
      <c r="M25" s="19">
        <v>0.6</v>
      </c>
    </row>
    <row r="26" spans="8:13" x14ac:dyDescent="0.25">
      <c r="L26" s="23"/>
      <c r="M26" s="20">
        <v>0.8</v>
      </c>
    </row>
    <row r="27" spans="8:13" x14ac:dyDescent="0.25">
      <c r="L27" s="23"/>
      <c r="M27" s="21">
        <v>1</v>
      </c>
    </row>
  </sheetData>
  <mergeCells count="5">
    <mergeCell ref="L17:M17"/>
    <mergeCell ref="C5:C6"/>
    <mergeCell ref="D5:D6"/>
    <mergeCell ref="E5:K5"/>
    <mergeCell ref="C3:N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CD8DD-C1D7-4892-AA5B-0AD57674F1D1}">
  <sheetPr>
    <tabColor theme="5" tint="0.79998168889431442"/>
  </sheetPr>
  <dimension ref="A1:W25"/>
  <sheetViews>
    <sheetView tabSelected="1" zoomScaleNormal="100" workbookViewId="0">
      <selection sqref="A1:H13"/>
    </sheetView>
  </sheetViews>
  <sheetFormatPr baseColWidth="10" defaultRowHeight="15" x14ac:dyDescent="0.25"/>
  <cols>
    <col min="2" max="2" width="25.85546875" bestFit="1" customWidth="1"/>
    <col min="3" max="3" width="18.42578125" bestFit="1" customWidth="1"/>
    <col min="4" max="4" width="26.140625" bestFit="1" customWidth="1"/>
    <col min="5" max="5" width="32.7109375" bestFit="1" customWidth="1"/>
    <col min="6" max="6" width="33" bestFit="1" customWidth="1"/>
    <col min="7" max="8" width="12.7109375" customWidth="1"/>
    <col min="10" max="10" width="18.28515625" bestFit="1" customWidth="1"/>
    <col min="11" max="11" width="7" style="52" bestFit="1" customWidth="1"/>
    <col min="12" max="12" width="6" bestFit="1" customWidth="1"/>
    <col min="13" max="13" width="7.7109375" bestFit="1" customWidth="1"/>
    <col min="14" max="14" width="6.42578125" bestFit="1" customWidth="1"/>
    <col min="15" max="15" width="5.5703125" bestFit="1" customWidth="1"/>
    <col min="16" max="17" width="5.7109375" bestFit="1" customWidth="1"/>
    <col min="18" max="18" width="5.5703125" bestFit="1" customWidth="1"/>
    <col min="19" max="19" width="7" bestFit="1" customWidth="1"/>
    <col min="20" max="20" width="11.140625" customWidth="1"/>
    <col min="21" max="21" width="8" bestFit="1" customWidth="1"/>
    <col min="22" max="22" width="10.5703125" bestFit="1" customWidth="1"/>
    <col min="23" max="23" width="10" bestFit="1" customWidth="1"/>
  </cols>
  <sheetData>
    <row r="1" spans="1:23" x14ac:dyDescent="0.25">
      <c r="A1" s="12" t="s">
        <v>107</v>
      </c>
      <c r="B1" s="12" t="s">
        <v>108</v>
      </c>
      <c r="C1" s="12" t="s">
        <v>110</v>
      </c>
      <c r="D1" s="12" t="s">
        <v>109</v>
      </c>
      <c r="E1" s="17" t="s">
        <v>123</v>
      </c>
      <c r="F1" s="17" t="s">
        <v>124</v>
      </c>
      <c r="G1" s="17" t="s">
        <v>127</v>
      </c>
      <c r="H1" s="17" t="s">
        <v>128</v>
      </c>
      <c r="J1" s="13" t="s">
        <v>125</v>
      </c>
      <c r="K1" s="58" t="s">
        <v>126</v>
      </c>
      <c r="L1" s="13" t="s">
        <v>111</v>
      </c>
      <c r="M1" s="13" t="s">
        <v>112</v>
      </c>
      <c r="N1" s="13" t="s">
        <v>113</v>
      </c>
      <c r="O1" s="13" t="s">
        <v>114</v>
      </c>
      <c r="P1" s="13" t="s">
        <v>115</v>
      </c>
      <c r="Q1" s="13" t="s">
        <v>116</v>
      </c>
      <c r="R1" s="13" t="s">
        <v>117</v>
      </c>
      <c r="S1" s="13" t="s">
        <v>118</v>
      </c>
      <c r="T1" s="13" t="s">
        <v>119</v>
      </c>
      <c r="U1" s="13" t="s">
        <v>120</v>
      </c>
      <c r="V1" s="13" t="s">
        <v>121</v>
      </c>
      <c r="W1" s="13" t="s">
        <v>122</v>
      </c>
    </row>
    <row r="2" spans="1:23" x14ac:dyDescent="0.25">
      <c r="A2" s="50" t="s">
        <v>111</v>
      </c>
      <c r="B2" s="50">
        <v>1.2</v>
      </c>
      <c r="C2" s="50">
        <v>4.9000000000000004</v>
      </c>
      <c r="D2" s="50">
        <v>8.6999999999999993</v>
      </c>
      <c r="E2" s="51">
        <f>B2+10</f>
        <v>11.2</v>
      </c>
      <c r="F2" s="51">
        <f>D2+10</f>
        <v>18.7</v>
      </c>
      <c r="G2" s="51">
        <f>(F2-E2)/2</f>
        <v>3.75</v>
      </c>
      <c r="H2" s="51">
        <f>(F2+E2)/2</f>
        <v>14.95</v>
      </c>
      <c r="J2" s="54">
        <v>1</v>
      </c>
      <c r="K2" s="60">
        <v>-165</v>
      </c>
      <c r="L2" s="9">
        <f>$G$2*SIN(RADIANS($K2))+$H$2</f>
        <v>13.979428580865546</v>
      </c>
      <c r="M2" s="53">
        <f>$G$3*SIN(RADIANS($K2))+$H$3</f>
        <v>14.509432392528403</v>
      </c>
      <c r="N2" s="53">
        <f>$G$4*SIN(RADIANS($K2))+$H$4</f>
        <v>16.776495251936133</v>
      </c>
      <c r="O2" s="53">
        <f>$G$5*SIN(RADIANS($K2))+$H$5</f>
        <v>18.287672395170755</v>
      </c>
      <c r="P2" s="53">
        <f>$G$6*SIN(RADIANS($K2))+$H$6</f>
        <v>21.684144777129749</v>
      </c>
      <c r="Q2" s="53">
        <f>$G$7*SIN(RADIANS($K2))+$H$7</f>
        <v>25.006499063598991</v>
      </c>
      <c r="R2" s="53">
        <f>$G$8*SIN(RADIANS($K2))+$H$8</f>
        <v>27.265912397813111</v>
      </c>
      <c r="S2" s="53">
        <f>$G$9*SIN(RADIANS($K2))+$H$9</f>
        <v>27.46591239781311</v>
      </c>
      <c r="T2" s="53">
        <f>$G$10*SIN(RADIANS($K2))+$H$10</f>
        <v>24.917676206833615</v>
      </c>
      <c r="U2" s="53">
        <f>$G$11*SIN(RADIANS($K2))+$H$11</f>
        <v>21.502377156446386</v>
      </c>
      <c r="V2" s="53">
        <f>$G$12*SIN(RADIANS($K2))+$H$12</f>
        <v>17.11296001056941</v>
      </c>
      <c r="W2" s="53">
        <f>$G$13*SIN(RADIANS($K2))+$H$13</f>
        <v>14.568251437630924</v>
      </c>
    </row>
    <row r="3" spans="1:23" x14ac:dyDescent="0.25">
      <c r="A3" s="50" t="s">
        <v>112</v>
      </c>
      <c r="B3" s="50">
        <v>1.1000000000000001</v>
      </c>
      <c r="C3" s="50">
        <v>5.7</v>
      </c>
      <c r="D3" s="50">
        <v>10.3</v>
      </c>
      <c r="E3" s="51">
        <f t="shared" ref="E3:E13" si="0">B3+10</f>
        <v>11.1</v>
      </c>
      <c r="F3" s="51">
        <f t="shared" ref="F3:F13" si="1">D3+10</f>
        <v>20.3</v>
      </c>
      <c r="G3" s="51">
        <f t="shared" ref="G3:G13" si="2">(F3-E3)/2</f>
        <v>4.6000000000000005</v>
      </c>
      <c r="H3" s="51">
        <f t="shared" ref="H3:H13" si="3">(F3+E3)/2</f>
        <v>15.7</v>
      </c>
      <c r="J3" s="54">
        <v>4.1666666666666664E-2</v>
      </c>
      <c r="K3" s="60">
        <v>-150</v>
      </c>
      <c r="L3" s="9">
        <f t="shared" ref="L3:L25" si="4">$G$2*SIN(RADIANS($K3))+$H$2</f>
        <v>13.074999999999999</v>
      </c>
      <c r="M3" s="53">
        <f>$G$3*SIN(RADIANS($K3))+$H$3</f>
        <v>13.399999999999999</v>
      </c>
      <c r="N3" s="53">
        <f>$G$4*SIN(RADIANS($K3))+$H$4</f>
        <v>15.45</v>
      </c>
      <c r="O3" s="53">
        <f t="shared" ref="O3:O25" si="5">$G$5*SIN(RADIANS($K3))+$H$5</f>
        <v>16.925000000000001</v>
      </c>
      <c r="P3" s="53">
        <f t="shared" ref="P3:P25" si="6">$G$6*SIN(RADIANS($K3))+$H$6</f>
        <v>20.225000000000001</v>
      </c>
      <c r="Q3" s="53">
        <f t="shared" ref="Q3:Q25" si="7">$G$7*SIN(RADIANS($K3))+$H$7</f>
        <v>23.474999999999998</v>
      </c>
      <c r="R3" s="53">
        <f t="shared" ref="R3:R25" si="8">$G$8*SIN(RADIANS($K3))+$H$8</f>
        <v>25.65</v>
      </c>
      <c r="S3" s="53">
        <f t="shared" ref="S3:S25" si="9">$G$9*SIN(RADIANS($K3))+$H$9</f>
        <v>25.85</v>
      </c>
      <c r="T3" s="53">
        <f t="shared" ref="T3:T25" si="10">$G$10*SIN(RADIANS($K3))+$H$10</f>
        <v>23.35</v>
      </c>
      <c r="U3" s="53">
        <f t="shared" ref="U3:U25" si="11">$G$11*SIN(RADIANS($K3))+$H$11</f>
        <v>20.2</v>
      </c>
      <c r="V3" s="53">
        <f t="shared" ref="V3:V25" si="12">$G$12*SIN(RADIANS($K3))+$H$12</f>
        <v>16.100000000000001</v>
      </c>
      <c r="W3" s="53">
        <f t="shared" ref="W3:W25" si="13">$G$13*SIN(RADIANS($K3))+$H$13</f>
        <v>13.7</v>
      </c>
    </row>
    <row r="4" spans="1:23" x14ac:dyDescent="0.25">
      <c r="A4" s="50" t="s">
        <v>113</v>
      </c>
      <c r="B4" s="50">
        <v>2.7</v>
      </c>
      <c r="C4" s="50">
        <v>8.1999999999999993</v>
      </c>
      <c r="D4" s="50">
        <v>13.7</v>
      </c>
      <c r="E4" s="51">
        <f t="shared" si="0"/>
        <v>12.7</v>
      </c>
      <c r="F4" s="51">
        <f t="shared" si="1"/>
        <v>23.7</v>
      </c>
      <c r="G4" s="51">
        <f t="shared" si="2"/>
        <v>5.5</v>
      </c>
      <c r="H4" s="51">
        <f t="shared" si="3"/>
        <v>18.2</v>
      </c>
      <c r="J4" s="54">
        <v>8.3333333333333329E-2</v>
      </c>
      <c r="K4" s="60">
        <v>-135</v>
      </c>
      <c r="L4" s="9">
        <f t="shared" si="4"/>
        <v>12.298349570550446</v>
      </c>
      <c r="M4" s="53">
        <f>$G$3*SIN(RADIANS($K4))+$H$3</f>
        <v>12.44730880654188</v>
      </c>
      <c r="N4" s="53">
        <f>$G$4*SIN(RADIANS($K4))+$H$4</f>
        <v>14.310912703473988</v>
      </c>
      <c r="O4" s="53">
        <f t="shared" si="5"/>
        <v>15.754846686296005</v>
      </c>
      <c r="P4" s="53">
        <f t="shared" si="6"/>
        <v>18.972003973821387</v>
      </c>
      <c r="Q4" s="53">
        <f t="shared" si="7"/>
        <v>22.159871939465422</v>
      </c>
      <c r="R4" s="53">
        <f t="shared" si="8"/>
        <v>24.26238456605013</v>
      </c>
      <c r="S4" s="53">
        <f t="shared" si="9"/>
        <v>24.462384566050133</v>
      </c>
      <c r="T4" s="53">
        <f t="shared" si="10"/>
        <v>22.003805922287441</v>
      </c>
      <c r="U4" s="53">
        <f t="shared" si="11"/>
        <v>19.081623381592642</v>
      </c>
      <c r="V4" s="53">
        <f t="shared" si="12"/>
        <v>15.2301515190165</v>
      </c>
      <c r="W4" s="53">
        <f t="shared" si="13"/>
        <v>12.954415587728429</v>
      </c>
    </row>
    <row r="5" spans="1:23" x14ac:dyDescent="0.25">
      <c r="A5" s="50" t="s">
        <v>114</v>
      </c>
      <c r="B5" s="50">
        <v>4.0999999999999996</v>
      </c>
      <c r="C5" s="50">
        <v>9.8000000000000007</v>
      </c>
      <c r="D5" s="50">
        <v>15.4</v>
      </c>
      <c r="E5" s="51">
        <f t="shared" si="0"/>
        <v>14.1</v>
      </c>
      <c r="F5" s="51">
        <f t="shared" si="1"/>
        <v>25.4</v>
      </c>
      <c r="G5" s="51">
        <f t="shared" si="2"/>
        <v>5.6499999999999995</v>
      </c>
      <c r="H5" s="51">
        <f t="shared" si="3"/>
        <v>19.75</v>
      </c>
      <c r="J5" s="54">
        <v>0.125</v>
      </c>
      <c r="K5" s="60">
        <v>-120</v>
      </c>
      <c r="L5" s="9">
        <f t="shared" si="4"/>
        <v>11.702404735808354</v>
      </c>
      <c r="M5" s="53">
        <f>$G$3*SIN(RADIANS($K5))+$H$3</f>
        <v>11.716283142591582</v>
      </c>
      <c r="N5" s="53">
        <f>$G$4*SIN(RADIANS($K5))+$H$4</f>
        <v>13.436860279185586</v>
      </c>
      <c r="O5" s="53">
        <f t="shared" si="5"/>
        <v>14.856956468617922</v>
      </c>
      <c r="P5" s="53">
        <f t="shared" si="6"/>
        <v>18.010546307104146</v>
      </c>
      <c r="Q5" s="53">
        <f t="shared" si="7"/>
        <v>21.150738685968811</v>
      </c>
      <c r="R5" s="53">
        <f t="shared" si="8"/>
        <v>23.197629794644261</v>
      </c>
      <c r="S5" s="53">
        <f t="shared" si="9"/>
        <v>23.39762979464426</v>
      </c>
      <c r="T5" s="53">
        <f t="shared" si="10"/>
        <v>20.970834875401149</v>
      </c>
      <c r="U5" s="53">
        <f t="shared" si="11"/>
        <v>18.22346281956403</v>
      </c>
      <c r="V5" s="53">
        <f t="shared" si="12"/>
        <v>14.562693304105357</v>
      </c>
      <c r="W5" s="53">
        <f t="shared" si="13"/>
        <v>12.38230854637602</v>
      </c>
    </row>
    <row r="6" spans="1:23" x14ac:dyDescent="0.25">
      <c r="A6" s="50" t="s">
        <v>115</v>
      </c>
      <c r="B6" s="50">
        <v>7.2</v>
      </c>
      <c r="C6" s="50">
        <v>13.3</v>
      </c>
      <c r="D6" s="50">
        <v>19.3</v>
      </c>
      <c r="E6" s="51">
        <f t="shared" si="0"/>
        <v>17.2</v>
      </c>
      <c r="F6" s="51">
        <f t="shared" si="1"/>
        <v>29.3</v>
      </c>
      <c r="G6" s="51">
        <f t="shared" si="2"/>
        <v>6.0500000000000007</v>
      </c>
      <c r="H6" s="51">
        <f t="shared" si="3"/>
        <v>23.25</v>
      </c>
      <c r="J6" s="54">
        <v>0.16666666666666699</v>
      </c>
      <c r="K6" s="60">
        <v>-105</v>
      </c>
      <c r="L6" s="9">
        <f t="shared" si="4"/>
        <v>11.327778151415993</v>
      </c>
      <c r="M6" s="53">
        <f>$G$3*SIN(RADIANS($K6))+$H$3</f>
        <v>11.256741199070284</v>
      </c>
      <c r="N6" s="53">
        <f>$G$4*SIN(RADIANS($K6))+$H$4</f>
        <v>12.887407955410124</v>
      </c>
      <c r="O6" s="53">
        <f t="shared" si="5"/>
        <v>14.292519081466764</v>
      </c>
      <c r="P6" s="53">
        <f t="shared" si="6"/>
        <v>17.406148750951136</v>
      </c>
      <c r="Q6" s="53">
        <f t="shared" si="7"/>
        <v>20.516371003064414</v>
      </c>
      <c r="R6" s="53">
        <f t="shared" si="8"/>
        <v>22.528296963863241</v>
      </c>
      <c r="S6" s="53">
        <f t="shared" si="9"/>
        <v>22.728296963863244</v>
      </c>
      <c r="T6" s="53">
        <f t="shared" si="10"/>
        <v>20.321482129121058</v>
      </c>
      <c r="U6" s="53">
        <f t="shared" si="11"/>
        <v>17.684000538039029</v>
      </c>
      <c r="V6" s="53">
        <f t="shared" si="12"/>
        <v>14.143111529585912</v>
      </c>
      <c r="W6" s="53">
        <f t="shared" si="13"/>
        <v>12.022667025359354</v>
      </c>
    </row>
    <row r="7" spans="1:23" x14ac:dyDescent="0.25">
      <c r="A7" s="50" t="s">
        <v>116</v>
      </c>
      <c r="B7" s="50">
        <v>10.3</v>
      </c>
      <c r="C7" s="50">
        <v>16.600000000000001</v>
      </c>
      <c r="D7" s="50">
        <v>23</v>
      </c>
      <c r="E7" s="51">
        <f t="shared" si="0"/>
        <v>20.3</v>
      </c>
      <c r="F7" s="51">
        <f t="shared" si="1"/>
        <v>33</v>
      </c>
      <c r="G7" s="51">
        <f t="shared" si="2"/>
        <v>6.35</v>
      </c>
      <c r="H7" s="51">
        <f t="shared" si="3"/>
        <v>26.65</v>
      </c>
      <c r="J7" s="54">
        <v>0.20833333333333401</v>
      </c>
      <c r="K7" s="60">
        <v>-90</v>
      </c>
      <c r="L7" s="62">
        <f t="shared" si="4"/>
        <v>11.2</v>
      </c>
      <c r="M7" s="61">
        <f>$G$3*SIN(RADIANS($K7))+$H$3</f>
        <v>11.099999999999998</v>
      </c>
      <c r="N7" s="61">
        <f>$G$4*SIN(RADIANS($K7))+$H$4</f>
        <v>12.7</v>
      </c>
      <c r="O7" s="61">
        <f t="shared" si="5"/>
        <v>14.100000000000001</v>
      </c>
      <c r="P7" s="61">
        <f t="shared" si="6"/>
        <v>17.2</v>
      </c>
      <c r="Q7" s="61">
        <f t="shared" si="7"/>
        <v>20.299999999999997</v>
      </c>
      <c r="R7" s="61">
        <f t="shared" si="8"/>
        <v>22.299999999999997</v>
      </c>
      <c r="S7" s="61">
        <f t="shared" si="9"/>
        <v>22.5</v>
      </c>
      <c r="T7" s="61">
        <f t="shared" si="10"/>
        <v>20.100000000000001</v>
      </c>
      <c r="U7" s="61">
        <f t="shared" si="11"/>
        <v>17.5</v>
      </c>
      <c r="V7" s="61">
        <f t="shared" si="12"/>
        <v>14</v>
      </c>
      <c r="W7" s="61">
        <f t="shared" si="13"/>
        <v>11.899999999999999</v>
      </c>
    </row>
    <row r="8" spans="1:23" x14ac:dyDescent="0.25">
      <c r="A8" s="50" t="s">
        <v>117</v>
      </c>
      <c r="B8" s="50">
        <v>12.3</v>
      </c>
      <c r="C8" s="50">
        <v>19</v>
      </c>
      <c r="D8" s="50">
        <v>25.7</v>
      </c>
      <c r="E8" s="51">
        <f t="shared" si="0"/>
        <v>22.3</v>
      </c>
      <c r="F8" s="51">
        <f t="shared" si="1"/>
        <v>35.700000000000003</v>
      </c>
      <c r="G8" s="51">
        <f t="shared" si="2"/>
        <v>6.7000000000000011</v>
      </c>
      <c r="H8" s="51">
        <f t="shared" si="3"/>
        <v>29</v>
      </c>
      <c r="J8" s="54">
        <v>0.25</v>
      </c>
      <c r="K8" s="60">
        <v>-75</v>
      </c>
      <c r="L8" s="9">
        <f t="shared" si="4"/>
        <v>11.327778151415993</v>
      </c>
      <c r="M8" s="53">
        <f>$G$3*SIN(RADIANS($K8))+$H$3</f>
        <v>11.256741199070284</v>
      </c>
      <c r="N8" s="53">
        <f>$G$4*SIN(RADIANS($K8))+$H$4</f>
        <v>12.887407955410124</v>
      </c>
      <c r="O8" s="53">
        <f t="shared" si="5"/>
        <v>14.292519081466764</v>
      </c>
      <c r="P8" s="53">
        <f t="shared" si="6"/>
        <v>17.406148750951136</v>
      </c>
      <c r="Q8" s="53">
        <f t="shared" si="7"/>
        <v>20.516371003064414</v>
      </c>
      <c r="R8" s="53">
        <f t="shared" si="8"/>
        <v>22.528296963863241</v>
      </c>
      <c r="S8" s="53">
        <f t="shared" si="9"/>
        <v>22.728296963863244</v>
      </c>
      <c r="T8" s="53">
        <f t="shared" si="10"/>
        <v>20.321482129121058</v>
      </c>
      <c r="U8" s="53">
        <f t="shared" si="11"/>
        <v>17.684000538039029</v>
      </c>
      <c r="V8" s="53">
        <f t="shared" si="12"/>
        <v>14.143111529585912</v>
      </c>
      <c r="W8" s="53">
        <f t="shared" si="13"/>
        <v>12.022667025359354</v>
      </c>
    </row>
    <row r="9" spans="1:23" x14ac:dyDescent="0.25">
      <c r="A9" s="50" t="s">
        <v>118</v>
      </c>
      <c r="B9" s="50">
        <v>12.5</v>
      </c>
      <c r="C9" s="50">
        <v>19.2</v>
      </c>
      <c r="D9" s="50">
        <v>25.9</v>
      </c>
      <c r="E9" s="51">
        <f t="shared" si="0"/>
        <v>22.5</v>
      </c>
      <c r="F9" s="51">
        <f t="shared" si="1"/>
        <v>35.9</v>
      </c>
      <c r="G9" s="51">
        <f t="shared" si="2"/>
        <v>6.6999999999999993</v>
      </c>
      <c r="H9" s="51">
        <f t="shared" si="3"/>
        <v>29.2</v>
      </c>
      <c r="J9" s="54">
        <v>0.29166666666666702</v>
      </c>
      <c r="K9" s="60">
        <v>-60</v>
      </c>
      <c r="L9" s="9">
        <f t="shared" si="4"/>
        <v>11.702404735808354</v>
      </c>
      <c r="M9" s="53">
        <f>$G$3*SIN(RADIANS($K9))+$H$3</f>
        <v>11.716283142591582</v>
      </c>
      <c r="N9" s="53">
        <f>$G$4*SIN(RADIANS($K9))+$H$4</f>
        <v>13.436860279185588</v>
      </c>
      <c r="O9" s="53">
        <f t="shared" si="5"/>
        <v>14.856956468617923</v>
      </c>
      <c r="P9" s="53">
        <f t="shared" si="6"/>
        <v>18.010546307104146</v>
      </c>
      <c r="Q9" s="53">
        <f t="shared" si="7"/>
        <v>21.150738685968815</v>
      </c>
      <c r="R9" s="53">
        <f t="shared" si="8"/>
        <v>23.197629794644261</v>
      </c>
      <c r="S9" s="53">
        <f t="shared" si="9"/>
        <v>23.39762979464426</v>
      </c>
      <c r="T9" s="53">
        <f t="shared" si="10"/>
        <v>20.970834875401152</v>
      </c>
      <c r="U9" s="53">
        <f t="shared" si="11"/>
        <v>18.22346281956403</v>
      </c>
      <c r="V9" s="53">
        <f t="shared" si="12"/>
        <v>14.562693304105357</v>
      </c>
      <c r="W9" s="53">
        <f t="shared" si="13"/>
        <v>12.38230854637602</v>
      </c>
    </row>
    <row r="10" spans="1:23" x14ac:dyDescent="0.25">
      <c r="A10" s="50" t="s">
        <v>119</v>
      </c>
      <c r="B10" s="50">
        <v>10.1</v>
      </c>
      <c r="C10" s="50">
        <v>16.600000000000001</v>
      </c>
      <c r="D10" s="50">
        <v>23.1</v>
      </c>
      <c r="E10" s="51">
        <f t="shared" si="0"/>
        <v>20.100000000000001</v>
      </c>
      <c r="F10" s="51">
        <f t="shared" si="1"/>
        <v>33.1</v>
      </c>
      <c r="G10" s="51">
        <f t="shared" si="2"/>
        <v>6.5</v>
      </c>
      <c r="H10" s="51">
        <f t="shared" si="3"/>
        <v>26.6</v>
      </c>
      <c r="J10" s="54">
        <v>0.33333333333333398</v>
      </c>
      <c r="K10" s="60">
        <v>-45</v>
      </c>
      <c r="L10" s="9">
        <f t="shared" si="4"/>
        <v>12.298349570550446</v>
      </c>
      <c r="M10" s="53">
        <f>$G$3*SIN(RADIANS($K10))+$H$3</f>
        <v>12.44730880654188</v>
      </c>
      <c r="N10" s="53">
        <f>$G$4*SIN(RADIANS($K10))+$H$4</f>
        <v>14.310912703473988</v>
      </c>
      <c r="O10" s="53">
        <f t="shared" si="5"/>
        <v>15.754846686296007</v>
      </c>
      <c r="P10" s="53">
        <f t="shared" si="6"/>
        <v>18.972003973821387</v>
      </c>
      <c r="Q10" s="53">
        <f t="shared" si="7"/>
        <v>22.159871939465422</v>
      </c>
      <c r="R10" s="53">
        <f t="shared" si="8"/>
        <v>24.26238456605013</v>
      </c>
      <c r="S10" s="53">
        <f t="shared" si="9"/>
        <v>24.462384566050133</v>
      </c>
      <c r="T10" s="53">
        <f t="shared" si="10"/>
        <v>22.003805922287441</v>
      </c>
      <c r="U10" s="53">
        <f t="shared" si="11"/>
        <v>19.081623381592642</v>
      </c>
      <c r="V10" s="53">
        <f t="shared" si="12"/>
        <v>15.2301515190165</v>
      </c>
      <c r="W10" s="53">
        <f t="shared" si="13"/>
        <v>12.954415587728429</v>
      </c>
    </row>
    <row r="11" spans="1:23" x14ac:dyDescent="0.25">
      <c r="A11" s="50" t="s">
        <v>120</v>
      </c>
      <c r="B11" s="50">
        <v>7.5</v>
      </c>
      <c r="C11" s="50">
        <v>12.9</v>
      </c>
      <c r="D11" s="50">
        <v>18.3</v>
      </c>
      <c r="E11" s="51">
        <f t="shared" si="0"/>
        <v>17.5</v>
      </c>
      <c r="F11" s="51">
        <f t="shared" si="1"/>
        <v>28.3</v>
      </c>
      <c r="G11" s="51">
        <f t="shared" si="2"/>
        <v>5.4</v>
      </c>
      <c r="H11" s="51">
        <f t="shared" si="3"/>
        <v>22.9</v>
      </c>
      <c r="J11" s="54">
        <v>0.375</v>
      </c>
      <c r="K11" s="60">
        <v>-30</v>
      </c>
      <c r="L11" s="9">
        <f t="shared" si="4"/>
        <v>13.074999999999999</v>
      </c>
      <c r="M11" s="53">
        <f>$G$3*SIN(RADIANS($K11))+$H$3</f>
        <v>13.399999999999999</v>
      </c>
      <c r="N11" s="53">
        <f>$G$4*SIN(RADIANS($K11))+$H$4</f>
        <v>15.45</v>
      </c>
      <c r="O11" s="53">
        <f t="shared" si="5"/>
        <v>16.925000000000001</v>
      </c>
      <c r="P11" s="53">
        <f t="shared" si="6"/>
        <v>20.225000000000001</v>
      </c>
      <c r="Q11" s="53">
        <f t="shared" si="7"/>
        <v>23.474999999999998</v>
      </c>
      <c r="R11" s="53">
        <f t="shared" si="8"/>
        <v>25.65</v>
      </c>
      <c r="S11" s="53">
        <f t="shared" si="9"/>
        <v>25.85</v>
      </c>
      <c r="T11" s="53">
        <f t="shared" si="10"/>
        <v>23.35</v>
      </c>
      <c r="U11" s="53">
        <f t="shared" si="11"/>
        <v>20.2</v>
      </c>
      <c r="V11" s="53">
        <f t="shared" si="12"/>
        <v>16.100000000000001</v>
      </c>
      <c r="W11" s="53">
        <f t="shared" si="13"/>
        <v>13.7</v>
      </c>
    </row>
    <row r="12" spans="1:23" x14ac:dyDescent="0.25">
      <c r="A12" s="50" t="s">
        <v>121</v>
      </c>
      <c r="B12" s="50">
        <v>4</v>
      </c>
      <c r="C12" s="50">
        <v>8.1999999999999993</v>
      </c>
      <c r="D12" s="50">
        <v>12.4</v>
      </c>
      <c r="E12" s="51">
        <f t="shared" si="0"/>
        <v>14</v>
      </c>
      <c r="F12" s="51">
        <f t="shared" si="1"/>
        <v>22.4</v>
      </c>
      <c r="G12" s="51">
        <f t="shared" si="2"/>
        <v>4.1999999999999993</v>
      </c>
      <c r="H12" s="51">
        <f t="shared" si="3"/>
        <v>18.2</v>
      </c>
      <c r="J12" s="54">
        <v>0.41666666666666702</v>
      </c>
      <c r="K12" s="60">
        <v>-15</v>
      </c>
      <c r="L12" s="9">
        <f t="shared" si="4"/>
        <v>13.979428580865546</v>
      </c>
      <c r="M12" s="53">
        <f>$G$3*SIN(RADIANS($K12))+$H$3</f>
        <v>14.509432392528403</v>
      </c>
      <c r="N12" s="53">
        <f>$G$4*SIN(RADIANS($K12))+$H$4</f>
        <v>16.776495251936137</v>
      </c>
      <c r="O12" s="53">
        <f t="shared" si="5"/>
        <v>18.287672395170759</v>
      </c>
      <c r="P12" s="53">
        <f t="shared" si="6"/>
        <v>21.684144777129749</v>
      </c>
      <c r="Q12" s="53">
        <f t="shared" si="7"/>
        <v>25.006499063598991</v>
      </c>
      <c r="R12" s="53">
        <f t="shared" si="8"/>
        <v>27.265912397813111</v>
      </c>
      <c r="S12" s="53">
        <f t="shared" si="9"/>
        <v>27.46591239781311</v>
      </c>
      <c r="T12" s="53">
        <f t="shared" si="10"/>
        <v>24.917676206833615</v>
      </c>
      <c r="U12" s="53">
        <f t="shared" si="11"/>
        <v>21.502377156446386</v>
      </c>
      <c r="V12" s="53">
        <f t="shared" si="12"/>
        <v>17.112960010569413</v>
      </c>
      <c r="W12" s="53">
        <f t="shared" si="13"/>
        <v>14.568251437630925</v>
      </c>
    </row>
    <row r="13" spans="1:23" x14ac:dyDescent="0.25">
      <c r="A13" s="50" t="s">
        <v>122</v>
      </c>
      <c r="B13" s="50">
        <v>1.9</v>
      </c>
      <c r="C13" s="50">
        <v>5.5</v>
      </c>
      <c r="D13" s="50">
        <v>9.1</v>
      </c>
      <c r="E13" s="51">
        <f t="shared" si="0"/>
        <v>11.9</v>
      </c>
      <c r="F13" s="51">
        <f t="shared" si="1"/>
        <v>19.100000000000001</v>
      </c>
      <c r="G13" s="51">
        <f t="shared" si="2"/>
        <v>3.6000000000000005</v>
      </c>
      <c r="H13" s="51">
        <f t="shared" si="3"/>
        <v>15.5</v>
      </c>
      <c r="J13" s="54">
        <v>0.45833333333333398</v>
      </c>
      <c r="K13" s="60">
        <v>0</v>
      </c>
      <c r="L13" s="55">
        <f t="shared" si="4"/>
        <v>14.95</v>
      </c>
      <c r="M13" s="56">
        <f>$G$3*SIN(RADIANS($K13))+$H$3</f>
        <v>15.7</v>
      </c>
      <c r="N13" s="56">
        <f>$G$4*SIN(RADIANS($K13))+$H$4</f>
        <v>18.2</v>
      </c>
      <c r="O13" s="56">
        <f t="shared" si="5"/>
        <v>19.75</v>
      </c>
      <c r="P13" s="56">
        <f t="shared" si="6"/>
        <v>23.25</v>
      </c>
      <c r="Q13" s="56">
        <f t="shared" si="7"/>
        <v>26.65</v>
      </c>
      <c r="R13" s="56">
        <f t="shared" si="8"/>
        <v>29</v>
      </c>
      <c r="S13" s="56">
        <f t="shared" si="9"/>
        <v>29.2</v>
      </c>
      <c r="T13" s="56">
        <f t="shared" si="10"/>
        <v>26.6</v>
      </c>
      <c r="U13" s="56">
        <f t="shared" si="11"/>
        <v>22.9</v>
      </c>
      <c r="V13" s="56">
        <f t="shared" si="12"/>
        <v>18.2</v>
      </c>
      <c r="W13" s="56">
        <f t="shared" si="13"/>
        <v>15.5</v>
      </c>
    </row>
    <row r="14" spans="1:23" x14ac:dyDescent="0.25">
      <c r="J14" s="54">
        <v>0.5</v>
      </c>
      <c r="K14" s="60">
        <v>15</v>
      </c>
      <c r="L14" s="9">
        <f t="shared" si="4"/>
        <v>15.920571419134452</v>
      </c>
      <c r="M14" s="53">
        <f>$G$3*SIN(RADIANS($K14))+$H$3</f>
        <v>16.890567607471596</v>
      </c>
      <c r="N14" s="53">
        <f>$G$4*SIN(RADIANS($K14))+$H$4</f>
        <v>19.623504748063862</v>
      </c>
      <c r="O14" s="53">
        <f t="shared" si="5"/>
        <v>21.212327604829241</v>
      </c>
      <c r="P14" s="53">
        <f t="shared" si="6"/>
        <v>24.815855222870251</v>
      </c>
      <c r="Q14" s="53">
        <f t="shared" si="7"/>
        <v>28.293500936401006</v>
      </c>
      <c r="R14" s="53">
        <f t="shared" si="8"/>
        <v>30.734087602186889</v>
      </c>
      <c r="S14" s="53">
        <f t="shared" si="9"/>
        <v>30.934087602186889</v>
      </c>
      <c r="T14" s="53">
        <f t="shared" si="10"/>
        <v>28.282323793166388</v>
      </c>
      <c r="U14" s="53">
        <f t="shared" si="11"/>
        <v>24.297622843553611</v>
      </c>
      <c r="V14" s="53">
        <f t="shared" si="12"/>
        <v>19.287039989430586</v>
      </c>
      <c r="W14" s="53">
        <f t="shared" si="13"/>
        <v>16.431748562369076</v>
      </c>
    </row>
    <row r="15" spans="1:23" x14ac:dyDescent="0.25">
      <c r="J15" s="54">
        <v>0.54166666666666696</v>
      </c>
      <c r="K15" s="60">
        <v>30</v>
      </c>
      <c r="L15" s="9">
        <f t="shared" si="4"/>
        <v>16.824999999999999</v>
      </c>
      <c r="M15" s="53">
        <f>$G$3*SIN(RADIANS($K15))+$H$3</f>
        <v>18</v>
      </c>
      <c r="N15" s="53">
        <f>$G$4*SIN(RADIANS($K15))+$H$4</f>
        <v>20.95</v>
      </c>
      <c r="O15" s="53">
        <f t="shared" si="5"/>
        <v>22.574999999999999</v>
      </c>
      <c r="P15" s="53">
        <f t="shared" si="6"/>
        <v>26.274999999999999</v>
      </c>
      <c r="Q15" s="53">
        <f t="shared" si="7"/>
        <v>29.824999999999999</v>
      </c>
      <c r="R15" s="53">
        <f t="shared" si="8"/>
        <v>32.35</v>
      </c>
      <c r="S15" s="53">
        <f t="shared" si="9"/>
        <v>32.549999999999997</v>
      </c>
      <c r="T15" s="53">
        <f t="shared" si="10"/>
        <v>29.85</v>
      </c>
      <c r="U15" s="53">
        <f t="shared" si="11"/>
        <v>25.599999999999998</v>
      </c>
      <c r="V15" s="53">
        <f t="shared" si="12"/>
        <v>20.299999999999997</v>
      </c>
      <c r="W15" s="53">
        <f t="shared" si="13"/>
        <v>17.3</v>
      </c>
    </row>
    <row r="16" spans="1:23" x14ac:dyDescent="0.25">
      <c r="J16" s="54">
        <v>0.58333333333333404</v>
      </c>
      <c r="K16" s="60">
        <v>45</v>
      </c>
      <c r="L16" s="9">
        <f t="shared" si="4"/>
        <v>17.601650429449553</v>
      </c>
      <c r="M16" s="53">
        <f>$G$3*SIN(RADIANS($K16))+$H$3</f>
        <v>18.952691193458119</v>
      </c>
      <c r="N16" s="53">
        <f>$G$4*SIN(RADIANS($K16))+$H$4</f>
        <v>22.08908729652601</v>
      </c>
      <c r="O16" s="53">
        <f t="shared" si="5"/>
        <v>23.745153313703995</v>
      </c>
      <c r="P16" s="53">
        <f t="shared" si="6"/>
        <v>27.527996026178613</v>
      </c>
      <c r="Q16" s="53">
        <f t="shared" si="7"/>
        <v>31.140128060534575</v>
      </c>
      <c r="R16" s="53">
        <f t="shared" si="8"/>
        <v>33.73761543394987</v>
      </c>
      <c r="S16" s="53">
        <f t="shared" si="9"/>
        <v>33.937615433949865</v>
      </c>
      <c r="T16" s="53">
        <f t="shared" si="10"/>
        <v>31.196194077712562</v>
      </c>
      <c r="U16" s="53">
        <f t="shared" si="11"/>
        <v>26.718376618407355</v>
      </c>
      <c r="V16" s="53">
        <f t="shared" si="12"/>
        <v>21.169848480983497</v>
      </c>
      <c r="W16" s="53">
        <f t="shared" si="13"/>
        <v>18.045584412271573</v>
      </c>
    </row>
    <row r="17" spans="10:23" x14ac:dyDescent="0.25">
      <c r="J17" s="54">
        <v>0.625</v>
      </c>
      <c r="K17" s="60">
        <v>60</v>
      </c>
      <c r="L17" s="9">
        <f t="shared" si="4"/>
        <v>18.197595264191644</v>
      </c>
      <c r="M17" s="53">
        <f>$G$3*SIN(RADIANS($K17))+$H$3</f>
        <v>19.683716857408417</v>
      </c>
      <c r="N17" s="53">
        <f>$G$4*SIN(RADIANS($K17))+$H$4</f>
        <v>22.963139720814411</v>
      </c>
      <c r="O17" s="53">
        <f t="shared" si="5"/>
        <v>24.643043531382077</v>
      </c>
      <c r="P17" s="53">
        <f t="shared" si="6"/>
        <v>28.489453692895854</v>
      </c>
      <c r="Q17" s="53">
        <f t="shared" si="7"/>
        <v>32.149261314031186</v>
      </c>
      <c r="R17" s="53">
        <f t="shared" si="8"/>
        <v>34.802370205355743</v>
      </c>
      <c r="S17" s="53">
        <f t="shared" si="9"/>
        <v>35.002370205355739</v>
      </c>
      <c r="T17" s="53">
        <f t="shared" si="10"/>
        <v>32.22916512459885</v>
      </c>
      <c r="U17" s="53">
        <f t="shared" si="11"/>
        <v>27.576537180435967</v>
      </c>
      <c r="V17" s="53">
        <f t="shared" si="12"/>
        <v>21.83730669589464</v>
      </c>
      <c r="W17" s="53">
        <f t="shared" si="13"/>
        <v>18.61769145362398</v>
      </c>
    </row>
    <row r="18" spans="10:23" x14ac:dyDescent="0.25">
      <c r="J18" s="54">
        <v>0.66666666666666696</v>
      </c>
      <c r="K18" s="60">
        <v>75</v>
      </c>
      <c r="L18" s="9">
        <f t="shared" si="4"/>
        <v>18.572221848584007</v>
      </c>
      <c r="M18" s="53">
        <f>$G$3*SIN(RADIANS($K18))+$H$3</f>
        <v>20.143258800929715</v>
      </c>
      <c r="N18" s="53">
        <f>$G$4*SIN(RADIANS($K18))+$H$4</f>
        <v>23.512592044589873</v>
      </c>
      <c r="O18" s="53">
        <f t="shared" si="5"/>
        <v>25.207480918533236</v>
      </c>
      <c r="P18" s="53">
        <f t="shared" si="6"/>
        <v>29.093851249048864</v>
      </c>
      <c r="Q18" s="53">
        <f t="shared" si="7"/>
        <v>32.783628996935583</v>
      </c>
      <c r="R18" s="53">
        <f t="shared" si="8"/>
        <v>35.471703036136759</v>
      </c>
      <c r="S18" s="53">
        <f t="shared" si="9"/>
        <v>35.671703036136755</v>
      </c>
      <c r="T18" s="53">
        <f t="shared" si="10"/>
        <v>32.878517870878945</v>
      </c>
      <c r="U18" s="53">
        <f t="shared" si="11"/>
        <v>28.115999461960968</v>
      </c>
      <c r="V18" s="53">
        <f t="shared" si="12"/>
        <v>22.256888470414086</v>
      </c>
      <c r="W18" s="53">
        <f t="shared" si="13"/>
        <v>18.977332974640646</v>
      </c>
    </row>
    <row r="19" spans="10:23" x14ac:dyDescent="0.25">
      <c r="J19" s="54">
        <v>0.70833333333333404</v>
      </c>
      <c r="K19" s="60">
        <v>90</v>
      </c>
      <c r="L19" s="51">
        <f t="shared" si="4"/>
        <v>18.7</v>
      </c>
      <c r="M19" s="57">
        <f>$G$3*SIN(RADIANS($K19))+$H$3</f>
        <v>20.3</v>
      </c>
      <c r="N19" s="57">
        <f>$G$4*SIN(RADIANS($K19))+$H$4</f>
        <v>23.7</v>
      </c>
      <c r="O19" s="57">
        <f t="shared" si="5"/>
        <v>25.4</v>
      </c>
      <c r="P19" s="57">
        <f t="shared" si="6"/>
        <v>29.3</v>
      </c>
      <c r="Q19" s="57">
        <f t="shared" si="7"/>
        <v>33</v>
      </c>
      <c r="R19" s="59">
        <f t="shared" si="8"/>
        <v>35.700000000000003</v>
      </c>
      <c r="S19" s="57">
        <f t="shared" si="9"/>
        <v>35.9</v>
      </c>
      <c r="T19" s="57">
        <f t="shared" si="10"/>
        <v>33.1</v>
      </c>
      <c r="U19" s="57">
        <f t="shared" si="11"/>
        <v>28.299999999999997</v>
      </c>
      <c r="V19" s="57">
        <f t="shared" si="12"/>
        <v>22.4</v>
      </c>
      <c r="W19" s="57">
        <f t="shared" si="13"/>
        <v>19.100000000000001</v>
      </c>
    </row>
    <row r="20" spans="10:23" x14ac:dyDescent="0.25">
      <c r="J20" s="54">
        <v>0.75</v>
      </c>
      <c r="K20" s="60">
        <v>105</v>
      </c>
      <c r="L20" s="9">
        <f t="shared" si="4"/>
        <v>18.572221848584007</v>
      </c>
      <c r="M20" s="53">
        <f>$G$3*SIN(RADIANS($K20))+$H$3</f>
        <v>20.143258800929715</v>
      </c>
      <c r="N20" s="53">
        <f>$G$4*SIN(RADIANS($K20))+$H$4</f>
        <v>23.512592044589873</v>
      </c>
      <c r="O20" s="53">
        <f t="shared" si="5"/>
        <v>25.207480918533236</v>
      </c>
      <c r="P20" s="53">
        <f t="shared" si="6"/>
        <v>29.093851249048864</v>
      </c>
      <c r="Q20" s="53">
        <f t="shared" si="7"/>
        <v>32.783628996935583</v>
      </c>
      <c r="R20" s="53">
        <f t="shared" si="8"/>
        <v>35.471703036136759</v>
      </c>
      <c r="S20" s="53">
        <f t="shared" si="9"/>
        <v>35.671703036136755</v>
      </c>
      <c r="T20" s="53">
        <f t="shared" si="10"/>
        <v>32.878517870878945</v>
      </c>
      <c r="U20" s="53">
        <f t="shared" si="11"/>
        <v>28.115999461960968</v>
      </c>
      <c r="V20" s="53">
        <f t="shared" si="12"/>
        <v>22.256888470414086</v>
      </c>
      <c r="W20" s="53">
        <f t="shared" si="13"/>
        <v>18.977332974640646</v>
      </c>
    </row>
    <row r="21" spans="10:23" x14ac:dyDescent="0.25">
      <c r="J21" s="54">
        <v>0.79166666666666696</v>
      </c>
      <c r="K21" s="60">
        <v>120</v>
      </c>
      <c r="L21" s="9">
        <f t="shared" si="4"/>
        <v>18.197595264191644</v>
      </c>
      <c r="M21" s="53">
        <f>$G$3*SIN(RADIANS($K21))+$H$3</f>
        <v>19.683716857408417</v>
      </c>
      <c r="N21" s="53">
        <f>$G$4*SIN(RADIANS($K21))+$H$4</f>
        <v>22.963139720814411</v>
      </c>
      <c r="O21" s="53">
        <f t="shared" si="5"/>
        <v>24.643043531382077</v>
      </c>
      <c r="P21" s="53">
        <f t="shared" si="6"/>
        <v>28.489453692895854</v>
      </c>
      <c r="Q21" s="53">
        <f t="shared" si="7"/>
        <v>32.149261314031186</v>
      </c>
      <c r="R21" s="53">
        <f t="shared" si="8"/>
        <v>34.802370205355743</v>
      </c>
      <c r="S21" s="53">
        <f t="shared" si="9"/>
        <v>35.002370205355739</v>
      </c>
      <c r="T21" s="53">
        <f t="shared" si="10"/>
        <v>32.22916512459885</v>
      </c>
      <c r="U21" s="53">
        <f t="shared" si="11"/>
        <v>27.576537180435967</v>
      </c>
      <c r="V21" s="53">
        <f t="shared" si="12"/>
        <v>21.83730669589464</v>
      </c>
      <c r="W21" s="53">
        <f t="shared" si="13"/>
        <v>18.61769145362398</v>
      </c>
    </row>
    <row r="22" spans="10:23" x14ac:dyDescent="0.25">
      <c r="J22" s="54">
        <v>0.83333333333333404</v>
      </c>
      <c r="K22" s="60">
        <v>135</v>
      </c>
      <c r="L22" s="9">
        <f t="shared" si="4"/>
        <v>17.601650429449553</v>
      </c>
      <c r="M22" s="53">
        <f>$G$3*SIN(RADIANS($K22))+$H$3</f>
        <v>18.952691193458119</v>
      </c>
      <c r="N22" s="53">
        <f>$G$4*SIN(RADIANS($K22))+$H$4</f>
        <v>22.08908729652601</v>
      </c>
      <c r="O22" s="53">
        <f t="shared" si="5"/>
        <v>23.745153313703995</v>
      </c>
      <c r="P22" s="53">
        <f t="shared" si="6"/>
        <v>27.527996026178613</v>
      </c>
      <c r="Q22" s="53">
        <f t="shared" si="7"/>
        <v>31.140128060534575</v>
      </c>
      <c r="R22" s="53">
        <f t="shared" si="8"/>
        <v>33.73761543394987</v>
      </c>
      <c r="S22" s="53">
        <f t="shared" si="9"/>
        <v>33.937615433949865</v>
      </c>
      <c r="T22" s="53">
        <f t="shared" si="10"/>
        <v>31.196194077712562</v>
      </c>
      <c r="U22" s="53">
        <f t="shared" si="11"/>
        <v>26.718376618407355</v>
      </c>
      <c r="V22" s="53">
        <f t="shared" si="12"/>
        <v>21.1698484809835</v>
      </c>
      <c r="W22" s="53">
        <f t="shared" si="13"/>
        <v>18.045584412271573</v>
      </c>
    </row>
    <row r="23" spans="10:23" x14ac:dyDescent="0.25">
      <c r="J23" s="54">
        <v>0.875</v>
      </c>
      <c r="K23" s="60">
        <v>150</v>
      </c>
      <c r="L23" s="9">
        <f t="shared" si="4"/>
        <v>16.824999999999999</v>
      </c>
      <c r="M23" s="53">
        <f>$G$3*SIN(RADIANS($K23))+$H$3</f>
        <v>18</v>
      </c>
      <c r="N23" s="53">
        <f>$G$4*SIN(RADIANS($K23))+$H$4</f>
        <v>20.95</v>
      </c>
      <c r="O23" s="53">
        <f t="shared" si="5"/>
        <v>22.574999999999999</v>
      </c>
      <c r="P23" s="53">
        <f t="shared" si="6"/>
        <v>26.274999999999999</v>
      </c>
      <c r="Q23" s="53">
        <f t="shared" si="7"/>
        <v>29.824999999999999</v>
      </c>
      <c r="R23" s="53">
        <f t="shared" si="8"/>
        <v>32.35</v>
      </c>
      <c r="S23" s="53">
        <f t="shared" si="9"/>
        <v>32.549999999999997</v>
      </c>
      <c r="T23" s="53">
        <f t="shared" si="10"/>
        <v>29.85</v>
      </c>
      <c r="U23" s="53">
        <f t="shared" si="11"/>
        <v>25.599999999999998</v>
      </c>
      <c r="V23" s="53">
        <f t="shared" si="12"/>
        <v>20.299999999999997</v>
      </c>
      <c r="W23" s="53">
        <f t="shared" si="13"/>
        <v>17.3</v>
      </c>
    </row>
    <row r="24" spans="10:23" x14ac:dyDescent="0.25">
      <c r="J24" s="54">
        <v>0.91666666666666696</v>
      </c>
      <c r="K24" s="60">
        <v>165</v>
      </c>
      <c r="L24" s="9">
        <f t="shared" si="4"/>
        <v>15.920571419134452</v>
      </c>
      <c r="M24" s="53">
        <f>$G$3*SIN(RADIANS($K24))+$H$3</f>
        <v>16.890567607471596</v>
      </c>
      <c r="N24" s="53">
        <f>$G$4*SIN(RADIANS($K24))+$H$4</f>
        <v>19.623504748063866</v>
      </c>
      <c r="O24" s="53">
        <f t="shared" si="5"/>
        <v>21.212327604829245</v>
      </c>
      <c r="P24" s="53">
        <f t="shared" si="6"/>
        <v>24.815855222870251</v>
      </c>
      <c r="Q24" s="53">
        <f t="shared" si="7"/>
        <v>28.293500936401006</v>
      </c>
      <c r="R24" s="53">
        <f t="shared" si="8"/>
        <v>30.734087602186889</v>
      </c>
      <c r="S24" s="53">
        <f t="shared" si="9"/>
        <v>30.934087602186889</v>
      </c>
      <c r="T24" s="53">
        <f t="shared" si="10"/>
        <v>28.282323793166388</v>
      </c>
      <c r="U24" s="53">
        <f t="shared" si="11"/>
        <v>24.297622843553611</v>
      </c>
      <c r="V24" s="53">
        <f t="shared" si="12"/>
        <v>19.287039989430589</v>
      </c>
      <c r="W24" s="53">
        <f t="shared" si="13"/>
        <v>16.431748562369076</v>
      </c>
    </row>
    <row r="25" spans="10:23" x14ac:dyDescent="0.25">
      <c r="J25" s="54">
        <v>0.95833333333333404</v>
      </c>
      <c r="K25" s="60">
        <v>180</v>
      </c>
      <c r="L25" s="55">
        <f t="shared" si="4"/>
        <v>14.95</v>
      </c>
      <c r="M25" s="56">
        <f>$G$3*SIN(RADIANS($K25))+$H$3</f>
        <v>15.7</v>
      </c>
      <c r="N25" s="56">
        <f>$G$4*SIN(RADIANS($K25))+$H$4</f>
        <v>18.2</v>
      </c>
      <c r="O25" s="56">
        <f t="shared" si="5"/>
        <v>19.75</v>
      </c>
      <c r="P25" s="56">
        <f t="shared" si="6"/>
        <v>23.25</v>
      </c>
      <c r="Q25" s="56">
        <f t="shared" si="7"/>
        <v>26.65</v>
      </c>
      <c r="R25" s="56">
        <f t="shared" si="8"/>
        <v>29</v>
      </c>
      <c r="S25" s="56">
        <f t="shared" si="9"/>
        <v>29.2</v>
      </c>
      <c r="T25" s="56">
        <f t="shared" si="10"/>
        <v>26.6</v>
      </c>
      <c r="U25" s="56">
        <f t="shared" si="11"/>
        <v>22.9</v>
      </c>
      <c r="V25" s="56">
        <f t="shared" si="12"/>
        <v>18.2</v>
      </c>
      <c r="W25" s="56">
        <f t="shared" si="13"/>
        <v>15.5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6B81E-3956-4037-B604-3F5264FC3586}">
  <sheetPr>
    <tabColor theme="5" tint="0.79998168889431442"/>
  </sheetPr>
  <dimension ref="A1:H15"/>
  <sheetViews>
    <sheetView workbookViewId="0"/>
  </sheetViews>
  <sheetFormatPr baseColWidth="10" defaultRowHeight="15" x14ac:dyDescent="0.25"/>
  <cols>
    <col min="3" max="3" width="13" customWidth="1"/>
    <col min="6" max="6" width="48" bestFit="1" customWidth="1"/>
    <col min="7" max="7" width="37.42578125" bestFit="1" customWidth="1"/>
  </cols>
  <sheetData>
    <row r="1" spans="1:8" x14ac:dyDescent="0.25">
      <c r="A1" t="s">
        <v>19</v>
      </c>
    </row>
    <row r="3" spans="1:8" x14ac:dyDescent="0.25">
      <c r="C3" s="49" t="s">
        <v>20</v>
      </c>
      <c r="D3" s="49"/>
      <c r="E3" s="49"/>
      <c r="F3" s="49"/>
      <c r="G3" s="49"/>
      <c r="H3" s="6"/>
    </row>
    <row r="4" spans="1:8" x14ac:dyDescent="0.25">
      <c r="C4" s="49"/>
      <c r="D4" s="49"/>
      <c r="E4" s="49"/>
      <c r="F4" s="49"/>
      <c r="G4" s="49"/>
      <c r="H4" s="6"/>
    </row>
    <row r="5" spans="1:8" x14ac:dyDescent="0.25">
      <c r="C5" s="8" t="s">
        <v>23</v>
      </c>
      <c r="D5" s="8" t="s">
        <v>21</v>
      </c>
      <c r="E5" s="8" t="s">
        <v>22</v>
      </c>
      <c r="F5" s="8" t="s">
        <v>29</v>
      </c>
      <c r="G5" s="8" t="s">
        <v>31</v>
      </c>
    </row>
    <row r="6" spans="1:8" x14ac:dyDescent="0.25">
      <c r="C6" s="9" t="s">
        <v>24</v>
      </c>
      <c r="D6" s="9">
        <v>30</v>
      </c>
      <c r="E6" s="9">
        <v>50</v>
      </c>
      <c r="F6" s="9" t="s">
        <v>48</v>
      </c>
      <c r="G6" s="9" t="s">
        <v>33</v>
      </c>
    </row>
    <row r="7" spans="1:8" x14ac:dyDescent="0.25">
      <c r="C7" s="9" t="s">
        <v>25</v>
      </c>
      <c r="D7" s="9">
        <v>30</v>
      </c>
      <c r="E7" s="9">
        <v>50</v>
      </c>
      <c r="F7" s="9" t="s">
        <v>48</v>
      </c>
      <c r="G7" s="9" t="s">
        <v>33</v>
      </c>
    </row>
    <row r="8" spans="1:8" x14ac:dyDescent="0.25">
      <c r="C8" s="9" t="s">
        <v>26</v>
      </c>
      <c r="D8" s="9">
        <v>30</v>
      </c>
      <c r="E8" s="9">
        <v>60</v>
      </c>
      <c r="F8" s="9" t="s">
        <v>32</v>
      </c>
      <c r="G8" s="9" t="s">
        <v>34</v>
      </c>
    </row>
    <row r="9" spans="1:8" x14ac:dyDescent="0.25">
      <c r="C9" s="9" t="s">
        <v>27</v>
      </c>
      <c r="D9" s="9">
        <v>30</v>
      </c>
      <c r="E9" s="9">
        <v>70</v>
      </c>
      <c r="F9" s="9" t="s">
        <v>32</v>
      </c>
      <c r="G9" s="9" t="s">
        <v>36</v>
      </c>
    </row>
    <row r="10" spans="1:8" x14ac:dyDescent="0.25">
      <c r="G10" t="s">
        <v>37</v>
      </c>
    </row>
    <row r="15" spans="1:8" x14ac:dyDescent="0.25">
      <c r="F15" t="s">
        <v>30</v>
      </c>
    </row>
  </sheetData>
  <mergeCells count="1">
    <mergeCell ref="C3:G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9003B-8DEE-4626-910B-C4AE023EF256}">
  <sheetPr>
    <tabColor theme="5" tint="0.79998168889431442"/>
  </sheetPr>
  <dimension ref="A1"/>
  <sheetViews>
    <sheetView workbookViewId="0"/>
  </sheetViews>
  <sheetFormatPr baseColWidth="10" defaultRowHeight="15" x14ac:dyDescent="0.25"/>
  <sheetData>
    <row r="1" spans="1:1" x14ac:dyDescent="0.25">
      <c r="A1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626C3-CAEC-45F7-AA23-C321F0C6C350}">
  <dimension ref="A1"/>
  <sheetViews>
    <sheetView workbookViewId="0">
      <selection activeCell="C8" sqref="C8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Sensores</vt:lpstr>
      <vt:lpstr>Actuadores</vt:lpstr>
      <vt:lpstr>Temperatura</vt:lpstr>
      <vt:lpstr>Humedad</vt:lpstr>
      <vt:lpstr>Luz</vt:lpstr>
      <vt:lpstr>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moreno hernandez</dc:creator>
  <cp:lastModifiedBy>sergio moreno hernandez</cp:lastModifiedBy>
  <dcterms:created xsi:type="dcterms:W3CDTF">2024-04-20T18:48:00Z</dcterms:created>
  <dcterms:modified xsi:type="dcterms:W3CDTF">2024-07-16T22:28:19Z</dcterms:modified>
</cp:coreProperties>
</file>