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SU_CZ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<sst xmlns="http://schemas.openxmlformats.org/spreadsheetml/2006/main" count="58" uniqueCount="56">
  <si>
    <t>Data source</t>
  </si>
  <si>
    <t>EUROCONTROL</t>
  </si>
  <si>
    <t>Period Start</t>
  </si>
  <si>
    <t>Meta data</t>
  </si>
  <si>
    <t>N/A</t>
  </si>
  <si>
    <t xml:space="preserve"> </t>
  </si>
  <si>
    <t>Release date</t>
  </si>
  <si>
    <t>Period End</t>
  </si>
  <si>
    <t>Contact</t>
  </si>
  <si>
    <t>pru-support@eurocontrol.int</t>
  </si>
  <si>
    <t xml:space="preserve">  </t>
  </si>
  <si>
    <t>Period: JAN-SEP</t>
  </si>
  <si>
    <t>SOURCE: CRCO</t>
  </si>
  <si>
    <t>En-route service units</t>
  </si>
  <si>
    <t>Actual [2022]</t>
  </si>
  <si>
    <t>Daily ER SU [2022]</t>
  </si>
  <si>
    <t>Actual [2023]</t>
  </si>
  <si>
    <t>Daily ER SU [actual, 2023]</t>
  </si>
  <si>
    <t>23/22 (%)</t>
  </si>
  <si>
    <t>Det. [2023]</t>
  </si>
  <si>
    <t>Daily ER SU [2023]</t>
  </si>
  <si>
    <t>act./det.(%)</t>
  </si>
  <si>
    <t>SES Area</t>
  </si>
  <si>
    <t>Austria</t>
  </si>
  <si>
    <t>Belgium-Luxembourg</t>
  </si>
  <si>
    <t>Bulgaria</t>
  </si>
  <si>
    <t>Croatia</t>
  </si>
  <si>
    <t>Cyprus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</si>
  <si>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</si>
  <si>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</si>
  <si>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</si>
  <si>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</si>
  <si>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</si>
  <si>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</si>
  <si>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</si>
  <si>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</si>
  <si>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</si>
  <si>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</si>
  <si>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</si>
  <si>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Lithuania</t>
  </si>
  <si>
    <t>Malta</t>
  </si>
  <si>
    <t>Netherlands</t>
  </si>
  <si>
    <t>Norway</t>
  </si>
  <si>
    <t>Poland</t>
  </si>
  <si>
    <t>Portugal Continental</t>
  </si>
  <si>
    <t>Romania</t>
  </si>
  <si>
    <t>Slovakia</t>
  </si>
  <si>
    <t>Slovenia</t>
  </si>
  <si>
    <t>Spain Canarias</t>
  </si>
  <si>
    <t>Spain Continental</t>
  </si>
  <si>
    <t>Sweden</t>
  </si>
  <si>
    <t>Switzerland</t>
  </si>
  <si>
    <t>Change date</t>
  </si>
  <si>
    <t>Entity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</si>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</sst>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&quot; &quot;mmm&quot; &quot;yyyy"/>
    <numFmt numFmtId="165" formatCode="d mmm yyyy"/>
    <numFmt numFmtId="166" formatCode="d mmm. yyyy"/>
    <numFmt numFmtId="167" formatCode="m/d/yyyy"/>
    <numFmt numFmtId="168" formatCode="0.0%"/>
  </numFmts>
  <fonts count="15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b/>
      <sz val="10.0"/>
      <color rgb="FF396EA2"/>
      <name val="Calibri"/>
    </font>
    <font>
      <sz val="10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u/>
      <sz val="10.0"/>
      <color rgb="FF396EA2"/>
      <name val="Calibri"/>
    </font>
    <font>
      <u/>
      <sz val="10.0"/>
      <color rgb="FF396EA2"/>
      <name val="Calibri"/>
    </font>
    <font>
      <sz val="10.0"/>
      <color rgb="FF000000"/>
      <name val="Calibri"/>
    </font>
    <font>
      <b/>
      <sz val="8.0"/>
      <color rgb="FFC00000"/>
      <name val="Calibri"/>
    </font>
    <font>
      <sz val="10.0"/>
      <color rgb="FFF3F3F3"/>
      <name val="Calibri"/>
    </font>
    <font>
      <sz val="9.0"/>
      <color rgb="FF000000"/>
      <name val="Calibri"/>
    </font>
    <font>
      <sz val="9.0"/>
      <color rgb="FFF3F3F3"/>
      <name val="Calibri"/>
    </font>
    <font>
      <sz val="9.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D9D9D9"/>
        <bgColor rgb="FFD9D9D9"/>
      </patternFill>
    </fill>
  </fills>
  <borders count="10">
    <border/>
    <border>
      <left/>
      <right/>
      <top/>
      <bottom/>
    </border>
    <border>
      <top/>
      <bottom/>
    </border>
    <border>
      <right/>
      <top/>
      <bottom/>
    </border>
    <border>
      <left/>
      <right/>
      <top/>
      <bottom style="thin">
        <color rgb="FF000000"/>
      </bottom>
    </border>
    <border>
      <right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/>
      <right/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1" fillId="3" fontId="2" numFmtId="49" xfId="0" applyAlignment="1" applyBorder="1" applyFill="1" applyFont="1" applyNumberFormat="1">
      <alignment horizontal="left" readingOrder="0" shrinkToFit="0" vertical="bottom" wrapText="0"/>
    </xf>
    <xf borderId="2" fillId="2" fontId="1" numFmtId="0" xfId="0" applyAlignment="1" applyBorder="1" applyFont="1">
      <alignment shrinkToFit="0" vertical="bottom" wrapText="0"/>
    </xf>
    <xf borderId="0" fillId="3" fontId="2" numFmtId="164" xfId="0" applyAlignment="1" applyFont="1" applyNumberFormat="1">
      <alignment horizontal="left" readingOrder="0" shrinkToFit="0" wrapText="0"/>
    </xf>
    <xf borderId="3" fillId="2" fontId="3" numFmtId="0" xfId="0" applyAlignment="1" applyBorder="1" applyFont="1">
      <alignment horizontal="left" shrinkToFit="0" wrapText="0"/>
    </xf>
    <xf borderId="1" fillId="3" fontId="4" numFmtId="0" xfId="0" applyAlignment="1" applyBorder="1" applyFont="1">
      <alignment horizontal="left" readingOrder="0" shrinkToFit="0" wrapText="0"/>
    </xf>
    <xf borderId="0" fillId="3" fontId="4" numFmtId="0" xfId="0" applyAlignment="1" applyFont="1">
      <alignment horizontal="left" readingOrder="0" shrinkToFit="0" wrapText="0"/>
    </xf>
    <xf borderId="4" fillId="2" fontId="1" numFmtId="0" xfId="0" applyAlignment="1" applyBorder="1" applyFont="1">
      <alignment shrinkToFit="0" wrapText="0"/>
    </xf>
    <xf borderId="4" fillId="0" fontId="5" numFmtId="165" xfId="0" applyAlignment="1" applyBorder="1" applyFont="1" applyNumberFormat="1">
      <alignment horizontal="left" readingOrder="0" vertical="bottom"/>
    </xf>
    <xf borderId="5" fillId="2" fontId="1" numFmtId="0" xfId="0" applyAlignment="1" applyBorder="1" applyFont="1">
      <alignment shrinkToFit="0" vertical="bottom" wrapText="0"/>
    </xf>
    <xf borderId="6" fillId="3" fontId="2" numFmtId="166" xfId="0" applyAlignment="1" applyBorder="1" applyFont="1" applyNumberFormat="1">
      <alignment horizontal="left" readingOrder="0" vertical="bottom"/>
    </xf>
    <xf borderId="4" fillId="2" fontId="3" numFmtId="0" xfId="0" applyAlignment="1" applyBorder="1" applyFont="1">
      <alignment horizontal="left" shrinkToFit="0" wrapText="0"/>
    </xf>
    <xf borderId="4" fillId="3" fontId="6" numFmtId="0" xfId="0" applyAlignment="1" applyBorder="1" applyFont="1">
      <alignment horizontal="left" readingOrder="0" shrinkToFit="0" wrapText="0"/>
    </xf>
    <xf borderId="0" fillId="3" fontId="7" numFmtId="167" xfId="0" applyAlignment="1" applyFont="1" applyNumberFormat="1">
      <alignment horizontal="left" shrinkToFit="0" wrapText="0"/>
    </xf>
    <xf borderId="0" fillId="3" fontId="8" numFmtId="0" xfId="0" applyAlignment="1" applyFont="1">
      <alignment horizontal="left" readingOrder="0" shrinkToFit="0" wrapText="0"/>
    </xf>
    <xf borderId="1" fillId="3" fontId="9" numFmtId="0" xfId="0" applyAlignment="1" applyBorder="1" applyFont="1">
      <alignment shrinkToFit="0" wrapText="1"/>
    </xf>
    <xf borderId="1" fillId="3" fontId="9" numFmtId="0" xfId="0" applyAlignment="1" applyBorder="1" applyFont="1">
      <alignment readingOrder="0" shrinkToFit="0" wrapText="1"/>
    </xf>
    <xf borderId="0" fillId="3" fontId="9" numFmtId="0" xfId="0" applyAlignment="1" applyFont="1">
      <alignment shrinkToFit="0" wrapText="1"/>
    </xf>
    <xf borderId="7" fillId="3" fontId="10" numFmtId="0" xfId="0" applyAlignment="1" applyBorder="1" applyFont="1">
      <alignment horizontal="left" readingOrder="0" shrinkToFit="0" vertical="center" wrapText="0"/>
    </xf>
    <xf borderId="7" fillId="3" fontId="10" numFmtId="0" xfId="0" applyAlignment="1" applyBorder="1" applyFont="1">
      <alignment horizontal="center" readingOrder="0" shrinkToFit="0" vertical="center" wrapText="0"/>
    </xf>
    <xf borderId="7" fillId="3" fontId="10" numFmtId="0" xfId="0" applyAlignment="1" applyBorder="1" applyFont="1">
      <alignment horizontal="center" shrinkToFit="0" vertical="center" wrapText="0"/>
    </xf>
    <xf borderId="7" fillId="4" fontId="11" numFmtId="0" xfId="0" applyAlignment="1" applyBorder="1" applyFill="1" applyFont="1">
      <alignment horizontal="center" readingOrder="0" shrinkToFit="0" vertical="center" wrapText="1"/>
    </xf>
    <xf borderId="7" fillId="4" fontId="11" numFmtId="49" xfId="0" applyAlignment="1" applyBorder="1" applyFont="1" applyNumberFormat="1">
      <alignment horizontal="center" readingOrder="0" shrinkToFit="0" vertical="center" wrapText="1"/>
    </xf>
    <xf borderId="7" fillId="3" fontId="12" numFmtId="0" xfId="0" applyAlignment="1" applyBorder="1" applyFont="1">
      <alignment readingOrder="0" shrinkToFit="0" vertical="center" wrapText="0"/>
    </xf>
    <xf borderId="7" fillId="5" fontId="12" numFmtId="3" xfId="0" applyAlignment="1" applyBorder="1" applyFill="1" applyFont="1" applyNumberFormat="1">
      <alignment horizontal="right" readingOrder="0" shrinkToFit="0" vertical="center" wrapText="0"/>
    </xf>
    <xf borderId="7" fillId="5" fontId="9" numFmtId="168" xfId="0" applyAlignment="1" applyBorder="1" applyFont="1" applyNumberFormat="1">
      <alignment horizontal="right" shrinkToFit="0" wrapText="1"/>
    </xf>
    <xf borderId="7" fillId="3" fontId="12" numFmtId="3" xfId="0" applyAlignment="1" applyBorder="1" applyFont="1" applyNumberFormat="1">
      <alignment horizontal="right" readingOrder="0" shrinkToFit="0" vertical="center" wrapText="0"/>
    </xf>
    <xf borderId="0" fillId="3" fontId="12" numFmtId="0" xfId="0" applyAlignment="1" applyFont="1">
      <alignment readingOrder="0" shrinkToFit="0" vertical="center" wrapText="0"/>
    </xf>
    <xf borderId="8" fillId="4" fontId="13" numFmtId="0" xfId="0" applyAlignment="1" applyBorder="1" applyFont="1">
      <alignment shrinkToFit="0" wrapText="0"/>
    </xf>
    <xf borderId="8" fillId="4" fontId="13" numFmtId="0" xfId="0" applyAlignment="1" applyBorder="1" applyFont="1">
      <alignment horizontal="center" shrinkToFit="0" wrapText="0"/>
    </xf>
    <xf borderId="9" fillId="3" fontId="14" numFmtId="164" xfId="0" applyAlignment="1" applyBorder="1" applyFont="1" applyNumberFormat="1">
      <alignment horizontal="left" readingOrder="0" shrinkToFit="0" vertical="bottom" wrapText="0"/>
    </xf>
    <xf borderId="0" fillId="3" fontId="12" numFmtId="0" xfId="0" applyAlignment="1" applyFont="1">
      <alignment readingOrder="0" shrinkToFit="0" vertical="center" wrapText="1"/>
    </xf>
    <xf borderId="0" fillId="3" fontId="12" numFmtId="0" xfId="0" applyAlignment="1" applyFont="1">
      <alignment horizontal="center" readingOrder="0" shrinkToFit="0" vertical="center" wrapText="0"/>
    </xf>
    <xf borderId="0" fillId="3" fontId="12" numFmtId="0" xfId="0" applyAlignment="1" applyFont="1">
      <alignment readingOrder="0" shrinkToFit="0" wrapText="1"/>
    </xf>
    <xf borderId="0" fillId="3" fontId="14" numFmtId="164" xfId="0" applyAlignment="1" applyFont="1" applyNumberFormat="1">
      <alignment horizontal="center" readingOrder="0" shrinkToFit="0" vertical="bottom" wrapText="0"/>
    </xf>
    <xf borderId="0" fillId="3" fontId="12" numFmtId="17" xfId="0" applyAlignment="1" applyFont="1" applyNumberFormat="1">
      <alignment vertical="bottom"/>
    </xf>
    <xf borderId="0" fillId="3" fontId="12" numFmtId="0" xfId="0" applyAlignment="1" applyFont="1">
      <alignment horizontal="center" shrinkToFit="0" vertical="bottom" wrapText="0"/>
    </xf>
    <xf borderId="0" fillId="3" fontId="1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7.63"/>
    <col customWidth="1" min="2" max="2" width="18.0"/>
    <col customWidth="1" min="3" max="3" width="11.5"/>
    <col customWidth="1" min="4" max="4" width="12.63"/>
    <col customWidth="1" min="5" max="5" width="13.5"/>
    <col customWidth="1" min="6" max="6" width="7.88"/>
    <col customWidth="1" min="7" max="7" width="13.88"/>
    <col customWidth="1" min="8" max="8" width="12.13"/>
    <col customWidth="1" min="9" max="9" width="11.25"/>
  </cols>
  <sheetData>
    <row r="1" ht="12.75" customHeight="1">
      <c r="A1" s="1" t="s">
        <v>0</v>
      </c>
      <c r="B1" s="2" t="s">
        <v>1</v>
      </c>
      <c r="C1" s="3" t="s">
        <v>2</v>
      </c>
      <c r="D1" s="4">
        <v>44562.0</v>
      </c>
      <c r="E1" s="5" t="s">
        <v>3</v>
      </c>
      <c r="F1" s="6" t="s">
        <v>4</v>
      </c>
      <c r="G1" s="7" t="s">
        <v>5</v>
      </c>
      <c r="H1" s="7"/>
      <c r="I1" s="7"/>
    </row>
    <row r="2" ht="12.75" customHeight="1">
      <c r="A2" s="8" t="s">
        <v>6</v>
      </c>
      <c r="B2" s="9">
        <v>45216.0</v>
      </c>
      <c r="C2" s="10" t="s">
        <v>7</v>
      </c>
      <c r="D2" s="11">
        <v>45199.0</v>
      </c>
      <c r="E2" s="12" t="s">
        <v>8</v>
      </c>
      <c r="F2" s="13" t="s">
        <v>9</v>
      </c>
      <c r="G2" s="14"/>
      <c r="H2" s="15" t="s">
        <v>5</v>
      </c>
      <c r="I2" s="14"/>
    </row>
    <row r="3" ht="12.75" customHeight="1">
      <c r="A3" s="16"/>
      <c r="B3" s="16"/>
      <c r="C3" s="16"/>
      <c r="D3" s="17" t="s">
        <v>5</v>
      </c>
      <c r="E3" s="16"/>
      <c r="F3" s="17" t="s">
        <v>10</v>
      </c>
      <c r="G3" s="18"/>
      <c r="H3" s="18"/>
      <c r="I3" s="18"/>
    </row>
    <row r="4" ht="13.5" customHeight="1">
      <c r="A4" s="19" t="s">
        <v>11</v>
      </c>
      <c r="B4" s="20" t="s">
        <v>12</v>
      </c>
      <c r="C4" s="20">
        <v>273.0</v>
      </c>
      <c r="D4" s="21"/>
      <c r="E4" s="20">
        <v>273.0</v>
      </c>
      <c r="F4" s="21"/>
      <c r="G4" s="21"/>
      <c r="H4" s="20">
        <v>273.0</v>
      </c>
      <c r="I4" s="21"/>
    </row>
    <row r="5" ht="25.5" customHeight="1">
      <c r="A5" s="22" t="s">
        <v>13</v>
      </c>
      <c r="B5" s="22" t="s">
        <v>14</v>
      </c>
      <c r="C5" s="23" t="s">
        <v>15</v>
      </c>
      <c r="D5" s="22" t="s">
        <v>16</v>
      </c>
      <c r="E5" s="22" t="s">
        <v>17</v>
      </c>
      <c r="F5" s="22" t="s">
        <v>18</v>
      </c>
      <c r="G5" s="22" t="s">
        <v>19</v>
      </c>
      <c r="H5" s="22" t="s">
        <v>20</v>
      </c>
      <c r="I5" s="22" t="s">
        <v>21</v>
      </c>
    </row>
    <row r="6" ht="12.75" customHeight="1">
      <c r="A6" s="24" t="s">
        <v>22</v>
      </c>
      <c r="B6" s="25">
        <f>sum(B7:B35)</f>
        <v>81909796.09</v>
      </c>
      <c r="C6" s="25">
        <f t="shared" ref="C6:C35" si="1">B6/C$4</f>
        <v>300035.8831</v>
      </c>
      <c r="D6" s="25">
        <f>sum(D7:D35)</f>
        <v>93129848.03</v>
      </c>
      <c r="E6" s="25">
        <f t="shared" ref="E6:E35" si="2">D6/E$4</f>
        <v>341134.9745</v>
      </c>
      <c r="F6" s="26">
        <f t="shared" ref="F6:F35" si="3">E6/C6-1</f>
        <v>0.1369805869</v>
      </c>
      <c r="G6" s="25">
        <f>sum(G7:G35)</f>
        <v>91323277.14</v>
      </c>
      <c r="H6" s="25">
        <f t="shared" ref="H6:H35" si="4">G6/H$4</f>
        <v>334517.4987</v>
      </c>
      <c r="I6" s="26">
        <f t="shared" ref="I6:I35" si="5">D6/G6-1</f>
        <v>0.01978215135</v>
      </c>
    </row>
    <row r="7" ht="12.75" customHeight="1">
      <c r="A7" s="24" t="s">
        <v>23</v>
      </c>
      <c r="B7" s="27">
        <v>2439345.84</v>
      </c>
      <c r="C7" s="25">
        <f t="shared" si="1"/>
        <v>8935.332747</v>
      </c>
      <c r="D7" s="27">
        <v>2921698.21</v>
      </c>
      <c r="E7" s="25">
        <f t="shared" si="2"/>
        <v>10702.19125</v>
      </c>
      <c r="F7" s="26">
        <f t="shared" si="3"/>
        <v>0.1977384109</v>
      </c>
      <c r="G7" s="27">
        <v>2455220.66</v>
      </c>
      <c r="H7" s="25">
        <f t="shared" si="4"/>
        <v>8993.482271</v>
      </c>
      <c r="I7" s="26">
        <f t="shared" si="5"/>
        <v>0.189994145</v>
      </c>
    </row>
    <row r="8" ht="12.75" customHeight="1">
      <c r="A8" s="24" t="s">
        <v>24</v>
      </c>
      <c r="B8" s="27">
        <v>1574083.51</v>
      </c>
      <c r="C8" s="25">
        <f t="shared" si="1"/>
        <v>5765.873663</v>
      </c>
      <c r="D8" s="27">
        <v>1856689.72</v>
      </c>
      <c r="E8" s="25">
        <f t="shared" si="2"/>
        <v>6801.061245</v>
      </c>
      <c r="F8" s="26">
        <f t="shared" si="3"/>
        <v>0.1795369866</v>
      </c>
      <c r="G8" s="27">
        <v>1835691.41</v>
      </c>
      <c r="H8" s="25">
        <f t="shared" si="4"/>
        <v>6724.144359</v>
      </c>
      <c r="I8" s="26">
        <f t="shared" si="5"/>
        <v>0.01143891064</v>
      </c>
    </row>
    <row r="9" ht="12.75" customHeight="1">
      <c r="A9" s="24" t="s">
        <v>25</v>
      </c>
      <c r="B9" s="27">
        <v>2879071.05</v>
      </c>
      <c r="C9" s="25">
        <f t="shared" si="1"/>
        <v>10546.0478</v>
      </c>
      <c r="D9" s="27">
        <v>3501510.11</v>
      </c>
      <c r="E9" s="25">
        <f t="shared" si="2"/>
        <v>12826.04436</v>
      </c>
      <c r="F9" s="26">
        <f t="shared" si="3"/>
        <v>0.2161944076</v>
      </c>
      <c r="G9" s="27">
        <v>2758912.56</v>
      </c>
      <c r="H9" s="25">
        <f t="shared" si="4"/>
        <v>10105.90681</v>
      </c>
      <c r="I9" s="26">
        <f t="shared" si="5"/>
        <v>0.2691631336</v>
      </c>
    </row>
    <row r="10" ht="12.75" customHeight="1">
      <c r="A10" s="24" t="s">
        <v>26</v>
      </c>
      <c r="B10" s="27">
        <v>1733021.3</v>
      </c>
      <c r="C10" s="25">
        <f t="shared" si="1"/>
        <v>6348.06337</v>
      </c>
      <c r="D10" s="27">
        <v>2005023.33</v>
      </c>
      <c r="E10" s="25">
        <f t="shared" si="2"/>
        <v>7344.407802</v>
      </c>
      <c r="F10" s="26">
        <f t="shared" si="3"/>
        <v>0.1569525025</v>
      </c>
      <c r="G10" s="27">
        <v>1513103.95</v>
      </c>
      <c r="H10" s="25">
        <f t="shared" si="4"/>
        <v>5542.505311</v>
      </c>
      <c r="I10" s="26">
        <f t="shared" si="5"/>
        <v>0.325106137</v>
      </c>
    </row>
    <row r="11" ht="12.75" customHeight="1">
      <c r="A11" s="24" t="s">
        <v>27</v>
      </c>
      <c r="B11" s="27">
        <v>1306228.58</v>
      </c>
      <c r="C11" s="25">
        <f t="shared" si="1"/>
        <v>4784.720073</v>
      </c>
      <c r="D11" s="27">
        <v>1708826.65</v>
      </c>
      <c r="E11" s="25">
        <f t="shared" si="2"/>
        <v>6259.438278</v>
      </c>
      <c r="F11" s="26">
        <f t="shared" si="3"/>
        <v>0.3082141029</v>
      </c>
      <c r="G11" s="27">
        <v>1555263.02</v>
      </c>
      <c r="H11" s="25">
        <f t="shared" si="4"/>
        <v>5696.934139</v>
      </c>
      <c r="I11" s="26">
        <f t="shared" si="5"/>
        <v>0.09873804496</v>
      </c>
    </row>
    <row r="12" ht="12.75" customHeight="1">
      <c r="A12" s="24" t="s">
        <v>28</v>
      </c>
      <c r="B12" s="27">
        <v>1371751.54</v>
      </c>
      <c r="C12" s="25">
        <f t="shared" si="1"/>
        <v>5024.730916</v>
      </c>
      <c r="D12" s="27">
        <v>1495045.71</v>
      </c>
      <c r="E12" s="25">
        <f t="shared" si="2"/>
        <v>5476.357912</v>
      </c>
      <c r="F12" s="26">
        <f t="shared" si="3"/>
        <v>0.08988083221</v>
      </c>
      <c r="G12" s="27">
        <v>1660171.24</v>
      </c>
      <c r="H12" s="25">
        <f t="shared" si="4"/>
        <v>6081.213333</v>
      </c>
      <c r="I12" s="26">
        <f t="shared" si="5"/>
        <v>-0.09946295058</v>
      </c>
    </row>
    <row r="13" ht="12.75" customHeight="1">
      <c r="A13" s="24" t="s">
        <v>29</v>
      </c>
      <c r="B13" s="27">
        <v>960706.56</v>
      </c>
      <c r="C13" s="25">
        <f t="shared" si="1"/>
        <v>3519.071648</v>
      </c>
      <c r="D13" s="27">
        <v>1097858.64</v>
      </c>
      <c r="E13" s="25">
        <f t="shared" si="2"/>
        <v>4021.46022</v>
      </c>
      <c r="F13" s="26">
        <f t="shared" si="3"/>
        <v>0.1427616774</v>
      </c>
      <c r="G13" s="27">
        <v>1244035.21</v>
      </c>
      <c r="H13" s="25">
        <f t="shared" si="4"/>
        <v>4556.905531</v>
      </c>
      <c r="I13" s="26">
        <f t="shared" si="5"/>
        <v>-0.1175019556</v>
      </c>
    </row>
    <row r="14" ht="12.75" customHeight="1">
      <c r="A14" s="24" t="s">
        <v>30</v>
      </c>
      <c r="B14" s="27">
        <v>337975.43</v>
      </c>
      <c r="C14" s="25">
        <f t="shared" si="1"/>
        <v>1238.005238</v>
      </c>
      <c r="D14" s="27">
        <v>332106.84</v>
      </c>
      <c r="E14" s="25">
        <f t="shared" si="2"/>
        <v>1216.508571</v>
      </c>
      <c r="F14" s="26">
        <f t="shared" si="3"/>
        <v>-0.01736395453</v>
      </c>
      <c r="G14" s="27">
        <v>682363.1</v>
      </c>
      <c r="H14" s="25">
        <f t="shared" si="4"/>
        <v>2499.498535</v>
      </c>
      <c r="I14" s="26">
        <f t="shared" si="5"/>
        <v>-0.513298946</v>
      </c>
    </row>
    <row r="15" ht="12.75" customHeight="1">
      <c r="A15" s="24" t="s">
        <v>31</v>
      </c>
      <c r="B15" s="27">
        <v>443784.82</v>
      </c>
      <c r="C15" s="25">
        <f t="shared" si="1"/>
        <v>1625.585421</v>
      </c>
      <c r="D15" s="27">
        <v>477171.18</v>
      </c>
      <c r="E15" s="25">
        <f t="shared" si="2"/>
        <v>1747.87978</v>
      </c>
      <c r="F15" s="26">
        <f t="shared" si="3"/>
        <v>0.07523096441</v>
      </c>
      <c r="G15" s="27">
        <v>806865.27</v>
      </c>
      <c r="H15" s="25">
        <f t="shared" si="4"/>
        <v>2955.55044</v>
      </c>
      <c r="I15" s="26">
        <f t="shared" si="5"/>
        <v>-0.4086110808</v>
      </c>
    </row>
    <row r="16" ht="12.75" customHeight="1">
      <c r="A16" s="24" t="s">
        <v>32</v>
      </c>
      <c r="B16" s="27">
        <v>1.431853119E7</v>
      </c>
      <c r="C16" s="25">
        <f t="shared" si="1"/>
        <v>52448.8322</v>
      </c>
      <c r="D16" s="27">
        <v>1.60643981E7</v>
      </c>
      <c r="E16" s="25">
        <f t="shared" si="2"/>
        <v>58843.94908</v>
      </c>
      <c r="F16" s="26">
        <f t="shared" si="3"/>
        <v>0.1219305868</v>
      </c>
      <c r="G16" s="27">
        <v>1.592646906E7</v>
      </c>
      <c r="H16" s="25">
        <f t="shared" si="4"/>
        <v>58338.71451</v>
      </c>
      <c r="I16" s="26">
        <f t="shared" si="5"/>
        <v>0.0086603653</v>
      </c>
    </row>
    <row r="17" ht="12.75" customHeight="1">
      <c r="A17" s="24" t="s">
        <v>33</v>
      </c>
      <c r="B17" s="27">
        <v>9587088.29</v>
      </c>
      <c r="C17" s="25">
        <f t="shared" si="1"/>
        <v>35117.53952</v>
      </c>
      <c r="D17" s="27">
        <v>1.038652947E7</v>
      </c>
      <c r="E17" s="25">
        <f t="shared" si="2"/>
        <v>38045.89549</v>
      </c>
      <c r="F17" s="26">
        <f t="shared" si="3"/>
        <v>0.08338727628</v>
      </c>
      <c r="G17" s="27">
        <v>1.126630065E7</v>
      </c>
      <c r="H17" s="25">
        <f t="shared" si="4"/>
        <v>41268.50055</v>
      </c>
      <c r="I17" s="26">
        <f t="shared" si="5"/>
        <v>-0.07808873625</v>
      </c>
    </row>
    <row r="18" ht="12.75" customHeight="1">
      <c r="A18" s="24" t="s">
        <v>34</v>
      </c>
      <c r="B18" s="27">
        <v>4915658.23</v>
      </c>
      <c r="C18" s="25">
        <f t="shared" si="1"/>
        <v>18006.0741</v>
      </c>
      <c r="D18" s="27">
        <v>5805190.22</v>
      </c>
      <c r="E18" s="25">
        <f t="shared" si="2"/>
        <v>21264.43304</v>
      </c>
      <c r="F18" s="26">
        <f t="shared" si="3"/>
        <v>0.1809588764</v>
      </c>
      <c r="G18" s="27">
        <v>5044070.42</v>
      </c>
      <c r="H18" s="25">
        <f t="shared" si="4"/>
        <v>18476.44842</v>
      </c>
      <c r="I18" s="26">
        <f t="shared" si="5"/>
        <v>0.1508939679</v>
      </c>
    </row>
    <row r="19" ht="12.75" customHeight="1">
      <c r="A19" s="24" t="s">
        <v>35</v>
      </c>
      <c r="B19" s="27">
        <v>2380648.16</v>
      </c>
      <c r="C19" s="25">
        <f t="shared" si="1"/>
        <v>8720.32293</v>
      </c>
      <c r="D19" s="27">
        <v>2825162.08</v>
      </c>
      <c r="E19" s="25">
        <f t="shared" si="2"/>
        <v>10348.57905</v>
      </c>
      <c r="F19" s="26">
        <f t="shared" si="3"/>
        <v>0.1867197041</v>
      </c>
      <c r="G19" s="27">
        <v>2154180.08</v>
      </c>
      <c r="H19" s="25">
        <f t="shared" si="4"/>
        <v>7890.769524</v>
      </c>
      <c r="I19" s="26">
        <f t="shared" si="5"/>
        <v>0.3114790663</v>
      </c>
    </row>
    <row r="20" ht="12.75" customHeight="1">
      <c r="A20" s="24" t="s">
        <v>36</v>
      </c>
      <c r="B20" s="27">
        <v>3208906.3</v>
      </c>
      <c r="C20" s="25">
        <f t="shared" si="1"/>
        <v>11754.23553</v>
      </c>
      <c r="D20" s="27">
        <v>3645149.61</v>
      </c>
      <c r="E20" s="25">
        <f t="shared" si="2"/>
        <v>13352.19637</v>
      </c>
      <c r="F20" s="26">
        <f t="shared" si="3"/>
        <v>0.1359476623</v>
      </c>
      <c r="G20" s="27">
        <v>3701126.38</v>
      </c>
      <c r="H20" s="25">
        <f t="shared" si="4"/>
        <v>13557.23949</v>
      </c>
      <c r="I20" s="26">
        <f t="shared" si="5"/>
        <v>-0.01512425253</v>
      </c>
    </row>
    <row r="21" ht="12.75" customHeight="1">
      <c r="A21" s="24" t="s">
        <v>37</v>
      </c>
      <c r="B21" s="27">
        <v>7380763.34</v>
      </c>
      <c r="C21" s="25">
        <f t="shared" si="1"/>
        <v>27035.76315</v>
      </c>
      <c r="D21" s="27">
        <v>8194101.18</v>
      </c>
      <c r="E21" s="25">
        <f t="shared" si="2"/>
        <v>30015.02264</v>
      </c>
      <c r="F21" s="26">
        <f t="shared" si="3"/>
        <v>0.1101969813</v>
      </c>
      <c r="G21" s="27">
        <v>8071787.91</v>
      </c>
      <c r="H21" s="25">
        <f t="shared" si="4"/>
        <v>29566.98868</v>
      </c>
      <c r="I21" s="26">
        <f t="shared" si="5"/>
        <v>0.01515318184</v>
      </c>
    </row>
    <row r="22" ht="12.75" customHeight="1">
      <c r="A22" s="24" t="s">
        <v>38</v>
      </c>
      <c r="B22" s="27">
        <v>369836.93</v>
      </c>
      <c r="C22" s="25">
        <f t="shared" si="1"/>
        <v>1354.714029</v>
      </c>
      <c r="D22" s="27">
        <v>349452.67</v>
      </c>
      <c r="E22" s="25">
        <f t="shared" si="2"/>
        <v>1280.04641</v>
      </c>
      <c r="F22" s="26">
        <f t="shared" si="3"/>
        <v>-0.05511688624</v>
      </c>
      <c r="G22" s="27">
        <v>435287.85</v>
      </c>
      <c r="H22" s="25">
        <f t="shared" si="4"/>
        <v>1594.460989</v>
      </c>
      <c r="I22" s="26">
        <f t="shared" si="5"/>
        <v>-0.1971917663</v>
      </c>
    </row>
    <row r="23" ht="12.75" customHeight="1">
      <c r="A23" s="24" t="s">
        <v>39</v>
      </c>
      <c r="B23" s="27">
        <v>292928.9</v>
      </c>
      <c r="C23" s="25">
        <f t="shared" si="1"/>
        <v>1072.999634</v>
      </c>
      <c r="D23" s="27">
        <v>306542.57</v>
      </c>
      <c r="E23" s="25">
        <f t="shared" si="2"/>
        <v>1122.866557</v>
      </c>
      <c r="F23" s="26">
        <f t="shared" si="3"/>
        <v>0.0464743151</v>
      </c>
      <c r="G23" s="27">
        <v>323925.14</v>
      </c>
      <c r="H23" s="25">
        <f t="shared" si="4"/>
        <v>1186.538974</v>
      </c>
      <c r="I23" s="26">
        <f t="shared" si="5"/>
        <v>-0.05366230605</v>
      </c>
    </row>
    <row r="24" ht="12.75" customHeight="1">
      <c r="A24" s="24" t="s">
        <v>40</v>
      </c>
      <c r="B24" s="27">
        <v>488757.02</v>
      </c>
      <c r="C24" s="25">
        <f t="shared" si="1"/>
        <v>1790.318755</v>
      </c>
      <c r="D24" s="27">
        <v>714203.22</v>
      </c>
      <c r="E24" s="25">
        <f t="shared" si="2"/>
        <v>2616.129011</v>
      </c>
      <c r="F24" s="26">
        <f t="shared" si="3"/>
        <v>0.4612643722</v>
      </c>
      <c r="G24" s="27">
        <v>737373.75</v>
      </c>
      <c r="H24" s="25">
        <f t="shared" si="4"/>
        <v>2701.002747</v>
      </c>
      <c r="I24" s="26">
        <f t="shared" si="5"/>
        <v>-0.031423047</v>
      </c>
    </row>
    <row r="25" ht="12.75" customHeight="1">
      <c r="A25" s="24" t="s">
        <v>41</v>
      </c>
      <c r="B25" s="27">
        <v>1937275.91</v>
      </c>
      <c r="C25" s="25">
        <f t="shared" si="1"/>
        <v>7096.248755</v>
      </c>
      <c r="D25" s="27">
        <v>2132556.51</v>
      </c>
      <c r="E25" s="25">
        <f t="shared" si="2"/>
        <v>7811.562308</v>
      </c>
      <c r="F25" s="26">
        <f t="shared" si="3"/>
        <v>0.1008016458</v>
      </c>
      <c r="G25" s="27">
        <v>2308247.83</v>
      </c>
      <c r="H25" s="25">
        <f t="shared" si="4"/>
        <v>8455.120256</v>
      </c>
      <c r="I25" s="26">
        <f t="shared" si="5"/>
        <v>-0.07611458255</v>
      </c>
    </row>
    <row r="26" ht="12.75" customHeight="1">
      <c r="A26" s="24" t="s">
        <v>42</v>
      </c>
      <c r="B26" s="27">
        <v>1542596.12</v>
      </c>
      <c r="C26" s="25">
        <f t="shared" si="1"/>
        <v>5650.535238</v>
      </c>
      <c r="D26" s="27">
        <v>1754086.11</v>
      </c>
      <c r="E26" s="25">
        <f t="shared" si="2"/>
        <v>6425.223846</v>
      </c>
      <c r="F26" s="26">
        <f t="shared" si="3"/>
        <v>0.1371000402</v>
      </c>
      <c r="G26" s="27">
        <v>1725208.45</v>
      </c>
      <c r="H26" s="25">
        <f t="shared" si="4"/>
        <v>6319.444872</v>
      </c>
      <c r="I26" s="26">
        <f t="shared" si="5"/>
        <v>0.01673864976</v>
      </c>
    </row>
    <row r="27" ht="12.75" customHeight="1">
      <c r="A27" s="24" t="s">
        <v>43</v>
      </c>
      <c r="B27" s="27">
        <v>2402048.85</v>
      </c>
      <c r="C27" s="25">
        <f t="shared" si="1"/>
        <v>8798.713736</v>
      </c>
      <c r="D27" s="27">
        <v>2686564.27</v>
      </c>
      <c r="E27" s="25">
        <f t="shared" si="2"/>
        <v>9840.894762</v>
      </c>
      <c r="F27" s="26">
        <f t="shared" si="3"/>
        <v>0.118446975</v>
      </c>
      <c r="G27" s="27">
        <v>3656439.68</v>
      </c>
      <c r="H27" s="25">
        <f t="shared" si="4"/>
        <v>13393.55194</v>
      </c>
      <c r="I27" s="26">
        <f t="shared" si="5"/>
        <v>-0.2652513086</v>
      </c>
    </row>
    <row r="28" ht="12.75" customHeight="1">
      <c r="A28" s="24" t="s">
        <v>44</v>
      </c>
      <c r="B28" s="27">
        <v>2722465.76</v>
      </c>
      <c r="C28" s="25">
        <f t="shared" si="1"/>
        <v>9972.402051</v>
      </c>
      <c r="D28" s="27">
        <v>3045985.93</v>
      </c>
      <c r="E28" s="25">
        <f t="shared" si="2"/>
        <v>11157.45762</v>
      </c>
      <c r="F28" s="26">
        <f t="shared" si="3"/>
        <v>0.1188335129</v>
      </c>
      <c r="G28" s="27">
        <v>2639399.87</v>
      </c>
      <c r="H28" s="25">
        <f t="shared" si="4"/>
        <v>9668.131392</v>
      </c>
      <c r="I28" s="26">
        <f t="shared" si="5"/>
        <v>0.154044889</v>
      </c>
    </row>
    <row r="29" ht="12.75" customHeight="1">
      <c r="A29" s="24" t="s">
        <v>45</v>
      </c>
      <c r="B29" s="27">
        <v>3502865.68</v>
      </c>
      <c r="C29" s="25">
        <f t="shared" si="1"/>
        <v>12831.00982</v>
      </c>
      <c r="D29" s="27">
        <v>4411864.75</v>
      </c>
      <c r="E29" s="25">
        <f t="shared" si="2"/>
        <v>16160.67674</v>
      </c>
      <c r="F29" s="26">
        <f t="shared" si="3"/>
        <v>0.259501549</v>
      </c>
      <c r="G29" s="27">
        <v>4061450.13</v>
      </c>
      <c r="H29" s="25">
        <f t="shared" si="4"/>
        <v>14877.1067</v>
      </c>
      <c r="I29" s="26">
        <f t="shared" si="5"/>
        <v>0.0862782033</v>
      </c>
    </row>
    <row r="30" ht="12.75" customHeight="1">
      <c r="A30" s="24" t="s">
        <v>46</v>
      </c>
      <c r="B30" s="27">
        <v>741737.93</v>
      </c>
      <c r="C30" s="25">
        <f t="shared" si="1"/>
        <v>2716.988755</v>
      </c>
      <c r="D30" s="27">
        <v>818015.32</v>
      </c>
      <c r="E30" s="25">
        <f t="shared" si="2"/>
        <v>2996.393114</v>
      </c>
      <c r="F30" s="26">
        <f t="shared" si="3"/>
        <v>0.1028360381</v>
      </c>
      <c r="G30" s="27">
        <v>726590.82</v>
      </c>
      <c r="H30" s="25">
        <f t="shared" si="4"/>
        <v>2661.504835</v>
      </c>
      <c r="I30" s="26">
        <f t="shared" si="5"/>
        <v>0.1258266654</v>
      </c>
    </row>
    <row r="31" ht="12.75" customHeight="1">
      <c r="A31" s="24" t="s">
        <v>47</v>
      </c>
      <c r="B31" s="27">
        <v>459434.8</v>
      </c>
      <c r="C31" s="25">
        <f t="shared" si="1"/>
        <v>1682.911355</v>
      </c>
      <c r="D31" s="27">
        <v>526723.28</v>
      </c>
      <c r="E31" s="25">
        <f t="shared" si="2"/>
        <v>1929.389304</v>
      </c>
      <c r="F31" s="26">
        <f t="shared" si="3"/>
        <v>0.1464592582</v>
      </c>
      <c r="G31" s="27">
        <v>440449.17</v>
      </c>
      <c r="H31" s="25">
        <f t="shared" si="4"/>
        <v>1613.366923</v>
      </c>
      <c r="I31" s="26">
        <f t="shared" si="5"/>
        <v>0.1958775629</v>
      </c>
    </row>
    <row r="32" ht="12.75" customHeight="1">
      <c r="A32" s="24" t="s">
        <v>48</v>
      </c>
      <c r="B32" s="27">
        <v>1286243.82</v>
      </c>
      <c r="C32" s="25">
        <f t="shared" si="1"/>
        <v>4711.515824</v>
      </c>
      <c r="D32" s="27">
        <v>1454626.01</v>
      </c>
      <c r="E32" s="25">
        <f t="shared" si="2"/>
        <v>5328.300403</v>
      </c>
      <c r="F32" s="26">
        <f t="shared" si="3"/>
        <v>0.130910009</v>
      </c>
      <c r="G32" s="27">
        <v>1157240.82</v>
      </c>
      <c r="H32" s="25">
        <f t="shared" si="4"/>
        <v>4238.977363</v>
      </c>
      <c r="I32" s="26">
        <f t="shared" si="5"/>
        <v>0.2569777914</v>
      </c>
    </row>
    <row r="33" ht="12.75" customHeight="1">
      <c r="A33" s="24" t="s">
        <v>49</v>
      </c>
      <c r="B33" s="27">
        <v>8286694.99</v>
      </c>
      <c r="C33" s="25">
        <f t="shared" si="1"/>
        <v>30354.1941</v>
      </c>
      <c r="D33" s="27">
        <v>9407564.42</v>
      </c>
      <c r="E33" s="25">
        <f t="shared" si="2"/>
        <v>34459.94293</v>
      </c>
      <c r="F33" s="26">
        <f t="shared" si="3"/>
        <v>0.1352613354</v>
      </c>
      <c r="G33" s="27">
        <v>8704666.47</v>
      </c>
      <c r="H33" s="25">
        <f t="shared" si="4"/>
        <v>31885.22516</v>
      </c>
      <c r="I33" s="26">
        <f t="shared" si="5"/>
        <v>0.0807495557</v>
      </c>
    </row>
    <row r="34" ht="12.75" customHeight="1">
      <c r="A34" s="24" t="s">
        <v>50</v>
      </c>
      <c r="B34" s="27">
        <v>1850874.14</v>
      </c>
      <c r="C34" s="25">
        <f t="shared" si="1"/>
        <v>6779.758755</v>
      </c>
      <c r="D34" s="27">
        <v>1987590.22</v>
      </c>
      <c r="E34" s="25">
        <f t="shared" si="2"/>
        <v>7280.550256</v>
      </c>
      <c r="F34" s="26">
        <f t="shared" si="3"/>
        <v>0.07386568165</v>
      </c>
      <c r="G34" s="27">
        <v>2431992.76</v>
      </c>
      <c r="H34" s="25">
        <f t="shared" si="4"/>
        <v>8908.398388</v>
      </c>
      <c r="I34" s="26">
        <f t="shared" si="5"/>
        <v>-0.1827318516</v>
      </c>
    </row>
    <row r="35" ht="12.75" customHeight="1">
      <c r="A35" s="24" t="s">
        <v>51</v>
      </c>
      <c r="B35" s="27">
        <v>1188471.1</v>
      </c>
      <c r="C35" s="25">
        <f t="shared" si="1"/>
        <v>4353.373993</v>
      </c>
      <c r="D35" s="27">
        <v>1217611.7</v>
      </c>
      <c r="E35" s="25">
        <f t="shared" si="2"/>
        <v>4460.116117</v>
      </c>
      <c r="F35" s="26">
        <f t="shared" si="3"/>
        <v>0.02451940144</v>
      </c>
      <c r="G35" s="27">
        <v>1299443.48</v>
      </c>
      <c r="H35" s="25">
        <f t="shared" si="4"/>
        <v>4759.866227</v>
      </c>
      <c r="I35" s="26">
        <f t="shared" si="5"/>
        <v>-0.06297448197</v>
      </c>
    </row>
    <row r="36" ht="12.75" customHeight="1">
      <c r="A36" s="28"/>
      <c r="B36" s="28"/>
      <c r="C36" s="28"/>
      <c r="D36" s="28"/>
      <c r="E36" s="28"/>
      <c r="F36" s="28"/>
      <c r="G36" s="28"/>
      <c r="H36" s="28"/>
      <c r="I36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0.63"/>
    <col customWidth="1" min="2" max="2" width="15.88"/>
    <col customWidth="1" min="3" max="3" width="7.0"/>
    <col customWidth="1" min="4" max="4" width="46.38"/>
  </cols>
  <sheetData>
    <row r="1" ht="12.0" customHeight="1">
      <c r="A1" s="29" t="s">
        <v>52</v>
      </c>
      <c r="B1" s="30" t="s">
        <v>53</v>
      </c>
      <c r="C1" s="30" t="s">
        <v>54</v>
      </c>
      <c r="D1" s="29" t="s">
        <v>55</v>
      </c>
    </row>
    <row r="2" ht="12.75" customHeight="1">
      <c r="A2" s="31"/>
      <c r="B2" s="32"/>
      <c r="C2" s="33"/>
      <c r="D2" s="34"/>
    </row>
    <row r="3" ht="12.0" customHeight="1">
      <c r="A3" s="31"/>
      <c r="B3" s="32"/>
      <c r="C3" s="33"/>
      <c r="D3" s="34"/>
    </row>
    <row r="4" ht="12.0" customHeight="1">
      <c r="A4" s="31"/>
      <c r="B4" s="32"/>
      <c r="C4" s="33"/>
      <c r="D4" s="34"/>
    </row>
    <row r="5" ht="15.75" customHeight="1">
      <c r="A5" s="35"/>
      <c r="B5" s="36"/>
      <c r="C5" s="37"/>
      <c r="D5" s="38"/>
    </row>
  </sheetData>
  <drawing r:id="rId1"/>
</worksheet>
</file>