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<sst xmlns="http://schemas.openxmlformats.org/spreadsheetml/2006/main" count="444" uniqueCount="191">
  <si>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</si>
  <si>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</si>
  <si>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</si>
  <si>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</si>
  <si>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</si>
  <si>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</si>
  <si>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</si>
  <si>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</si>
  <si>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</si>
  <si>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</si>
  <si>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</si>
  <si>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JAN-APR</t>
  </si>
  <si>
    <t>SES Area (RP3)</t>
  </si>
  <si>
    <t>Year</t>
  </si>
  <si>
    <t>Days</t>
  </si>
  <si>
    <t>Total IFR flights</t>
  </si>
  <si>
    <t>Avg. Daily</t>
  </si>
  <si>
    <t>% change</t>
  </si>
  <si>
    <t xml:space="preserve">   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</si>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</sst>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45062.0</v>
      </c>
      <c r="C2" s="9" t="s">
        <v>6</v>
      </c>
      <c r="D2" s="10">
        <v>45046.0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5"/>
      <c r="E3" s="13" t="s">
        <v>10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18</v>
      </c>
    </row>
    <row r="6" ht="12.0" customHeight="1">
      <c r="A6" s="21" t="s">
        <v>19</v>
      </c>
      <c r="B6" s="22">
        <v>120.0</v>
      </c>
      <c r="C6" s="23">
        <v>2584859.0</v>
      </c>
      <c r="D6" s="23">
        <f t="shared" ref="D6:D14" si="1">C6/B6</f>
        <v>21540.49167</v>
      </c>
      <c r="E6" s="24"/>
      <c r="F6" s="18" t="s">
        <v>9</v>
      </c>
    </row>
    <row r="7" ht="12.0" customHeight="1">
      <c r="A7" s="21" t="s">
        <v>20</v>
      </c>
      <c r="B7" s="22">
        <v>121.0</v>
      </c>
      <c r="C7" s="25">
        <v>2660375.0</v>
      </c>
      <c r="D7" s="25">
        <f t="shared" si="1"/>
        <v>21986.57025</v>
      </c>
      <c r="E7" s="26">
        <f t="shared" ref="E7:E14" si="2">D7/D6-1</f>
        <v>0.02070883934</v>
      </c>
      <c r="F7" s="18" t="s">
        <v>9</v>
      </c>
    </row>
    <row r="8" ht="12.0" customHeight="1">
      <c r="A8" s="21" t="s">
        <v>21</v>
      </c>
      <c r="B8" s="22">
        <v>120.0</v>
      </c>
      <c r="C8" s="25">
        <v>2745673.0</v>
      </c>
      <c r="D8" s="25">
        <f t="shared" si="1"/>
        <v>22880.60833</v>
      </c>
      <c r="E8" s="26">
        <f t="shared" si="2"/>
        <v>0.0406629172</v>
      </c>
      <c r="F8" s="18" t="s">
        <v>10</v>
      </c>
    </row>
    <row r="9" ht="12.0" customHeight="1">
      <c r="A9" s="21" t="s">
        <v>22</v>
      </c>
      <c r="B9" s="22">
        <v>120.0</v>
      </c>
      <c r="C9" s="25">
        <v>2843051.0</v>
      </c>
      <c r="D9" s="25">
        <f t="shared" si="1"/>
        <v>23692.09167</v>
      </c>
      <c r="E9" s="26">
        <f t="shared" si="2"/>
        <v>0.03546598593</v>
      </c>
      <c r="F9" s="18" t="s">
        <v>9</v>
      </c>
    </row>
    <row r="10" ht="12.0" customHeight="1">
      <c r="A10" s="21" t="s">
        <v>23</v>
      </c>
      <c r="B10" s="22">
        <v>120.0</v>
      </c>
      <c r="C10" s="25">
        <v>2927152.0</v>
      </c>
      <c r="D10" s="25">
        <f t="shared" si="1"/>
        <v>24392.93333</v>
      </c>
      <c r="E10" s="26">
        <f t="shared" si="2"/>
        <v>0.02958124916</v>
      </c>
      <c r="F10" s="18" t="s">
        <v>9</v>
      </c>
    </row>
    <row r="11" ht="12.0" customHeight="1">
      <c r="A11" s="21" t="s">
        <v>24</v>
      </c>
      <c r="B11" s="22">
        <v>121.0</v>
      </c>
      <c r="C11" s="25">
        <v>1908235.0</v>
      </c>
      <c r="D11" s="25">
        <f t="shared" si="1"/>
        <v>15770.53719</v>
      </c>
      <c r="E11" s="26">
        <f t="shared" si="2"/>
        <v>-0.3534792649</v>
      </c>
      <c r="F11" s="18" t="s">
        <v>9</v>
      </c>
    </row>
    <row r="12" ht="12.0" customHeight="1">
      <c r="A12" s="21" t="s">
        <v>25</v>
      </c>
      <c r="B12" s="22">
        <v>120.0</v>
      </c>
      <c r="C12" s="25">
        <v>1006576.0</v>
      </c>
      <c r="D12" s="25">
        <f t="shared" si="1"/>
        <v>8388.133333</v>
      </c>
      <c r="E12" s="26">
        <f t="shared" si="2"/>
        <v>-0.4681136583</v>
      </c>
      <c r="F12" s="18" t="s">
        <v>9</v>
      </c>
    </row>
    <row r="13" ht="12.0" customHeight="1">
      <c r="A13" s="21" t="s">
        <v>26</v>
      </c>
      <c r="B13" s="22">
        <v>120.0</v>
      </c>
      <c r="C13" s="25">
        <v>2197428.0</v>
      </c>
      <c r="D13" s="25">
        <f t="shared" si="1"/>
        <v>18311.9</v>
      </c>
      <c r="E13" s="26">
        <f t="shared" si="2"/>
        <v>1.183072118</v>
      </c>
      <c r="F13" s="18" t="s">
        <v>9</v>
      </c>
    </row>
    <row r="14" ht="12.0" customHeight="1">
      <c r="A14" s="21" t="s">
        <v>27</v>
      </c>
      <c r="B14" s="22">
        <v>120.0</v>
      </c>
      <c r="C14" s="25">
        <v>2559501.0</v>
      </c>
      <c r="D14" s="25">
        <f t="shared" si="1"/>
        <v>21329.175</v>
      </c>
      <c r="E14" s="26">
        <f t="shared" si="2"/>
        <v>0.164771269</v>
      </c>
      <c r="F14" s="18" t="s">
        <v>9</v>
      </c>
    </row>
    <row r="15" ht="12.0" customHeight="1">
      <c r="A15" s="21" t="s">
        <v>28</v>
      </c>
      <c r="B15" s="22"/>
      <c r="C15" s="25"/>
      <c r="D15" s="25"/>
      <c r="E15" s="26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45062</v>
      </c>
      <c r="C2" s="9" t="s">
        <v>6</v>
      </c>
      <c r="D2" s="10">
        <f>ERT_FLTS_YY!D2</f>
        <v>45046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29</v>
      </c>
      <c r="B4" s="38" t="s">
        <v>13</v>
      </c>
      <c r="C4" s="38" t="s">
        <v>30</v>
      </c>
      <c r="D4" s="39" t="s">
        <v>31</v>
      </c>
      <c r="E4" s="40" t="s">
        <v>14</v>
      </c>
      <c r="F4" s="40" t="s">
        <v>15</v>
      </c>
      <c r="G4" s="40" t="s">
        <v>16</v>
      </c>
      <c r="H4" s="20" t="s">
        <v>32</v>
      </c>
      <c r="I4" s="41" t="s">
        <v>33</v>
      </c>
    </row>
    <row r="5" ht="12.0" customHeight="1">
      <c r="A5" s="42" t="s">
        <v>34</v>
      </c>
      <c r="B5" s="43">
        <v>2015.0</v>
      </c>
      <c r="C5" s="44" t="s">
        <v>35</v>
      </c>
      <c r="D5" s="45" t="s">
        <v>36</v>
      </c>
      <c r="E5" s="46">
        <v>31.0</v>
      </c>
      <c r="F5" s="47">
        <v>608704.0</v>
      </c>
      <c r="G5" s="48">
        <f t="shared" ref="G5:G104" si="1">F5/E5</f>
        <v>19635.6129</v>
      </c>
      <c r="H5" s="49"/>
      <c r="I5" s="50">
        <v>0.0</v>
      </c>
    </row>
    <row r="6" ht="12.0" customHeight="1">
      <c r="A6" s="42" t="s">
        <v>34</v>
      </c>
      <c r="B6" s="51">
        <v>2015.0</v>
      </c>
      <c r="C6" s="52" t="s">
        <v>37</v>
      </c>
      <c r="D6" s="53" t="s">
        <v>38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34</v>
      </c>
      <c r="B7" s="51">
        <v>2015.0</v>
      </c>
      <c r="C7" s="52" t="s">
        <v>39</v>
      </c>
      <c r="D7" s="53" t="s">
        <v>40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34</v>
      </c>
      <c r="B8" s="51">
        <v>2015.0</v>
      </c>
      <c r="C8" s="52" t="s">
        <v>41</v>
      </c>
      <c r="D8" s="53" t="s">
        <v>42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34</v>
      </c>
      <c r="B9" s="51">
        <v>2015.0</v>
      </c>
      <c r="C9" s="52" t="s">
        <v>43</v>
      </c>
      <c r="D9" s="53" t="s">
        <v>44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34</v>
      </c>
      <c r="B10" s="51">
        <v>2015.0</v>
      </c>
      <c r="C10" s="52" t="s">
        <v>45</v>
      </c>
      <c r="D10" s="53" t="s">
        <v>46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34</v>
      </c>
      <c r="B11" s="51">
        <v>2015.0</v>
      </c>
      <c r="C11" s="52" t="s">
        <v>47</v>
      </c>
      <c r="D11" s="53" t="s">
        <v>48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34</v>
      </c>
      <c r="B12" s="51">
        <v>2015.0</v>
      </c>
      <c r="C12" s="52" t="s">
        <v>49</v>
      </c>
      <c r="D12" s="53" t="s">
        <v>50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34</v>
      </c>
      <c r="B13" s="51">
        <v>2015.0</v>
      </c>
      <c r="C13" s="52" t="s">
        <v>51</v>
      </c>
      <c r="D13" s="53" t="s">
        <v>52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34</v>
      </c>
      <c r="B14" s="51">
        <v>2015.0</v>
      </c>
      <c r="C14" s="52" t="s">
        <v>53</v>
      </c>
      <c r="D14" s="53" t="s">
        <v>54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34</v>
      </c>
      <c r="B15" s="51">
        <v>2015.0</v>
      </c>
      <c r="C15" s="52" t="s">
        <v>55</v>
      </c>
      <c r="D15" s="53" t="s">
        <v>56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34</v>
      </c>
      <c r="B16" s="15">
        <v>2015.0</v>
      </c>
      <c r="C16" s="63" t="s">
        <v>57</v>
      </c>
      <c r="D16" s="64" t="s">
        <v>58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34</v>
      </c>
      <c r="B17" s="43">
        <v>2016.0</v>
      </c>
      <c r="C17" s="52" t="s">
        <v>59</v>
      </c>
      <c r="D17" s="53" t="s">
        <v>36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34</v>
      </c>
      <c r="B18" s="51">
        <v>2016.0</v>
      </c>
      <c r="C18" s="52" t="s">
        <v>60</v>
      </c>
      <c r="D18" s="53" t="s">
        <v>38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34</v>
      </c>
      <c r="B19" s="51">
        <v>2016.0</v>
      </c>
      <c r="C19" s="52" t="s">
        <v>61</v>
      </c>
      <c r="D19" s="53" t="s">
        <v>40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34</v>
      </c>
      <c r="B20" s="51">
        <v>2016.0</v>
      </c>
      <c r="C20" s="52" t="s">
        <v>62</v>
      </c>
      <c r="D20" s="53" t="s">
        <v>42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34</v>
      </c>
      <c r="B21" s="51">
        <v>2016.0</v>
      </c>
      <c r="C21" s="52" t="s">
        <v>63</v>
      </c>
      <c r="D21" s="53" t="s">
        <v>44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34</v>
      </c>
      <c r="B22" s="51">
        <v>2016.0</v>
      </c>
      <c r="C22" s="52" t="s">
        <v>64</v>
      </c>
      <c r="D22" s="53" t="s">
        <v>46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34</v>
      </c>
      <c r="B23" s="51">
        <v>2016.0</v>
      </c>
      <c r="C23" s="52" t="s">
        <v>65</v>
      </c>
      <c r="D23" s="53" t="s">
        <v>48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34</v>
      </c>
      <c r="B24" s="51">
        <v>2016.0</v>
      </c>
      <c r="C24" s="52" t="s">
        <v>66</v>
      </c>
      <c r="D24" s="53" t="s">
        <v>50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34</v>
      </c>
      <c r="B25" s="51">
        <v>2016.0</v>
      </c>
      <c r="C25" s="52" t="s">
        <v>67</v>
      </c>
      <c r="D25" s="53" t="s">
        <v>52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34</v>
      </c>
      <c r="B26" s="51">
        <v>2016.0</v>
      </c>
      <c r="C26" s="52" t="s">
        <v>68</v>
      </c>
      <c r="D26" s="53" t="s">
        <v>54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34</v>
      </c>
      <c r="B27" s="51">
        <v>2016.0</v>
      </c>
      <c r="C27" s="52" t="s">
        <v>69</v>
      </c>
      <c r="D27" s="53" t="s">
        <v>56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34</v>
      </c>
      <c r="B28" s="15">
        <v>2016.0</v>
      </c>
      <c r="C28" s="63" t="s">
        <v>70</v>
      </c>
      <c r="D28" s="64" t="s">
        <v>58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34</v>
      </c>
      <c r="B29" s="43">
        <v>2017.0</v>
      </c>
      <c r="C29" s="52" t="s">
        <v>71</v>
      </c>
      <c r="D29" s="53" t="s">
        <v>36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34</v>
      </c>
      <c r="B30" s="51">
        <v>2017.0</v>
      </c>
      <c r="C30" s="52" t="s">
        <v>72</v>
      </c>
      <c r="D30" s="53" t="s">
        <v>38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34</v>
      </c>
      <c r="B31" s="51">
        <v>2017.0</v>
      </c>
      <c r="C31" s="52" t="s">
        <v>73</v>
      </c>
      <c r="D31" s="53" t="s">
        <v>40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34</v>
      </c>
      <c r="B32" s="51">
        <v>2017.0</v>
      </c>
      <c r="C32" s="52" t="s">
        <v>74</v>
      </c>
      <c r="D32" s="53" t="s">
        <v>42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34</v>
      </c>
      <c r="B33" s="51">
        <v>2017.0</v>
      </c>
      <c r="C33" s="52" t="s">
        <v>75</v>
      </c>
      <c r="D33" s="53" t="s">
        <v>44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34</v>
      </c>
      <c r="B34" s="51">
        <v>2017.0</v>
      </c>
      <c r="C34" s="52" t="s">
        <v>76</v>
      </c>
      <c r="D34" s="53" t="s">
        <v>46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34</v>
      </c>
      <c r="B35" s="51">
        <v>2017.0</v>
      </c>
      <c r="C35" s="52" t="s">
        <v>77</v>
      </c>
      <c r="D35" s="53" t="s">
        <v>48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34</v>
      </c>
      <c r="B36" s="51">
        <v>2017.0</v>
      </c>
      <c r="C36" s="52" t="s">
        <v>78</v>
      </c>
      <c r="D36" s="53" t="s">
        <v>50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34</v>
      </c>
      <c r="B37" s="51">
        <v>2017.0</v>
      </c>
      <c r="C37" s="52" t="s">
        <v>79</v>
      </c>
      <c r="D37" s="53" t="s">
        <v>52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34</v>
      </c>
      <c r="B38" s="51">
        <v>2017.0</v>
      </c>
      <c r="C38" s="52" t="s">
        <v>80</v>
      </c>
      <c r="D38" s="53" t="s">
        <v>54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34</v>
      </c>
      <c r="B39" s="51">
        <v>2017.0</v>
      </c>
      <c r="C39" s="52" t="s">
        <v>81</v>
      </c>
      <c r="D39" s="53" t="s">
        <v>56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34</v>
      </c>
      <c r="B40" s="15">
        <v>2017.0</v>
      </c>
      <c r="C40" s="63" t="s">
        <v>82</v>
      </c>
      <c r="D40" s="64" t="s">
        <v>58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34</v>
      </c>
      <c r="B41" s="43">
        <v>2018.0</v>
      </c>
      <c r="C41" s="52" t="s">
        <v>83</v>
      </c>
      <c r="D41" s="53" t="s">
        <v>36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34</v>
      </c>
      <c r="B42" s="51">
        <v>2018.0</v>
      </c>
      <c r="C42" s="52" t="s">
        <v>84</v>
      </c>
      <c r="D42" s="53" t="s">
        <v>38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34</v>
      </c>
      <c r="B43" s="51">
        <v>2018.0</v>
      </c>
      <c r="C43" s="52" t="s">
        <v>85</v>
      </c>
      <c r="D43" s="53" t="s">
        <v>40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34</v>
      </c>
      <c r="B44" s="51">
        <v>2018.0</v>
      </c>
      <c r="C44" s="52" t="s">
        <v>86</v>
      </c>
      <c r="D44" s="53" t="s">
        <v>42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34</v>
      </c>
      <c r="B45" s="51">
        <v>2018.0</v>
      </c>
      <c r="C45" s="52" t="s">
        <v>87</v>
      </c>
      <c r="D45" s="53" t="s">
        <v>44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34</v>
      </c>
      <c r="B46" s="51">
        <v>2018.0</v>
      </c>
      <c r="C46" s="52" t="s">
        <v>88</v>
      </c>
      <c r="D46" s="53" t="s">
        <v>46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34</v>
      </c>
      <c r="B47" s="51">
        <v>2018.0</v>
      </c>
      <c r="C47" s="52" t="s">
        <v>89</v>
      </c>
      <c r="D47" s="53" t="s">
        <v>48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34</v>
      </c>
      <c r="B48" s="51">
        <v>2018.0</v>
      </c>
      <c r="C48" s="52" t="s">
        <v>90</v>
      </c>
      <c r="D48" s="53" t="s">
        <v>50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34</v>
      </c>
      <c r="B49" s="51">
        <v>2018.0</v>
      </c>
      <c r="C49" s="52" t="s">
        <v>91</v>
      </c>
      <c r="D49" s="53" t="s">
        <v>52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34</v>
      </c>
      <c r="B50" s="51">
        <v>2018.0</v>
      </c>
      <c r="C50" s="52" t="s">
        <v>92</v>
      </c>
      <c r="D50" s="53" t="s">
        <v>54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34</v>
      </c>
      <c r="B51" s="51">
        <v>2018.0</v>
      </c>
      <c r="C51" s="52" t="s">
        <v>93</v>
      </c>
      <c r="D51" s="53" t="s">
        <v>56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34</v>
      </c>
      <c r="B52" s="15">
        <v>2018.0</v>
      </c>
      <c r="C52" s="63" t="s">
        <v>94</v>
      </c>
      <c r="D52" s="64" t="s">
        <v>58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34</v>
      </c>
      <c r="B53" s="43">
        <v>2019.0</v>
      </c>
      <c r="C53" s="44" t="s">
        <v>95</v>
      </c>
      <c r="D53" s="45" t="s">
        <v>36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0.0</v>
      </c>
    </row>
    <row r="54" ht="12.0" customHeight="1">
      <c r="A54" s="42" t="s">
        <v>34</v>
      </c>
      <c r="B54" s="51">
        <v>2019.0</v>
      </c>
      <c r="C54" s="52" t="s">
        <v>96</v>
      </c>
      <c r="D54" s="53" t="s">
        <v>38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0.0</v>
      </c>
    </row>
    <row r="55" ht="12.0" customHeight="1">
      <c r="A55" s="42" t="s">
        <v>34</v>
      </c>
      <c r="B55" s="51">
        <v>2019.0</v>
      </c>
      <c r="C55" s="52" t="s">
        <v>97</v>
      </c>
      <c r="D55" s="53" t="s">
        <v>40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0.0</v>
      </c>
    </row>
    <row r="56" ht="12.0" customHeight="1">
      <c r="A56" s="42" t="s">
        <v>34</v>
      </c>
      <c r="B56" s="51">
        <v>2019.0</v>
      </c>
      <c r="C56" s="52" t="s">
        <v>98</v>
      </c>
      <c r="D56" s="53" t="s">
        <v>42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0.0</v>
      </c>
    </row>
    <row r="57" ht="12.0" customHeight="1">
      <c r="A57" s="42" t="s">
        <v>34</v>
      </c>
      <c r="B57" s="51">
        <v>2019.0</v>
      </c>
      <c r="C57" s="52" t="s">
        <v>99</v>
      </c>
      <c r="D57" s="53" t="s">
        <v>44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0.0</v>
      </c>
    </row>
    <row r="58" ht="12.0" customHeight="1">
      <c r="A58" s="42" t="s">
        <v>34</v>
      </c>
      <c r="B58" s="51">
        <v>2019.0</v>
      </c>
      <c r="C58" s="52" t="s">
        <v>100</v>
      </c>
      <c r="D58" s="53" t="s">
        <v>46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0.0</v>
      </c>
    </row>
    <row r="59" ht="12.0" customHeight="1">
      <c r="A59" s="42" t="s">
        <v>34</v>
      </c>
      <c r="B59" s="51">
        <v>2019.0</v>
      </c>
      <c r="C59" s="52" t="s">
        <v>101</v>
      </c>
      <c r="D59" s="53" t="s">
        <v>48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0.0</v>
      </c>
    </row>
    <row r="60" ht="12.0" customHeight="1">
      <c r="A60" s="42" t="s">
        <v>34</v>
      </c>
      <c r="B60" s="51">
        <v>2019.0</v>
      </c>
      <c r="C60" s="52" t="s">
        <v>102</v>
      </c>
      <c r="D60" s="53" t="s">
        <v>50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0.0</v>
      </c>
    </row>
    <row r="61" ht="12.0" customHeight="1">
      <c r="A61" s="42" t="s">
        <v>34</v>
      </c>
      <c r="B61" s="51">
        <v>2019.0</v>
      </c>
      <c r="C61" s="52" t="s">
        <v>103</v>
      </c>
      <c r="D61" s="53" t="s">
        <v>52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0.0</v>
      </c>
    </row>
    <row r="62" ht="12.0" customHeight="1">
      <c r="A62" s="42" t="s">
        <v>34</v>
      </c>
      <c r="B62" s="51">
        <v>2019.0</v>
      </c>
      <c r="C62" s="52" t="s">
        <v>104</v>
      </c>
      <c r="D62" s="53" t="s">
        <v>54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0.0</v>
      </c>
    </row>
    <row r="63" ht="12.0" customHeight="1">
      <c r="A63" s="42" t="s">
        <v>34</v>
      </c>
      <c r="B63" s="51">
        <v>2019.0</v>
      </c>
      <c r="C63" s="52" t="s">
        <v>105</v>
      </c>
      <c r="D63" s="53" t="s">
        <v>56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0.0</v>
      </c>
    </row>
    <row r="64" ht="12.0" customHeight="1">
      <c r="A64" s="62" t="s">
        <v>34</v>
      </c>
      <c r="B64" s="15">
        <v>2019.0</v>
      </c>
      <c r="C64" s="63" t="s">
        <v>106</v>
      </c>
      <c r="D64" s="64" t="s">
        <v>58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34</v>
      </c>
      <c r="B65" s="78">
        <v>2020.0</v>
      </c>
      <c r="C65" s="79" t="s">
        <v>107</v>
      </c>
      <c r="D65" s="45" t="s">
        <v>36</v>
      </c>
      <c r="E65" s="46">
        <v>31.0</v>
      </c>
      <c r="F65" s="70">
        <v>700208.0</v>
      </c>
      <c r="G65" s="48">
        <f t="shared" si="1"/>
        <v>22587.35484</v>
      </c>
      <c r="H65" s="71">
        <f>G65/G53-1</f>
        <v>0.000332869031</v>
      </c>
      <c r="I65" s="50">
        <v>1.0</v>
      </c>
    </row>
    <row r="66" ht="12.0" customHeight="1">
      <c r="A66" s="42" t="s">
        <v>34</v>
      </c>
      <c r="B66" s="80">
        <v>2020.0</v>
      </c>
      <c r="C66" s="81" t="s">
        <v>108</v>
      </c>
      <c r="D66" s="53" t="s">
        <v>38</v>
      </c>
      <c r="E66" s="54">
        <v>29.0</v>
      </c>
      <c r="F66" s="60">
        <v>666306.0</v>
      </c>
      <c r="G66" s="56">
        <f t="shared" si="1"/>
        <v>22976.06897</v>
      </c>
      <c r="H66" s="72">
        <f t="shared" ref="H66:H76" si="2">(sum(F$65:F66)/sum(E$65:E66))/((sum(F$53:F54)/sum(E$53:E54)))-1</f>
        <v>-0.01040545424</v>
      </c>
      <c r="I66" s="58">
        <v>1.0</v>
      </c>
    </row>
    <row r="67" ht="12.0" customHeight="1">
      <c r="A67" s="42" t="s">
        <v>34</v>
      </c>
      <c r="B67" s="80">
        <v>2020.0</v>
      </c>
      <c r="C67" s="81" t="s">
        <v>109</v>
      </c>
      <c r="D67" s="53" t="s">
        <v>40</v>
      </c>
      <c r="E67" s="59">
        <v>31.0</v>
      </c>
      <c r="F67" s="60">
        <v>443239.0</v>
      </c>
      <c r="G67" s="56">
        <f t="shared" si="1"/>
        <v>14298.03226</v>
      </c>
      <c r="H67" s="72">
        <f t="shared" si="2"/>
        <v>-0.1524214134</v>
      </c>
      <c r="I67" s="58">
        <v>1.0</v>
      </c>
    </row>
    <row r="68" ht="12.0" customHeight="1">
      <c r="A68" s="42" t="s">
        <v>34</v>
      </c>
      <c r="B68" s="80">
        <v>2020.0</v>
      </c>
      <c r="C68" s="81" t="s">
        <v>110</v>
      </c>
      <c r="D68" s="53" t="s">
        <v>42</v>
      </c>
      <c r="E68" s="59">
        <v>30.0</v>
      </c>
      <c r="F68" s="60">
        <v>98482.0</v>
      </c>
      <c r="G68" s="56">
        <f t="shared" si="1"/>
        <v>3282.733333</v>
      </c>
      <c r="H68" s="72">
        <f t="shared" si="2"/>
        <v>-0.3534792649</v>
      </c>
      <c r="I68" s="58">
        <v>1.0</v>
      </c>
    </row>
    <row r="69" ht="12.0" customHeight="1">
      <c r="A69" s="42" t="s">
        <v>34</v>
      </c>
      <c r="B69" s="80">
        <v>2020.0</v>
      </c>
      <c r="C69" s="81" t="s">
        <v>111</v>
      </c>
      <c r="D69" s="53" t="s">
        <v>44</v>
      </c>
      <c r="E69" s="59">
        <v>31.0</v>
      </c>
      <c r="F69" s="60">
        <v>127925.0</v>
      </c>
      <c r="G69" s="56">
        <f t="shared" si="1"/>
        <v>4126.612903</v>
      </c>
      <c r="H69" s="72">
        <f t="shared" si="2"/>
        <v>-0.4695883152</v>
      </c>
      <c r="I69" s="58">
        <v>1.0</v>
      </c>
    </row>
    <row r="70" ht="12.0" customHeight="1">
      <c r="A70" s="42" t="s">
        <v>34</v>
      </c>
      <c r="B70" s="80">
        <v>2020.0</v>
      </c>
      <c r="C70" s="81" t="s">
        <v>112</v>
      </c>
      <c r="D70" s="53" t="s">
        <v>46</v>
      </c>
      <c r="E70" s="59">
        <v>30.0</v>
      </c>
      <c r="F70" s="60">
        <v>193763.0</v>
      </c>
      <c r="G70" s="56">
        <f t="shared" si="1"/>
        <v>6458.766667</v>
      </c>
      <c r="H70" s="72">
        <f t="shared" si="2"/>
        <v>-0.5327165577</v>
      </c>
      <c r="I70" s="58">
        <v>1.0</v>
      </c>
    </row>
    <row r="71" ht="12.0" customHeight="1">
      <c r="A71" s="42" t="s">
        <v>34</v>
      </c>
      <c r="B71" s="80">
        <v>2020.0</v>
      </c>
      <c r="C71" s="81" t="s">
        <v>113</v>
      </c>
      <c r="D71" s="53" t="s">
        <v>48</v>
      </c>
      <c r="E71" s="59">
        <v>31.0</v>
      </c>
      <c r="F71" s="60">
        <v>388459.0</v>
      </c>
      <c r="G71" s="56">
        <f t="shared" si="1"/>
        <v>12530.93548</v>
      </c>
      <c r="H71" s="72">
        <f t="shared" si="2"/>
        <v>-0.545051994</v>
      </c>
      <c r="I71" s="58">
        <v>1.0</v>
      </c>
    </row>
    <row r="72" ht="12.0" customHeight="1">
      <c r="A72" s="42" t="s">
        <v>34</v>
      </c>
      <c r="B72" s="80">
        <v>2020.0</v>
      </c>
      <c r="C72" s="81" t="s">
        <v>114</v>
      </c>
      <c r="D72" s="53" t="s">
        <v>50</v>
      </c>
      <c r="E72" s="59">
        <v>31.0</v>
      </c>
      <c r="F72" s="60">
        <v>473656.0</v>
      </c>
      <c r="G72" s="56">
        <f t="shared" si="1"/>
        <v>15279.22581</v>
      </c>
      <c r="H72" s="72">
        <f t="shared" si="2"/>
        <v>-0.5402956787</v>
      </c>
      <c r="I72" s="58">
        <v>1.0</v>
      </c>
    </row>
    <row r="73" ht="12.0" customHeight="1">
      <c r="A73" s="42" t="s">
        <v>34</v>
      </c>
      <c r="B73" s="80">
        <v>2020.0</v>
      </c>
      <c r="C73" s="81" t="s">
        <v>115</v>
      </c>
      <c r="D73" s="53" t="s">
        <v>52</v>
      </c>
      <c r="E73" s="59">
        <v>30.0</v>
      </c>
      <c r="F73" s="60">
        <v>421608.0</v>
      </c>
      <c r="G73" s="56">
        <f t="shared" si="1"/>
        <v>14053.6</v>
      </c>
      <c r="H73" s="72">
        <f t="shared" si="2"/>
        <v>-0.5412361339</v>
      </c>
      <c r="I73" s="58">
        <v>1.0</v>
      </c>
    </row>
    <row r="74" ht="12.0" customHeight="1">
      <c r="A74" s="42" t="s">
        <v>34</v>
      </c>
      <c r="B74" s="80">
        <v>2020.0</v>
      </c>
      <c r="C74" s="81" t="s">
        <v>116</v>
      </c>
      <c r="D74" s="53" t="s">
        <v>54</v>
      </c>
      <c r="E74" s="59">
        <v>31.0</v>
      </c>
      <c r="F74" s="60">
        <v>374299.0</v>
      </c>
      <c r="G74" s="56">
        <f t="shared" si="1"/>
        <v>12074.16129</v>
      </c>
      <c r="H74" s="72">
        <f t="shared" si="2"/>
        <v>-0.5446851262</v>
      </c>
      <c r="I74" s="58">
        <v>1.0</v>
      </c>
    </row>
    <row r="75" ht="12.0" customHeight="1">
      <c r="A75" s="42" t="s">
        <v>34</v>
      </c>
      <c r="B75" s="80">
        <v>2020.0</v>
      </c>
      <c r="C75" s="81" t="s">
        <v>117</v>
      </c>
      <c r="D75" s="53" t="s">
        <v>56</v>
      </c>
      <c r="E75" s="59">
        <v>30.0</v>
      </c>
      <c r="F75" s="60">
        <v>265655.0</v>
      </c>
      <c r="G75" s="56">
        <f t="shared" si="1"/>
        <v>8855.166667</v>
      </c>
      <c r="H75" s="72">
        <f t="shared" si="2"/>
        <v>-0.5510597614</v>
      </c>
      <c r="I75" s="58">
        <v>1.0</v>
      </c>
    </row>
    <row r="76" ht="12.0" customHeight="1">
      <c r="A76" s="62" t="s">
        <v>34</v>
      </c>
      <c r="B76" s="13">
        <v>2020.0</v>
      </c>
      <c r="C76" s="82" t="s">
        <v>118</v>
      </c>
      <c r="D76" s="64" t="s">
        <v>58</v>
      </c>
      <c r="E76" s="65">
        <v>31.0</v>
      </c>
      <c r="F76" s="66">
        <v>280108.0</v>
      </c>
      <c r="G76" s="76">
        <f t="shared" si="1"/>
        <v>9035.741935</v>
      </c>
      <c r="H76" s="77">
        <f t="shared" si="2"/>
        <v>-0.5549000876</v>
      </c>
      <c r="I76" s="69">
        <v>1.0</v>
      </c>
    </row>
    <row r="77" ht="12.0" customHeight="1">
      <c r="A77" s="42" t="s">
        <v>34</v>
      </c>
      <c r="B77" s="78">
        <v>2021.0</v>
      </c>
      <c r="C77" s="79" t="s">
        <v>119</v>
      </c>
      <c r="D77" s="45" t="s">
        <v>36</v>
      </c>
      <c r="E77" s="46">
        <v>31.0</v>
      </c>
      <c r="F77" s="70">
        <v>248753.0</v>
      </c>
      <c r="G77" s="48">
        <f t="shared" si="1"/>
        <v>8024.290323</v>
      </c>
      <c r="H77" s="71">
        <f>G77/G65-1</f>
        <v>-0.6447441332</v>
      </c>
      <c r="I77" s="50">
        <v>1.0</v>
      </c>
    </row>
    <row r="78" ht="12.0" customHeight="1">
      <c r="A78" s="42" t="s">
        <v>34</v>
      </c>
      <c r="B78" s="80">
        <v>2021.0</v>
      </c>
      <c r="C78" s="81" t="s">
        <v>120</v>
      </c>
      <c r="D78" s="53" t="s">
        <v>38</v>
      </c>
      <c r="E78" s="54">
        <v>28.0</v>
      </c>
      <c r="F78" s="60">
        <v>214175.0</v>
      </c>
      <c r="G78" s="56">
        <f t="shared" si="1"/>
        <v>7649.107143</v>
      </c>
      <c r="H78" s="72">
        <f t="shared" ref="H78:H88" si="3">(sum(F$77:F78)/sum(E$77:E78))/((sum(F$65:F66)/sum(E$65:E66)))-1</f>
        <v>-0.6554925619</v>
      </c>
      <c r="I78" s="58">
        <v>1.0</v>
      </c>
    </row>
    <row r="79" ht="12.0" customHeight="1">
      <c r="A79" s="42" t="s">
        <v>34</v>
      </c>
      <c r="B79" s="80">
        <v>2021.0</v>
      </c>
      <c r="C79" s="81" t="s">
        <v>121</v>
      </c>
      <c r="D79" s="53" t="s">
        <v>40</v>
      </c>
      <c r="E79" s="59">
        <v>31.0</v>
      </c>
      <c r="F79" s="60">
        <v>261183.0</v>
      </c>
      <c r="G79" s="56">
        <f t="shared" si="1"/>
        <v>8425.258065</v>
      </c>
      <c r="H79" s="72">
        <f t="shared" si="3"/>
        <v>-0.5954383401</v>
      </c>
      <c r="I79" s="58">
        <v>1.0</v>
      </c>
    </row>
    <row r="80" ht="12.0" customHeight="1">
      <c r="A80" s="42" t="s">
        <v>34</v>
      </c>
      <c r="B80" s="80">
        <v>2021.0</v>
      </c>
      <c r="C80" s="81" t="s">
        <v>122</v>
      </c>
      <c r="D80" s="53" t="s">
        <v>42</v>
      </c>
      <c r="E80" s="59">
        <v>30.0</v>
      </c>
      <c r="F80" s="60">
        <v>282465.0</v>
      </c>
      <c r="G80" s="56">
        <f t="shared" si="1"/>
        <v>9415.5</v>
      </c>
      <c r="H80" s="72">
        <f t="shared" si="3"/>
        <v>-0.4681136583</v>
      </c>
      <c r="I80" s="58">
        <v>1.0</v>
      </c>
    </row>
    <row r="81" ht="12.0" customHeight="1">
      <c r="A81" s="42" t="s">
        <v>34</v>
      </c>
      <c r="B81" s="80">
        <v>2021.0</v>
      </c>
      <c r="C81" s="81" t="s">
        <v>123</v>
      </c>
      <c r="D81" s="53" t="s">
        <v>44</v>
      </c>
      <c r="E81" s="59">
        <v>31.0</v>
      </c>
      <c r="F81" s="60">
        <v>335424.0</v>
      </c>
      <c r="G81" s="56">
        <f t="shared" si="1"/>
        <v>10820.12903</v>
      </c>
      <c r="H81" s="72">
        <f t="shared" si="3"/>
        <v>-0.3365514413</v>
      </c>
      <c r="I81" s="58">
        <v>1.0</v>
      </c>
    </row>
    <row r="82" ht="12.0" customHeight="1">
      <c r="A82" s="42" t="s">
        <v>34</v>
      </c>
      <c r="B82" s="80">
        <v>2021.0</v>
      </c>
      <c r="C82" s="81" t="s">
        <v>124</v>
      </c>
      <c r="D82" s="53" t="s">
        <v>46</v>
      </c>
      <c r="E82" s="59">
        <v>30.0</v>
      </c>
      <c r="F82" s="60">
        <v>451774.0</v>
      </c>
      <c r="G82" s="56">
        <f t="shared" si="1"/>
        <v>15059.13333</v>
      </c>
      <c r="H82" s="72">
        <f t="shared" si="3"/>
        <v>-0.1911450065</v>
      </c>
      <c r="I82" s="58">
        <v>1.0</v>
      </c>
    </row>
    <row r="83" ht="12.0" customHeight="1">
      <c r="A83" s="42" t="s">
        <v>34</v>
      </c>
      <c r="B83" s="80">
        <v>2021.0</v>
      </c>
      <c r="C83" s="81" t="s">
        <v>125</v>
      </c>
      <c r="D83" s="53" t="s">
        <v>48</v>
      </c>
      <c r="E83" s="59">
        <v>31.0</v>
      </c>
      <c r="F83" s="60">
        <v>626249.0</v>
      </c>
      <c r="G83" s="56">
        <f t="shared" si="1"/>
        <v>20201.58065</v>
      </c>
      <c r="H83" s="72">
        <f t="shared" si="3"/>
        <v>-0.07139668588</v>
      </c>
      <c r="I83" s="58">
        <v>1.0</v>
      </c>
    </row>
    <row r="84" ht="12.0" customHeight="1">
      <c r="A84" s="42" t="s">
        <v>34</v>
      </c>
      <c r="B84" s="80">
        <v>2021.0</v>
      </c>
      <c r="C84" s="81" t="s">
        <v>126</v>
      </c>
      <c r="D84" s="53" t="s">
        <v>50</v>
      </c>
      <c r="E84" s="59">
        <v>31.0</v>
      </c>
      <c r="F84" s="60">
        <v>673117.0</v>
      </c>
      <c r="G84" s="56">
        <f t="shared" si="1"/>
        <v>21713.45161</v>
      </c>
      <c r="H84" s="72">
        <f t="shared" si="3"/>
        <v>0.004473092243</v>
      </c>
      <c r="I84" s="58">
        <v>1.0</v>
      </c>
    </row>
    <row r="85" ht="12.0" customHeight="1">
      <c r="A85" s="42" t="s">
        <v>34</v>
      </c>
      <c r="B85" s="80">
        <v>2021.0</v>
      </c>
      <c r="C85" s="81" t="s">
        <v>127</v>
      </c>
      <c r="D85" s="53" t="s">
        <v>52</v>
      </c>
      <c r="E85" s="59">
        <v>30.0</v>
      </c>
      <c r="F85" s="60">
        <v>643255.0</v>
      </c>
      <c r="G85" s="56">
        <f t="shared" si="1"/>
        <v>21441.83333</v>
      </c>
      <c r="H85" s="72">
        <f t="shared" si="3"/>
        <v>0.06729062307</v>
      </c>
      <c r="I85" s="58">
        <v>1.0</v>
      </c>
    </row>
    <row r="86" ht="12.0" customHeight="1">
      <c r="A86" s="42" t="s">
        <v>34</v>
      </c>
      <c r="B86" s="80">
        <v>2021.0</v>
      </c>
      <c r="C86" s="81" t="s">
        <v>128</v>
      </c>
      <c r="D86" s="53" t="s">
        <v>54</v>
      </c>
      <c r="E86" s="59">
        <v>31.0</v>
      </c>
      <c r="F86" s="60">
        <v>634591.0</v>
      </c>
      <c r="G86" s="56">
        <f t="shared" si="1"/>
        <v>20470.67742</v>
      </c>
      <c r="H86" s="72">
        <f t="shared" si="3"/>
        <v>0.127938858</v>
      </c>
      <c r="I86" s="58">
        <v>1.0</v>
      </c>
    </row>
    <row r="87" ht="12.0" customHeight="1">
      <c r="A87" s="42" t="s">
        <v>34</v>
      </c>
      <c r="B87" s="80">
        <v>2021.0</v>
      </c>
      <c r="C87" s="81" t="s">
        <v>129</v>
      </c>
      <c r="D87" s="53" t="s">
        <v>56</v>
      </c>
      <c r="E87" s="59">
        <v>30.0</v>
      </c>
      <c r="F87" s="60">
        <v>547695.0</v>
      </c>
      <c r="G87" s="56">
        <f t="shared" si="1"/>
        <v>18256.5</v>
      </c>
      <c r="H87" s="72">
        <f t="shared" si="3"/>
        <v>0.1877425823</v>
      </c>
      <c r="I87" s="58">
        <v>1.0</v>
      </c>
    </row>
    <row r="88" ht="12.0" customHeight="1">
      <c r="A88" s="62" t="s">
        <v>34</v>
      </c>
      <c r="B88" s="13">
        <v>2021.0</v>
      </c>
      <c r="C88" s="82" t="s">
        <v>130</v>
      </c>
      <c r="D88" s="64" t="s">
        <v>58</v>
      </c>
      <c r="E88" s="65">
        <v>31.0</v>
      </c>
      <c r="F88" s="66">
        <v>552434.0</v>
      </c>
      <c r="G88" s="76">
        <f t="shared" si="1"/>
        <v>17820.45161</v>
      </c>
      <c r="H88" s="77">
        <f t="shared" si="3"/>
        <v>0.2373625769</v>
      </c>
      <c r="I88" s="69">
        <v>1.0</v>
      </c>
    </row>
    <row r="89" ht="12.0" customHeight="1">
      <c r="A89" s="42" t="s">
        <v>34</v>
      </c>
      <c r="B89" s="78">
        <v>2022.0</v>
      </c>
      <c r="C89" s="79" t="s">
        <v>131</v>
      </c>
      <c r="D89" s="45" t="s">
        <v>36</v>
      </c>
      <c r="E89" s="46">
        <v>31.0</v>
      </c>
      <c r="F89" s="70">
        <v>478094.0</v>
      </c>
      <c r="G89" s="48">
        <f t="shared" si="1"/>
        <v>15422.3871</v>
      </c>
      <c r="H89" s="71">
        <f>G89/G77-1</f>
        <v>0.9219627502</v>
      </c>
      <c r="I89" s="50">
        <v>1.0</v>
      </c>
    </row>
    <row r="90" ht="12.0" customHeight="1">
      <c r="A90" s="42" t="s">
        <v>34</v>
      </c>
      <c r="B90" s="80">
        <v>2022.0</v>
      </c>
      <c r="C90" s="81" t="s">
        <v>132</v>
      </c>
      <c r="D90" s="53" t="s">
        <v>38</v>
      </c>
      <c r="E90" s="54">
        <v>28.0</v>
      </c>
      <c r="F90" s="60">
        <v>463707.0</v>
      </c>
      <c r="G90" s="56">
        <f t="shared" si="1"/>
        <v>16560.96429</v>
      </c>
      <c r="H90" s="72">
        <f t="shared" ref="H90:H100" si="4">(sum(F$89:F90)/sum(E$89:E90))/((sum(F$77:F78)/sum(E$77:E78)))-1</f>
        <v>1.034443801</v>
      </c>
      <c r="I90" s="58">
        <v>1.0</v>
      </c>
    </row>
    <row r="91" ht="12.0" customHeight="1">
      <c r="A91" s="42" t="s">
        <v>34</v>
      </c>
      <c r="B91" s="80">
        <v>2022.0</v>
      </c>
      <c r="C91" s="81" t="s">
        <v>133</v>
      </c>
      <c r="D91" s="53" t="s">
        <v>40</v>
      </c>
      <c r="E91" s="59">
        <v>31.0</v>
      </c>
      <c r="F91" s="60">
        <v>580324.0</v>
      </c>
      <c r="G91" s="56">
        <f t="shared" si="1"/>
        <v>18720.12903</v>
      </c>
      <c r="H91" s="72">
        <f t="shared" si="4"/>
        <v>1.102060319</v>
      </c>
      <c r="I91" s="58">
        <v>1.0</v>
      </c>
    </row>
    <row r="92" ht="12.0" customHeight="1">
      <c r="A92" s="42" t="s">
        <v>34</v>
      </c>
      <c r="B92" s="80">
        <v>2022.0</v>
      </c>
      <c r="C92" s="81" t="s">
        <v>134</v>
      </c>
      <c r="D92" s="53" t="s">
        <v>42</v>
      </c>
      <c r="E92" s="59">
        <v>30.0</v>
      </c>
      <c r="F92" s="60">
        <v>675361.0</v>
      </c>
      <c r="G92" s="56">
        <f t="shared" si="1"/>
        <v>22512.03333</v>
      </c>
      <c r="H92" s="72">
        <f t="shared" si="4"/>
        <v>1.183129739</v>
      </c>
      <c r="I92" s="58">
        <v>1.0</v>
      </c>
    </row>
    <row r="93" ht="12.0" customHeight="1">
      <c r="A93" s="42" t="s">
        <v>34</v>
      </c>
      <c r="B93" s="80">
        <v>2022.0</v>
      </c>
      <c r="C93" s="81" t="s">
        <v>135</v>
      </c>
      <c r="D93" s="53" t="s">
        <v>44</v>
      </c>
      <c r="E93" s="59">
        <v>31.0</v>
      </c>
      <c r="F93" s="60">
        <v>769535.0</v>
      </c>
      <c r="G93" s="56">
        <f t="shared" si="1"/>
        <v>24823.70968</v>
      </c>
      <c r="H93" s="72">
        <f t="shared" si="4"/>
        <v>1.210894933</v>
      </c>
      <c r="I93" s="58">
        <v>1.0</v>
      </c>
    </row>
    <row r="94" ht="12.0" customHeight="1">
      <c r="A94" s="42" t="s">
        <v>34</v>
      </c>
      <c r="B94" s="80">
        <v>2022.0</v>
      </c>
      <c r="C94" s="81" t="s">
        <v>136</v>
      </c>
      <c r="D94" s="53" t="s">
        <v>46</v>
      </c>
      <c r="E94" s="59">
        <v>30.0</v>
      </c>
      <c r="F94" s="60">
        <v>807281.0</v>
      </c>
      <c r="G94" s="56">
        <f t="shared" si="1"/>
        <v>26909.36667</v>
      </c>
      <c r="H94" s="72">
        <f t="shared" si="4"/>
        <v>1.104112335</v>
      </c>
      <c r="I94" s="58">
        <v>1.0</v>
      </c>
    </row>
    <row r="95" ht="12.0" customHeight="1">
      <c r="A95" s="42" t="s">
        <v>34</v>
      </c>
      <c r="B95" s="80">
        <v>2022.0</v>
      </c>
      <c r="C95" s="81" t="s">
        <v>137</v>
      </c>
      <c r="D95" s="53" t="s">
        <v>48</v>
      </c>
      <c r="E95" s="59">
        <v>31.0</v>
      </c>
      <c r="F95" s="60">
        <v>856434.0</v>
      </c>
      <c r="G95" s="56">
        <f t="shared" si="1"/>
        <v>27626.90323</v>
      </c>
      <c r="H95" s="72">
        <f t="shared" si="4"/>
        <v>0.9135090865</v>
      </c>
      <c r="I95" s="58">
        <v>1.0</v>
      </c>
    </row>
    <row r="96" ht="12.0" customHeight="1">
      <c r="A96" s="42" t="s">
        <v>34</v>
      </c>
      <c r="B96" s="80">
        <v>2022.0</v>
      </c>
      <c r="C96" s="81" t="s">
        <v>138</v>
      </c>
      <c r="D96" s="53" t="s">
        <v>50</v>
      </c>
      <c r="E96" s="59">
        <v>31.0</v>
      </c>
      <c r="F96" s="60">
        <v>853494.0</v>
      </c>
      <c r="G96" s="56">
        <f t="shared" si="1"/>
        <v>27532.06452</v>
      </c>
      <c r="H96" s="72">
        <f t="shared" si="4"/>
        <v>0.7730299954</v>
      </c>
      <c r="I96" s="58">
        <v>1.0</v>
      </c>
    </row>
    <row r="97" ht="12.0" customHeight="1">
      <c r="A97" s="42" t="s">
        <v>34</v>
      </c>
      <c r="B97" s="80">
        <v>2022.0</v>
      </c>
      <c r="C97" s="81" t="s">
        <v>139</v>
      </c>
      <c r="D97" s="53" t="s">
        <v>52</v>
      </c>
      <c r="E97" s="59">
        <v>30.0</v>
      </c>
      <c r="F97" s="60">
        <v>811247.0</v>
      </c>
      <c r="G97" s="56">
        <f t="shared" si="1"/>
        <v>27041.56667</v>
      </c>
      <c r="H97" s="72">
        <f t="shared" si="4"/>
        <v>0.6849067082</v>
      </c>
      <c r="I97" s="58">
        <v>1.0</v>
      </c>
    </row>
    <row r="98" ht="12.0" customHeight="1">
      <c r="A98" s="42" t="s">
        <v>34</v>
      </c>
      <c r="B98" s="80">
        <v>2022.0</v>
      </c>
      <c r="C98" s="81" t="s">
        <v>140</v>
      </c>
      <c r="D98" s="53" t="s">
        <v>54</v>
      </c>
      <c r="E98" s="59">
        <v>31.0</v>
      </c>
      <c r="F98" s="60">
        <v>773882.0</v>
      </c>
      <c r="G98" s="56">
        <f t="shared" si="1"/>
        <v>24963.93548</v>
      </c>
      <c r="H98" s="72">
        <f t="shared" si="4"/>
        <v>0.6173373696</v>
      </c>
      <c r="I98" s="58">
        <v>1.0</v>
      </c>
    </row>
    <row r="99" ht="12.0" customHeight="1">
      <c r="A99" s="42" t="s">
        <v>34</v>
      </c>
      <c r="B99" s="80">
        <v>2022.0</v>
      </c>
      <c r="C99" s="81" t="s">
        <v>141</v>
      </c>
      <c r="D99" s="53" t="s">
        <v>56</v>
      </c>
      <c r="E99" s="59">
        <v>30.0</v>
      </c>
      <c r="F99" s="60">
        <v>616404.0</v>
      </c>
      <c r="G99" s="56">
        <f t="shared" si="1"/>
        <v>20546.8</v>
      </c>
      <c r="H99" s="72">
        <f t="shared" si="4"/>
        <v>0.5625658586</v>
      </c>
      <c r="I99" s="58">
        <v>1.0</v>
      </c>
    </row>
    <row r="100" ht="12.0" customHeight="1">
      <c r="A100" s="62" t="s">
        <v>34</v>
      </c>
      <c r="B100" s="13">
        <v>2022.0</v>
      </c>
      <c r="C100" s="82" t="s">
        <v>142</v>
      </c>
      <c r="D100" s="64" t="s">
        <v>58</v>
      </c>
      <c r="E100" s="65">
        <v>31.0</v>
      </c>
      <c r="F100" s="66">
        <v>616882.0</v>
      </c>
      <c r="G100" s="76">
        <f t="shared" si="1"/>
        <v>19899.41935</v>
      </c>
      <c r="H100" s="77">
        <f t="shared" si="4"/>
        <v>0.5175416711</v>
      </c>
      <c r="I100" s="69">
        <v>1.0</v>
      </c>
    </row>
    <row r="101" ht="12.0" customHeight="1">
      <c r="A101" s="42" t="s">
        <v>34</v>
      </c>
      <c r="B101" s="78">
        <v>2023.0</v>
      </c>
      <c r="C101" s="79" t="s">
        <v>143</v>
      </c>
      <c r="D101" s="45" t="s">
        <v>36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34</v>
      </c>
      <c r="B102" s="80">
        <v>2023.0</v>
      </c>
      <c r="C102" s="81" t="s">
        <v>144</v>
      </c>
      <c r="D102" s="53" t="s">
        <v>38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04" si="5">(sum(F$101:F102)/sum(E$101:E102))/((sum(F$89:F90)/sum(E$89:E90)))-1</f>
        <v>0.2368950553</v>
      </c>
      <c r="I102" s="58">
        <v>1.0</v>
      </c>
    </row>
    <row r="103" ht="12.0" customHeight="1">
      <c r="A103" s="42" t="s">
        <v>34</v>
      </c>
      <c r="B103" s="80">
        <v>2023.0</v>
      </c>
      <c r="C103" s="81" t="s">
        <v>145</v>
      </c>
      <c r="D103" s="53" t="s">
        <v>40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5"/>
        <v>0.2006714297</v>
      </c>
      <c r="I103" s="58">
        <v>1.0</v>
      </c>
    </row>
    <row r="104" ht="12.0" customHeight="1">
      <c r="A104" s="42" t="s">
        <v>34</v>
      </c>
      <c r="B104" s="80">
        <v>2023.0</v>
      </c>
      <c r="C104" s="81" t="s">
        <v>146</v>
      </c>
      <c r="D104" s="53" t="s">
        <v>42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5"/>
        <v>0.1647405262</v>
      </c>
      <c r="I104" s="58">
        <v>1.0</v>
      </c>
    </row>
    <row r="105" ht="12.0" customHeight="1">
      <c r="A105" s="42" t="s">
        <v>34</v>
      </c>
      <c r="B105" s="80">
        <v>2023.0</v>
      </c>
      <c r="C105" s="81" t="s">
        <v>147</v>
      </c>
      <c r="D105" s="53" t="s">
        <v>44</v>
      </c>
      <c r="E105" s="59">
        <v>31.0</v>
      </c>
      <c r="F105" s="60"/>
      <c r="G105" s="56"/>
      <c r="H105" s="72"/>
      <c r="I105" s="58">
        <v>0.0</v>
      </c>
    </row>
    <row r="106" ht="12.0" customHeight="1">
      <c r="A106" s="42" t="s">
        <v>34</v>
      </c>
      <c r="B106" s="80">
        <v>2023.0</v>
      </c>
      <c r="C106" s="81" t="s">
        <v>148</v>
      </c>
      <c r="D106" s="53" t="s">
        <v>46</v>
      </c>
      <c r="E106" s="59">
        <v>30.0</v>
      </c>
      <c r="F106" s="60"/>
      <c r="G106" s="56"/>
      <c r="H106" s="72"/>
      <c r="I106" s="58">
        <v>0.0</v>
      </c>
    </row>
    <row r="107" ht="12.0" customHeight="1">
      <c r="A107" s="42" t="s">
        <v>34</v>
      </c>
      <c r="B107" s="80">
        <v>2023.0</v>
      </c>
      <c r="C107" s="81" t="s">
        <v>149</v>
      </c>
      <c r="D107" s="53" t="s">
        <v>48</v>
      </c>
      <c r="E107" s="59">
        <v>31.0</v>
      </c>
      <c r="F107" s="60"/>
      <c r="G107" s="56"/>
      <c r="H107" s="72"/>
      <c r="I107" s="58">
        <v>0.0</v>
      </c>
    </row>
    <row r="108" ht="12.0" customHeight="1">
      <c r="A108" s="42" t="s">
        <v>34</v>
      </c>
      <c r="B108" s="80">
        <v>2023.0</v>
      </c>
      <c r="C108" s="81" t="s">
        <v>150</v>
      </c>
      <c r="D108" s="53" t="s">
        <v>50</v>
      </c>
      <c r="E108" s="59">
        <v>31.0</v>
      </c>
      <c r="F108" s="60"/>
      <c r="G108" s="56"/>
      <c r="H108" s="72"/>
      <c r="I108" s="58">
        <v>0.0</v>
      </c>
    </row>
    <row r="109" ht="12.0" customHeight="1">
      <c r="A109" s="42" t="s">
        <v>34</v>
      </c>
      <c r="B109" s="80">
        <v>2023.0</v>
      </c>
      <c r="C109" s="81" t="s">
        <v>151</v>
      </c>
      <c r="D109" s="53" t="s">
        <v>52</v>
      </c>
      <c r="E109" s="59">
        <v>30.0</v>
      </c>
      <c r="F109" s="60"/>
      <c r="G109" s="56"/>
      <c r="H109" s="72"/>
      <c r="I109" s="58">
        <v>0.0</v>
      </c>
    </row>
    <row r="110" ht="12.0" customHeight="1">
      <c r="A110" s="42" t="s">
        <v>34</v>
      </c>
      <c r="B110" s="80">
        <v>2023.0</v>
      </c>
      <c r="C110" s="81" t="s">
        <v>152</v>
      </c>
      <c r="D110" s="53" t="s">
        <v>54</v>
      </c>
      <c r="E110" s="59">
        <v>31.0</v>
      </c>
      <c r="F110" s="60"/>
      <c r="G110" s="56"/>
      <c r="H110" s="72"/>
      <c r="I110" s="58">
        <v>0.0</v>
      </c>
    </row>
    <row r="111" ht="12.0" customHeight="1">
      <c r="A111" s="42" t="s">
        <v>34</v>
      </c>
      <c r="B111" s="80">
        <v>2023.0</v>
      </c>
      <c r="C111" s="81" t="s">
        <v>153</v>
      </c>
      <c r="D111" s="53" t="s">
        <v>56</v>
      </c>
      <c r="E111" s="59">
        <v>30.0</v>
      </c>
      <c r="F111" s="60"/>
      <c r="G111" s="56"/>
      <c r="H111" s="72"/>
      <c r="I111" s="58">
        <v>0.0</v>
      </c>
    </row>
    <row r="112" ht="12.0" customHeight="1">
      <c r="A112" s="62" t="s">
        <v>34</v>
      </c>
      <c r="B112" s="13">
        <v>2023.0</v>
      </c>
      <c r="C112" s="82" t="s">
        <v>154</v>
      </c>
      <c r="D112" s="64" t="s">
        <v>58</v>
      </c>
      <c r="E112" s="65">
        <v>31.0</v>
      </c>
      <c r="F112" s="66"/>
      <c r="G112" s="76"/>
      <c r="H112" s="77"/>
      <c r="I112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45062</v>
      </c>
      <c r="C2" s="9" t="s">
        <v>6</v>
      </c>
      <c r="D2" s="10">
        <f>ERT_FLTS_YY!D2</f>
        <v>45046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JAN-APR</v>
      </c>
      <c r="B4" s="87" t="s">
        <v>155</v>
      </c>
      <c r="C4" s="87" t="s">
        <v>155</v>
      </c>
      <c r="D4" s="87" t="s">
        <v>156</v>
      </c>
      <c r="E4" s="87" t="s">
        <v>156</v>
      </c>
      <c r="F4" s="87" t="s">
        <v>156</v>
      </c>
    </row>
    <row r="5" ht="25.5" customHeight="1">
      <c r="A5" s="88" t="s">
        <v>157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ht="12.75" customHeight="1">
      <c r="A6" s="90" t="s">
        <v>12</v>
      </c>
      <c r="B6" s="91">
        <v>2197428.0</v>
      </c>
      <c r="C6" s="91">
        <v>2559501.0</v>
      </c>
      <c r="D6" s="91">
        <v>18312.0</v>
      </c>
      <c r="E6" s="91">
        <v>21329.0</v>
      </c>
      <c r="F6" s="92">
        <f t="shared" ref="F6:F34" si="1">E6/D6-1</f>
        <v>0.1647553517</v>
      </c>
    </row>
    <row r="7" ht="12.75" customHeight="1">
      <c r="A7" s="90" t="s">
        <v>158</v>
      </c>
      <c r="B7" s="91">
        <v>304151.0</v>
      </c>
      <c r="C7" s="91">
        <v>383590.0</v>
      </c>
      <c r="D7" s="91">
        <v>2535.0</v>
      </c>
      <c r="E7" s="91">
        <v>3197.0</v>
      </c>
      <c r="F7" s="92">
        <f t="shared" si="1"/>
        <v>0.2611439842</v>
      </c>
    </row>
    <row r="8" ht="12.75" customHeight="1">
      <c r="A8" s="90" t="s">
        <v>159</v>
      </c>
      <c r="B8" s="91">
        <v>280499.0</v>
      </c>
      <c r="C8" s="91">
        <v>338833.0</v>
      </c>
      <c r="D8" s="91">
        <v>2337.0</v>
      </c>
      <c r="E8" s="91">
        <v>2824.0</v>
      </c>
      <c r="F8" s="92">
        <f t="shared" si="1"/>
        <v>0.2083868207</v>
      </c>
    </row>
    <row r="9" ht="12.75" customHeight="1">
      <c r="A9" s="90" t="s">
        <v>160</v>
      </c>
      <c r="B9" s="91">
        <v>187627.0</v>
      </c>
      <c r="C9" s="91">
        <v>245748.0</v>
      </c>
      <c r="D9" s="91">
        <v>1564.0</v>
      </c>
      <c r="E9" s="91">
        <v>2048.0</v>
      </c>
      <c r="F9" s="92">
        <f t="shared" si="1"/>
        <v>0.3094629156</v>
      </c>
    </row>
    <row r="10" ht="12.75" customHeight="1">
      <c r="A10" s="90" t="s">
        <v>161</v>
      </c>
      <c r="B10" s="91">
        <v>152351.0</v>
      </c>
      <c r="C10" s="91">
        <v>190708.0</v>
      </c>
      <c r="D10" s="91">
        <v>1270.0</v>
      </c>
      <c r="E10" s="91">
        <v>1589.0</v>
      </c>
      <c r="F10" s="92">
        <f t="shared" si="1"/>
        <v>0.2511811024</v>
      </c>
    </row>
    <row r="11" ht="12.75" customHeight="1">
      <c r="A11" s="90" t="s">
        <v>162</v>
      </c>
      <c r="B11" s="91">
        <v>90056.0</v>
      </c>
      <c r="C11" s="91">
        <v>125058.0</v>
      </c>
      <c r="D11" s="91">
        <v>750.0</v>
      </c>
      <c r="E11" s="91">
        <v>1042.0</v>
      </c>
      <c r="F11" s="92">
        <f t="shared" si="1"/>
        <v>0.3893333333</v>
      </c>
    </row>
    <row r="12" ht="12.75" customHeight="1">
      <c r="A12" s="90" t="s">
        <v>163</v>
      </c>
      <c r="B12" s="91">
        <v>153947.0</v>
      </c>
      <c r="C12" s="91">
        <v>180519.0</v>
      </c>
      <c r="D12" s="91">
        <v>1283.0</v>
      </c>
      <c r="E12" s="91">
        <v>1504.0</v>
      </c>
      <c r="F12" s="92">
        <f t="shared" si="1"/>
        <v>0.1722525331</v>
      </c>
    </row>
    <row r="13" ht="12.75" customHeight="1">
      <c r="A13" s="90" t="s">
        <v>164</v>
      </c>
      <c r="B13" s="91">
        <v>140001.0</v>
      </c>
      <c r="C13" s="91">
        <v>162501.0</v>
      </c>
      <c r="D13" s="91">
        <v>1167.0</v>
      </c>
      <c r="E13" s="91">
        <v>1354.0</v>
      </c>
      <c r="F13" s="92">
        <f t="shared" si="1"/>
        <v>0.1602399314</v>
      </c>
    </row>
    <row r="14" ht="12.75" customHeight="1">
      <c r="A14" s="90" t="s">
        <v>165</v>
      </c>
      <c r="B14" s="91">
        <v>42178.0</v>
      </c>
      <c r="C14" s="91">
        <v>39362.0</v>
      </c>
      <c r="D14" s="91">
        <v>351.0</v>
      </c>
      <c r="E14" s="91">
        <v>328.0</v>
      </c>
      <c r="F14" s="92">
        <f t="shared" si="1"/>
        <v>-0.06552706553</v>
      </c>
    </row>
    <row r="15" ht="12.75" customHeight="1">
      <c r="A15" s="93" t="s">
        <v>166</v>
      </c>
      <c r="B15" s="91">
        <v>58992.0</v>
      </c>
      <c r="C15" s="91">
        <v>68429.0</v>
      </c>
      <c r="D15" s="91">
        <v>492.0</v>
      </c>
      <c r="E15" s="91">
        <v>570.0</v>
      </c>
      <c r="F15" s="92">
        <f t="shared" si="1"/>
        <v>0.1585365854</v>
      </c>
    </row>
    <row r="16" ht="12.75" customHeight="1">
      <c r="A16" s="90" t="s">
        <v>167</v>
      </c>
      <c r="B16" s="91">
        <v>774205.0</v>
      </c>
      <c r="C16" s="91">
        <v>890882.0</v>
      </c>
      <c r="D16" s="91">
        <v>6452.0</v>
      </c>
      <c r="E16" s="91">
        <v>7424.0</v>
      </c>
      <c r="F16" s="92">
        <f t="shared" si="1"/>
        <v>0.1506509609</v>
      </c>
    </row>
    <row r="17" ht="12.75" customHeight="1">
      <c r="A17" s="90" t="s">
        <v>168</v>
      </c>
      <c r="B17" s="91">
        <v>724883.0</v>
      </c>
      <c r="C17" s="91">
        <v>828734.0</v>
      </c>
      <c r="D17" s="91">
        <v>6041.0</v>
      </c>
      <c r="E17" s="91">
        <v>6906.0</v>
      </c>
      <c r="F17" s="92">
        <f t="shared" si="1"/>
        <v>0.1431882139</v>
      </c>
    </row>
    <row r="18" ht="12.75" customHeight="1">
      <c r="A18" s="90" t="s">
        <v>169</v>
      </c>
      <c r="B18" s="91">
        <v>172476.0</v>
      </c>
      <c r="C18" s="91">
        <v>222534.0</v>
      </c>
      <c r="D18" s="91">
        <v>1437.0</v>
      </c>
      <c r="E18" s="91">
        <v>1854.0</v>
      </c>
      <c r="F18" s="92">
        <f t="shared" si="1"/>
        <v>0.2901878914</v>
      </c>
    </row>
    <row r="19" ht="12.75" customHeight="1">
      <c r="A19" s="90" t="s">
        <v>170</v>
      </c>
      <c r="B19" s="91">
        <v>200353.0</v>
      </c>
      <c r="C19" s="91">
        <v>260828.0</v>
      </c>
      <c r="D19" s="91">
        <v>1670.0</v>
      </c>
      <c r="E19" s="91">
        <v>2174.0</v>
      </c>
      <c r="F19" s="92">
        <f t="shared" si="1"/>
        <v>0.3017964072</v>
      </c>
    </row>
    <row r="20" ht="12.75" customHeight="1">
      <c r="A20" s="90" t="s">
        <v>171</v>
      </c>
      <c r="B20" s="91">
        <v>133377.0</v>
      </c>
      <c r="C20" s="91">
        <v>165090.0</v>
      </c>
      <c r="D20" s="91">
        <v>1111.0</v>
      </c>
      <c r="E20" s="91">
        <v>1376.0</v>
      </c>
      <c r="F20" s="92">
        <f t="shared" si="1"/>
        <v>0.2385238524</v>
      </c>
    </row>
    <row r="21" ht="12.75" customHeight="1">
      <c r="A21" s="90" t="s">
        <v>172</v>
      </c>
      <c r="B21" s="91">
        <v>428435.0</v>
      </c>
      <c r="C21" s="91">
        <v>511218.0</v>
      </c>
      <c r="D21" s="91">
        <v>3570.0</v>
      </c>
      <c r="E21" s="91">
        <v>4260.0</v>
      </c>
      <c r="F21" s="92">
        <f t="shared" si="1"/>
        <v>0.1932773109</v>
      </c>
    </row>
    <row r="22" ht="12.75" customHeight="1">
      <c r="A22" s="90" t="s">
        <v>173</v>
      </c>
      <c r="B22" s="91">
        <v>58839.0</v>
      </c>
      <c r="C22" s="91">
        <v>52128.0</v>
      </c>
      <c r="D22" s="91">
        <v>490.0</v>
      </c>
      <c r="E22" s="91">
        <v>434.0</v>
      </c>
      <c r="F22" s="92">
        <f t="shared" si="1"/>
        <v>-0.1142857143</v>
      </c>
    </row>
    <row r="23" ht="12.75" customHeight="1">
      <c r="A23" s="90" t="s">
        <v>174</v>
      </c>
      <c r="B23" s="91">
        <v>56433.0</v>
      </c>
      <c r="C23" s="91">
        <v>49164.0</v>
      </c>
      <c r="D23" s="91">
        <v>470.0</v>
      </c>
      <c r="E23" s="91">
        <v>410.0</v>
      </c>
      <c r="F23" s="92">
        <f t="shared" si="1"/>
        <v>-0.1276595745</v>
      </c>
    </row>
    <row r="24" ht="12.75" customHeight="1">
      <c r="A24" s="90" t="s">
        <v>175</v>
      </c>
      <c r="B24" s="91">
        <v>26534.0</v>
      </c>
      <c r="C24" s="91">
        <v>35746.0</v>
      </c>
      <c r="D24" s="91">
        <v>221.0</v>
      </c>
      <c r="E24" s="91">
        <v>298.0</v>
      </c>
      <c r="F24" s="92">
        <f t="shared" si="1"/>
        <v>0.3484162896</v>
      </c>
    </row>
    <row r="25" ht="12.75" customHeight="1">
      <c r="A25" s="90" t="s">
        <v>176</v>
      </c>
      <c r="B25" s="91">
        <v>298426.0</v>
      </c>
      <c r="C25" s="91">
        <v>346740.0</v>
      </c>
      <c r="D25" s="91">
        <v>2487.0</v>
      </c>
      <c r="E25" s="91">
        <v>2890.0</v>
      </c>
      <c r="F25" s="92">
        <f t="shared" si="1"/>
        <v>0.1620426216</v>
      </c>
    </row>
    <row r="26" ht="12.75" customHeight="1">
      <c r="A26" s="90" t="s">
        <v>177</v>
      </c>
      <c r="B26" s="91">
        <v>150396.0</v>
      </c>
      <c r="C26" s="91">
        <v>167249.0</v>
      </c>
      <c r="D26" s="91">
        <v>1253.0</v>
      </c>
      <c r="E26" s="91">
        <v>1394.0</v>
      </c>
      <c r="F26" s="92">
        <f t="shared" si="1"/>
        <v>0.1125299282</v>
      </c>
    </row>
    <row r="27" ht="12.75" customHeight="1">
      <c r="A27" s="90" t="s">
        <v>178</v>
      </c>
      <c r="B27" s="91">
        <v>167910.0</v>
      </c>
      <c r="C27" s="91">
        <v>185078.0</v>
      </c>
      <c r="D27" s="91">
        <v>1399.0</v>
      </c>
      <c r="E27" s="91">
        <v>1542.0</v>
      </c>
      <c r="F27" s="92">
        <f t="shared" si="1"/>
        <v>0.1022158685</v>
      </c>
    </row>
    <row r="28" ht="12.75" customHeight="1">
      <c r="A28" s="90" t="s">
        <v>179</v>
      </c>
      <c r="B28" s="91">
        <v>202210.0</v>
      </c>
      <c r="C28" s="91">
        <v>234865.0</v>
      </c>
      <c r="D28" s="91">
        <v>1685.0</v>
      </c>
      <c r="E28" s="91">
        <v>1957.0</v>
      </c>
      <c r="F28" s="92">
        <f t="shared" si="1"/>
        <v>0.1614243323</v>
      </c>
    </row>
    <row r="29" ht="12.75" customHeight="1">
      <c r="A29" s="90" t="s">
        <v>180</v>
      </c>
      <c r="B29" s="91">
        <v>158446.0</v>
      </c>
      <c r="C29" s="91">
        <v>201911.0</v>
      </c>
      <c r="D29" s="91">
        <v>1320.0</v>
      </c>
      <c r="E29" s="91">
        <v>1683.0</v>
      </c>
      <c r="F29" s="92">
        <f t="shared" si="1"/>
        <v>0.275</v>
      </c>
    </row>
    <row r="30" ht="12.75" customHeight="1">
      <c r="A30" s="90" t="s">
        <v>181</v>
      </c>
      <c r="B30" s="91">
        <v>97498.0</v>
      </c>
      <c r="C30" s="91">
        <v>123427.0</v>
      </c>
      <c r="D30" s="91">
        <v>812.0</v>
      </c>
      <c r="E30" s="91">
        <v>1029.0</v>
      </c>
      <c r="F30" s="92">
        <f t="shared" si="1"/>
        <v>0.2672413793</v>
      </c>
    </row>
    <row r="31" ht="12.75" customHeight="1">
      <c r="A31" s="90" t="s">
        <v>182</v>
      </c>
      <c r="B31" s="91">
        <v>98856.0</v>
      </c>
      <c r="C31" s="91">
        <v>119835.0</v>
      </c>
      <c r="D31" s="91">
        <v>824.0</v>
      </c>
      <c r="E31" s="91">
        <v>999.0</v>
      </c>
      <c r="F31" s="92">
        <f t="shared" si="1"/>
        <v>0.2123786408</v>
      </c>
    </row>
    <row r="32" ht="12.75" customHeight="1">
      <c r="A32" s="90" t="s">
        <v>183</v>
      </c>
      <c r="B32" s="91">
        <v>514810.0</v>
      </c>
      <c r="C32" s="91">
        <v>616912.0</v>
      </c>
      <c r="D32" s="91">
        <v>4290.0</v>
      </c>
      <c r="E32" s="91">
        <v>5141.0</v>
      </c>
      <c r="F32" s="92">
        <f t="shared" si="1"/>
        <v>0.1983682984</v>
      </c>
    </row>
    <row r="33" ht="12.75" customHeight="1">
      <c r="A33" s="90" t="s">
        <v>184</v>
      </c>
      <c r="B33" s="91">
        <v>162709.0</v>
      </c>
      <c r="C33" s="91">
        <v>188410.0</v>
      </c>
      <c r="D33" s="91">
        <v>1356.0</v>
      </c>
      <c r="E33" s="91">
        <v>1570.0</v>
      </c>
      <c r="F33" s="92">
        <f t="shared" si="1"/>
        <v>0.1578171091</v>
      </c>
    </row>
    <row r="34" ht="12.75" customHeight="1">
      <c r="A34" s="90" t="s">
        <v>185</v>
      </c>
      <c r="B34" s="91">
        <v>273248.0</v>
      </c>
      <c r="C34" s="91">
        <v>301268.0</v>
      </c>
      <c r="D34" s="91">
        <v>2277.0</v>
      </c>
      <c r="E34" s="91">
        <v>2511.0</v>
      </c>
      <c r="F34" s="92">
        <f t="shared" si="1"/>
        <v>0.1027667984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186</v>
      </c>
      <c r="B1" s="94" t="s">
        <v>29</v>
      </c>
      <c r="C1" s="94" t="s">
        <v>187</v>
      </c>
      <c r="D1" s="94" t="s">
        <v>188</v>
      </c>
    </row>
    <row r="2" ht="12.0" customHeight="1">
      <c r="A2" s="95">
        <v>44351.0</v>
      </c>
      <c r="B2" s="96" t="s">
        <v>189</v>
      </c>
      <c r="C2" s="97"/>
      <c r="D2" s="96" t="s">
        <v>190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