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drive-download-20201113T192810Z-001\"/>
    </mc:Choice>
  </mc:AlternateContent>
  <bookViews>
    <workbookView xWindow="0" yWindow="0" windowWidth="25200" windowHeight="11535" activeTab="2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62913"/>
  <pivotCaches>
    <pivotCache cacheId="255" r:id="rId6"/>
  </pivotCaches>
</workbook>
</file>

<file path=xl/calcChain.xml><?xml version="1.0" encoding="utf-8"?>
<calcChain xmlns="http://schemas.openxmlformats.org/spreadsheetml/2006/main">
  <c r="E30" i="3" l="1"/>
  <c r="D166" i="4"/>
  <c r="D165" i="4"/>
  <c r="D164" i="4"/>
  <c r="D163" i="4"/>
  <c r="D162" i="4"/>
  <c r="D161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7" i="4"/>
  <c r="D136" i="4"/>
  <c r="D135" i="4"/>
  <c r="D134" i="4"/>
  <c r="D133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F1" i="4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F1" i="3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F1" i="2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<sst xmlns="http://schemas.openxmlformats.org/spreadsheetml/2006/main" count="653" uniqueCount="458">
  <si>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</si>
  <si>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</si>
  <si>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</si>
  <si>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</si>
  <si>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</si>
  <si>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</si>
  <si>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</si>
  <si>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</si>
  <si>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</si>
  <si>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JAN-OCT</t>
  </si>
  <si>
    <t>SES AIRPORTS (RP3)</t>
  </si>
  <si>
    <t>Year</t>
  </si>
  <si>
    <t>Airport ATFM arrival delay [min./arr.]</t>
  </si>
  <si>
    <t>Arrivals</t>
  </si>
  <si>
    <t>Airport ATFM arrival delay [total min.]</t>
  </si>
  <si>
    <t>2016 (YTD)</t>
  </si>
  <si>
    <t>2017 (YTD)</t>
  </si>
  <si>
    <t>2018 (YTD)</t>
  </si>
  <si>
    <t>2019 (YTD)</t>
  </si>
  <si>
    <t>2020 (YTD)</t>
  </si>
  <si>
    <t>2021 (YTD)</t>
  </si>
  <si>
    <t>2022 (YTD)</t>
  </si>
  <si>
    <t>2023 (YTD)</t>
  </si>
  <si>
    <t>2024 (YTD)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</si>
  <si>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</si>
  <si>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</si>
  <si>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</si>
  <si>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</si>
  <si>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</si>
  <si>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</si>
  <si>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</si>
  <si>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</si>
  <si>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</si>
  <si>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</si>
  <si>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</si>
  <si>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</si>
  <si>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</si>
  <si>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</si>
  <si>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</si>
  <si>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</si>
  <si>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</si>
  <si>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</si>
  <si>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</si>
  <si>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</si>
  <si>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</si>
  <si>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</si>
  <si>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</si>
  <si>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</si>
  <si>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</si>
  <si>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</si>
  <si>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</si>
  <si>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</si>
  <si>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</si>
  <si>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</si>
  <si>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</si>
  <si>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</si>
  <si>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</si>
  <si>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</si>
  <si>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</si>
  <si>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</si>
  <si>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</si>
  <si>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</si>
  <si>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</si>
  <si>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</si>
  <si>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</si>
  <si>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</si>
  <si>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</si>
  <si>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</si>
  <si>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</si>
  <si>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</si>
  <si>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</si>
  <si>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</si>
  <si>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</si>
  <si>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</si>
  <si>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</si>
  <si>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</si>
  <si>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</si>
  <si>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</si>
  <si>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</si>
  <si>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</si>
  <si>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</si>
  <si>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</si>
  <si>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</si>
  <si>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</si>
  <si>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</si>
  <si>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</si>
  <si>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</si>
  <si>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</si>
  <si>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</si>
  <si>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</si>
  <si>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</si>
  <si>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</si>
  <si>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</si>
  <si>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</si>
  <si>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</si>
  <si>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</si>
  <si>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</si>
  <si>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</si>
  <si>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</si>
  <si>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</si>
  <si>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</si>
  <si>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</si>
  <si>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</si>
  <si>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</si>
  <si>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</si>
  <si>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</si>
  <si>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</si>
  <si>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</si>
  <si>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</si>
  <si>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</si>
  <si>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</si>
  <si>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</si>
  <si>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</si>
  <si>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</si>
  <si>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</si>
  <si>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</si>
  <si>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</si>
  <si>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</si>
  <si>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</si>
  <si>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</si>
  <si>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</si>
  <si>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</si>
  <si>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</si>
  <si>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</si>
  <si>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</si>
  <si>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</si>
  <si>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</si>
  <si>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Apt. name</t>
  </si>
  <si>
    <t>ICAO</t>
  </si>
  <si>
    <t>FLTS [ARR]</t>
  </si>
  <si>
    <t>Airport ATFM arr. delay [total]</t>
  </si>
  <si>
    <t>Agen-La Garenne (LFBA)</t>
  </si>
  <si>
    <t>LFBA</t>
  </si>
  <si>
    <t>Ajaccio-Napoléon-Bonaparte (LFKJ)</t>
  </si>
  <si>
    <t>LFKJ</t>
  </si>
  <si>
    <t>Albert-Bray (LFAQ)</t>
  </si>
  <si>
    <t>LFAQ</t>
  </si>
  <si>
    <t>Alicante (LEAL)</t>
  </si>
  <si>
    <t>LEAL</t>
  </si>
  <si>
    <t>Amsterdam/ Schiphol (EHAM)</t>
  </si>
  <si>
    <t>EHAM</t>
  </si>
  <si>
    <t>Annecy-Meythet (LFLP)</t>
  </si>
  <si>
    <t>LFLP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</si>
  <si>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</si>
  <si>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</si>
  <si>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</si>
  <si>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</si>
  <si>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</si>
  <si>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</si>
  <si>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</si>
  <si>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</si>
  <si>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</si>
  <si>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</si>
  <si>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</si>
  <si>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</si>
  <si>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</si>
  <si>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</si>
  <si>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Bergen (ENBR)</t>
  </si>
  <si>
    <t>ENBR</t>
  </si>
  <si>
    <t>Bergerac-Roumanière (LFBE)</t>
  </si>
  <si>
    <t>LFBE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</si>
  <si>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</si>
  <si>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</si>
  <si>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</si>
  <si>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</si>
  <si>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</si>
  <si>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</si>
  <si>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</si>
  <si>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</si>
  <si>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</si>
  <si>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</si>
  <si>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</si>
  <si>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</si>
  <si>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</si>
  <si>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</si>
  <si>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</si>
  <si>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</si>
  <si>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</si>
  <si>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</si>
  <si>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</si>
  <si>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</si>
  <si>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</si>
  <si>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</si>
  <si>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Brussels (EBBR)</t>
  </si>
  <si>
    <t>EBBR</t>
  </si>
  <si>
    <t>Bucharest/ Băneasa (LRBS)</t>
  </si>
  <si>
    <t>LRBS</t>
  </si>
  <si>
    <t>Bucharest/ Otopeni (LROP)</t>
  </si>
  <si>
    <t>LROP</t>
  </si>
  <si>
    <t>Budapest/ Ferihegy (LHBP)</t>
  </si>
  <si>
    <t>LHBP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</si>
  <si>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</si>
  <si>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</si>
  <si>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</si>
  <si>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</si>
  <si>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</si>
  <si>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</si>
  <si>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</si>
  <si>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</si>
  <si>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</si>
  <si>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</si>
  <si>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</si>
  <si>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</si>
  <si>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</si>
  <si>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</si>
  <si>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</si>
  <si>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</si>
  <si>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</si>
  <si>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</si>
  <si>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</si>
  <si>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</si>
  <si>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</si>
  <si>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</si>
  <si>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</si>
  <si>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</si>
  <si>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</si>
  <si>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</si>
  <si>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</si>
  <si>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</si>
  <si>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</si>
  <si>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</si>
  <si>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</si>
  <si>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</si>
  <si>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</si>
  <si>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</si>
  <si>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</si>
  <si>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</si>
  <si>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</si>
  <si>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</si>
  <si>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</si>
  <si>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</si>
  <si>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</si>
  <si>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</si>
  <si>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</si>
  <si>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</si>
  <si>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</si>
  <si>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</si>
  <si>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</si>
  <si>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</si>
  <si>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</si>
  <si>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</si>
  <si>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</si>
  <si>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</si>
  <si>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</si>
  <si>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</si>
  <si>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Glasgow (EGPF)</t>
  </si>
  <si>
    <t>EGPF</t>
  </si>
  <si>
    <t>Gran Canaria (GCLP)</t>
  </si>
  <si>
    <t>GCLP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</si>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</sst>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8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/>
    </xf>
    <xf numFmtId="4" fontId="8" fillId="5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1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0" xfId="0" applyFont="1" applyFill="1" applyBorder="1" applyAlignment="1"/>
    <xf numFmtId="0" fontId="8" fillId="3" borderId="11" xfId="0" applyFont="1" applyFill="1" applyBorder="1" applyAlignment="1"/>
    <xf numFmtId="0" fontId="13" fillId="0" borderId="6" xfId="0" applyFont="1" applyBorder="1"/>
    <xf numFmtId="0" fontId="8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3" fillId="0" borderId="0" xfId="0" applyFont="1"/>
    <xf numFmtId="49" fontId="14" fillId="3" borderId="0" xfId="0" applyNumberFormat="1" applyFont="1" applyFill="1" applyAlignment="1">
      <alignment horizontal="right" wrapText="1"/>
    </xf>
    <xf numFmtId="4" fontId="8" fillId="3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3" fontId="8" fillId="3" borderId="14" xfId="0" applyNumberFormat="1" applyFont="1" applyFill="1" applyBorder="1" applyAlignment="1">
      <alignment wrapText="1"/>
    </xf>
    <xf numFmtId="2" fontId="13" fillId="6" borderId="13" xfId="0" applyNumberFormat="1" applyFont="1" applyFill="1" applyBorder="1" applyAlignment="1"/>
    <xf numFmtId="3" fontId="8" fillId="3" borderId="15" xfId="0" applyNumberFormat="1" applyFont="1" applyFill="1" applyBorder="1" applyAlignment="1">
      <alignment vertical="center"/>
    </xf>
    <xf numFmtId="49" fontId="14" fillId="3" borderId="6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6" xfId="0" applyNumberFormat="1" applyFont="1" applyFill="1" applyBorder="1" applyAlignment="1">
      <alignment wrapText="1"/>
    </xf>
    <xf numFmtId="2" fontId="13" fillId="6" borderId="12" xfId="0" applyNumberFormat="1" applyFont="1" applyFill="1" applyBorder="1" applyAlignment="1"/>
    <xf numFmtId="3" fontId="8" fillId="3" borderId="17" xfId="0" applyNumberFormat="1" applyFont="1" applyFill="1" applyBorder="1" applyAlignment="1">
      <alignment vertical="center"/>
    </xf>
    <xf numFmtId="4" fontId="8" fillId="3" borderId="18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wrapText="1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15" fillId="5" borderId="6" xfId="0" applyFont="1" applyFill="1" applyBorder="1" applyAlignment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0" fillId="4" borderId="6" xfId="0" applyFont="1" applyFill="1" applyBorder="1" applyAlignment="1"/>
    <xf numFmtId="2" fontId="8" fillId="5" borderId="6" xfId="0" applyNumberFormat="1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6" xfId="0" applyNumberFormat="1" applyFont="1" applyFill="1" applyBorder="1" applyAlignment="1"/>
    <xf numFmtId="0" fontId="8" fillId="3" borderId="6" xfId="0" applyFont="1" applyFill="1" applyBorder="1" applyAlignment="1"/>
    <xf numFmtId="3" fontId="8" fillId="3" borderId="6" xfId="0" applyNumberFormat="1" applyFont="1" applyFill="1" applyBorder="1" applyAlignment="1">
      <alignment vertical="center"/>
    </xf>
    <xf numFmtId="0" fontId="8" fillId="7" borderId="23" xfId="0" applyFont="1" applyFill="1" applyBorder="1" applyAlignment="1"/>
    <xf numFmtId="0" fontId="8" fillId="7" borderId="23" xfId="0" applyFont="1" applyFill="1" applyBorder="1" applyAlignment="1">
      <alignment horizontal="center"/>
    </xf>
    <xf numFmtId="164" fontId="14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wrapText="1"/>
    </xf>
    <xf numFmtId="0" fontId="14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4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4" xfId="0" applyFont="1" applyBorder="1" applyAlignment="1"/>
    <xf numFmtId="0" fontId="0" fillId="0" borderId="24" xfId="0" pivotButton="1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4" xfId="0" applyNumberFormat="1" applyFont="1" applyBorder="1" applyAlignment="1"/>
    <xf numFmtId="0" fontId="0" fillId="0" borderId="27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Font="1" applyBorder="1" applyAlignment="1"/>
    <xf numFmtId="0" fontId="0" fillId="0" borderId="29" xfId="0" applyNumberFormat="1" applyFont="1" applyBorder="1" applyAlignment="1"/>
    <xf numFmtId="0" fontId="0" fillId="0" borderId="5" xfId="0" applyNumberFormat="1" applyFont="1" applyBorder="1" applyAlignment="1"/>
    <xf numFmtId="0" fontId="0" fillId="0" borderId="30" xfId="0" applyNumberFormat="1" applyFont="1" applyBorder="1" applyAlignment="1"/>
    <xf numFmtId="0" fontId="0" fillId="0" borderId="31" xfId="0" applyFont="1" applyBorder="1" applyAlignment="1"/>
    <xf numFmtId="0" fontId="0" fillId="0" borderId="31" xfId="0" applyNumberFormat="1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148.853847337959" refreshedVersion="6" recordCount="161">
  <cacheSource type="worksheet">
    <worksheetSource ref="A5:F166" sheet="APT_ATFM_APT"/>
  </cacheSource>
  <cacheFields count="6">
    <cacheField name="State" numFmtId="0">
      <sharedItems count="24"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3.2634255492270139"/>
    </cacheField>
    <cacheField name="FLTS [ARR]" numFmtId="3">
      <sharedItems containsString="0" containsBlank="1" containsNumber="1" containsInteger="1" minValue="1" maxValue="101865"/>
    </cacheField>
    <cacheField name="Airport ATFM arr. delay [total]" numFmtId="3">
      <sharedItems containsString="0" containsBlank="1" containsNumber="1" containsInteger="1" minValue="0" maxValue="1645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s v="Agen-La Garenne (LFBA)"/>
    <s v="LFBA"/>
    <n v="0"/>
    <n v="981"/>
    <n v="0"/>
  </r>
  <r>
    <x v="0"/>
    <s v="Ajaccio-Napoléon-Bonaparte (LFKJ)"/>
    <s v="LFKJ"/>
    <n v="0"/>
    <n v="5459"/>
    <n v="0"/>
  </r>
  <r>
    <x v="0"/>
    <s v="Albert-Bray (LFAQ)"/>
    <s v="LFAQ"/>
    <n v="0"/>
    <n v="369"/>
    <n v="0"/>
  </r>
  <r>
    <x v="1"/>
    <s v="Alicante (LEAL)"/>
    <s v="LEAL"/>
    <n v="1.9695346899916696E-2"/>
    <n v="16806"/>
    <n v="331"/>
  </r>
  <r>
    <x v="2"/>
    <s v="Amsterdam/ Schiphol (EHAM)"/>
    <s v="EHAM"/>
    <n v="1.6155696264664017"/>
    <n v="101865"/>
    <n v="164570"/>
  </r>
  <r>
    <x v="0"/>
    <s v="Annecy-Meythet (LFLP)"/>
    <s v="LFLP"/>
    <n v="0.17752808988764046"/>
    <n v="1335"/>
    <n v="237"/>
  </r>
  <r>
    <x v="3"/>
    <s v="Athens (LGAV)"/>
    <s v="LGAV"/>
    <n v="4.604442991150804E-2"/>
    <n v="48931"/>
    <n v="2253"/>
  </r>
  <r>
    <x v="0"/>
    <s v="Avignon-Caumont (LFMV)"/>
    <s v="LFMV"/>
    <n v="0.27035132819194518"/>
    <n v="2334"/>
    <n v="631"/>
  </r>
  <r>
    <x v="0"/>
    <s v="Bâle-Mulhouse (LFSB)"/>
    <s v="LFSB"/>
    <n v="0.46464582003828975"/>
    <n v="15670"/>
    <n v="7281"/>
  </r>
  <r>
    <x v="1"/>
    <s v="Barcelona (LEBL)"/>
    <s v="LEBL"/>
    <n v="0.13444553483807656"/>
    <n v="55026"/>
    <n v="7398"/>
  </r>
  <r>
    <x v="0"/>
    <s v="Bastia-Poretta (LFKB)"/>
    <s v="LFKB"/>
    <n v="1.8163471241170535E-3"/>
    <n v="4955"/>
    <n v="9"/>
  </r>
  <r>
    <x v="0"/>
    <s v="Beauvais-Tillé (LFOB)"/>
    <s v="LFOB"/>
    <n v="6.0599571734475374E-2"/>
    <n v="4670"/>
    <n v="283"/>
  </r>
  <r>
    <x v="4"/>
    <s v="Bergamo (LIME)"/>
    <s v="LIME"/>
    <n v="4.0227549776513612E-2"/>
    <n v="17227"/>
    <n v="693"/>
  </r>
  <r>
    <x v="5"/>
    <s v="Bergen (ENBR)"/>
    <s v="ENBR"/>
    <n v="1.2785007018475663E-2"/>
    <n v="26359"/>
    <n v="337"/>
  </r>
  <r>
    <x v="0"/>
    <s v="Bergerac-Roumanière (LFBE)"/>
    <s v="LFBE"/>
    <n v="0"/>
    <n v="977"/>
    <n v="0"/>
  </r>
  <r>
    <x v="6"/>
    <s v="Berlin/ Schoenefeld (EDDB)"/>
    <s v="EDDB"/>
    <n v="0"/>
    <n v="17430"/>
    <n v="0"/>
  </r>
  <r>
    <x v="6"/>
    <s v="Berlin/ Tegel (EDDT)"/>
    <s v="EDDT"/>
    <n v="5.0265714382425615E-2"/>
    <n v="29543"/>
    <n v="1485"/>
  </r>
  <r>
    <x v="0"/>
    <s v="Béziers-Vias (LFMU)"/>
    <s v="LFMU"/>
    <n v="0"/>
    <n v="1600"/>
    <n v="0"/>
  </r>
  <r>
    <x v="0"/>
    <s v="Biarritz-Bayonne-Anglet (LFBZ)"/>
    <s v="LFBZ"/>
    <n v="5.148048452220727E-2"/>
    <n v="2972"/>
    <n v="153"/>
  </r>
  <r>
    <x v="7"/>
    <s v="Biggin Hill (EGKB)"/>
    <s v="EGKB"/>
    <n v="0"/>
    <n v="6439"/>
    <n v="0"/>
  </r>
  <r>
    <x v="7"/>
    <s v="Birmingham (EGBB)"/>
    <s v="EGBB"/>
    <n v="3.816551109980281E-3"/>
    <n v="15721"/>
    <n v="60"/>
  </r>
  <r>
    <x v="0"/>
    <s v="Bordeaux-Mérignac (LFBD)"/>
    <s v="LFBD"/>
    <n v="0.86054421768707479"/>
    <n v="13230"/>
    <n v="11385"/>
  </r>
  <r>
    <x v="6"/>
    <s v="Bremen (EDDW)"/>
    <s v="EDDW"/>
    <n v="1.0028204324663115E-2"/>
    <n v="6382"/>
    <n v="64"/>
  </r>
  <r>
    <x v="0"/>
    <s v="Brest-Bretagne (LFRB)"/>
    <s v="LFRB"/>
    <n v="0"/>
    <n v="3912"/>
    <n v="0"/>
  </r>
  <r>
    <x v="0"/>
    <s v="Brive-Souillac (LFSL)"/>
    <s v="LFSL"/>
    <n v="0"/>
    <n v="824"/>
    <n v="0"/>
  </r>
  <r>
    <x v="8"/>
    <s v="Brno-Tuřany (LKTB)"/>
    <s v="LKTB"/>
    <n v="0"/>
    <n v="2204"/>
    <n v="0"/>
  </r>
  <r>
    <x v="9"/>
    <s v="Brussels (EBBR)"/>
    <s v="EBBR"/>
    <n v="0.42595723520636497"/>
    <n v="40220"/>
    <n v="17132"/>
  </r>
  <r>
    <x v="10"/>
    <s v="Bucharest/ Băneasa (LRBS)"/>
    <s v="LRBS"/>
    <n v="0"/>
    <n v="2134"/>
    <n v="0"/>
  </r>
  <r>
    <x v="10"/>
    <s v="Bucharest/ Otopeni (LROP)"/>
    <s v="LROP"/>
    <n v="1.8704597851146201E-3"/>
    <n v="22989"/>
    <n v="43"/>
  </r>
  <r>
    <x v="11"/>
    <s v="Budapest/ Ferihegy (LHBP)"/>
    <s v="LHBP"/>
    <n v="8.6814235716558344E-2"/>
    <n v="22001"/>
    <n v="1910"/>
  </r>
  <r>
    <x v="12"/>
    <s v="Bydgoszcz (EPBY)"/>
    <s v="EPBY"/>
    <n v="0"/>
    <n v="989"/>
    <n v="0"/>
  </r>
  <r>
    <x v="0"/>
    <s v="Caen-Carpiquet (LFRK)"/>
    <s v="LFRK"/>
    <n v="0"/>
    <n v="1577"/>
    <n v="0"/>
  </r>
  <r>
    <x v="0"/>
    <s v="Calvi-Sainte-Catherine (LFKC)"/>
    <s v="LFKC"/>
    <n v="8.1653746770025834E-2"/>
    <n v="1935"/>
    <n v="158"/>
  </r>
  <r>
    <x v="0"/>
    <s v="Cannes-Mandelieu (LFMD)"/>
    <s v="LFMD"/>
    <n v="3.2634255492270139"/>
    <n v="4916"/>
    <n v="16043"/>
  </r>
  <r>
    <x v="0"/>
    <s v="Carcassonne-Salvaza (LFMK)"/>
    <s v="LFMK"/>
    <n v="0"/>
    <n v="1681"/>
    <n v="0"/>
  </r>
  <r>
    <x v="13"/>
    <s v="Cascais (LPCS)"/>
    <s v="LPCS"/>
    <n v="0"/>
    <n v="1977"/>
    <n v="0"/>
  </r>
  <r>
    <x v="0"/>
    <s v="Châlons-Vatry (LFOK)"/>
    <s v="LFOK"/>
    <n v="0.4156414762741652"/>
    <n v="1138"/>
    <n v="473"/>
  </r>
  <r>
    <x v="0"/>
    <s v="Chambéry-Aix-les-Bains (LFLB)"/>
    <s v="LFLB"/>
    <n v="1.8432026688907424"/>
    <n v="2398"/>
    <n v="4420"/>
  </r>
  <r>
    <x v="0"/>
    <s v="Châteauroux-Déols (LFLX)"/>
    <s v="LFLX"/>
    <n v="0"/>
    <n v="983"/>
    <n v="0"/>
  </r>
  <r>
    <x v="0"/>
    <s v="Clermont-Ferrand-Auvergne (LFLC)"/>
    <s v="LFLC"/>
    <n v="0"/>
    <n v="2692"/>
    <n v="0"/>
  </r>
  <r>
    <x v="6"/>
    <s v="Cologne-Bonn (EDDK)"/>
    <s v="EDDK"/>
    <n v="1.5919514721112589E-2"/>
    <n v="33795"/>
    <n v="538"/>
  </r>
  <r>
    <x v="14"/>
    <s v="Copenhagen/ Kastrup (EKCH)"/>
    <s v="EKCH"/>
    <n v="0"/>
    <n v="43964"/>
    <n v="0"/>
  </r>
  <r>
    <x v="15"/>
    <s v="Cork (EICK)"/>
    <s v="EICK"/>
    <n v="0"/>
    <n v="5226"/>
    <n v="0"/>
  </r>
  <r>
    <x v="0"/>
    <s v="Deauville-Normandie (LFRG)"/>
    <s v="LFRG"/>
    <n v="0"/>
    <n v="926"/>
    <n v="0"/>
  </r>
  <r>
    <x v="0"/>
    <s v="Dinard-Pleurtuit-Saint-Malo (LFRD)"/>
    <s v="LFRD"/>
    <n v="0"/>
    <n v="901"/>
    <n v="0"/>
  </r>
  <r>
    <x v="0"/>
    <s v="Dôle-Tavaux (LFGJ)"/>
    <s v="LFGJ"/>
    <n v="0"/>
    <n v="865"/>
    <n v="0"/>
  </r>
  <r>
    <x v="6"/>
    <s v="Dresden (EDDC)"/>
    <s v="EDDC"/>
    <n v="0"/>
    <n v="3871"/>
    <n v="0"/>
  </r>
  <r>
    <x v="15"/>
    <s v="Dublin (EIDW)"/>
    <s v="EIDW"/>
    <n v="0.15446189586384526"/>
    <n v="39602"/>
    <n v="6117"/>
  </r>
  <r>
    <x v="6"/>
    <s v="Dusseldorf (EDDL)"/>
    <s v="EDDL"/>
    <n v="0.2880448284428741"/>
    <n v="36227"/>
    <n v="10435"/>
  </r>
  <r>
    <x v="7"/>
    <s v="Edinburgh (EGPH)"/>
    <s v="EGPH"/>
    <n v="9.4515251324645572E-3"/>
    <n v="20949"/>
    <n v="198"/>
  </r>
  <r>
    <x v="6"/>
    <s v="Erfurt (EDDE)"/>
    <s v="EDDE"/>
    <n v="0"/>
    <n v="1503"/>
    <n v="0"/>
  </r>
  <r>
    <x v="13"/>
    <s v="Faro (LPFR)"/>
    <s v="LPFR"/>
    <n v="0"/>
    <n v="11163"/>
    <n v="0"/>
  </r>
  <r>
    <x v="0"/>
    <s v="Figari-Sud Corse (LFKF)"/>
    <s v="LFKF"/>
    <n v="0.19881744271988175"/>
    <n v="4059"/>
    <n v="807"/>
  </r>
  <r>
    <x v="13"/>
    <s v="Flores (LPFL)"/>
    <s v="LPFL"/>
    <n v="0"/>
    <n v="526"/>
    <n v="0"/>
  </r>
  <r>
    <x v="6"/>
    <s v="Frankfurt (EDDF)"/>
    <s v="EDDF"/>
    <n v="0.21331898870360408"/>
    <n v="92950"/>
    <n v="19828"/>
  </r>
  <r>
    <x v="12"/>
    <s v="Gdansk (EPGD)"/>
    <s v="EPGD"/>
    <n v="0"/>
    <n v="9498"/>
    <n v="0"/>
  </r>
  <r>
    <x v="16"/>
    <s v="Geneva (LSGG)"/>
    <s v="LSGG"/>
    <n v="0.53968837485507448"/>
    <n v="35363"/>
    <n v="19085"/>
  </r>
  <r>
    <x v="7"/>
    <s v="Glasgow (EGPF)"/>
    <s v="EGPF"/>
    <n v="3.3712915792628111E-3"/>
    <n v="13348"/>
    <n v="45"/>
  </r>
  <r>
    <x v="1"/>
    <s v="Gran Canaria (GCLP)"/>
    <s v="GCLP"/>
    <n v="1.1461800095088321"/>
    <n v="27343"/>
    <n v="31340"/>
  </r>
  <r>
    <x v="17"/>
    <s v="Graz (LOWG)"/>
    <s v="LOWG"/>
    <n v="0"/>
    <n v="3634"/>
    <n v="0"/>
  </r>
  <r>
    <x v="0"/>
    <s v="Grenoble-Isère (LFLS)"/>
    <s v="LFLS"/>
    <n v="0.56563545150501671"/>
    <n v="2392"/>
    <n v="1353"/>
  </r>
  <r>
    <x v="2"/>
    <s v="Groningen (EHGG)"/>
    <s v="EHGG"/>
    <n v="6.8046498440601077E-3"/>
    <n v="3527"/>
    <n v="24"/>
  </r>
  <r>
    <x v="6"/>
    <s v="Hamburg (EDDH)"/>
    <s v="EDDH"/>
    <n v="3.4607438016528928E-2"/>
    <n v="27104"/>
    <n v="938"/>
  </r>
  <r>
    <x v="6"/>
    <s v="Hanover (EDDV)"/>
    <s v="EDDV"/>
    <n v="0"/>
    <n v="12128"/>
    <n v="0"/>
  </r>
  <r>
    <x v="18"/>
    <s v="Helsinki/ Vantaa (EFHK)"/>
    <s v="EFHK"/>
    <n v="0.22164091832338279"/>
    <n v="32494"/>
    <n v="7202"/>
  </r>
  <r>
    <x v="13"/>
    <s v="Horta (LPHR)"/>
    <s v="LPHR"/>
    <n v="0"/>
    <n v="1329"/>
    <n v="0"/>
  </r>
  <r>
    <x v="0"/>
    <s v="Hyères-Le Palyvestre (LFTH)"/>
    <s v="LFTH"/>
    <n v="7.068860450944546E-2"/>
    <n v="3282"/>
    <n v="232"/>
  </r>
  <r>
    <x v="1"/>
    <s v="Ibiza (LEIB)"/>
    <s v="LEIB"/>
    <n v="0"/>
    <n v="14368"/>
    <n v="0"/>
  </r>
  <r>
    <x v="17"/>
    <s v="Innsbruck (LOWI)"/>
    <s v="LOWI"/>
    <n v="0.19229166666666667"/>
    <n v="4800"/>
    <n v="923"/>
  </r>
  <r>
    <x v="0"/>
    <s v="Istres-Le Tubé (LFMI)"/>
    <s v="LFMI"/>
    <n v="0"/>
    <n v="1201"/>
    <n v="0"/>
  </r>
  <r>
    <x v="8"/>
    <s v="Karlovy Vary (LKKV)"/>
    <s v="LKKV"/>
    <n v="0"/>
    <n v="579"/>
    <n v="0"/>
  </r>
  <r>
    <x v="12"/>
    <s v="Katowice - Pyrzowice (EPKT)"/>
    <s v="EPKT"/>
    <n v="0"/>
    <n v="7723"/>
    <n v="0"/>
  </r>
  <r>
    <x v="17"/>
    <s v="Klagenfurt (LOWK)"/>
    <s v="LOWK"/>
    <n v="0"/>
    <n v="1510"/>
    <n v="0"/>
  </r>
  <r>
    <x v="12"/>
    <s v="Krakow - Balice (EPKK)"/>
    <s v="EPKK"/>
    <n v="3.9548945906193823E-2"/>
    <n v="12238"/>
    <n v="484"/>
  </r>
  <r>
    <x v="0"/>
    <s v="La Rochelle-Ile de Ré (LFBH)"/>
    <s v="LFBH"/>
    <n v="0"/>
    <n v="1182"/>
    <n v="0"/>
  </r>
  <r>
    <x v="6"/>
    <s v="Leipzig-Halle (EDDP)"/>
    <s v="EDDP"/>
    <n v="0.12393179222620407"/>
    <n v="25393"/>
    <n v="3147"/>
  </r>
  <r>
    <x v="19"/>
    <s v="Liepaja (EVLA)"/>
    <s v="EVLA"/>
    <n v="0"/>
    <n v="241"/>
    <n v="0"/>
  </r>
  <r>
    <x v="0"/>
    <s v="Lille-Lesquin (LFQQ)"/>
    <s v="LFQQ"/>
    <n v="0.37894059618271497"/>
    <n v="4663"/>
    <n v="1767"/>
  </r>
  <r>
    <x v="0"/>
    <s v="Limoges-Bellegarde (LFBL)"/>
    <s v="LFBL"/>
    <n v="0.21794871794871795"/>
    <n v="1638"/>
    <n v="357"/>
  </r>
  <r>
    <x v="17"/>
    <s v="Linz (LOWL)"/>
    <s v="LOWL"/>
    <n v="0"/>
    <n v="2979"/>
    <n v="0"/>
  </r>
  <r>
    <x v="13"/>
    <s v="Lisbon (LPPT)"/>
    <s v="LPPT"/>
    <n v="1.9492584119476648"/>
    <n v="38903"/>
    <n v="75832"/>
  </r>
  <r>
    <x v="12"/>
    <s v="Lodz - Lublinek (EPLL)"/>
    <s v="EPLL"/>
    <n v="0"/>
    <n v="1061"/>
    <n v="0"/>
  </r>
  <r>
    <x v="7"/>
    <s v="London/ City (EGLC)"/>
    <s v="EGLC"/>
    <n v="2.9260320492412184"/>
    <n v="9423"/>
    <n v="27572"/>
  </r>
  <r>
    <x v="7"/>
    <s v="London/ Gatwick (EGKK)"/>
    <s v="EGKK"/>
    <n v="0.90090137578409146"/>
    <n v="37942"/>
    <n v="34182"/>
  </r>
  <r>
    <x v="7"/>
    <s v="London/ Heathrow (EGLL)"/>
    <s v="EGLL"/>
    <n v="1.5711652285926863"/>
    <n v="90051"/>
    <n v="141485"/>
  </r>
  <r>
    <x v="7"/>
    <s v="London/ Luton (EGGW)"/>
    <s v="EGGW"/>
    <n v="0.39731000622363599"/>
    <n v="28922"/>
    <n v="11491"/>
  </r>
  <r>
    <x v="7"/>
    <s v="London/ Stansted (EGSS)"/>
    <s v="EGSS"/>
    <n v="0.21640515768215007"/>
    <n v="38622"/>
    <n v="8358"/>
  </r>
  <r>
    <x v="0"/>
    <s v="Lorient-Lann Bihoué (LFRH)"/>
    <s v="LFRH"/>
    <n v="0"/>
    <n v="1734"/>
    <n v="0"/>
  </r>
  <r>
    <x v="12"/>
    <s v="Lublin (EPLB)"/>
    <s v="EPLB"/>
    <n v="0"/>
    <n v="753"/>
    <n v="0"/>
  </r>
  <r>
    <x v="20"/>
    <s v="Luxembourg (ELLX)"/>
    <s v="ELLX"/>
    <n v="6.5708656854791977E-2"/>
    <n v="17258"/>
    <n v="1134"/>
  </r>
  <r>
    <x v="0"/>
    <s v="Lyon-Bron (LFLY)"/>
    <s v="LFLY"/>
    <n v="9.4161958568738224E-3"/>
    <n v="3186"/>
    <n v="30"/>
  </r>
  <r>
    <x v="0"/>
    <s v="Lyon-Saint-Exupéry (LFLL)"/>
    <s v="LFLL"/>
    <n v="3.1212604706820902E-2"/>
    <n v="20056"/>
    <n v="626"/>
  </r>
  <r>
    <x v="2"/>
    <s v="Maastricht-Aachen (EHBK)"/>
    <s v="EHBK"/>
    <n v="0"/>
    <n v="3302"/>
    <n v="0"/>
  </r>
  <r>
    <x v="13"/>
    <s v="Madeira (LPMA)"/>
    <s v="LPMA"/>
    <n v="0"/>
    <n v="4743"/>
    <n v="0"/>
  </r>
  <r>
    <x v="1"/>
    <s v="Madrid/ Barajas (LEMD)"/>
    <s v="LEMD"/>
    <n v="0.5698168988550949"/>
    <n v="71709"/>
    <n v="40861"/>
  </r>
  <r>
    <x v="1"/>
    <s v="Málaga (LEMG)"/>
    <s v="LEMG"/>
    <n v="1.5873642645607106E-2"/>
    <n v="25325"/>
    <n v="402"/>
  </r>
  <r>
    <x v="21"/>
    <s v="Malta (LMML)"/>
    <s v="LMML"/>
    <n v="0"/>
    <n v="10742"/>
    <n v="0"/>
  </r>
  <r>
    <x v="7"/>
    <s v="Manchester (EGCC)"/>
    <s v="EGCC"/>
    <n v="0.13473448412175518"/>
    <n v="30356"/>
    <n v="4090"/>
  </r>
  <r>
    <x v="0"/>
    <s v="Marseille-Provence (LFML)"/>
    <s v="LFML"/>
    <n v="0.11213872832369942"/>
    <n v="20760"/>
    <n v="2328"/>
  </r>
  <r>
    <x v="0"/>
    <s v="Metz-Nancy-Lorraine (LFJL)"/>
    <s v="LFJL"/>
    <n v="0"/>
    <n v="1057"/>
    <n v="0"/>
  </r>
  <r>
    <x v="4"/>
    <s v="Milan/ Linate (LIML)"/>
    <s v="LIML"/>
    <n v="6.5224644128113879E-2"/>
    <n v="17984"/>
    <n v="1173"/>
  </r>
  <r>
    <x v="4"/>
    <s v="Milan/ Malpensa (LIMC)"/>
    <s v="LIMC"/>
    <n v="1.4762500306530322E-2"/>
    <n v="40779"/>
    <n v="602"/>
  </r>
  <r>
    <x v="13"/>
    <s v="Montijo AirBase (LPMT)"/>
    <s v="LPMT"/>
    <n v="0"/>
    <n v="75"/>
    <n v="0"/>
  </r>
  <r>
    <x v="0"/>
    <s v="Montpellier-Méditerranée (LFMT)"/>
    <s v="LFMT"/>
    <n v="7.4414828845893654E-3"/>
    <n v="7391"/>
    <n v="55"/>
  </r>
  <r>
    <x v="6"/>
    <s v="Muenster-Osnabrueck (EDDG)"/>
    <s v="EDDG"/>
    <n v="0"/>
    <n v="4816"/>
    <n v="0"/>
  </r>
  <r>
    <x v="6"/>
    <s v="Munich (EDDM)"/>
    <s v="EDDM"/>
    <n v="8.6770722836793449E-2"/>
    <n v="65990"/>
    <n v="5726"/>
  </r>
  <r>
    <x v="0"/>
    <s v="Nantes-Atlantique (LFRS)"/>
    <s v="LFRS"/>
    <n v="0.26914214817440624"/>
    <n v="11284"/>
    <n v="3037"/>
  </r>
  <r>
    <x v="0"/>
    <s v="Nice-Côte d’Azur (LFMN)"/>
    <s v="LFMN"/>
    <n v="0.1509087820621709"/>
    <n v="29435"/>
    <n v="4442"/>
  </r>
  <r>
    <x v="0"/>
    <s v="Nîmes-Garons (LFTW)"/>
    <s v="LFTW"/>
    <n v="0"/>
    <n v="1516"/>
    <n v="0"/>
  </r>
  <r>
    <x v="6"/>
    <s v="Nuremberg (EDDN)"/>
    <s v="EDDN"/>
    <n v="0"/>
    <n v="9155"/>
    <n v="0"/>
  </r>
  <r>
    <x v="12"/>
    <s v="Olsztyn-Mazury (EPSY)"/>
    <s v="EPSY"/>
    <n v="0"/>
    <n v="463"/>
    <n v="0"/>
  </r>
  <r>
    <x v="5"/>
    <s v="Oslo/ Gardermoen (ENGM)"/>
    <s v="ENGM"/>
    <n v="5.1331047790329529E-2"/>
    <n v="53379"/>
    <n v="2740"/>
  </r>
  <r>
    <x v="8"/>
    <s v="Ostrava (LKMT)"/>
    <s v="LKMT"/>
    <n v="0"/>
    <n v="1690"/>
    <n v="0"/>
  </r>
  <r>
    <x v="1"/>
    <s v="Palma de Mallorca (LEPA)"/>
    <s v="LEPA"/>
    <n v="5.7123753597488301E-2"/>
    <n v="34399"/>
    <n v="1965"/>
  </r>
  <r>
    <x v="0"/>
    <s v="Paris-Charles-de-Gaulle (LFPG)"/>
    <s v="LFPG"/>
    <n v="0.12240393400884947"/>
    <n v="97407"/>
    <n v="11923"/>
  </r>
  <r>
    <x v="0"/>
    <s v="Paris-Le Bourget (LFPB)"/>
    <s v="LFPB"/>
    <n v="0.70786199095022628"/>
    <n v="14144"/>
    <n v="10012"/>
  </r>
  <r>
    <x v="0"/>
    <s v="Paris-Orly (LFPO)"/>
    <s v="LFPO"/>
    <n v="1.0885827828795447"/>
    <n v="37242"/>
    <n v="40541"/>
  </r>
  <r>
    <x v="0"/>
    <s v="Pau-Pyrénées (LFBP)"/>
    <s v="LFBP"/>
    <n v="1.6577152600170504"/>
    <n v="2346"/>
    <n v="3889"/>
  </r>
  <r>
    <x v="0"/>
    <s v="Perpignan-Rivesaltes (LFMP)"/>
    <s v="LFMP"/>
    <n v="4.5037756202804743E-2"/>
    <n v="3708"/>
    <n v="167"/>
  </r>
  <r>
    <x v="0"/>
    <s v="Poitiers-Biard (LFBI)"/>
    <s v="LFBI"/>
    <n v="0"/>
    <n v="1285"/>
    <n v="0"/>
  </r>
  <r>
    <x v="13"/>
    <s v="Ponta Delgada (LPPD)"/>
    <s v="LPPD"/>
    <n v="0"/>
    <n v="5211"/>
    <n v="0"/>
  </r>
  <r>
    <x v="13"/>
    <s v="Porto (LPPR)"/>
    <s v="LPPR"/>
    <n v="0.87511183621914634"/>
    <n v="19001"/>
    <n v="16628"/>
  </r>
  <r>
    <x v="13"/>
    <s v="Porto Santo (LPPS)"/>
    <s v="LPPS"/>
    <n v="0"/>
    <n v="620"/>
    <n v="0"/>
  </r>
  <r>
    <x v="12"/>
    <s v="Poznan - Lawica (EPPO)"/>
    <s v="EPPO"/>
    <n v="0"/>
    <n v="4872"/>
    <n v="0"/>
  </r>
  <r>
    <x v="8"/>
    <s v="Prague (LKPR)"/>
    <s v="LKPR"/>
    <n v="9.7370727432077128E-2"/>
    <n v="22820"/>
    <n v="2222"/>
  </r>
  <r>
    <x v="0"/>
    <s v="Quimper-Pluguffan (LFRQ)"/>
    <s v="LFRQ"/>
    <n v="0"/>
    <n v="711"/>
    <n v="0"/>
  </r>
  <r>
    <x v="12"/>
    <s v="Radom (EPRA)"/>
    <s v="EPRA"/>
    <m/>
    <n v="1"/>
    <n v="0"/>
  </r>
  <r>
    <x v="0"/>
    <s v="Rennes-Saint-Jacques (LFRN)"/>
    <s v="LFRN"/>
    <n v="0"/>
    <n v="3278"/>
    <n v="0"/>
  </r>
  <r>
    <x v="19"/>
    <s v="Riga (EVRA)"/>
    <s v="EVRA"/>
    <n v="0"/>
    <n v="15604"/>
    <n v="0"/>
  </r>
  <r>
    <x v="0"/>
    <s v="Rodez-Marcillac (LFCR)"/>
    <s v="LFCR"/>
    <n v="0"/>
    <n v="868"/>
    <n v="0"/>
  </r>
  <r>
    <x v="4"/>
    <s v="Rome/Fiumicino (LIRF)"/>
    <s v="LIRF"/>
    <n v="2.3137356470689804E-2"/>
    <n v="46332"/>
    <n v="1072"/>
  </r>
  <r>
    <x v="2"/>
    <s v="Rotterdam (EHRD)"/>
    <s v="EHRD"/>
    <n v="0"/>
    <n v="5455"/>
    <n v="0"/>
  </r>
  <r>
    <x v="0"/>
    <s v="Rouen (LFOP)"/>
    <s v="LFOP"/>
    <m/>
    <m/>
    <m/>
  </r>
  <r>
    <x v="12"/>
    <s v="Rzeszow - Jasionka (EPRZ)"/>
    <s v="EPRZ"/>
    <n v="0"/>
    <n v="1784"/>
    <n v="0"/>
  </r>
  <r>
    <x v="6"/>
    <s v="Saarbruecken (EDDR)"/>
    <s v="EDDR"/>
    <n v="0"/>
    <n v="1808"/>
    <n v="0"/>
  </r>
  <r>
    <x v="0"/>
    <s v="Saint-Etienne-Bouthéon (LFMH)"/>
    <s v="LFMH"/>
    <n v="0"/>
    <n v="519"/>
    <n v="0"/>
  </r>
  <r>
    <x v="0"/>
    <s v="Saint-Nazaire-Montoir (LFRZ)"/>
    <s v="LFRZ"/>
    <n v="0"/>
    <n v="783"/>
    <n v="0"/>
  </r>
  <r>
    <x v="17"/>
    <s v="Salzburg (LOWS)"/>
    <s v="LOWS"/>
    <n v="4.0840311444101662E-2"/>
    <n v="6807"/>
    <n v="278"/>
  </r>
  <r>
    <x v="13"/>
    <s v="Santa Maria (LPAZ)"/>
    <s v="LPAZ"/>
    <n v="0"/>
    <n v="841"/>
    <n v="0"/>
  </r>
  <r>
    <x v="15"/>
    <s v="Shannon (EINN)"/>
    <s v="EINN"/>
    <n v="0"/>
    <n v="4055"/>
    <n v="0"/>
  </r>
  <r>
    <x v="5"/>
    <s v="Stavanger (ENZV)"/>
    <s v="ENZV"/>
    <n v="2.2018145607435272E-2"/>
    <n v="18076"/>
    <n v="398"/>
  </r>
  <r>
    <x v="22"/>
    <s v="Stockholm/ Arlanda (ESSA)"/>
    <s v="ESSA"/>
    <n v="5.3663952627683196E-3"/>
    <n v="37828"/>
    <n v="203"/>
  </r>
  <r>
    <x v="0"/>
    <s v="Strasbourg-Entzheim (LFST)"/>
    <s v="LFST"/>
    <n v="3.8489825937729837E-2"/>
    <n v="4079"/>
    <n v="157"/>
  </r>
  <r>
    <x v="6"/>
    <s v="Stuttgart (EDDS)"/>
    <s v="EDDS"/>
    <n v="0"/>
    <n v="22530"/>
    <n v="0"/>
  </r>
  <r>
    <x v="12"/>
    <s v="Szczecin - Goleniów (EPSC)"/>
    <s v="EPSC"/>
    <n v="0"/>
    <n v="1439"/>
    <n v="0"/>
  </r>
  <r>
    <x v="23"/>
    <s v="Tallinn (EETN)"/>
    <s v="EETN"/>
    <n v="0"/>
    <n v="8328"/>
    <n v="0"/>
  </r>
  <r>
    <x v="0"/>
    <s v="Tarbes-Lourdes Pyrénées (LFBT)"/>
    <s v="LFBT"/>
    <n v="0"/>
    <n v="1536"/>
    <n v="0"/>
  </r>
  <r>
    <x v="23"/>
    <s v="Tartu (EETU)"/>
    <s v="EETU"/>
    <n v="0"/>
    <n v="401"/>
    <n v="0"/>
  </r>
  <r>
    <x v="0"/>
    <s v="Toulouse-Blagnac (LFBO)"/>
    <s v="LFBO"/>
    <n v="0.1794942275975811"/>
    <n v="18190"/>
    <n v="3265"/>
  </r>
  <r>
    <x v="0"/>
    <s v="Tours-Val de Loire (LFOT)"/>
    <s v="LFOT"/>
    <n v="0"/>
    <n v="776"/>
    <n v="0"/>
  </r>
  <r>
    <x v="0"/>
    <s v="Toussus-le-Noble (LFPN)"/>
    <s v="LFPN"/>
    <n v="0.95253936571301845"/>
    <n v="4509"/>
    <n v="4295"/>
  </r>
  <r>
    <x v="5"/>
    <s v="Trondheim (ENVA)"/>
    <s v="ENVA"/>
    <n v="3.261728572454918E-2"/>
    <n v="13919"/>
    <n v="454"/>
  </r>
  <r>
    <x v="19"/>
    <s v="Jurmala (EVJA)"/>
    <s v="EVJA"/>
    <n v="0"/>
    <n v="1"/>
    <n v="0"/>
  </r>
  <r>
    <x v="4"/>
    <s v="Venice (LIPZ)"/>
    <s v="LIPZ"/>
    <n v="0.17561132561132561"/>
    <n v="15540"/>
    <n v="2729"/>
  </r>
  <r>
    <x v="19"/>
    <s v="Ventspils (EVVA)"/>
    <s v="EVVA"/>
    <m/>
    <n v="2"/>
    <n v="0"/>
  </r>
  <r>
    <x v="17"/>
    <s v="Vienna (LOWW)"/>
    <s v="LOWW"/>
    <n v="0.5400903386678112"/>
    <n v="48927"/>
    <n v="26425"/>
  </r>
  <r>
    <x v="12"/>
    <s v="Warszawa/ Chopina (EPWA)"/>
    <s v="EPWA"/>
    <n v="3.9067796610169493E-2"/>
    <n v="35400"/>
    <n v="1383"/>
  </r>
  <r>
    <x v="12"/>
    <s v="Warszawa/ Modlin (EPMO)"/>
    <s v="EPMO"/>
    <n v="1.2001043569006E-2"/>
    <n v="3833"/>
    <n v="46"/>
  </r>
  <r>
    <x v="12"/>
    <s v="Wroclaw/ Strachowice (EPWR)"/>
    <s v="EPWR"/>
    <n v="0"/>
    <n v="6107"/>
    <n v="0"/>
  </r>
  <r>
    <x v="12"/>
    <s v="Zielona Gora - Babimost (EPZG)"/>
    <s v="EPZG"/>
    <n v="0"/>
    <n v="414"/>
    <n v="0"/>
  </r>
  <r>
    <x v="16"/>
    <s v="Zürich (LSZH)"/>
    <s v="LSZH"/>
    <n v="0.36717900616086463"/>
    <n v="46909"/>
    <n v="172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255" applyNumberFormats="0" applyBorderFormats="0" applyFontFormats="0" applyPatternFormats="0" applyAlignmentFormats="0" applyWidthHeightFormats="0" dataCaption="" updatedVersion="6" rowGrandTotals="0" compact="0" compactData="0">
  <location ref="A5:D30" firstHeaderRow="1" firstDataRow="2" firstDataCol="1"/>
  <pivotFields count="6">
    <pivotField name="State" axis="axisRow" compact="0" outline="0" multipleItemSelectionAllowed="1" showAll="0" sortType="ascending">
      <items count="25"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/>
  </sheetViews>
  <sheetFormatPr defaultColWidth="17.28515625" defaultRowHeight="15" customHeight="1" x14ac:dyDescent="0.2"/>
  <cols>
    <col min="1" max="1" width="25.5703125" customWidth="1"/>
    <col min="2" max="2" width="23.42578125" customWidth="1"/>
    <col min="3" max="3" width="10.42578125" customWidth="1"/>
    <col min="4" max="4" width="16.7109375" customWidth="1"/>
    <col min="5" max="5" width="14.85546875" customWidth="1"/>
    <col min="6" max="6" width="13.1406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44148</v>
      </c>
      <c r="C2" s="9" t="s">
        <v>5</v>
      </c>
      <c r="D2" s="10">
        <v>44135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5"/>
      <c r="E3" s="16"/>
      <c r="F3" s="16"/>
    </row>
    <row r="4" spans="1:6" ht="12" customHeight="1" x14ac:dyDescent="0.2">
      <c r="A4" s="17" t="s">
        <v>9</v>
      </c>
      <c r="B4" s="17" t="s">
        <v>10</v>
      </c>
      <c r="C4" s="15"/>
      <c r="D4" s="18"/>
      <c r="E4" s="19"/>
      <c r="F4" s="19"/>
    </row>
    <row r="5" spans="1:6" ht="38.25" customHeight="1" x14ac:dyDescent="0.2">
      <c r="A5" s="20" t="s">
        <v>11</v>
      </c>
      <c r="B5" s="21" t="s">
        <v>12</v>
      </c>
      <c r="C5" s="22" t="s">
        <v>13</v>
      </c>
      <c r="D5" s="21" t="s">
        <v>14</v>
      </c>
      <c r="F5" s="19"/>
    </row>
    <row r="6" spans="1:6" ht="12" customHeight="1" x14ac:dyDescent="0.2">
      <c r="A6" s="23" t="s">
        <v>15</v>
      </c>
      <c r="B6" s="24">
        <f t="shared" ref="B6:B10" si="0">D6/C6</f>
        <v>0.62601638984942398</v>
      </c>
      <c r="C6" s="25">
        <v>5077899</v>
      </c>
      <c r="D6" s="25">
        <v>3178848</v>
      </c>
      <c r="F6" s="19"/>
    </row>
    <row r="7" spans="1:6" ht="12" customHeight="1" x14ac:dyDescent="0.2">
      <c r="A7" s="23" t="s">
        <v>16</v>
      </c>
      <c r="B7" s="24">
        <f t="shared" si="0"/>
        <v>0.76088243701836888</v>
      </c>
      <c r="C7" s="25">
        <v>5250777</v>
      </c>
      <c r="D7" s="25">
        <v>3995224</v>
      </c>
      <c r="F7" s="19"/>
    </row>
    <row r="8" spans="1:6" ht="12" customHeight="1" x14ac:dyDescent="0.2">
      <c r="A8" s="23" t="s">
        <v>17</v>
      </c>
      <c r="B8" s="24">
        <f t="shared" si="0"/>
        <v>0.77982393750883483</v>
      </c>
      <c r="C8" s="25">
        <v>5390586</v>
      </c>
      <c r="D8" s="25">
        <v>4203708</v>
      </c>
      <c r="F8" s="19"/>
    </row>
    <row r="9" spans="1:6" ht="12" customHeight="1" x14ac:dyDescent="0.2">
      <c r="A9" s="23" t="s">
        <v>18</v>
      </c>
      <c r="B9" s="24">
        <f t="shared" si="0"/>
        <v>0.91811983887007931</v>
      </c>
      <c r="C9" s="25">
        <v>5469127</v>
      </c>
      <c r="D9" s="25">
        <v>5021314</v>
      </c>
      <c r="F9" s="19"/>
    </row>
    <row r="10" spans="1:6" ht="12" customHeight="1" x14ac:dyDescent="0.2">
      <c r="A10" s="23" t="s">
        <v>19</v>
      </c>
      <c r="B10" s="24">
        <f t="shared" si="0"/>
        <v>0.35898558440804729</v>
      </c>
      <c r="C10" s="25">
        <v>2377842</v>
      </c>
      <c r="D10" s="25">
        <v>853611</v>
      </c>
      <c r="F10" s="19"/>
    </row>
    <row r="11" spans="1:6" ht="12" customHeight="1" x14ac:dyDescent="0.2">
      <c r="A11" s="23" t="s">
        <v>20</v>
      </c>
      <c r="B11" s="24"/>
      <c r="C11" s="25"/>
      <c r="D11" s="25"/>
      <c r="F11" s="19"/>
    </row>
    <row r="12" spans="1:6" ht="12" customHeight="1" x14ac:dyDescent="0.2">
      <c r="A12" s="23" t="s">
        <v>21</v>
      </c>
      <c r="B12" s="24"/>
      <c r="C12" s="25"/>
      <c r="D12" s="25"/>
      <c r="F12" s="19"/>
    </row>
    <row r="13" spans="1:6" ht="12" customHeight="1" x14ac:dyDescent="0.2">
      <c r="A13" s="23" t="s">
        <v>22</v>
      </c>
      <c r="B13" s="24"/>
      <c r="C13" s="25"/>
      <c r="D13" s="25"/>
      <c r="F13" s="19"/>
    </row>
    <row r="14" spans="1:6" ht="12" customHeight="1" x14ac:dyDescent="0.2">
      <c r="A14" s="23" t="s">
        <v>23</v>
      </c>
      <c r="B14" s="26"/>
      <c r="C14" s="27"/>
      <c r="D14" s="27"/>
      <c r="F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1.5703125" customWidth="1"/>
    <col min="2" max="2" width="17.28515625" customWidth="1"/>
    <col min="3" max="3" width="10.42578125" customWidth="1"/>
    <col min="4" max="4" width="17.7109375" customWidth="1"/>
    <col min="5" max="5" width="10.42578125" customWidth="1"/>
    <col min="6" max="6" width="16.28515625" customWidth="1"/>
    <col min="7" max="7" width="10.140625" customWidth="1"/>
  </cols>
  <sheetData>
    <row r="1" spans="1:7" ht="12" customHeight="1" x14ac:dyDescent="0.2">
      <c r="A1" s="28" t="s">
        <v>0</v>
      </c>
      <c r="B1" s="29" t="s">
        <v>1</v>
      </c>
      <c r="C1" s="30" t="s">
        <v>2</v>
      </c>
      <c r="D1" s="31">
        <v>43466</v>
      </c>
      <c r="E1" s="32" t="s">
        <v>3</v>
      </c>
      <c r="F1" s="33" t="str">
        <f>HYPERLINK("https://www.eurocontrol.int/prudata/dashboard/metadata/airport-atfm-delay/","Airport ATFM delay")</f>
        <v>Airport ATFM delay</v>
      </c>
      <c r="G1" s="34"/>
    </row>
    <row r="2" spans="1:7" ht="12" customHeight="1" x14ac:dyDescent="0.2">
      <c r="A2" s="35" t="s">
        <v>4</v>
      </c>
      <c r="B2" s="8">
        <v>44148</v>
      </c>
      <c r="C2" s="9" t="s">
        <v>5</v>
      </c>
      <c r="D2" s="10">
        <v>44135</v>
      </c>
      <c r="E2" s="36" t="s">
        <v>6</v>
      </c>
      <c r="F2" s="37" t="s">
        <v>7</v>
      </c>
      <c r="G2" s="38"/>
    </row>
    <row r="3" spans="1:7" ht="13.5" customHeight="1" x14ac:dyDescent="0.2">
      <c r="A3" s="39"/>
      <c r="B3" s="39"/>
      <c r="C3" s="39"/>
      <c r="D3" s="39"/>
      <c r="E3" s="39"/>
      <c r="F3" s="39"/>
      <c r="G3" s="39"/>
    </row>
    <row r="4" spans="1:7" ht="12" customHeight="1" x14ac:dyDescent="0.2">
      <c r="A4" s="40"/>
      <c r="B4" s="41"/>
      <c r="C4" s="42"/>
      <c r="D4" s="43" t="s">
        <v>8</v>
      </c>
      <c r="E4" s="44" t="s">
        <v>8</v>
      </c>
      <c r="F4" s="45"/>
      <c r="G4" s="46"/>
    </row>
    <row r="5" spans="1:7" ht="39" customHeight="1" x14ac:dyDescent="0.2">
      <c r="A5" s="47" t="s">
        <v>24</v>
      </c>
      <c r="B5" s="48" t="s">
        <v>12</v>
      </c>
      <c r="C5" s="49" t="s">
        <v>13</v>
      </c>
      <c r="D5" s="48" t="s">
        <v>14</v>
      </c>
      <c r="E5" s="50" t="s">
        <v>25</v>
      </c>
      <c r="F5" s="48" t="s">
        <v>26</v>
      </c>
      <c r="G5" s="51"/>
    </row>
    <row r="6" spans="1:7" ht="12" customHeight="1" x14ac:dyDescent="0.2">
      <c r="A6" s="52" t="s">
        <v>27</v>
      </c>
      <c r="B6" s="53">
        <f t="shared" ref="B6:B27" si="0">D6/C6</f>
        <v>0.47620649322185066</v>
      </c>
      <c r="C6" s="54">
        <v>460819</v>
      </c>
      <c r="D6" s="55">
        <v>219445</v>
      </c>
      <c r="E6" s="56"/>
      <c r="F6" s="57">
        <v>1</v>
      </c>
      <c r="G6" s="51"/>
    </row>
    <row r="7" spans="1:7" ht="12" customHeight="1" x14ac:dyDescent="0.2">
      <c r="A7" s="58" t="s">
        <v>28</v>
      </c>
      <c r="B7" s="53">
        <f t="shared" si="0"/>
        <v>0.6560202869707572</v>
      </c>
      <c r="C7" s="54">
        <v>436142</v>
      </c>
      <c r="D7" s="55">
        <v>286118</v>
      </c>
      <c r="E7" s="56"/>
      <c r="F7" s="57">
        <v>1</v>
      </c>
      <c r="G7" s="51"/>
    </row>
    <row r="8" spans="1:7" ht="12" customHeight="1" x14ac:dyDescent="0.2">
      <c r="A8" s="58" t="s">
        <v>29</v>
      </c>
      <c r="B8" s="53">
        <f t="shared" si="0"/>
        <v>1.0807511962584277</v>
      </c>
      <c r="C8" s="54">
        <v>499683</v>
      </c>
      <c r="D8" s="55">
        <v>540033</v>
      </c>
      <c r="E8" s="56"/>
      <c r="F8" s="57">
        <v>1</v>
      </c>
      <c r="G8" s="51"/>
    </row>
    <row r="9" spans="1:7" ht="12" customHeight="1" x14ac:dyDescent="0.2">
      <c r="A9" s="58" t="s">
        <v>30</v>
      </c>
      <c r="B9" s="53">
        <f t="shared" si="0"/>
        <v>0.72954753946441619</v>
      </c>
      <c r="C9" s="54">
        <v>535229</v>
      </c>
      <c r="D9" s="55">
        <v>390475</v>
      </c>
      <c r="E9" s="56"/>
      <c r="F9" s="57">
        <v>1</v>
      </c>
      <c r="G9" s="51"/>
    </row>
    <row r="10" spans="1:7" ht="12" customHeight="1" x14ac:dyDescent="0.2">
      <c r="A10" s="58" t="s">
        <v>31</v>
      </c>
      <c r="B10" s="53">
        <f t="shared" si="0"/>
        <v>0.9766711568773131</v>
      </c>
      <c r="C10" s="54">
        <v>576068</v>
      </c>
      <c r="D10" s="55">
        <v>562629</v>
      </c>
      <c r="E10" s="56"/>
      <c r="F10" s="57">
        <v>1</v>
      </c>
      <c r="G10" s="51"/>
    </row>
    <row r="11" spans="1:7" ht="12" customHeight="1" x14ac:dyDescent="0.2">
      <c r="A11" s="58" t="s">
        <v>32</v>
      </c>
      <c r="B11" s="53">
        <f t="shared" si="0"/>
        <v>1.1707451970384848</v>
      </c>
      <c r="C11" s="54">
        <v>589428</v>
      </c>
      <c r="D11" s="55">
        <v>690070</v>
      </c>
      <c r="E11" s="56"/>
      <c r="F11" s="57">
        <v>1</v>
      </c>
      <c r="G11" s="51"/>
    </row>
    <row r="12" spans="1:7" ht="12" customHeight="1" x14ac:dyDescent="0.2">
      <c r="A12" s="58" t="s">
        <v>33</v>
      </c>
      <c r="B12" s="53">
        <f t="shared" si="0"/>
        <v>1.120056637722485</v>
      </c>
      <c r="C12" s="54">
        <v>613019</v>
      </c>
      <c r="D12" s="55">
        <v>686616</v>
      </c>
      <c r="E12" s="59" t="s">
        <v>8</v>
      </c>
      <c r="F12" s="57">
        <v>1</v>
      </c>
      <c r="G12" s="51"/>
    </row>
    <row r="13" spans="1:7" ht="12" customHeight="1" x14ac:dyDescent="0.2">
      <c r="A13" s="58" t="s">
        <v>34</v>
      </c>
      <c r="B13" s="53">
        <f t="shared" si="0"/>
        <v>0.90436459240438039</v>
      </c>
      <c r="C13" s="54">
        <v>600583</v>
      </c>
      <c r="D13" s="55">
        <v>543146</v>
      </c>
      <c r="E13" s="56"/>
      <c r="F13" s="57">
        <v>1</v>
      </c>
      <c r="G13" s="51"/>
    </row>
    <row r="14" spans="1:7" ht="12" customHeight="1" x14ac:dyDescent="0.2">
      <c r="A14" s="58" t="s">
        <v>35</v>
      </c>
      <c r="B14" s="53">
        <f t="shared" si="0"/>
        <v>1.0214712376998301</v>
      </c>
      <c r="C14" s="54">
        <v>589626</v>
      </c>
      <c r="D14" s="55">
        <v>602286</v>
      </c>
      <c r="E14" s="56"/>
      <c r="F14" s="57">
        <v>1</v>
      </c>
      <c r="G14" s="51"/>
    </row>
    <row r="15" spans="1:7" ht="12" customHeight="1" x14ac:dyDescent="0.2">
      <c r="A15" s="58" t="s">
        <v>36</v>
      </c>
      <c r="B15" s="53">
        <f t="shared" si="0"/>
        <v>0.88033349163632524</v>
      </c>
      <c r="C15" s="54">
        <v>568530</v>
      </c>
      <c r="D15" s="55">
        <v>500496</v>
      </c>
      <c r="E15" s="56"/>
      <c r="F15" s="57">
        <v>1</v>
      </c>
      <c r="G15" s="51"/>
    </row>
    <row r="16" spans="1:7" ht="12" customHeight="1" x14ac:dyDescent="0.2">
      <c r="A16" s="58" t="s">
        <v>37</v>
      </c>
      <c r="B16" s="53">
        <f t="shared" si="0"/>
        <v>0.55986319180688016</v>
      </c>
      <c r="C16" s="54">
        <v>468393</v>
      </c>
      <c r="D16" s="55">
        <v>262236</v>
      </c>
      <c r="E16" s="56"/>
      <c r="F16" s="57">
        <v>1</v>
      </c>
      <c r="G16" s="51"/>
    </row>
    <row r="17" spans="1:7" ht="12" customHeight="1" x14ac:dyDescent="0.2">
      <c r="A17" s="58" t="s">
        <v>38</v>
      </c>
      <c r="B17" s="60">
        <f t="shared" si="0"/>
        <v>0.81038717753067158</v>
      </c>
      <c r="C17" s="61">
        <v>466556</v>
      </c>
      <c r="D17" s="62">
        <v>378091</v>
      </c>
      <c r="E17" s="63"/>
      <c r="F17" s="64">
        <v>1</v>
      </c>
      <c r="G17" s="51"/>
    </row>
    <row r="18" spans="1:7" ht="12" customHeight="1" x14ac:dyDescent="0.2">
      <c r="A18" s="58" t="s">
        <v>39</v>
      </c>
      <c r="B18" s="65">
        <f t="shared" si="0"/>
        <v>0.63304420908870052</v>
      </c>
      <c r="C18" s="66">
        <v>456897</v>
      </c>
      <c r="D18" s="67">
        <v>289236</v>
      </c>
      <c r="E18" s="59">
        <f>D18/C18</f>
        <v>0.63304420908870052</v>
      </c>
      <c r="F18" s="68">
        <v>1</v>
      </c>
      <c r="G18" s="51"/>
    </row>
    <row r="19" spans="1:7" ht="12" customHeight="1" x14ac:dyDescent="0.2">
      <c r="A19" s="58" t="s">
        <v>40</v>
      </c>
      <c r="B19" s="53">
        <f t="shared" si="0"/>
        <v>0.97038749800669755</v>
      </c>
      <c r="C19" s="54">
        <v>438970</v>
      </c>
      <c r="D19" s="55">
        <v>425971</v>
      </c>
      <c r="E19" s="56">
        <f t="shared" ref="E19:E27" si="1">SUM(D$18:D19)/SUM(C$18:C19)</f>
        <v>0.79834060189737988</v>
      </c>
      <c r="F19" s="57">
        <v>1</v>
      </c>
      <c r="G19" s="51"/>
    </row>
    <row r="20" spans="1:7" ht="12" customHeight="1" x14ac:dyDescent="0.2">
      <c r="A20" s="58" t="s">
        <v>41</v>
      </c>
      <c r="B20" s="53">
        <f t="shared" si="0"/>
        <v>0.30573924913724959</v>
      </c>
      <c r="C20" s="54">
        <v>287163</v>
      </c>
      <c r="D20" s="55">
        <v>87797</v>
      </c>
      <c r="E20" s="56">
        <f t="shared" si="1"/>
        <v>0.67876892386499077</v>
      </c>
      <c r="F20" s="57">
        <v>1</v>
      </c>
      <c r="G20" s="51"/>
    </row>
    <row r="21" spans="1:7" ht="12" customHeight="1" x14ac:dyDescent="0.2">
      <c r="A21" s="58" t="s">
        <v>42</v>
      </c>
      <c r="B21" s="53">
        <f t="shared" si="0"/>
        <v>1.3249223832782931E-3</v>
      </c>
      <c r="C21" s="54">
        <v>50569</v>
      </c>
      <c r="D21" s="54">
        <v>67</v>
      </c>
      <c r="E21" s="56">
        <f t="shared" si="1"/>
        <v>0.65099842007005515</v>
      </c>
      <c r="F21" s="57">
        <v>1</v>
      </c>
      <c r="G21" s="51"/>
    </row>
    <row r="22" spans="1:7" ht="12" customHeight="1" x14ac:dyDescent="0.2">
      <c r="A22" s="58" t="s">
        <v>43</v>
      </c>
      <c r="B22" s="53">
        <f t="shared" si="0"/>
        <v>6.7466732993408784E-3</v>
      </c>
      <c r="C22" s="54">
        <v>64328</v>
      </c>
      <c r="D22" s="54">
        <v>434</v>
      </c>
      <c r="E22" s="56">
        <f t="shared" si="1"/>
        <v>0.61906794449918989</v>
      </c>
      <c r="F22" s="57">
        <v>1</v>
      </c>
      <c r="G22" s="51"/>
    </row>
    <row r="23" spans="1:7" ht="12" customHeight="1" x14ac:dyDescent="0.2">
      <c r="A23" s="58" t="s">
        <v>44</v>
      </c>
      <c r="B23" s="53">
        <f t="shared" si="0"/>
        <v>1.2393643886708886E-2</v>
      </c>
      <c r="C23" s="54">
        <v>102956</v>
      </c>
      <c r="D23" s="54">
        <v>1276</v>
      </c>
      <c r="E23" s="56">
        <f t="shared" si="1"/>
        <v>0.57448123790494998</v>
      </c>
      <c r="F23" s="57">
        <v>1</v>
      </c>
      <c r="G23" s="51"/>
    </row>
    <row r="24" spans="1:7" ht="12" customHeight="1" x14ac:dyDescent="0.2">
      <c r="A24" s="58" t="s">
        <v>45</v>
      </c>
      <c r="B24" s="53">
        <f t="shared" si="0"/>
        <v>6.1220712721375914E-2</v>
      </c>
      <c r="C24" s="54">
        <v>226933</v>
      </c>
      <c r="D24" s="54">
        <v>13893</v>
      </c>
      <c r="E24" s="56">
        <f t="shared" si="1"/>
        <v>0.5029278493392374</v>
      </c>
      <c r="F24" s="57">
        <v>1</v>
      </c>
      <c r="G24" s="51"/>
    </row>
    <row r="25" spans="1:7" ht="12" customHeight="1" x14ac:dyDescent="0.2">
      <c r="A25" s="58" t="s">
        <v>46</v>
      </c>
      <c r="B25" s="53">
        <f t="shared" si="0"/>
        <v>6.1812008641153673E-2</v>
      </c>
      <c r="C25" s="54">
        <v>280981</v>
      </c>
      <c r="D25" s="54">
        <v>17368</v>
      </c>
      <c r="E25" s="56">
        <f t="shared" si="1"/>
        <v>0.43799419215348723</v>
      </c>
      <c r="F25" s="57">
        <v>1</v>
      </c>
      <c r="G25" s="51"/>
    </row>
    <row r="26" spans="1:7" ht="12" customHeight="1" x14ac:dyDescent="0.2">
      <c r="A26" s="58" t="s">
        <v>47</v>
      </c>
      <c r="B26" s="53">
        <f t="shared" si="0"/>
        <v>3.0210328118287989E-2</v>
      </c>
      <c r="C26" s="54">
        <v>249087</v>
      </c>
      <c r="D26" s="54">
        <v>7525</v>
      </c>
      <c r="E26" s="56">
        <f t="shared" si="1"/>
        <v>0.39092323776440252</v>
      </c>
      <c r="F26" s="57">
        <v>1</v>
      </c>
      <c r="G26" s="51"/>
    </row>
    <row r="27" spans="1:7" ht="12" customHeight="1" x14ac:dyDescent="0.2">
      <c r="A27" s="58" t="s">
        <v>48</v>
      </c>
      <c r="B27" s="53">
        <f t="shared" si="0"/>
        <v>4.5663262986570162E-2</v>
      </c>
      <c r="C27" s="54">
        <v>219958</v>
      </c>
      <c r="D27" s="54">
        <v>10044</v>
      </c>
      <c r="E27" s="56">
        <f t="shared" si="1"/>
        <v>0.35898558440804729</v>
      </c>
      <c r="F27" s="57">
        <v>1</v>
      </c>
      <c r="G27" s="51"/>
    </row>
    <row r="28" spans="1:7" ht="12" customHeight="1" x14ac:dyDescent="0.2">
      <c r="A28" s="58" t="s">
        <v>49</v>
      </c>
      <c r="B28" s="53"/>
      <c r="C28" s="54"/>
      <c r="D28" s="54"/>
      <c r="E28" s="56"/>
      <c r="F28" s="69"/>
      <c r="G28" s="51"/>
    </row>
    <row r="29" spans="1:7" ht="12" customHeight="1" x14ac:dyDescent="0.2">
      <c r="A29" s="58" t="s">
        <v>50</v>
      </c>
      <c r="B29" s="60"/>
      <c r="C29" s="61"/>
      <c r="D29" s="61"/>
      <c r="E29" s="63"/>
      <c r="F29" s="70"/>
      <c r="G29" s="51"/>
    </row>
    <row r="30" spans="1:7" ht="12" customHeight="1" x14ac:dyDescent="0.2">
      <c r="A30" s="58" t="s">
        <v>51</v>
      </c>
      <c r="B30" s="65"/>
      <c r="C30" s="66"/>
      <c r="D30" s="66"/>
      <c r="E30" s="59"/>
      <c r="F30" s="71"/>
      <c r="G30" s="51"/>
    </row>
    <row r="31" spans="1:7" ht="12" customHeight="1" x14ac:dyDescent="0.2">
      <c r="A31" s="58" t="s">
        <v>52</v>
      </c>
      <c r="B31" s="53"/>
      <c r="C31" s="54"/>
      <c r="D31" s="54"/>
      <c r="E31" s="56"/>
      <c r="F31" s="69"/>
      <c r="G31" s="51"/>
    </row>
    <row r="32" spans="1:7" ht="12" customHeight="1" x14ac:dyDescent="0.2">
      <c r="A32" s="58" t="s">
        <v>53</v>
      </c>
      <c r="B32" s="53"/>
      <c r="C32" s="54"/>
      <c r="D32" s="54"/>
      <c r="E32" s="56"/>
      <c r="F32" s="69"/>
      <c r="G32" s="51"/>
    </row>
    <row r="33" spans="1:7" ht="12" customHeight="1" x14ac:dyDescent="0.2">
      <c r="A33" s="58" t="s">
        <v>54</v>
      </c>
      <c r="B33" s="53"/>
      <c r="C33" s="54"/>
      <c r="D33" s="54"/>
      <c r="E33" s="56"/>
      <c r="F33" s="69"/>
      <c r="G33" s="51"/>
    </row>
    <row r="34" spans="1:7" ht="12" customHeight="1" x14ac:dyDescent="0.2">
      <c r="A34" s="58" t="s">
        <v>55</v>
      </c>
      <c r="B34" s="53"/>
      <c r="C34" s="54"/>
      <c r="D34" s="54"/>
      <c r="E34" s="56"/>
      <c r="F34" s="69"/>
      <c r="G34" s="51"/>
    </row>
    <row r="35" spans="1:7" ht="12" customHeight="1" x14ac:dyDescent="0.2">
      <c r="A35" s="58" t="s">
        <v>56</v>
      </c>
      <c r="B35" s="53"/>
      <c r="C35" s="54"/>
      <c r="D35" s="54"/>
      <c r="E35" s="56"/>
      <c r="F35" s="69"/>
      <c r="G35" s="51"/>
    </row>
    <row r="36" spans="1:7" ht="12" customHeight="1" x14ac:dyDescent="0.2">
      <c r="A36" s="58" t="s">
        <v>57</v>
      </c>
      <c r="B36" s="53"/>
      <c r="C36" s="54"/>
      <c r="D36" s="54"/>
      <c r="E36" s="59"/>
      <c r="F36" s="69"/>
      <c r="G36" s="51"/>
    </row>
    <row r="37" spans="1:7" ht="12" customHeight="1" x14ac:dyDescent="0.2">
      <c r="A37" s="58" t="s">
        <v>58</v>
      </c>
      <c r="B37" s="53"/>
      <c r="C37" s="54"/>
      <c r="D37" s="54"/>
      <c r="E37" s="56"/>
      <c r="F37" s="69"/>
      <c r="G37" s="51"/>
    </row>
    <row r="38" spans="1:7" ht="12" customHeight="1" x14ac:dyDescent="0.2">
      <c r="A38" s="58" t="s">
        <v>59</v>
      </c>
      <c r="B38" s="53"/>
      <c r="C38" s="54"/>
      <c r="D38" s="54"/>
      <c r="E38" s="56"/>
      <c r="F38" s="69"/>
      <c r="G38" s="51"/>
    </row>
    <row r="39" spans="1:7" ht="12" customHeight="1" x14ac:dyDescent="0.2">
      <c r="A39" s="58" t="s">
        <v>60</v>
      </c>
      <c r="B39" s="53"/>
      <c r="C39" s="54"/>
      <c r="D39" s="54"/>
      <c r="E39" s="56"/>
      <c r="F39" s="69"/>
      <c r="G39" s="51"/>
    </row>
    <row r="40" spans="1:7" ht="12" customHeight="1" x14ac:dyDescent="0.2">
      <c r="A40" s="58" t="s">
        <v>61</v>
      </c>
      <c r="B40" s="53"/>
      <c r="C40" s="54"/>
      <c r="D40" s="54"/>
      <c r="E40" s="56"/>
      <c r="F40" s="69"/>
      <c r="G40" s="51"/>
    </row>
    <row r="41" spans="1:7" ht="12" customHeight="1" x14ac:dyDescent="0.2">
      <c r="A41" s="58" t="s">
        <v>62</v>
      </c>
      <c r="B41" s="60"/>
      <c r="C41" s="61"/>
      <c r="D41" s="61"/>
      <c r="E41" s="63"/>
      <c r="F41" s="70"/>
      <c r="G41" s="51"/>
    </row>
    <row r="42" spans="1:7" ht="12" customHeight="1" x14ac:dyDescent="0.2">
      <c r="A42" s="58" t="s">
        <v>63</v>
      </c>
      <c r="B42" s="65"/>
      <c r="C42" s="66"/>
      <c r="D42" s="66"/>
      <c r="E42" s="59"/>
      <c r="F42" s="71"/>
      <c r="G42" s="51"/>
    </row>
    <row r="43" spans="1:7" ht="12" customHeight="1" x14ac:dyDescent="0.2">
      <c r="A43" s="58" t="s">
        <v>64</v>
      </c>
      <c r="B43" s="53"/>
      <c r="C43" s="54"/>
      <c r="D43" s="54"/>
      <c r="E43" s="56"/>
      <c r="F43" s="69"/>
      <c r="G43" s="51"/>
    </row>
    <row r="44" spans="1:7" ht="12" customHeight="1" x14ac:dyDescent="0.2">
      <c r="A44" s="58" t="s">
        <v>65</v>
      </c>
      <c r="B44" s="53"/>
      <c r="C44" s="54"/>
      <c r="D44" s="54"/>
      <c r="E44" s="56"/>
      <c r="F44" s="69"/>
      <c r="G44" s="51"/>
    </row>
    <row r="45" spans="1:7" ht="12" customHeight="1" x14ac:dyDescent="0.2">
      <c r="A45" s="58" t="s">
        <v>66</v>
      </c>
      <c r="B45" s="53"/>
      <c r="C45" s="54"/>
      <c r="D45" s="54"/>
      <c r="E45" s="56"/>
      <c r="F45" s="69"/>
      <c r="G45" s="51"/>
    </row>
    <row r="46" spans="1:7" ht="12" customHeight="1" x14ac:dyDescent="0.2">
      <c r="A46" s="58" t="s">
        <v>67</v>
      </c>
      <c r="B46" s="53"/>
      <c r="C46" s="54"/>
      <c r="D46" s="54"/>
      <c r="E46" s="56"/>
      <c r="F46" s="69"/>
      <c r="G46" s="51"/>
    </row>
    <row r="47" spans="1:7" ht="12" customHeight="1" x14ac:dyDescent="0.2">
      <c r="A47" s="58" t="s">
        <v>68</v>
      </c>
      <c r="B47" s="53"/>
      <c r="C47" s="54"/>
      <c r="D47" s="54"/>
      <c r="E47" s="56"/>
      <c r="F47" s="69"/>
      <c r="G47" s="51"/>
    </row>
    <row r="48" spans="1:7" ht="12" customHeight="1" x14ac:dyDescent="0.2">
      <c r="A48" s="58" t="s">
        <v>69</v>
      </c>
      <c r="B48" s="53"/>
      <c r="C48" s="54"/>
      <c r="D48" s="54"/>
      <c r="E48" s="59"/>
      <c r="F48" s="69"/>
      <c r="G48" s="51"/>
    </row>
    <row r="49" spans="1:7" ht="12" customHeight="1" x14ac:dyDescent="0.2">
      <c r="A49" s="58" t="s">
        <v>70</v>
      </c>
      <c r="B49" s="53"/>
      <c r="C49" s="54"/>
      <c r="D49" s="54"/>
      <c r="E49" s="56"/>
      <c r="F49" s="69"/>
      <c r="G49" s="51"/>
    </row>
    <row r="50" spans="1:7" ht="12" customHeight="1" x14ac:dyDescent="0.2">
      <c r="A50" s="58" t="s">
        <v>71</v>
      </c>
      <c r="B50" s="53"/>
      <c r="C50" s="54"/>
      <c r="D50" s="54"/>
      <c r="E50" s="56"/>
      <c r="F50" s="69"/>
      <c r="G50" s="51"/>
    </row>
    <row r="51" spans="1:7" ht="12" customHeight="1" x14ac:dyDescent="0.2">
      <c r="A51" s="58" t="s">
        <v>72</v>
      </c>
      <c r="B51" s="53"/>
      <c r="C51" s="54"/>
      <c r="D51" s="54"/>
      <c r="E51" s="56"/>
      <c r="F51" s="69"/>
      <c r="G51" s="51"/>
    </row>
    <row r="52" spans="1:7" ht="12" customHeight="1" x14ac:dyDescent="0.2">
      <c r="A52" s="58" t="s">
        <v>73</v>
      </c>
      <c r="B52" s="53"/>
      <c r="C52" s="54"/>
      <c r="D52" s="54"/>
      <c r="E52" s="56"/>
      <c r="F52" s="69"/>
      <c r="G52" s="51"/>
    </row>
    <row r="53" spans="1:7" ht="12" customHeight="1" x14ac:dyDescent="0.2">
      <c r="A53" s="58" t="s">
        <v>74</v>
      </c>
      <c r="B53" s="60"/>
      <c r="C53" s="61"/>
      <c r="D53" s="61"/>
      <c r="E53" s="63"/>
      <c r="F53" s="70"/>
      <c r="G53" s="51"/>
    </row>
    <row r="54" spans="1:7" ht="12" customHeight="1" x14ac:dyDescent="0.2">
      <c r="A54" s="58" t="s">
        <v>75</v>
      </c>
      <c r="B54" s="72"/>
      <c r="C54" s="66"/>
      <c r="D54" s="66"/>
      <c r="E54" s="59"/>
      <c r="F54" s="73"/>
      <c r="G54" s="51"/>
    </row>
    <row r="55" spans="1:7" ht="12" customHeight="1" x14ac:dyDescent="0.2">
      <c r="A55" s="58" t="s">
        <v>76</v>
      </c>
      <c r="B55" s="53"/>
      <c r="C55" s="54"/>
      <c r="D55" s="54"/>
      <c r="E55" s="56"/>
      <c r="F55" s="69"/>
      <c r="G55" s="51"/>
    </row>
    <row r="56" spans="1:7" ht="12" customHeight="1" x14ac:dyDescent="0.2">
      <c r="A56" s="58" t="s">
        <v>77</v>
      </c>
      <c r="B56" s="53"/>
      <c r="C56" s="54"/>
      <c r="D56" s="54"/>
      <c r="E56" s="56"/>
      <c r="F56" s="69"/>
      <c r="G56" s="51"/>
    </row>
    <row r="57" spans="1:7" ht="12" customHeight="1" x14ac:dyDescent="0.2">
      <c r="A57" s="58" t="s">
        <v>78</v>
      </c>
      <c r="B57" s="53"/>
      <c r="C57" s="54"/>
      <c r="D57" s="54"/>
      <c r="E57" s="56"/>
      <c r="F57" s="69"/>
      <c r="G57" s="51"/>
    </row>
    <row r="58" spans="1:7" ht="12" customHeight="1" x14ac:dyDescent="0.2">
      <c r="A58" s="58" t="s">
        <v>79</v>
      </c>
      <c r="B58" s="53"/>
      <c r="C58" s="54"/>
      <c r="D58" s="54"/>
      <c r="E58" s="56"/>
      <c r="F58" s="69"/>
      <c r="G58" s="51"/>
    </row>
    <row r="59" spans="1:7" ht="12" customHeight="1" x14ac:dyDescent="0.2">
      <c r="A59" s="58" t="s">
        <v>80</v>
      </c>
      <c r="B59" s="53"/>
      <c r="C59" s="54"/>
      <c r="D59" s="54"/>
      <c r="E59" s="56"/>
      <c r="F59" s="69"/>
      <c r="G59" s="51"/>
    </row>
    <row r="60" spans="1:7" ht="12" customHeight="1" x14ac:dyDescent="0.2">
      <c r="A60" s="58" t="s">
        <v>81</v>
      </c>
      <c r="B60" s="53"/>
      <c r="C60" s="54"/>
      <c r="D60" s="54"/>
      <c r="E60" s="59"/>
      <c r="F60" s="69"/>
      <c r="G60" s="51"/>
    </row>
    <row r="61" spans="1:7" ht="12" customHeight="1" x14ac:dyDescent="0.2">
      <c r="A61" s="58" t="s">
        <v>82</v>
      </c>
      <c r="B61" s="53"/>
      <c r="C61" s="54"/>
      <c r="D61" s="54"/>
      <c r="E61" s="56"/>
      <c r="F61" s="69"/>
      <c r="G61" s="51"/>
    </row>
    <row r="62" spans="1:7" ht="12" customHeight="1" x14ac:dyDescent="0.2">
      <c r="A62" s="58" t="s">
        <v>83</v>
      </c>
      <c r="B62" s="53"/>
      <c r="C62" s="54"/>
      <c r="D62" s="54"/>
      <c r="E62" s="56"/>
      <c r="F62" s="69"/>
      <c r="G62" s="51"/>
    </row>
    <row r="63" spans="1:7" ht="12" customHeight="1" x14ac:dyDescent="0.2">
      <c r="A63" s="58" t="s">
        <v>84</v>
      </c>
      <c r="B63" s="53"/>
      <c r="C63" s="54"/>
      <c r="D63" s="54"/>
      <c r="E63" s="56"/>
      <c r="F63" s="69"/>
      <c r="G63" s="51"/>
    </row>
    <row r="64" spans="1:7" ht="12" customHeight="1" x14ac:dyDescent="0.2">
      <c r="A64" s="58" t="s">
        <v>85</v>
      </c>
      <c r="B64" s="53"/>
      <c r="C64" s="54"/>
      <c r="D64" s="54"/>
      <c r="E64" s="56"/>
      <c r="F64" s="69"/>
      <c r="G64" s="51"/>
    </row>
    <row r="65" spans="1:7" ht="13.5" customHeight="1" x14ac:dyDescent="0.2">
      <c r="A65" s="58" t="s">
        <v>86</v>
      </c>
      <c r="B65" s="60"/>
      <c r="C65" s="61"/>
      <c r="D65" s="61"/>
      <c r="E65" s="63"/>
      <c r="F65" s="70"/>
      <c r="G65" s="51"/>
    </row>
    <row r="66" spans="1:7" ht="12" customHeight="1" x14ac:dyDescent="0.2">
      <c r="A66" s="58" t="s">
        <v>87</v>
      </c>
      <c r="B66" s="72"/>
      <c r="C66" s="66"/>
      <c r="D66" s="66"/>
      <c r="E66" s="59"/>
      <c r="F66" s="73"/>
      <c r="G66" s="51"/>
    </row>
    <row r="67" spans="1:7" ht="12" customHeight="1" x14ac:dyDescent="0.2">
      <c r="A67" s="58" t="s">
        <v>88</v>
      </c>
      <c r="B67" s="53"/>
      <c r="C67" s="54"/>
      <c r="D67" s="54"/>
      <c r="E67" s="56"/>
      <c r="F67" s="69"/>
      <c r="G67" s="51"/>
    </row>
    <row r="68" spans="1:7" ht="12" customHeight="1" x14ac:dyDescent="0.2">
      <c r="A68" s="58" t="s">
        <v>89</v>
      </c>
      <c r="B68" s="53"/>
      <c r="C68" s="54"/>
      <c r="D68" s="54"/>
      <c r="E68" s="56"/>
      <c r="F68" s="69"/>
      <c r="G68" s="51"/>
    </row>
    <row r="69" spans="1:7" ht="12" customHeight="1" x14ac:dyDescent="0.2">
      <c r="A69" s="58" t="s">
        <v>90</v>
      </c>
      <c r="B69" s="53"/>
      <c r="C69" s="54"/>
      <c r="D69" s="54"/>
      <c r="E69" s="56"/>
      <c r="F69" s="69"/>
      <c r="G69" s="51"/>
    </row>
    <row r="70" spans="1:7" ht="12" customHeight="1" x14ac:dyDescent="0.2">
      <c r="A70" s="58" t="s">
        <v>91</v>
      </c>
      <c r="B70" s="53"/>
      <c r="C70" s="54"/>
      <c r="D70" s="54"/>
      <c r="E70" s="56"/>
      <c r="F70" s="69"/>
      <c r="G70" s="51"/>
    </row>
    <row r="71" spans="1:7" ht="12" customHeight="1" x14ac:dyDescent="0.2">
      <c r="A71" s="58" t="s">
        <v>92</v>
      </c>
      <c r="B71" s="53"/>
      <c r="C71" s="54"/>
      <c r="D71" s="54"/>
      <c r="E71" s="56"/>
      <c r="F71" s="69"/>
      <c r="G71" s="51"/>
    </row>
    <row r="72" spans="1:7" ht="12" customHeight="1" x14ac:dyDescent="0.2">
      <c r="A72" s="58" t="s">
        <v>93</v>
      </c>
      <c r="B72" s="53"/>
      <c r="C72" s="54"/>
      <c r="D72" s="54"/>
      <c r="E72" s="59"/>
      <c r="F72" s="69"/>
      <c r="G72" s="51"/>
    </row>
    <row r="73" spans="1:7" ht="12" customHeight="1" x14ac:dyDescent="0.2">
      <c r="A73" s="58" t="s">
        <v>94</v>
      </c>
      <c r="B73" s="53"/>
      <c r="C73" s="54"/>
      <c r="D73" s="54"/>
      <c r="E73" s="56"/>
      <c r="F73" s="69"/>
      <c r="G73" s="51"/>
    </row>
    <row r="74" spans="1:7" ht="12" customHeight="1" x14ac:dyDescent="0.2">
      <c r="A74" s="58" t="s">
        <v>95</v>
      </c>
      <c r="B74" s="53"/>
      <c r="C74" s="54"/>
      <c r="D74" s="54"/>
      <c r="E74" s="56"/>
      <c r="F74" s="69"/>
      <c r="G74" s="51"/>
    </row>
    <row r="75" spans="1:7" ht="12" customHeight="1" x14ac:dyDescent="0.2">
      <c r="A75" s="58" t="s">
        <v>96</v>
      </c>
      <c r="B75" s="53"/>
      <c r="C75" s="54"/>
      <c r="D75" s="54"/>
      <c r="E75" s="56"/>
      <c r="F75" s="69"/>
      <c r="G75" s="51"/>
    </row>
    <row r="76" spans="1:7" ht="12" customHeight="1" x14ac:dyDescent="0.2">
      <c r="A76" s="58" t="s">
        <v>97</v>
      </c>
      <c r="B76" s="53"/>
      <c r="C76" s="54"/>
      <c r="D76" s="54"/>
      <c r="E76" s="56"/>
      <c r="F76" s="69"/>
      <c r="G76" s="51"/>
    </row>
    <row r="77" spans="1:7" ht="13.5" customHeight="1" x14ac:dyDescent="0.2">
      <c r="A77" s="58" t="s">
        <v>98</v>
      </c>
      <c r="B77" s="60"/>
      <c r="C77" s="61"/>
      <c r="D77" s="61"/>
      <c r="E77" s="63"/>
      <c r="F77" s="70"/>
      <c r="G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E6" sqref="E6"/>
    </sheetView>
  </sheetViews>
  <sheetFormatPr defaultColWidth="17.28515625" defaultRowHeight="15" customHeight="1" x14ac:dyDescent="0.2"/>
  <cols>
    <col min="1" max="1" width="20.5703125" customWidth="1"/>
    <col min="2" max="2" width="15.85546875" customWidth="1"/>
    <col min="3" max="3" width="11.7109375" customWidth="1"/>
    <col min="4" max="4" width="18.5703125" customWidth="1"/>
    <col min="5" max="5" width="19" customWidth="1"/>
    <col min="6" max="6" width="21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44148</v>
      </c>
      <c r="C2" s="9" t="s">
        <v>5</v>
      </c>
      <c r="D2" s="10">
        <v>44135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39"/>
      <c r="F3" s="39"/>
    </row>
    <row r="4" spans="1:6" ht="12.75" customHeight="1" x14ac:dyDescent="0.2">
      <c r="A4" s="75" t="str">
        <f>APT_ATFM_APT!A4</f>
        <v>Period: JAN-OCT</v>
      </c>
      <c r="B4" s="76"/>
      <c r="C4" s="76"/>
      <c r="D4" s="77"/>
      <c r="E4" s="77"/>
      <c r="F4" s="78"/>
    </row>
    <row r="5" spans="1:6" ht="12.75" customHeight="1" x14ac:dyDescent="0.2">
      <c r="A5" s="111"/>
      <c r="B5" s="112" t="s">
        <v>457</v>
      </c>
      <c r="C5" s="113"/>
      <c r="D5" s="114"/>
      <c r="F5" s="78"/>
    </row>
    <row r="6" spans="1:6" ht="12.75" customHeight="1" x14ac:dyDescent="0.2">
      <c r="A6" s="112" t="s">
        <v>99</v>
      </c>
      <c r="B6" s="111" t="s">
        <v>100</v>
      </c>
      <c r="C6" s="115" t="s">
        <v>13</v>
      </c>
      <c r="D6" s="116" t="s">
        <v>101</v>
      </c>
      <c r="E6" s="79" t="s">
        <v>102</v>
      </c>
      <c r="F6" s="78"/>
    </row>
    <row r="7" spans="1:6" ht="12.75" customHeight="1" x14ac:dyDescent="0.2">
      <c r="A7" s="111" t="s">
        <v>103</v>
      </c>
      <c r="B7" s="117">
        <v>6</v>
      </c>
      <c r="C7" s="118">
        <v>68657</v>
      </c>
      <c r="D7" s="119">
        <v>27626</v>
      </c>
      <c r="E7" s="80">
        <f t="shared" ref="E6:E30" si="0">D7/C7</f>
        <v>0.40237703366007838</v>
      </c>
      <c r="F7" s="78"/>
    </row>
    <row r="8" spans="1:6" ht="12.75" customHeight="1" x14ac:dyDescent="0.2">
      <c r="A8" s="120" t="s">
        <v>104</v>
      </c>
      <c r="B8" s="121">
        <v>1</v>
      </c>
      <c r="C8" s="122">
        <v>40220</v>
      </c>
      <c r="D8" s="123">
        <v>17132</v>
      </c>
      <c r="E8" s="80">
        <f t="shared" si="0"/>
        <v>0.42595723520636497</v>
      </c>
      <c r="F8" s="78"/>
    </row>
    <row r="9" spans="1:6" ht="12.75" customHeight="1" x14ac:dyDescent="0.2">
      <c r="A9" s="120" t="s">
        <v>105</v>
      </c>
      <c r="B9" s="121">
        <v>4</v>
      </c>
      <c r="C9" s="122">
        <v>27293</v>
      </c>
      <c r="D9" s="123">
        <v>2222</v>
      </c>
      <c r="E9" s="80">
        <f t="shared" si="0"/>
        <v>8.1412816473088331E-2</v>
      </c>
      <c r="F9" s="78"/>
    </row>
    <row r="10" spans="1:6" ht="12.75" customHeight="1" x14ac:dyDescent="0.2">
      <c r="A10" s="120" t="s">
        <v>106</v>
      </c>
      <c r="B10" s="121">
        <v>1</v>
      </c>
      <c r="C10" s="122">
        <v>43964</v>
      </c>
      <c r="D10" s="123">
        <v>0</v>
      </c>
      <c r="E10" s="80">
        <f t="shared" si="0"/>
        <v>0</v>
      </c>
      <c r="F10" s="78"/>
    </row>
    <row r="11" spans="1:6" ht="12.75" customHeight="1" x14ac:dyDescent="0.2">
      <c r="A11" s="120" t="s">
        <v>107</v>
      </c>
      <c r="B11" s="121">
        <v>2</v>
      </c>
      <c r="C11" s="122">
        <v>8729</v>
      </c>
      <c r="D11" s="123">
        <v>0</v>
      </c>
      <c r="E11" s="80">
        <f t="shared" si="0"/>
        <v>0</v>
      </c>
      <c r="F11" s="78"/>
    </row>
    <row r="12" spans="1:6" ht="12.75" customHeight="1" x14ac:dyDescent="0.2">
      <c r="A12" s="120" t="s">
        <v>108</v>
      </c>
      <c r="B12" s="121">
        <v>1</v>
      </c>
      <c r="C12" s="122">
        <v>32494</v>
      </c>
      <c r="D12" s="123">
        <v>7202</v>
      </c>
      <c r="E12" s="80">
        <f t="shared" si="0"/>
        <v>0.22164091832338279</v>
      </c>
      <c r="F12" s="78"/>
    </row>
    <row r="13" spans="1:6" ht="12.75" customHeight="1" x14ac:dyDescent="0.2">
      <c r="A13" s="120" t="s">
        <v>109</v>
      </c>
      <c r="B13" s="121">
        <v>57</v>
      </c>
      <c r="C13" s="122">
        <v>385517</v>
      </c>
      <c r="D13" s="123">
        <v>130356</v>
      </c>
      <c r="E13" s="80">
        <f t="shared" si="0"/>
        <v>0.33813294874156002</v>
      </c>
      <c r="F13" s="78"/>
    </row>
    <row r="14" spans="1:6" ht="12.75" customHeight="1" x14ac:dyDescent="0.2">
      <c r="A14" s="120" t="s">
        <v>110</v>
      </c>
      <c r="B14" s="121">
        <v>16</v>
      </c>
      <c r="C14" s="122">
        <v>390625</v>
      </c>
      <c r="D14" s="123">
        <v>42161</v>
      </c>
      <c r="E14" s="80">
        <f t="shared" si="0"/>
        <v>0.10793216</v>
      </c>
      <c r="F14" s="78"/>
    </row>
    <row r="15" spans="1:6" ht="12.75" customHeight="1" x14ac:dyDescent="0.2">
      <c r="A15" s="120" t="s">
        <v>111</v>
      </c>
      <c r="B15" s="121">
        <v>1</v>
      </c>
      <c r="C15" s="122">
        <v>48931</v>
      </c>
      <c r="D15" s="123">
        <v>2253</v>
      </c>
      <c r="E15" s="80">
        <f t="shared" si="0"/>
        <v>4.604442991150804E-2</v>
      </c>
      <c r="F15" s="78"/>
    </row>
    <row r="16" spans="1:6" ht="12.75" customHeight="1" x14ac:dyDescent="0.2">
      <c r="A16" s="120" t="s">
        <v>112</v>
      </c>
      <c r="B16" s="121">
        <v>1</v>
      </c>
      <c r="C16" s="122">
        <v>22001</v>
      </c>
      <c r="D16" s="123">
        <v>1910</v>
      </c>
      <c r="E16" s="80">
        <f t="shared" si="0"/>
        <v>8.6814235716558344E-2</v>
      </c>
      <c r="F16" s="78"/>
    </row>
    <row r="17" spans="1:6" ht="12.75" customHeight="1" x14ac:dyDescent="0.2">
      <c r="A17" s="120" t="s">
        <v>113</v>
      </c>
      <c r="B17" s="121">
        <v>3</v>
      </c>
      <c r="C17" s="122">
        <v>48883</v>
      </c>
      <c r="D17" s="123">
        <v>6117</v>
      </c>
      <c r="E17" s="80">
        <f t="shared" si="0"/>
        <v>0.12513552768856248</v>
      </c>
      <c r="F17" s="78"/>
    </row>
    <row r="18" spans="1:6" ht="12.75" customHeight="1" x14ac:dyDescent="0.2">
      <c r="A18" s="120" t="s">
        <v>114</v>
      </c>
      <c r="B18" s="121">
        <v>5</v>
      </c>
      <c r="C18" s="122">
        <v>137862</v>
      </c>
      <c r="D18" s="123">
        <v>6269</v>
      </c>
      <c r="E18" s="80">
        <f t="shared" si="0"/>
        <v>4.5473009241125184E-2</v>
      </c>
      <c r="F18" s="78"/>
    </row>
    <row r="19" spans="1:6" ht="12.75" customHeight="1" x14ac:dyDescent="0.2">
      <c r="A19" s="120" t="s">
        <v>115</v>
      </c>
      <c r="B19" s="121">
        <v>4</v>
      </c>
      <c r="C19" s="122">
        <v>15848</v>
      </c>
      <c r="D19" s="123">
        <v>0</v>
      </c>
      <c r="E19" s="80">
        <f t="shared" si="0"/>
        <v>0</v>
      </c>
      <c r="F19" s="78"/>
    </row>
    <row r="20" spans="1:6" ht="12.75" customHeight="1" x14ac:dyDescent="0.2">
      <c r="A20" s="120" t="s">
        <v>116</v>
      </c>
      <c r="B20" s="121">
        <v>1</v>
      </c>
      <c r="C20" s="122">
        <v>17258</v>
      </c>
      <c r="D20" s="123">
        <v>1134</v>
      </c>
      <c r="E20" s="80">
        <f t="shared" si="0"/>
        <v>6.5708656854791977E-2</v>
      </c>
      <c r="F20" s="78"/>
    </row>
    <row r="21" spans="1:6" ht="12.75" customHeight="1" x14ac:dyDescent="0.2">
      <c r="A21" s="120" t="s">
        <v>117</v>
      </c>
      <c r="B21" s="121">
        <v>1</v>
      </c>
      <c r="C21" s="122">
        <v>10742</v>
      </c>
      <c r="D21" s="123">
        <v>0</v>
      </c>
      <c r="E21" s="80">
        <f t="shared" si="0"/>
        <v>0</v>
      </c>
      <c r="F21" s="78"/>
    </row>
    <row r="22" spans="1:6" ht="12.75" customHeight="1" x14ac:dyDescent="0.2">
      <c r="A22" s="120" t="s">
        <v>118</v>
      </c>
      <c r="B22" s="121">
        <v>4</v>
      </c>
      <c r="C22" s="122">
        <v>114149</v>
      </c>
      <c r="D22" s="123">
        <v>164594</v>
      </c>
      <c r="E22" s="80">
        <f t="shared" si="0"/>
        <v>1.4419223996706059</v>
      </c>
      <c r="F22" s="78"/>
    </row>
    <row r="23" spans="1:6" ht="12.75" customHeight="1" x14ac:dyDescent="0.2">
      <c r="A23" s="120" t="s">
        <v>119</v>
      </c>
      <c r="B23" s="121">
        <v>4</v>
      </c>
      <c r="C23" s="122">
        <v>111733</v>
      </c>
      <c r="D23" s="123">
        <v>3929</v>
      </c>
      <c r="E23" s="80">
        <f t="shared" si="0"/>
        <v>3.5164186050674374E-2</v>
      </c>
      <c r="F23" s="78"/>
    </row>
    <row r="24" spans="1:6" ht="12.75" customHeight="1" x14ac:dyDescent="0.2">
      <c r="A24" s="120" t="s">
        <v>120</v>
      </c>
      <c r="B24" s="121">
        <v>15</v>
      </c>
      <c r="C24" s="122">
        <v>86575</v>
      </c>
      <c r="D24" s="123">
        <v>1913</v>
      </c>
      <c r="E24" s="80">
        <f t="shared" si="0"/>
        <v>2.2096448166329771E-2</v>
      </c>
      <c r="F24" s="78"/>
    </row>
    <row r="25" spans="1:6" ht="12.75" customHeight="1" x14ac:dyDescent="0.2">
      <c r="A25" s="120" t="s">
        <v>121</v>
      </c>
      <c r="B25" s="121">
        <v>11</v>
      </c>
      <c r="C25" s="122">
        <v>84389</v>
      </c>
      <c r="D25" s="123">
        <v>92460</v>
      </c>
      <c r="E25" s="80">
        <f t="shared" si="0"/>
        <v>1.0956404270698787</v>
      </c>
      <c r="F25" s="78"/>
    </row>
    <row r="26" spans="1:6" ht="12.75" customHeight="1" x14ac:dyDescent="0.2">
      <c r="A26" s="120" t="s">
        <v>122</v>
      </c>
      <c r="B26" s="121">
        <v>2</v>
      </c>
      <c r="C26" s="122">
        <v>25123</v>
      </c>
      <c r="D26" s="123">
        <v>43</v>
      </c>
      <c r="E26" s="80">
        <f t="shared" si="0"/>
        <v>1.7115790311666599E-3</v>
      </c>
      <c r="F26" s="78"/>
    </row>
    <row r="27" spans="1:6" ht="12.75" customHeight="1" x14ac:dyDescent="0.2">
      <c r="A27" s="120" t="s">
        <v>123</v>
      </c>
      <c r="B27" s="121">
        <v>7</v>
      </c>
      <c r="C27" s="122">
        <v>244976</v>
      </c>
      <c r="D27" s="123">
        <v>82297</v>
      </c>
      <c r="E27" s="80">
        <f t="shared" si="0"/>
        <v>0.33593903076219711</v>
      </c>
      <c r="F27" s="78"/>
    </row>
    <row r="28" spans="1:6" ht="12.75" customHeight="1" x14ac:dyDescent="0.2">
      <c r="A28" s="120" t="s">
        <v>124</v>
      </c>
      <c r="B28" s="121">
        <v>1</v>
      </c>
      <c r="C28" s="122">
        <v>37828</v>
      </c>
      <c r="D28" s="123">
        <v>203</v>
      </c>
      <c r="E28" s="80">
        <f t="shared" si="0"/>
        <v>5.3663952627683196E-3</v>
      </c>
      <c r="F28" s="78"/>
    </row>
    <row r="29" spans="1:6" ht="12.75" customHeight="1" x14ac:dyDescent="0.2">
      <c r="A29" s="120" t="s">
        <v>125</v>
      </c>
      <c r="B29" s="121">
        <v>2</v>
      </c>
      <c r="C29" s="122">
        <v>82272</v>
      </c>
      <c r="D29" s="123">
        <v>36309</v>
      </c>
      <c r="E29" s="80">
        <f t="shared" si="0"/>
        <v>0.44132876312718788</v>
      </c>
      <c r="F29" s="78"/>
    </row>
    <row r="30" spans="1:6" ht="15" customHeight="1" x14ac:dyDescent="0.2">
      <c r="A30" s="124" t="s">
        <v>126</v>
      </c>
      <c r="B30" s="125">
        <v>10</v>
      </c>
      <c r="C30" s="126">
        <v>291773</v>
      </c>
      <c r="D30" s="127">
        <v>227481</v>
      </c>
      <c r="E30" s="80">
        <f t="shared" si="0"/>
        <v>0.77965061880297359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28" customWidth="1"/>
    <col min="3" max="3" width="11.7109375" customWidth="1"/>
    <col min="4" max="4" width="18.28515625" customWidth="1"/>
    <col min="5" max="5" width="11.85546875" customWidth="1"/>
    <col min="6" max="6" width="22.85546875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v>44148</v>
      </c>
      <c r="C2" s="9" t="s">
        <v>5</v>
      </c>
      <c r="D2" s="10">
        <v>44135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74"/>
      <c r="F3" s="74"/>
    </row>
    <row r="4" spans="1:6" ht="12.75" customHeight="1" x14ac:dyDescent="0.2">
      <c r="A4" s="81" t="s">
        <v>9</v>
      </c>
      <c r="B4" s="82"/>
      <c r="C4" s="82"/>
      <c r="D4" s="82"/>
      <c r="E4" s="82"/>
      <c r="F4" s="82"/>
    </row>
    <row r="5" spans="1:6" ht="12.75" customHeight="1" x14ac:dyDescent="0.2">
      <c r="A5" s="79" t="s">
        <v>99</v>
      </c>
      <c r="B5" s="79" t="s">
        <v>127</v>
      </c>
      <c r="C5" s="79" t="s">
        <v>128</v>
      </c>
      <c r="D5" s="79" t="s">
        <v>102</v>
      </c>
      <c r="E5" s="79" t="s">
        <v>129</v>
      </c>
      <c r="F5" s="79" t="s">
        <v>130</v>
      </c>
    </row>
    <row r="6" spans="1:6" ht="12.75" customHeight="1" x14ac:dyDescent="0.2">
      <c r="A6" s="83" t="s">
        <v>109</v>
      </c>
      <c r="B6" s="84" t="s">
        <v>131</v>
      </c>
      <c r="C6" s="85" t="s">
        <v>132</v>
      </c>
      <c r="D6" s="80">
        <f t="shared" ref="D6:D131" si="0">F6/E6</f>
        <v>0</v>
      </c>
      <c r="E6" s="86">
        <v>981</v>
      </c>
      <c r="F6" s="86">
        <v>0</v>
      </c>
    </row>
    <row r="7" spans="1:6" ht="12.75" customHeight="1" x14ac:dyDescent="0.2">
      <c r="A7" s="85" t="s">
        <v>109</v>
      </c>
      <c r="B7" s="84" t="s">
        <v>133</v>
      </c>
      <c r="C7" s="84" t="s">
        <v>134</v>
      </c>
      <c r="D7" s="80">
        <f t="shared" si="0"/>
        <v>0</v>
      </c>
      <c r="E7" s="86">
        <v>5459</v>
      </c>
      <c r="F7" s="86">
        <v>0</v>
      </c>
    </row>
    <row r="8" spans="1:6" ht="12.75" customHeight="1" x14ac:dyDescent="0.2">
      <c r="A8" s="85" t="s">
        <v>109</v>
      </c>
      <c r="B8" s="84" t="s">
        <v>135</v>
      </c>
      <c r="C8" s="84" t="s">
        <v>136</v>
      </c>
      <c r="D8" s="80">
        <f t="shared" si="0"/>
        <v>0</v>
      </c>
      <c r="E8" s="86">
        <v>369</v>
      </c>
      <c r="F8" s="86">
        <v>0</v>
      </c>
    </row>
    <row r="9" spans="1:6" ht="12.75" customHeight="1" x14ac:dyDescent="0.2">
      <c r="A9" s="85" t="s">
        <v>123</v>
      </c>
      <c r="B9" s="84" t="s">
        <v>137</v>
      </c>
      <c r="C9" s="84" t="s">
        <v>138</v>
      </c>
      <c r="D9" s="80">
        <f t="shared" si="0"/>
        <v>1.9695346899916696E-2</v>
      </c>
      <c r="E9" s="86">
        <v>16806</v>
      </c>
      <c r="F9" s="86">
        <v>331</v>
      </c>
    </row>
    <row r="10" spans="1:6" ht="12.75" customHeight="1" x14ac:dyDescent="0.2">
      <c r="A10" s="85" t="s">
        <v>118</v>
      </c>
      <c r="B10" s="84" t="s">
        <v>139</v>
      </c>
      <c r="C10" s="84" t="s">
        <v>140</v>
      </c>
      <c r="D10" s="80">
        <f t="shared" si="0"/>
        <v>1.6155696264664017</v>
      </c>
      <c r="E10" s="86">
        <v>101865</v>
      </c>
      <c r="F10" s="86">
        <v>164570</v>
      </c>
    </row>
    <row r="11" spans="1:6" ht="12.75" customHeight="1" x14ac:dyDescent="0.2">
      <c r="A11" s="85" t="s">
        <v>109</v>
      </c>
      <c r="B11" s="84" t="s">
        <v>141</v>
      </c>
      <c r="C11" s="84" t="s">
        <v>142</v>
      </c>
      <c r="D11" s="80">
        <f t="shared" si="0"/>
        <v>0.17752808988764046</v>
      </c>
      <c r="E11" s="86">
        <v>1335</v>
      </c>
      <c r="F11" s="86">
        <v>237</v>
      </c>
    </row>
    <row r="12" spans="1:6" ht="12.75" customHeight="1" x14ac:dyDescent="0.2">
      <c r="A12" s="85" t="s">
        <v>111</v>
      </c>
      <c r="B12" s="84" t="s">
        <v>143</v>
      </c>
      <c r="C12" s="84" t="s">
        <v>144</v>
      </c>
      <c r="D12" s="80">
        <f t="shared" si="0"/>
        <v>4.604442991150804E-2</v>
      </c>
      <c r="E12" s="86">
        <v>48931</v>
      </c>
      <c r="F12" s="86">
        <v>2253</v>
      </c>
    </row>
    <row r="13" spans="1:6" ht="12.75" customHeight="1" x14ac:dyDescent="0.2">
      <c r="A13" s="85" t="s">
        <v>109</v>
      </c>
      <c r="B13" s="84" t="s">
        <v>145</v>
      </c>
      <c r="C13" s="84" t="s">
        <v>146</v>
      </c>
      <c r="D13" s="80">
        <f t="shared" si="0"/>
        <v>0.27035132819194518</v>
      </c>
      <c r="E13" s="86">
        <v>2334</v>
      </c>
      <c r="F13" s="86">
        <v>631</v>
      </c>
    </row>
    <row r="14" spans="1:6" ht="12.75" customHeight="1" x14ac:dyDescent="0.2">
      <c r="A14" s="85" t="s">
        <v>109</v>
      </c>
      <c r="B14" s="84" t="s">
        <v>147</v>
      </c>
      <c r="C14" s="84" t="s">
        <v>148</v>
      </c>
      <c r="D14" s="80">
        <f t="shared" si="0"/>
        <v>0.46464582003828975</v>
      </c>
      <c r="E14" s="86">
        <v>15670</v>
      </c>
      <c r="F14" s="86">
        <v>7281</v>
      </c>
    </row>
    <row r="15" spans="1:6" ht="12.75" customHeight="1" x14ac:dyDescent="0.2">
      <c r="A15" s="85" t="s">
        <v>123</v>
      </c>
      <c r="B15" s="84" t="s">
        <v>149</v>
      </c>
      <c r="C15" s="84" t="s">
        <v>150</v>
      </c>
      <c r="D15" s="80">
        <f t="shared" si="0"/>
        <v>0.13444553483807656</v>
      </c>
      <c r="E15" s="86">
        <v>55026</v>
      </c>
      <c r="F15" s="86">
        <v>7398</v>
      </c>
    </row>
    <row r="16" spans="1:6" ht="12.75" customHeight="1" x14ac:dyDescent="0.2">
      <c r="A16" s="85" t="s">
        <v>109</v>
      </c>
      <c r="B16" s="84" t="s">
        <v>151</v>
      </c>
      <c r="C16" s="84" t="s">
        <v>152</v>
      </c>
      <c r="D16" s="80">
        <f t="shared" si="0"/>
        <v>1.8163471241170535E-3</v>
      </c>
      <c r="E16" s="86">
        <v>4955</v>
      </c>
      <c r="F16" s="86">
        <v>9</v>
      </c>
    </row>
    <row r="17" spans="1:6" ht="12.75" customHeight="1" x14ac:dyDescent="0.2">
      <c r="A17" s="85" t="s">
        <v>109</v>
      </c>
      <c r="B17" s="84" t="s">
        <v>153</v>
      </c>
      <c r="C17" s="84" t="s">
        <v>154</v>
      </c>
      <c r="D17" s="80">
        <f t="shared" si="0"/>
        <v>6.0599571734475374E-2</v>
      </c>
      <c r="E17" s="86">
        <v>4670</v>
      </c>
      <c r="F17" s="86">
        <v>283</v>
      </c>
    </row>
    <row r="18" spans="1:6" ht="12.75" customHeight="1" x14ac:dyDescent="0.2">
      <c r="A18" s="85" t="s">
        <v>114</v>
      </c>
      <c r="B18" s="84" t="s">
        <v>155</v>
      </c>
      <c r="C18" s="84" t="s">
        <v>156</v>
      </c>
      <c r="D18" s="80">
        <f t="shared" si="0"/>
        <v>4.0227549776513612E-2</v>
      </c>
      <c r="E18" s="86">
        <v>17227</v>
      </c>
      <c r="F18" s="86">
        <v>693</v>
      </c>
    </row>
    <row r="19" spans="1:6" ht="12.75" customHeight="1" x14ac:dyDescent="0.2">
      <c r="A19" s="85" t="s">
        <v>119</v>
      </c>
      <c r="B19" s="84" t="s">
        <v>157</v>
      </c>
      <c r="C19" s="84" t="s">
        <v>158</v>
      </c>
      <c r="D19" s="80">
        <f t="shared" si="0"/>
        <v>1.2785007018475663E-2</v>
      </c>
      <c r="E19" s="86">
        <v>26359</v>
      </c>
      <c r="F19" s="86">
        <v>337</v>
      </c>
    </row>
    <row r="20" spans="1:6" ht="12.75" customHeight="1" x14ac:dyDescent="0.2">
      <c r="A20" s="85" t="s">
        <v>109</v>
      </c>
      <c r="B20" s="84" t="s">
        <v>159</v>
      </c>
      <c r="C20" s="84" t="s">
        <v>160</v>
      </c>
      <c r="D20" s="80">
        <f t="shared" si="0"/>
        <v>0</v>
      </c>
      <c r="E20" s="86">
        <v>977</v>
      </c>
      <c r="F20" s="86">
        <v>0</v>
      </c>
    </row>
    <row r="21" spans="1:6" ht="12.75" customHeight="1" x14ac:dyDescent="0.2">
      <c r="A21" s="85" t="s">
        <v>110</v>
      </c>
      <c r="B21" s="84" t="s">
        <v>161</v>
      </c>
      <c r="C21" s="84" t="s">
        <v>162</v>
      </c>
      <c r="D21" s="80">
        <f t="shared" si="0"/>
        <v>0</v>
      </c>
      <c r="E21" s="86">
        <v>17430</v>
      </c>
      <c r="F21" s="86">
        <v>0</v>
      </c>
    </row>
    <row r="22" spans="1:6" ht="12.75" customHeight="1" x14ac:dyDescent="0.2">
      <c r="A22" s="85" t="s">
        <v>110</v>
      </c>
      <c r="B22" s="84" t="s">
        <v>163</v>
      </c>
      <c r="C22" s="84" t="s">
        <v>164</v>
      </c>
      <c r="D22" s="80">
        <f t="shared" si="0"/>
        <v>5.0265714382425615E-2</v>
      </c>
      <c r="E22" s="86">
        <v>29543</v>
      </c>
      <c r="F22" s="86">
        <v>1485</v>
      </c>
    </row>
    <row r="23" spans="1:6" ht="12.75" customHeight="1" x14ac:dyDescent="0.2">
      <c r="A23" s="85" t="s">
        <v>109</v>
      </c>
      <c r="B23" s="84" t="s">
        <v>165</v>
      </c>
      <c r="C23" s="84" t="s">
        <v>166</v>
      </c>
      <c r="D23" s="80">
        <f t="shared" si="0"/>
        <v>0</v>
      </c>
      <c r="E23" s="86">
        <v>1600</v>
      </c>
      <c r="F23" s="86">
        <v>0</v>
      </c>
    </row>
    <row r="24" spans="1:6" ht="12.75" customHeight="1" x14ac:dyDescent="0.2">
      <c r="A24" s="85" t="s">
        <v>109</v>
      </c>
      <c r="B24" s="84" t="s">
        <v>167</v>
      </c>
      <c r="C24" s="84" t="s">
        <v>168</v>
      </c>
      <c r="D24" s="80">
        <f t="shared" si="0"/>
        <v>5.148048452220727E-2</v>
      </c>
      <c r="E24" s="86">
        <v>2972</v>
      </c>
      <c r="F24" s="86">
        <v>153</v>
      </c>
    </row>
    <row r="25" spans="1:6" ht="12.75" customHeight="1" x14ac:dyDescent="0.2">
      <c r="A25" s="85" t="s">
        <v>126</v>
      </c>
      <c r="B25" s="84" t="s">
        <v>169</v>
      </c>
      <c r="C25" s="84" t="s">
        <v>170</v>
      </c>
      <c r="D25" s="80">
        <f t="shared" si="0"/>
        <v>0</v>
      </c>
      <c r="E25" s="86">
        <v>6439</v>
      </c>
      <c r="F25" s="86">
        <v>0</v>
      </c>
    </row>
    <row r="26" spans="1:6" ht="12.75" customHeight="1" x14ac:dyDescent="0.2">
      <c r="A26" s="85" t="s">
        <v>126</v>
      </c>
      <c r="B26" s="84" t="s">
        <v>171</v>
      </c>
      <c r="C26" s="84" t="s">
        <v>172</v>
      </c>
      <c r="D26" s="80">
        <f t="shared" si="0"/>
        <v>3.816551109980281E-3</v>
      </c>
      <c r="E26" s="86">
        <v>15721</v>
      </c>
      <c r="F26" s="86">
        <v>60</v>
      </c>
    </row>
    <row r="27" spans="1:6" ht="12.75" customHeight="1" x14ac:dyDescent="0.2">
      <c r="A27" s="85" t="s">
        <v>109</v>
      </c>
      <c r="B27" s="84" t="s">
        <v>173</v>
      </c>
      <c r="C27" s="84" t="s">
        <v>174</v>
      </c>
      <c r="D27" s="80">
        <f t="shared" si="0"/>
        <v>0.86054421768707479</v>
      </c>
      <c r="E27" s="86">
        <v>13230</v>
      </c>
      <c r="F27" s="86">
        <v>11385</v>
      </c>
    </row>
    <row r="28" spans="1:6" ht="12.75" customHeight="1" x14ac:dyDescent="0.2">
      <c r="A28" s="85" t="s">
        <v>110</v>
      </c>
      <c r="B28" s="84" t="s">
        <v>175</v>
      </c>
      <c r="C28" s="84" t="s">
        <v>176</v>
      </c>
      <c r="D28" s="80">
        <f t="shared" si="0"/>
        <v>1.0028204324663115E-2</v>
      </c>
      <c r="E28" s="86">
        <v>6382</v>
      </c>
      <c r="F28" s="86">
        <v>64</v>
      </c>
    </row>
    <row r="29" spans="1:6" ht="12.75" customHeight="1" x14ac:dyDescent="0.2">
      <c r="A29" s="85" t="s">
        <v>109</v>
      </c>
      <c r="B29" s="84" t="s">
        <v>177</v>
      </c>
      <c r="C29" s="84" t="s">
        <v>178</v>
      </c>
      <c r="D29" s="80">
        <f t="shared" si="0"/>
        <v>0</v>
      </c>
      <c r="E29" s="86">
        <v>3912</v>
      </c>
      <c r="F29" s="86">
        <v>0</v>
      </c>
    </row>
    <row r="30" spans="1:6" ht="12.75" customHeight="1" x14ac:dyDescent="0.2">
      <c r="A30" s="85" t="s">
        <v>109</v>
      </c>
      <c r="B30" s="84" t="s">
        <v>179</v>
      </c>
      <c r="C30" s="84" t="s">
        <v>180</v>
      </c>
      <c r="D30" s="80">
        <f t="shared" si="0"/>
        <v>0</v>
      </c>
      <c r="E30" s="86">
        <v>824</v>
      </c>
      <c r="F30" s="86">
        <v>0</v>
      </c>
    </row>
    <row r="31" spans="1:6" ht="12.75" customHeight="1" x14ac:dyDescent="0.2">
      <c r="A31" s="85" t="s">
        <v>105</v>
      </c>
      <c r="B31" s="84" t="s">
        <v>181</v>
      </c>
      <c r="C31" s="84" t="s">
        <v>182</v>
      </c>
      <c r="D31" s="80">
        <f t="shared" si="0"/>
        <v>0</v>
      </c>
      <c r="E31" s="86">
        <v>2204</v>
      </c>
      <c r="F31" s="86">
        <v>0</v>
      </c>
    </row>
    <row r="32" spans="1:6" ht="12.75" customHeight="1" x14ac:dyDescent="0.2">
      <c r="A32" s="85" t="s">
        <v>104</v>
      </c>
      <c r="B32" s="84" t="s">
        <v>183</v>
      </c>
      <c r="C32" s="84" t="s">
        <v>184</v>
      </c>
      <c r="D32" s="80">
        <f t="shared" si="0"/>
        <v>0.42595723520636497</v>
      </c>
      <c r="E32" s="86">
        <v>40220</v>
      </c>
      <c r="F32" s="86">
        <v>17132</v>
      </c>
    </row>
    <row r="33" spans="1:6" ht="12.75" customHeight="1" x14ac:dyDescent="0.2">
      <c r="A33" s="85" t="s">
        <v>122</v>
      </c>
      <c r="B33" s="84" t="s">
        <v>185</v>
      </c>
      <c r="C33" s="84" t="s">
        <v>186</v>
      </c>
      <c r="D33" s="80">
        <f t="shared" si="0"/>
        <v>0</v>
      </c>
      <c r="E33" s="86">
        <v>2134</v>
      </c>
      <c r="F33" s="86">
        <v>0</v>
      </c>
    </row>
    <row r="34" spans="1:6" ht="12.75" customHeight="1" x14ac:dyDescent="0.2">
      <c r="A34" s="85" t="s">
        <v>122</v>
      </c>
      <c r="B34" s="84" t="s">
        <v>187</v>
      </c>
      <c r="C34" s="84" t="s">
        <v>188</v>
      </c>
      <c r="D34" s="80">
        <f t="shared" si="0"/>
        <v>1.8704597851146201E-3</v>
      </c>
      <c r="E34" s="86">
        <v>22989</v>
      </c>
      <c r="F34" s="86">
        <v>43</v>
      </c>
    </row>
    <row r="35" spans="1:6" ht="12.75" customHeight="1" x14ac:dyDescent="0.2">
      <c r="A35" s="85" t="s">
        <v>112</v>
      </c>
      <c r="B35" s="84" t="s">
        <v>189</v>
      </c>
      <c r="C35" s="84" t="s">
        <v>190</v>
      </c>
      <c r="D35" s="80">
        <f t="shared" si="0"/>
        <v>8.6814235716558344E-2</v>
      </c>
      <c r="E35" s="86">
        <v>22001</v>
      </c>
      <c r="F35" s="86">
        <v>1910</v>
      </c>
    </row>
    <row r="36" spans="1:6" ht="12.75" customHeight="1" x14ac:dyDescent="0.2">
      <c r="A36" s="85" t="s">
        <v>120</v>
      </c>
      <c r="B36" s="84" t="s">
        <v>191</v>
      </c>
      <c r="C36" s="84" t="s">
        <v>192</v>
      </c>
      <c r="D36" s="80">
        <f t="shared" si="0"/>
        <v>0</v>
      </c>
      <c r="E36" s="86">
        <v>989</v>
      </c>
      <c r="F36" s="86">
        <v>0</v>
      </c>
    </row>
    <row r="37" spans="1:6" ht="12.75" customHeight="1" x14ac:dyDescent="0.2">
      <c r="A37" s="85" t="s">
        <v>109</v>
      </c>
      <c r="B37" s="84" t="s">
        <v>193</v>
      </c>
      <c r="C37" s="84" t="s">
        <v>194</v>
      </c>
      <c r="D37" s="80">
        <f t="shared" si="0"/>
        <v>0</v>
      </c>
      <c r="E37" s="86">
        <v>1577</v>
      </c>
      <c r="F37" s="86">
        <v>0</v>
      </c>
    </row>
    <row r="38" spans="1:6" ht="12.75" customHeight="1" x14ac:dyDescent="0.2">
      <c r="A38" s="85" t="s">
        <v>109</v>
      </c>
      <c r="B38" s="84" t="s">
        <v>195</v>
      </c>
      <c r="C38" s="84" t="s">
        <v>196</v>
      </c>
      <c r="D38" s="80">
        <f t="shared" si="0"/>
        <v>8.1653746770025834E-2</v>
      </c>
      <c r="E38" s="86">
        <v>1935</v>
      </c>
      <c r="F38" s="86">
        <v>158</v>
      </c>
    </row>
    <row r="39" spans="1:6" ht="12.75" customHeight="1" x14ac:dyDescent="0.2">
      <c r="A39" s="85" t="s">
        <v>109</v>
      </c>
      <c r="B39" s="84" t="s">
        <v>197</v>
      </c>
      <c r="C39" s="84" t="s">
        <v>198</v>
      </c>
      <c r="D39" s="80">
        <f t="shared" si="0"/>
        <v>3.2634255492270139</v>
      </c>
      <c r="E39" s="86">
        <v>4916</v>
      </c>
      <c r="F39" s="86">
        <v>16043</v>
      </c>
    </row>
    <row r="40" spans="1:6" ht="12.75" customHeight="1" x14ac:dyDescent="0.2">
      <c r="A40" s="85" t="s">
        <v>109</v>
      </c>
      <c r="B40" s="84" t="s">
        <v>199</v>
      </c>
      <c r="C40" s="84" t="s">
        <v>200</v>
      </c>
      <c r="D40" s="80">
        <f t="shared" si="0"/>
        <v>0</v>
      </c>
      <c r="E40" s="86">
        <v>1681</v>
      </c>
      <c r="F40" s="86">
        <v>0</v>
      </c>
    </row>
    <row r="41" spans="1:6" ht="12.75" customHeight="1" x14ac:dyDescent="0.2">
      <c r="A41" s="85" t="s">
        <v>121</v>
      </c>
      <c r="B41" s="84" t="s">
        <v>201</v>
      </c>
      <c r="C41" s="84" t="s">
        <v>202</v>
      </c>
      <c r="D41" s="80">
        <f t="shared" si="0"/>
        <v>0</v>
      </c>
      <c r="E41" s="86">
        <v>1977</v>
      </c>
      <c r="F41" s="86">
        <v>0</v>
      </c>
    </row>
    <row r="42" spans="1:6" ht="12.75" customHeight="1" x14ac:dyDescent="0.2">
      <c r="A42" s="85" t="s">
        <v>109</v>
      </c>
      <c r="B42" s="84" t="s">
        <v>203</v>
      </c>
      <c r="C42" s="84" t="s">
        <v>204</v>
      </c>
      <c r="D42" s="80">
        <f t="shared" si="0"/>
        <v>0.4156414762741652</v>
      </c>
      <c r="E42" s="86">
        <v>1138</v>
      </c>
      <c r="F42" s="86">
        <v>473</v>
      </c>
    </row>
    <row r="43" spans="1:6" ht="12.75" customHeight="1" x14ac:dyDescent="0.2">
      <c r="A43" s="85" t="s">
        <v>109</v>
      </c>
      <c r="B43" s="84" t="s">
        <v>205</v>
      </c>
      <c r="C43" s="84" t="s">
        <v>206</v>
      </c>
      <c r="D43" s="80">
        <f t="shared" si="0"/>
        <v>1.8432026688907424</v>
      </c>
      <c r="E43" s="86">
        <v>2398</v>
      </c>
      <c r="F43" s="86">
        <v>4420</v>
      </c>
    </row>
    <row r="44" spans="1:6" ht="12.75" customHeight="1" x14ac:dyDescent="0.2">
      <c r="A44" s="85" t="s">
        <v>109</v>
      </c>
      <c r="B44" s="84" t="s">
        <v>207</v>
      </c>
      <c r="C44" s="84" t="s">
        <v>208</v>
      </c>
      <c r="D44" s="80">
        <f t="shared" si="0"/>
        <v>0</v>
      </c>
      <c r="E44" s="86">
        <v>983</v>
      </c>
      <c r="F44" s="86">
        <v>0</v>
      </c>
    </row>
    <row r="45" spans="1:6" ht="12.75" customHeight="1" x14ac:dyDescent="0.2">
      <c r="A45" s="85" t="s">
        <v>109</v>
      </c>
      <c r="B45" s="84" t="s">
        <v>209</v>
      </c>
      <c r="C45" s="84" t="s">
        <v>210</v>
      </c>
      <c r="D45" s="80">
        <f t="shared" si="0"/>
        <v>0</v>
      </c>
      <c r="E45" s="86">
        <v>2692</v>
      </c>
      <c r="F45" s="86">
        <v>0</v>
      </c>
    </row>
    <row r="46" spans="1:6" ht="12.75" customHeight="1" x14ac:dyDescent="0.2">
      <c r="A46" s="85" t="s">
        <v>110</v>
      </c>
      <c r="B46" s="84" t="s">
        <v>211</v>
      </c>
      <c r="C46" s="84" t="s">
        <v>212</v>
      </c>
      <c r="D46" s="80">
        <f t="shared" si="0"/>
        <v>1.5919514721112589E-2</v>
      </c>
      <c r="E46" s="86">
        <v>33795</v>
      </c>
      <c r="F46" s="86">
        <v>538</v>
      </c>
    </row>
    <row r="47" spans="1:6" ht="12.75" customHeight="1" x14ac:dyDescent="0.2">
      <c r="A47" s="85" t="s">
        <v>106</v>
      </c>
      <c r="B47" s="84" t="s">
        <v>213</v>
      </c>
      <c r="C47" s="84" t="s">
        <v>214</v>
      </c>
      <c r="D47" s="80">
        <f t="shared" si="0"/>
        <v>0</v>
      </c>
      <c r="E47" s="86">
        <v>43964</v>
      </c>
      <c r="F47" s="86">
        <v>0</v>
      </c>
    </row>
    <row r="48" spans="1:6" ht="12.75" customHeight="1" x14ac:dyDescent="0.2">
      <c r="A48" s="85" t="s">
        <v>113</v>
      </c>
      <c r="B48" s="84" t="s">
        <v>215</v>
      </c>
      <c r="C48" s="84" t="s">
        <v>216</v>
      </c>
      <c r="D48" s="80">
        <f t="shared" si="0"/>
        <v>0</v>
      </c>
      <c r="E48" s="86">
        <v>5226</v>
      </c>
      <c r="F48" s="86">
        <v>0</v>
      </c>
    </row>
    <row r="49" spans="1:6" ht="12.75" customHeight="1" x14ac:dyDescent="0.2">
      <c r="A49" s="85" t="s">
        <v>109</v>
      </c>
      <c r="B49" s="84" t="s">
        <v>217</v>
      </c>
      <c r="C49" s="84" t="s">
        <v>218</v>
      </c>
      <c r="D49" s="80">
        <f t="shared" si="0"/>
        <v>0</v>
      </c>
      <c r="E49" s="86">
        <v>926</v>
      </c>
      <c r="F49" s="86">
        <v>0</v>
      </c>
    </row>
    <row r="50" spans="1:6" ht="12.75" customHeight="1" x14ac:dyDescent="0.2">
      <c r="A50" s="85" t="s">
        <v>109</v>
      </c>
      <c r="B50" s="84" t="s">
        <v>219</v>
      </c>
      <c r="C50" s="84" t="s">
        <v>220</v>
      </c>
      <c r="D50" s="80">
        <f t="shared" si="0"/>
        <v>0</v>
      </c>
      <c r="E50" s="86">
        <v>901</v>
      </c>
      <c r="F50" s="86">
        <v>0</v>
      </c>
    </row>
    <row r="51" spans="1:6" ht="12.75" customHeight="1" x14ac:dyDescent="0.2">
      <c r="A51" s="85" t="s">
        <v>109</v>
      </c>
      <c r="B51" s="84" t="s">
        <v>221</v>
      </c>
      <c r="C51" s="84" t="s">
        <v>222</v>
      </c>
      <c r="D51" s="80">
        <f t="shared" si="0"/>
        <v>0</v>
      </c>
      <c r="E51" s="86">
        <v>865</v>
      </c>
      <c r="F51" s="86">
        <v>0</v>
      </c>
    </row>
    <row r="52" spans="1:6" ht="12.75" customHeight="1" x14ac:dyDescent="0.2">
      <c r="A52" s="85" t="s">
        <v>110</v>
      </c>
      <c r="B52" s="84" t="s">
        <v>223</v>
      </c>
      <c r="C52" s="84" t="s">
        <v>224</v>
      </c>
      <c r="D52" s="80">
        <f t="shared" si="0"/>
        <v>0</v>
      </c>
      <c r="E52" s="86">
        <v>3871</v>
      </c>
      <c r="F52" s="86">
        <v>0</v>
      </c>
    </row>
    <row r="53" spans="1:6" ht="12.75" customHeight="1" x14ac:dyDescent="0.2">
      <c r="A53" s="85" t="s">
        <v>113</v>
      </c>
      <c r="B53" s="84" t="s">
        <v>225</v>
      </c>
      <c r="C53" s="84" t="s">
        <v>226</v>
      </c>
      <c r="D53" s="80">
        <f t="shared" si="0"/>
        <v>0.15446189586384526</v>
      </c>
      <c r="E53" s="86">
        <v>39602</v>
      </c>
      <c r="F53" s="86">
        <v>6117</v>
      </c>
    </row>
    <row r="54" spans="1:6" ht="12.75" customHeight="1" x14ac:dyDescent="0.2">
      <c r="A54" s="85" t="s">
        <v>110</v>
      </c>
      <c r="B54" s="84" t="s">
        <v>227</v>
      </c>
      <c r="C54" s="84" t="s">
        <v>228</v>
      </c>
      <c r="D54" s="80">
        <f t="shared" si="0"/>
        <v>0.2880448284428741</v>
      </c>
      <c r="E54" s="86">
        <v>36227</v>
      </c>
      <c r="F54" s="86">
        <v>10435</v>
      </c>
    </row>
    <row r="55" spans="1:6" ht="12.75" customHeight="1" x14ac:dyDescent="0.2">
      <c r="A55" s="85" t="s">
        <v>126</v>
      </c>
      <c r="B55" s="84" t="s">
        <v>229</v>
      </c>
      <c r="C55" s="84" t="s">
        <v>230</v>
      </c>
      <c r="D55" s="80">
        <f t="shared" si="0"/>
        <v>9.4515251324645572E-3</v>
      </c>
      <c r="E55" s="86">
        <v>20949</v>
      </c>
      <c r="F55" s="86">
        <v>198</v>
      </c>
    </row>
    <row r="56" spans="1:6" ht="12.75" customHeight="1" x14ac:dyDescent="0.2">
      <c r="A56" s="85" t="s">
        <v>110</v>
      </c>
      <c r="B56" s="84" t="s">
        <v>231</v>
      </c>
      <c r="C56" s="84" t="s">
        <v>232</v>
      </c>
      <c r="D56" s="80">
        <f t="shared" si="0"/>
        <v>0</v>
      </c>
      <c r="E56" s="86">
        <v>1503</v>
      </c>
      <c r="F56" s="86">
        <v>0</v>
      </c>
    </row>
    <row r="57" spans="1:6" ht="12.75" customHeight="1" x14ac:dyDescent="0.2">
      <c r="A57" s="85" t="s">
        <v>121</v>
      </c>
      <c r="B57" s="84" t="s">
        <v>233</v>
      </c>
      <c r="C57" s="84" t="s">
        <v>234</v>
      </c>
      <c r="D57" s="80">
        <f t="shared" si="0"/>
        <v>0</v>
      </c>
      <c r="E57" s="86">
        <v>11163</v>
      </c>
      <c r="F57" s="86">
        <v>0</v>
      </c>
    </row>
    <row r="58" spans="1:6" ht="12.75" customHeight="1" x14ac:dyDescent="0.2">
      <c r="A58" s="85" t="s">
        <v>109</v>
      </c>
      <c r="B58" s="84" t="s">
        <v>235</v>
      </c>
      <c r="C58" s="84" t="s">
        <v>236</v>
      </c>
      <c r="D58" s="80">
        <f t="shared" si="0"/>
        <v>0.19881744271988175</v>
      </c>
      <c r="E58" s="86">
        <v>4059</v>
      </c>
      <c r="F58" s="86">
        <v>807</v>
      </c>
    </row>
    <row r="59" spans="1:6" ht="12.75" customHeight="1" x14ac:dyDescent="0.2">
      <c r="A59" s="85" t="s">
        <v>121</v>
      </c>
      <c r="B59" s="84" t="s">
        <v>237</v>
      </c>
      <c r="C59" s="84" t="s">
        <v>238</v>
      </c>
      <c r="D59" s="80">
        <f t="shared" si="0"/>
        <v>0</v>
      </c>
      <c r="E59" s="86">
        <v>526</v>
      </c>
      <c r="F59" s="86">
        <v>0</v>
      </c>
    </row>
    <row r="60" spans="1:6" ht="12.75" customHeight="1" x14ac:dyDescent="0.2">
      <c r="A60" s="85" t="s">
        <v>110</v>
      </c>
      <c r="B60" s="84" t="s">
        <v>239</v>
      </c>
      <c r="C60" s="84" t="s">
        <v>240</v>
      </c>
      <c r="D60" s="80">
        <f t="shared" si="0"/>
        <v>0.21331898870360408</v>
      </c>
      <c r="E60" s="86">
        <v>92950</v>
      </c>
      <c r="F60" s="86">
        <v>19828</v>
      </c>
    </row>
    <row r="61" spans="1:6" ht="12.75" customHeight="1" x14ac:dyDescent="0.2">
      <c r="A61" s="85" t="s">
        <v>120</v>
      </c>
      <c r="B61" s="84" t="s">
        <v>241</v>
      </c>
      <c r="C61" s="84" t="s">
        <v>242</v>
      </c>
      <c r="D61" s="80">
        <f t="shared" si="0"/>
        <v>0</v>
      </c>
      <c r="E61" s="86">
        <v>9498</v>
      </c>
      <c r="F61" s="86">
        <v>0</v>
      </c>
    </row>
    <row r="62" spans="1:6" ht="12.75" customHeight="1" x14ac:dyDescent="0.2">
      <c r="A62" s="85" t="s">
        <v>125</v>
      </c>
      <c r="B62" s="84" t="s">
        <v>243</v>
      </c>
      <c r="C62" s="84" t="s">
        <v>244</v>
      </c>
      <c r="D62" s="80">
        <f t="shared" si="0"/>
        <v>0.53968837485507448</v>
      </c>
      <c r="E62" s="86">
        <v>35363</v>
      </c>
      <c r="F62" s="86">
        <v>19085</v>
      </c>
    </row>
    <row r="63" spans="1:6" ht="12.75" customHeight="1" x14ac:dyDescent="0.2">
      <c r="A63" s="85" t="s">
        <v>126</v>
      </c>
      <c r="B63" s="84" t="s">
        <v>245</v>
      </c>
      <c r="C63" s="84" t="s">
        <v>246</v>
      </c>
      <c r="D63" s="80">
        <f t="shared" si="0"/>
        <v>3.3712915792628111E-3</v>
      </c>
      <c r="E63" s="86">
        <v>13348</v>
      </c>
      <c r="F63" s="86">
        <v>45</v>
      </c>
    </row>
    <row r="64" spans="1:6" ht="12.75" customHeight="1" x14ac:dyDescent="0.2">
      <c r="A64" s="85" t="s">
        <v>123</v>
      </c>
      <c r="B64" s="84" t="s">
        <v>247</v>
      </c>
      <c r="C64" s="84" t="s">
        <v>248</v>
      </c>
      <c r="D64" s="80">
        <f t="shared" si="0"/>
        <v>1.1461800095088321</v>
      </c>
      <c r="E64" s="86">
        <v>27343</v>
      </c>
      <c r="F64" s="86">
        <v>31340</v>
      </c>
    </row>
    <row r="65" spans="1:6" ht="12.75" customHeight="1" x14ac:dyDescent="0.2">
      <c r="A65" s="85" t="s">
        <v>103</v>
      </c>
      <c r="B65" s="84" t="s">
        <v>249</v>
      </c>
      <c r="C65" s="84" t="s">
        <v>250</v>
      </c>
      <c r="D65" s="80">
        <f t="shared" si="0"/>
        <v>0</v>
      </c>
      <c r="E65" s="86">
        <v>3634</v>
      </c>
      <c r="F65" s="86">
        <v>0</v>
      </c>
    </row>
    <row r="66" spans="1:6" ht="12.75" customHeight="1" x14ac:dyDescent="0.2">
      <c r="A66" s="85" t="s">
        <v>109</v>
      </c>
      <c r="B66" s="84" t="s">
        <v>251</v>
      </c>
      <c r="C66" s="84" t="s">
        <v>252</v>
      </c>
      <c r="D66" s="80">
        <f t="shared" si="0"/>
        <v>0.56563545150501671</v>
      </c>
      <c r="E66" s="86">
        <v>2392</v>
      </c>
      <c r="F66" s="86">
        <v>1353</v>
      </c>
    </row>
    <row r="67" spans="1:6" ht="12.75" customHeight="1" x14ac:dyDescent="0.2">
      <c r="A67" s="85" t="s">
        <v>118</v>
      </c>
      <c r="B67" s="84" t="s">
        <v>253</v>
      </c>
      <c r="C67" s="84" t="s">
        <v>254</v>
      </c>
      <c r="D67" s="80">
        <f t="shared" si="0"/>
        <v>6.8046498440601077E-3</v>
      </c>
      <c r="E67" s="86">
        <v>3527</v>
      </c>
      <c r="F67" s="86">
        <v>24</v>
      </c>
    </row>
    <row r="68" spans="1:6" ht="12.75" customHeight="1" x14ac:dyDescent="0.2">
      <c r="A68" s="85" t="s">
        <v>110</v>
      </c>
      <c r="B68" s="84" t="s">
        <v>255</v>
      </c>
      <c r="C68" s="84" t="s">
        <v>256</v>
      </c>
      <c r="D68" s="80">
        <f t="shared" si="0"/>
        <v>3.4607438016528928E-2</v>
      </c>
      <c r="E68" s="86">
        <v>27104</v>
      </c>
      <c r="F68" s="86">
        <v>938</v>
      </c>
    </row>
    <row r="69" spans="1:6" ht="12.75" customHeight="1" x14ac:dyDescent="0.2">
      <c r="A69" s="85" t="s">
        <v>110</v>
      </c>
      <c r="B69" s="84" t="s">
        <v>257</v>
      </c>
      <c r="C69" s="84" t="s">
        <v>258</v>
      </c>
      <c r="D69" s="80">
        <f t="shared" si="0"/>
        <v>0</v>
      </c>
      <c r="E69" s="86">
        <v>12128</v>
      </c>
      <c r="F69" s="86">
        <v>0</v>
      </c>
    </row>
    <row r="70" spans="1:6" ht="12.75" customHeight="1" x14ac:dyDescent="0.2">
      <c r="A70" s="85" t="s">
        <v>108</v>
      </c>
      <c r="B70" s="84" t="s">
        <v>259</v>
      </c>
      <c r="C70" s="84" t="s">
        <v>260</v>
      </c>
      <c r="D70" s="80">
        <f t="shared" si="0"/>
        <v>0.22164091832338279</v>
      </c>
      <c r="E70" s="86">
        <v>32494</v>
      </c>
      <c r="F70" s="86">
        <v>7202</v>
      </c>
    </row>
    <row r="71" spans="1:6" ht="12.75" customHeight="1" x14ac:dyDescent="0.2">
      <c r="A71" s="85" t="s">
        <v>121</v>
      </c>
      <c r="B71" s="84" t="s">
        <v>261</v>
      </c>
      <c r="C71" s="84" t="s">
        <v>262</v>
      </c>
      <c r="D71" s="80">
        <f t="shared" si="0"/>
        <v>0</v>
      </c>
      <c r="E71" s="86">
        <v>1329</v>
      </c>
      <c r="F71" s="86">
        <v>0</v>
      </c>
    </row>
    <row r="72" spans="1:6" ht="12.75" customHeight="1" x14ac:dyDescent="0.2">
      <c r="A72" s="85" t="s">
        <v>109</v>
      </c>
      <c r="B72" s="84" t="s">
        <v>263</v>
      </c>
      <c r="C72" s="84" t="s">
        <v>264</v>
      </c>
      <c r="D72" s="80">
        <f t="shared" si="0"/>
        <v>7.068860450944546E-2</v>
      </c>
      <c r="E72" s="86">
        <v>3282</v>
      </c>
      <c r="F72" s="86">
        <v>232</v>
      </c>
    </row>
    <row r="73" spans="1:6" ht="12.75" customHeight="1" x14ac:dyDescent="0.2">
      <c r="A73" s="85" t="s">
        <v>123</v>
      </c>
      <c r="B73" s="84" t="s">
        <v>265</v>
      </c>
      <c r="C73" s="84" t="s">
        <v>266</v>
      </c>
      <c r="D73" s="80">
        <f t="shared" si="0"/>
        <v>0</v>
      </c>
      <c r="E73" s="86">
        <v>14368</v>
      </c>
      <c r="F73" s="86">
        <v>0</v>
      </c>
    </row>
    <row r="74" spans="1:6" ht="12.75" customHeight="1" x14ac:dyDescent="0.2">
      <c r="A74" s="85" t="s">
        <v>103</v>
      </c>
      <c r="B74" s="84" t="s">
        <v>267</v>
      </c>
      <c r="C74" s="84" t="s">
        <v>268</v>
      </c>
      <c r="D74" s="80">
        <f t="shared" si="0"/>
        <v>0.19229166666666667</v>
      </c>
      <c r="E74" s="86">
        <v>4800</v>
      </c>
      <c r="F74" s="86">
        <v>923</v>
      </c>
    </row>
    <row r="75" spans="1:6" ht="12.75" customHeight="1" x14ac:dyDescent="0.2">
      <c r="A75" s="85" t="s">
        <v>109</v>
      </c>
      <c r="B75" s="84" t="s">
        <v>269</v>
      </c>
      <c r="C75" s="84" t="s">
        <v>270</v>
      </c>
      <c r="D75" s="80">
        <f t="shared" si="0"/>
        <v>0</v>
      </c>
      <c r="E75" s="86">
        <v>1201</v>
      </c>
      <c r="F75" s="86">
        <v>0</v>
      </c>
    </row>
    <row r="76" spans="1:6" ht="12.75" customHeight="1" x14ac:dyDescent="0.2">
      <c r="A76" s="85" t="s">
        <v>105</v>
      </c>
      <c r="B76" s="84" t="s">
        <v>271</v>
      </c>
      <c r="C76" s="84" t="s">
        <v>272</v>
      </c>
      <c r="D76" s="80">
        <f t="shared" si="0"/>
        <v>0</v>
      </c>
      <c r="E76" s="86">
        <v>579</v>
      </c>
      <c r="F76" s="86">
        <v>0</v>
      </c>
    </row>
    <row r="77" spans="1:6" ht="12.75" customHeight="1" x14ac:dyDescent="0.2">
      <c r="A77" s="85" t="s">
        <v>120</v>
      </c>
      <c r="B77" s="84" t="s">
        <v>273</v>
      </c>
      <c r="C77" s="84" t="s">
        <v>274</v>
      </c>
      <c r="D77" s="80">
        <f t="shared" si="0"/>
        <v>0</v>
      </c>
      <c r="E77" s="86">
        <v>7723</v>
      </c>
      <c r="F77" s="86">
        <v>0</v>
      </c>
    </row>
    <row r="78" spans="1:6" ht="12.75" customHeight="1" x14ac:dyDescent="0.2">
      <c r="A78" s="85" t="s">
        <v>103</v>
      </c>
      <c r="B78" s="84" t="s">
        <v>275</v>
      </c>
      <c r="C78" s="84" t="s">
        <v>276</v>
      </c>
      <c r="D78" s="80">
        <f t="shared" si="0"/>
        <v>0</v>
      </c>
      <c r="E78" s="86">
        <v>1510</v>
      </c>
      <c r="F78" s="86">
        <v>0</v>
      </c>
    </row>
    <row r="79" spans="1:6" ht="12.75" customHeight="1" x14ac:dyDescent="0.2">
      <c r="A79" s="85" t="s">
        <v>120</v>
      </c>
      <c r="B79" s="84" t="s">
        <v>277</v>
      </c>
      <c r="C79" s="84" t="s">
        <v>278</v>
      </c>
      <c r="D79" s="80">
        <f t="shared" si="0"/>
        <v>3.9548945906193823E-2</v>
      </c>
      <c r="E79" s="86">
        <v>12238</v>
      </c>
      <c r="F79" s="86">
        <v>484</v>
      </c>
    </row>
    <row r="80" spans="1:6" ht="12.75" customHeight="1" x14ac:dyDescent="0.2">
      <c r="A80" s="85" t="s">
        <v>109</v>
      </c>
      <c r="B80" s="84" t="s">
        <v>279</v>
      </c>
      <c r="C80" s="84" t="s">
        <v>280</v>
      </c>
      <c r="D80" s="80">
        <f t="shared" si="0"/>
        <v>0</v>
      </c>
      <c r="E80" s="86">
        <v>1182</v>
      </c>
      <c r="F80" s="86">
        <v>0</v>
      </c>
    </row>
    <row r="81" spans="1:6" ht="12.75" customHeight="1" x14ac:dyDescent="0.2">
      <c r="A81" s="85" t="s">
        <v>110</v>
      </c>
      <c r="B81" s="84" t="s">
        <v>281</v>
      </c>
      <c r="C81" s="84" t="s">
        <v>282</v>
      </c>
      <c r="D81" s="80">
        <f t="shared" si="0"/>
        <v>0.12393179222620407</v>
      </c>
      <c r="E81" s="86">
        <v>25393</v>
      </c>
      <c r="F81" s="86">
        <v>3147</v>
      </c>
    </row>
    <row r="82" spans="1:6" ht="12.75" customHeight="1" x14ac:dyDescent="0.2">
      <c r="A82" s="85" t="s">
        <v>115</v>
      </c>
      <c r="B82" s="84" t="s">
        <v>283</v>
      </c>
      <c r="C82" s="84" t="s">
        <v>284</v>
      </c>
      <c r="D82" s="80">
        <f t="shared" si="0"/>
        <v>0</v>
      </c>
      <c r="E82" s="86">
        <v>241</v>
      </c>
      <c r="F82" s="86">
        <v>0</v>
      </c>
    </row>
    <row r="83" spans="1:6" ht="12.75" customHeight="1" x14ac:dyDescent="0.2">
      <c r="A83" s="85" t="s">
        <v>109</v>
      </c>
      <c r="B83" s="84" t="s">
        <v>285</v>
      </c>
      <c r="C83" s="84" t="s">
        <v>286</v>
      </c>
      <c r="D83" s="80">
        <f t="shared" si="0"/>
        <v>0.37894059618271497</v>
      </c>
      <c r="E83" s="86">
        <v>4663</v>
      </c>
      <c r="F83" s="86">
        <v>1767</v>
      </c>
    </row>
    <row r="84" spans="1:6" ht="12.75" customHeight="1" x14ac:dyDescent="0.2">
      <c r="A84" s="85" t="s">
        <v>109</v>
      </c>
      <c r="B84" s="84" t="s">
        <v>287</v>
      </c>
      <c r="C84" s="84" t="s">
        <v>288</v>
      </c>
      <c r="D84" s="80">
        <f t="shared" si="0"/>
        <v>0.21794871794871795</v>
      </c>
      <c r="E84" s="86">
        <v>1638</v>
      </c>
      <c r="F84" s="86">
        <v>357</v>
      </c>
    </row>
    <row r="85" spans="1:6" ht="12.75" customHeight="1" x14ac:dyDescent="0.2">
      <c r="A85" s="85" t="s">
        <v>103</v>
      </c>
      <c r="B85" s="84" t="s">
        <v>289</v>
      </c>
      <c r="C85" s="84" t="s">
        <v>290</v>
      </c>
      <c r="D85" s="80">
        <f t="shared" si="0"/>
        <v>0</v>
      </c>
      <c r="E85" s="86">
        <v>2979</v>
      </c>
      <c r="F85" s="86">
        <v>0</v>
      </c>
    </row>
    <row r="86" spans="1:6" ht="12.75" customHeight="1" x14ac:dyDescent="0.2">
      <c r="A86" s="85" t="s">
        <v>121</v>
      </c>
      <c r="B86" s="84" t="s">
        <v>291</v>
      </c>
      <c r="C86" s="84" t="s">
        <v>292</v>
      </c>
      <c r="D86" s="80">
        <f t="shared" si="0"/>
        <v>1.9492584119476648</v>
      </c>
      <c r="E86" s="86">
        <v>38903</v>
      </c>
      <c r="F86" s="86">
        <v>75832</v>
      </c>
    </row>
    <row r="87" spans="1:6" ht="12.75" customHeight="1" x14ac:dyDescent="0.2">
      <c r="A87" s="85" t="s">
        <v>120</v>
      </c>
      <c r="B87" s="84" t="s">
        <v>293</v>
      </c>
      <c r="C87" s="84" t="s">
        <v>294</v>
      </c>
      <c r="D87" s="80">
        <f t="shared" si="0"/>
        <v>0</v>
      </c>
      <c r="E87" s="86">
        <v>1061</v>
      </c>
      <c r="F87" s="86">
        <v>0</v>
      </c>
    </row>
    <row r="88" spans="1:6" ht="12.75" customHeight="1" x14ac:dyDescent="0.2">
      <c r="A88" s="85" t="s">
        <v>126</v>
      </c>
      <c r="B88" s="84" t="s">
        <v>295</v>
      </c>
      <c r="C88" s="84" t="s">
        <v>296</v>
      </c>
      <c r="D88" s="80">
        <f t="shared" si="0"/>
        <v>2.9260320492412184</v>
      </c>
      <c r="E88" s="86">
        <v>9423</v>
      </c>
      <c r="F88" s="86">
        <v>27572</v>
      </c>
    </row>
    <row r="89" spans="1:6" ht="12.75" customHeight="1" x14ac:dyDescent="0.2">
      <c r="A89" s="85" t="s">
        <v>126</v>
      </c>
      <c r="B89" s="84" t="s">
        <v>297</v>
      </c>
      <c r="C89" s="84" t="s">
        <v>298</v>
      </c>
      <c r="D89" s="80">
        <f t="shared" si="0"/>
        <v>0.90090137578409146</v>
      </c>
      <c r="E89" s="86">
        <v>37942</v>
      </c>
      <c r="F89" s="86">
        <v>34182</v>
      </c>
    </row>
    <row r="90" spans="1:6" ht="12.75" customHeight="1" x14ac:dyDescent="0.2">
      <c r="A90" s="85" t="s">
        <v>126</v>
      </c>
      <c r="B90" s="84" t="s">
        <v>299</v>
      </c>
      <c r="C90" s="84" t="s">
        <v>300</v>
      </c>
      <c r="D90" s="80">
        <f t="shared" si="0"/>
        <v>1.5711652285926863</v>
      </c>
      <c r="E90" s="86">
        <v>90051</v>
      </c>
      <c r="F90" s="86">
        <v>141485</v>
      </c>
    </row>
    <row r="91" spans="1:6" ht="12.75" customHeight="1" x14ac:dyDescent="0.2">
      <c r="A91" s="85" t="s">
        <v>126</v>
      </c>
      <c r="B91" s="84" t="s">
        <v>301</v>
      </c>
      <c r="C91" s="84" t="s">
        <v>302</v>
      </c>
      <c r="D91" s="80">
        <f t="shared" si="0"/>
        <v>0.39731000622363599</v>
      </c>
      <c r="E91" s="86">
        <v>28922</v>
      </c>
      <c r="F91" s="86">
        <v>11491</v>
      </c>
    </row>
    <row r="92" spans="1:6" ht="12.75" customHeight="1" x14ac:dyDescent="0.2">
      <c r="A92" s="85" t="s">
        <v>126</v>
      </c>
      <c r="B92" s="84" t="s">
        <v>303</v>
      </c>
      <c r="C92" s="84" t="s">
        <v>304</v>
      </c>
      <c r="D92" s="80">
        <f t="shared" si="0"/>
        <v>0.21640515768215007</v>
      </c>
      <c r="E92" s="86">
        <v>38622</v>
      </c>
      <c r="F92" s="86">
        <v>8358</v>
      </c>
    </row>
    <row r="93" spans="1:6" ht="12.75" customHeight="1" x14ac:dyDescent="0.2">
      <c r="A93" s="85" t="s">
        <v>109</v>
      </c>
      <c r="B93" s="84" t="s">
        <v>305</v>
      </c>
      <c r="C93" s="84" t="s">
        <v>306</v>
      </c>
      <c r="D93" s="80">
        <f t="shared" si="0"/>
        <v>0</v>
      </c>
      <c r="E93" s="86">
        <v>1734</v>
      </c>
      <c r="F93" s="86">
        <v>0</v>
      </c>
    </row>
    <row r="94" spans="1:6" ht="12.75" customHeight="1" x14ac:dyDescent="0.2">
      <c r="A94" s="85" t="s">
        <v>120</v>
      </c>
      <c r="B94" s="84" t="s">
        <v>307</v>
      </c>
      <c r="C94" s="84" t="s">
        <v>308</v>
      </c>
      <c r="D94" s="80">
        <f t="shared" si="0"/>
        <v>0</v>
      </c>
      <c r="E94" s="86">
        <v>753</v>
      </c>
      <c r="F94" s="86">
        <v>0</v>
      </c>
    </row>
    <row r="95" spans="1:6" ht="12.75" customHeight="1" x14ac:dyDescent="0.2">
      <c r="A95" s="85" t="s">
        <v>116</v>
      </c>
      <c r="B95" s="84" t="s">
        <v>309</v>
      </c>
      <c r="C95" s="84" t="s">
        <v>310</v>
      </c>
      <c r="D95" s="80">
        <f t="shared" si="0"/>
        <v>6.5708656854791977E-2</v>
      </c>
      <c r="E95" s="86">
        <v>17258</v>
      </c>
      <c r="F95" s="86">
        <v>1134</v>
      </c>
    </row>
    <row r="96" spans="1:6" ht="12.75" customHeight="1" x14ac:dyDescent="0.2">
      <c r="A96" s="85" t="s">
        <v>109</v>
      </c>
      <c r="B96" s="84" t="s">
        <v>311</v>
      </c>
      <c r="C96" s="84" t="s">
        <v>312</v>
      </c>
      <c r="D96" s="80">
        <f t="shared" si="0"/>
        <v>9.4161958568738224E-3</v>
      </c>
      <c r="E96" s="86">
        <v>3186</v>
      </c>
      <c r="F96" s="86">
        <v>30</v>
      </c>
    </row>
    <row r="97" spans="1:6" ht="12.75" customHeight="1" x14ac:dyDescent="0.2">
      <c r="A97" s="85" t="s">
        <v>109</v>
      </c>
      <c r="B97" s="84" t="s">
        <v>313</v>
      </c>
      <c r="C97" s="84" t="s">
        <v>314</v>
      </c>
      <c r="D97" s="80">
        <f t="shared" si="0"/>
        <v>3.1212604706820902E-2</v>
      </c>
      <c r="E97" s="86">
        <v>20056</v>
      </c>
      <c r="F97" s="86">
        <v>626</v>
      </c>
    </row>
    <row r="98" spans="1:6" ht="12.75" customHeight="1" x14ac:dyDescent="0.2">
      <c r="A98" s="85" t="s">
        <v>118</v>
      </c>
      <c r="B98" s="84" t="s">
        <v>315</v>
      </c>
      <c r="C98" s="84" t="s">
        <v>316</v>
      </c>
      <c r="D98" s="80">
        <f t="shared" si="0"/>
        <v>0</v>
      </c>
      <c r="E98" s="86">
        <v>3302</v>
      </c>
      <c r="F98" s="86">
        <v>0</v>
      </c>
    </row>
    <row r="99" spans="1:6" ht="12.75" customHeight="1" x14ac:dyDescent="0.2">
      <c r="A99" s="85" t="s">
        <v>121</v>
      </c>
      <c r="B99" s="84" t="s">
        <v>317</v>
      </c>
      <c r="C99" s="84" t="s">
        <v>318</v>
      </c>
      <c r="D99" s="80">
        <f t="shared" si="0"/>
        <v>0</v>
      </c>
      <c r="E99" s="86">
        <v>4743</v>
      </c>
      <c r="F99" s="86">
        <v>0</v>
      </c>
    </row>
    <row r="100" spans="1:6" ht="12.75" customHeight="1" x14ac:dyDescent="0.2">
      <c r="A100" s="85" t="s">
        <v>123</v>
      </c>
      <c r="B100" s="84" t="s">
        <v>319</v>
      </c>
      <c r="C100" s="84" t="s">
        <v>320</v>
      </c>
      <c r="D100" s="80">
        <f t="shared" si="0"/>
        <v>0.5698168988550949</v>
      </c>
      <c r="E100" s="86">
        <v>71709</v>
      </c>
      <c r="F100" s="86">
        <v>40861</v>
      </c>
    </row>
    <row r="101" spans="1:6" ht="12.75" customHeight="1" x14ac:dyDescent="0.2">
      <c r="A101" s="85" t="s">
        <v>123</v>
      </c>
      <c r="B101" s="84" t="s">
        <v>321</v>
      </c>
      <c r="C101" s="84" t="s">
        <v>322</v>
      </c>
      <c r="D101" s="80">
        <f t="shared" si="0"/>
        <v>1.5873642645607106E-2</v>
      </c>
      <c r="E101" s="86">
        <v>25325</v>
      </c>
      <c r="F101" s="86">
        <v>402</v>
      </c>
    </row>
    <row r="102" spans="1:6" ht="12.75" customHeight="1" x14ac:dyDescent="0.2">
      <c r="A102" s="85" t="s">
        <v>117</v>
      </c>
      <c r="B102" s="84" t="s">
        <v>323</v>
      </c>
      <c r="C102" s="84" t="s">
        <v>324</v>
      </c>
      <c r="D102" s="80">
        <f t="shared" si="0"/>
        <v>0</v>
      </c>
      <c r="E102" s="86">
        <v>10742</v>
      </c>
      <c r="F102" s="86">
        <v>0</v>
      </c>
    </row>
    <row r="103" spans="1:6" ht="12.75" customHeight="1" x14ac:dyDescent="0.2">
      <c r="A103" s="85" t="s">
        <v>126</v>
      </c>
      <c r="B103" s="84" t="s">
        <v>325</v>
      </c>
      <c r="C103" s="84" t="s">
        <v>326</v>
      </c>
      <c r="D103" s="80">
        <f t="shared" si="0"/>
        <v>0.13473448412175518</v>
      </c>
      <c r="E103" s="86">
        <v>30356</v>
      </c>
      <c r="F103" s="86">
        <v>4090</v>
      </c>
    </row>
    <row r="104" spans="1:6" ht="12.75" customHeight="1" x14ac:dyDescent="0.2">
      <c r="A104" s="85" t="s">
        <v>109</v>
      </c>
      <c r="B104" s="84" t="s">
        <v>327</v>
      </c>
      <c r="C104" s="84" t="s">
        <v>328</v>
      </c>
      <c r="D104" s="80">
        <f t="shared" si="0"/>
        <v>0.11213872832369942</v>
      </c>
      <c r="E104" s="86">
        <v>20760</v>
      </c>
      <c r="F104" s="86">
        <v>2328</v>
      </c>
    </row>
    <row r="105" spans="1:6" ht="12.75" customHeight="1" x14ac:dyDescent="0.2">
      <c r="A105" s="85" t="s">
        <v>109</v>
      </c>
      <c r="B105" s="84" t="s">
        <v>329</v>
      </c>
      <c r="C105" s="84" t="s">
        <v>330</v>
      </c>
      <c r="D105" s="80">
        <f t="shared" si="0"/>
        <v>0</v>
      </c>
      <c r="E105" s="86">
        <v>1057</v>
      </c>
      <c r="F105" s="86">
        <v>0</v>
      </c>
    </row>
    <row r="106" spans="1:6" ht="12.75" customHeight="1" x14ac:dyDescent="0.2">
      <c r="A106" s="85" t="s">
        <v>114</v>
      </c>
      <c r="B106" s="84" t="s">
        <v>331</v>
      </c>
      <c r="C106" s="84" t="s">
        <v>332</v>
      </c>
      <c r="D106" s="80">
        <f t="shared" si="0"/>
        <v>6.5224644128113879E-2</v>
      </c>
      <c r="E106" s="86">
        <v>17984</v>
      </c>
      <c r="F106" s="86">
        <v>1173</v>
      </c>
    </row>
    <row r="107" spans="1:6" ht="12.75" customHeight="1" x14ac:dyDescent="0.2">
      <c r="A107" s="85" t="s">
        <v>114</v>
      </c>
      <c r="B107" s="84" t="s">
        <v>333</v>
      </c>
      <c r="C107" s="84" t="s">
        <v>334</v>
      </c>
      <c r="D107" s="80">
        <f t="shared" si="0"/>
        <v>1.4762500306530322E-2</v>
      </c>
      <c r="E107" s="86">
        <v>40779</v>
      </c>
      <c r="F107" s="86">
        <v>602</v>
      </c>
    </row>
    <row r="108" spans="1:6" ht="12.75" customHeight="1" x14ac:dyDescent="0.2">
      <c r="A108" s="85" t="s">
        <v>121</v>
      </c>
      <c r="B108" s="84" t="s">
        <v>335</v>
      </c>
      <c r="C108" s="84" t="s">
        <v>336</v>
      </c>
      <c r="D108" s="80">
        <f t="shared" si="0"/>
        <v>0</v>
      </c>
      <c r="E108" s="86">
        <v>75</v>
      </c>
      <c r="F108" s="86">
        <v>0</v>
      </c>
    </row>
    <row r="109" spans="1:6" ht="12.75" customHeight="1" x14ac:dyDescent="0.2">
      <c r="A109" s="85" t="s">
        <v>109</v>
      </c>
      <c r="B109" s="84" t="s">
        <v>337</v>
      </c>
      <c r="C109" s="84" t="s">
        <v>338</v>
      </c>
      <c r="D109" s="80">
        <f t="shared" si="0"/>
        <v>7.4414828845893654E-3</v>
      </c>
      <c r="E109" s="86">
        <v>7391</v>
      </c>
      <c r="F109" s="86">
        <v>55</v>
      </c>
    </row>
    <row r="110" spans="1:6" ht="12.75" customHeight="1" x14ac:dyDescent="0.2">
      <c r="A110" s="85" t="s">
        <v>110</v>
      </c>
      <c r="B110" s="84" t="s">
        <v>339</v>
      </c>
      <c r="C110" s="84" t="s">
        <v>340</v>
      </c>
      <c r="D110" s="80">
        <f t="shared" si="0"/>
        <v>0</v>
      </c>
      <c r="E110" s="86">
        <v>4816</v>
      </c>
      <c r="F110" s="86">
        <v>0</v>
      </c>
    </row>
    <row r="111" spans="1:6" ht="12.75" customHeight="1" x14ac:dyDescent="0.2">
      <c r="A111" s="85" t="s">
        <v>110</v>
      </c>
      <c r="B111" s="84" t="s">
        <v>341</v>
      </c>
      <c r="C111" s="84" t="s">
        <v>342</v>
      </c>
      <c r="D111" s="80">
        <f t="shared" si="0"/>
        <v>8.6770722836793449E-2</v>
      </c>
      <c r="E111" s="86">
        <v>65990</v>
      </c>
      <c r="F111" s="86">
        <v>5726</v>
      </c>
    </row>
    <row r="112" spans="1:6" ht="12.75" customHeight="1" x14ac:dyDescent="0.2">
      <c r="A112" s="85" t="s">
        <v>109</v>
      </c>
      <c r="B112" s="84" t="s">
        <v>343</v>
      </c>
      <c r="C112" s="84" t="s">
        <v>344</v>
      </c>
      <c r="D112" s="80">
        <f t="shared" si="0"/>
        <v>0.26914214817440624</v>
      </c>
      <c r="E112" s="86">
        <v>11284</v>
      </c>
      <c r="F112" s="86">
        <v>3037</v>
      </c>
    </row>
    <row r="113" spans="1:6" ht="12.75" customHeight="1" x14ac:dyDescent="0.2">
      <c r="A113" s="85" t="s">
        <v>109</v>
      </c>
      <c r="B113" s="84" t="s">
        <v>345</v>
      </c>
      <c r="C113" s="84" t="s">
        <v>346</v>
      </c>
      <c r="D113" s="80">
        <f t="shared" si="0"/>
        <v>0.1509087820621709</v>
      </c>
      <c r="E113" s="86">
        <v>29435</v>
      </c>
      <c r="F113" s="86">
        <v>4442</v>
      </c>
    </row>
    <row r="114" spans="1:6" ht="12.75" customHeight="1" x14ac:dyDescent="0.2">
      <c r="A114" s="85" t="s">
        <v>109</v>
      </c>
      <c r="B114" s="84" t="s">
        <v>347</v>
      </c>
      <c r="C114" s="84" t="s">
        <v>348</v>
      </c>
      <c r="D114" s="80">
        <f t="shared" si="0"/>
        <v>0</v>
      </c>
      <c r="E114" s="86">
        <v>1516</v>
      </c>
      <c r="F114" s="86">
        <v>0</v>
      </c>
    </row>
    <row r="115" spans="1:6" ht="12.75" customHeight="1" x14ac:dyDescent="0.2">
      <c r="A115" s="85" t="s">
        <v>110</v>
      </c>
      <c r="B115" s="84" t="s">
        <v>349</v>
      </c>
      <c r="C115" s="84" t="s">
        <v>350</v>
      </c>
      <c r="D115" s="80">
        <f t="shared" si="0"/>
        <v>0</v>
      </c>
      <c r="E115" s="86">
        <v>9155</v>
      </c>
      <c r="F115" s="86">
        <v>0</v>
      </c>
    </row>
    <row r="116" spans="1:6" ht="12.75" customHeight="1" x14ac:dyDescent="0.2">
      <c r="A116" s="85" t="s">
        <v>120</v>
      </c>
      <c r="B116" s="84" t="s">
        <v>351</v>
      </c>
      <c r="C116" s="84" t="s">
        <v>352</v>
      </c>
      <c r="D116" s="80">
        <f t="shared" si="0"/>
        <v>0</v>
      </c>
      <c r="E116" s="86">
        <v>463</v>
      </c>
      <c r="F116" s="86">
        <v>0</v>
      </c>
    </row>
    <row r="117" spans="1:6" ht="12.75" customHeight="1" x14ac:dyDescent="0.2">
      <c r="A117" s="85" t="s">
        <v>119</v>
      </c>
      <c r="B117" s="84" t="s">
        <v>353</v>
      </c>
      <c r="C117" s="84" t="s">
        <v>354</v>
      </c>
      <c r="D117" s="80">
        <f t="shared" si="0"/>
        <v>5.1331047790329529E-2</v>
      </c>
      <c r="E117" s="86">
        <v>53379</v>
      </c>
      <c r="F117" s="86">
        <v>2740</v>
      </c>
    </row>
    <row r="118" spans="1:6" ht="12.75" customHeight="1" x14ac:dyDescent="0.2">
      <c r="A118" s="85" t="s">
        <v>105</v>
      </c>
      <c r="B118" s="84" t="s">
        <v>355</v>
      </c>
      <c r="C118" s="84" t="s">
        <v>356</v>
      </c>
      <c r="D118" s="80">
        <f t="shared" si="0"/>
        <v>0</v>
      </c>
      <c r="E118" s="86">
        <v>1690</v>
      </c>
      <c r="F118" s="86">
        <v>0</v>
      </c>
    </row>
    <row r="119" spans="1:6" ht="12.75" customHeight="1" x14ac:dyDescent="0.2">
      <c r="A119" s="85" t="s">
        <v>123</v>
      </c>
      <c r="B119" s="84" t="s">
        <v>357</v>
      </c>
      <c r="C119" s="84" t="s">
        <v>358</v>
      </c>
      <c r="D119" s="80">
        <f t="shared" si="0"/>
        <v>5.7123753597488301E-2</v>
      </c>
      <c r="E119" s="86">
        <v>34399</v>
      </c>
      <c r="F119" s="86">
        <v>1965</v>
      </c>
    </row>
    <row r="120" spans="1:6" ht="12.75" customHeight="1" x14ac:dyDescent="0.2">
      <c r="A120" s="85" t="s">
        <v>109</v>
      </c>
      <c r="B120" s="84" t="s">
        <v>359</v>
      </c>
      <c r="C120" s="84" t="s">
        <v>360</v>
      </c>
      <c r="D120" s="80">
        <f t="shared" si="0"/>
        <v>0.12240393400884947</v>
      </c>
      <c r="E120" s="86">
        <v>97407</v>
      </c>
      <c r="F120" s="86">
        <v>11923</v>
      </c>
    </row>
    <row r="121" spans="1:6" ht="12.75" customHeight="1" x14ac:dyDescent="0.2">
      <c r="A121" s="85" t="s">
        <v>109</v>
      </c>
      <c r="B121" s="84" t="s">
        <v>361</v>
      </c>
      <c r="C121" s="84" t="s">
        <v>362</v>
      </c>
      <c r="D121" s="80">
        <f t="shared" si="0"/>
        <v>0.70786199095022628</v>
      </c>
      <c r="E121" s="86">
        <v>14144</v>
      </c>
      <c r="F121" s="86">
        <v>10012</v>
      </c>
    </row>
    <row r="122" spans="1:6" ht="12.75" customHeight="1" x14ac:dyDescent="0.2">
      <c r="A122" s="85" t="s">
        <v>109</v>
      </c>
      <c r="B122" s="84" t="s">
        <v>363</v>
      </c>
      <c r="C122" s="84" t="s">
        <v>364</v>
      </c>
      <c r="D122" s="80">
        <f t="shared" si="0"/>
        <v>1.0885827828795447</v>
      </c>
      <c r="E122" s="86">
        <v>37242</v>
      </c>
      <c r="F122" s="86">
        <v>40541</v>
      </c>
    </row>
    <row r="123" spans="1:6" ht="12.75" customHeight="1" x14ac:dyDescent="0.2">
      <c r="A123" s="85" t="s">
        <v>109</v>
      </c>
      <c r="B123" s="84" t="s">
        <v>365</v>
      </c>
      <c r="C123" s="84" t="s">
        <v>366</v>
      </c>
      <c r="D123" s="80">
        <f t="shared" si="0"/>
        <v>1.6577152600170504</v>
      </c>
      <c r="E123" s="86">
        <v>2346</v>
      </c>
      <c r="F123" s="86">
        <v>3889</v>
      </c>
    </row>
    <row r="124" spans="1:6" ht="12.75" customHeight="1" x14ac:dyDescent="0.2">
      <c r="A124" s="85" t="s">
        <v>109</v>
      </c>
      <c r="B124" s="84" t="s">
        <v>367</v>
      </c>
      <c r="C124" s="84" t="s">
        <v>368</v>
      </c>
      <c r="D124" s="80">
        <f t="shared" si="0"/>
        <v>4.5037756202804743E-2</v>
      </c>
      <c r="E124" s="86">
        <v>3708</v>
      </c>
      <c r="F124" s="86">
        <v>167</v>
      </c>
    </row>
    <row r="125" spans="1:6" ht="12.75" customHeight="1" x14ac:dyDescent="0.2">
      <c r="A125" s="85" t="s">
        <v>109</v>
      </c>
      <c r="B125" s="84" t="s">
        <v>369</v>
      </c>
      <c r="C125" s="84" t="s">
        <v>370</v>
      </c>
      <c r="D125" s="80">
        <f t="shared" si="0"/>
        <v>0</v>
      </c>
      <c r="E125" s="86">
        <v>1285</v>
      </c>
      <c r="F125" s="86">
        <v>0</v>
      </c>
    </row>
    <row r="126" spans="1:6" ht="12.75" customHeight="1" x14ac:dyDescent="0.2">
      <c r="A126" s="85" t="s">
        <v>121</v>
      </c>
      <c r="B126" s="84" t="s">
        <v>371</v>
      </c>
      <c r="C126" s="84" t="s">
        <v>372</v>
      </c>
      <c r="D126" s="80">
        <f t="shared" si="0"/>
        <v>0</v>
      </c>
      <c r="E126" s="86">
        <v>5211</v>
      </c>
      <c r="F126" s="86">
        <v>0</v>
      </c>
    </row>
    <row r="127" spans="1:6" ht="12.75" customHeight="1" x14ac:dyDescent="0.2">
      <c r="A127" s="85" t="s">
        <v>121</v>
      </c>
      <c r="B127" s="84" t="s">
        <v>373</v>
      </c>
      <c r="C127" s="84" t="s">
        <v>374</v>
      </c>
      <c r="D127" s="80">
        <f t="shared" si="0"/>
        <v>0.87511183621914634</v>
      </c>
      <c r="E127" s="86">
        <v>19001</v>
      </c>
      <c r="F127" s="86">
        <v>16628</v>
      </c>
    </row>
    <row r="128" spans="1:6" ht="12.75" customHeight="1" x14ac:dyDescent="0.2">
      <c r="A128" s="85" t="s">
        <v>121</v>
      </c>
      <c r="B128" s="84" t="s">
        <v>375</v>
      </c>
      <c r="C128" s="84" t="s">
        <v>376</v>
      </c>
      <c r="D128" s="80">
        <f t="shared" si="0"/>
        <v>0</v>
      </c>
      <c r="E128" s="86">
        <v>620</v>
      </c>
      <c r="F128" s="86">
        <v>0</v>
      </c>
    </row>
    <row r="129" spans="1:6" ht="12.75" customHeight="1" x14ac:dyDescent="0.2">
      <c r="A129" s="85" t="s">
        <v>120</v>
      </c>
      <c r="B129" s="84" t="s">
        <v>377</v>
      </c>
      <c r="C129" s="84" t="s">
        <v>378</v>
      </c>
      <c r="D129" s="80">
        <f t="shared" si="0"/>
        <v>0</v>
      </c>
      <c r="E129" s="86">
        <v>4872</v>
      </c>
      <c r="F129" s="86">
        <v>0</v>
      </c>
    </row>
    <row r="130" spans="1:6" ht="12.75" customHeight="1" x14ac:dyDescent="0.2">
      <c r="A130" s="85" t="s">
        <v>105</v>
      </c>
      <c r="B130" s="84" t="s">
        <v>379</v>
      </c>
      <c r="C130" s="84" t="s">
        <v>380</v>
      </c>
      <c r="D130" s="80">
        <f t="shared" si="0"/>
        <v>9.7370727432077128E-2</v>
      </c>
      <c r="E130" s="86">
        <v>22820</v>
      </c>
      <c r="F130" s="86">
        <v>2222</v>
      </c>
    </row>
    <row r="131" spans="1:6" ht="12.75" customHeight="1" x14ac:dyDescent="0.2">
      <c r="A131" s="85" t="s">
        <v>109</v>
      </c>
      <c r="B131" s="84" t="s">
        <v>381</v>
      </c>
      <c r="C131" s="84" t="s">
        <v>382</v>
      </c>
      <c r="D131" s="80">
        <f t="shared" si="0"/>
        <v>0</v>
      </c>
      <c r="E131" s="86">
        <v>711</v>
      </c>
      <c r="F131" s="86">
        <v>0</v>
      </c>
    </row>
    <row r="132" spans="1:6" ht="12.75" customHeight="1" x14ac:dyDescent="0.2">
      <c r="A132" s="85" t="s">
        <v>120</v>
      </c>
      <c r="B132" s="84" t="s">
        <v>383</v>
      </c>
      <c r="C132" s="84" t="s">
        <v>384</v>
      </c>
      <c r="D132" s="80"/>
      <c r="E132" s="86">
        <v>1</v>
      </c>
      <c r="F132" s="86">
        <v>0</v>
      </c>
    </row>
    <row r="133" spans="1:6" ht="12.75" customHeight="1" x14ac:dyDescent="0.2">
      <c r="A133" s="85" t="s">
        <v>109</v>
      </c>
      <c r="B133" s="84" t="s">
        <v>385</v>
      </c>
      <c r="C133" s="84" t="s">
        <v>386</v>
      </c>
      <c r="D133" s="80">
        <f t="shared" ref="D133:D137" si="1">F133/E133</f>
        <v>0</v>
      </c>
      <c r="E133" s="86">
        <v>3278</v>
      </c>
      <c r="F133" s="86">
        <v>0</v>
      </c>
    </row>
    <row r="134" spans="1:6" ht="12.75" customHeight="1" x14ac:dyDescent="0.2">
      <c r="A134" s="85" t="s">
        <v>115</v>
      </c>
      <c r="B134" s="84" t="s">
        <v>387</v>
      </c>
      <c r="C134" s="84" t="s">
        <v>388</v>
      </c>
      <c r="D134" s="80">
        <f t="shared" si="1"/>
        <v>0</v>
      </c>
      <c r="E134" s="86">
        <v>15604</v>
      </c>
      <c r="F134" s="86">
        <v>0</v>
      </c>
    </row>
    <row r="135" spans="1:6" ht="12.75" customHeight="1" x14ac:dyDescent="0.2">
      <c r="A135" s="85" t="s">
        <v>109</v>
      </c>
      <c r="B135" s="84" t="s">
        <v>389</v>
      </c>
      <c r="C135" s="84" t="s">
        <v>390</v>
      </c>
      <c r="D135" s="80">
        <f t="shared" si="1"/>
        <v>0</v>
      </c>
      <c r="E135" s="86">
        <v>868</v>
      </c>
      <c r="F135" s="86">
        <v>0</v>
      </c>
    </row>
    <row r="136" spans="1:6" ht="12.75" customHeight="1" x14ac:dyDescent="0.2">
      <c r="A136" s="85" t="s">
        <v>114</v>
      </c>
      <c r="B136" s="84" t="s">
        <v>391</v>
      </c>
      <c r="C136" s="84" t="s">
        <v>392</v>
      </c>
      <c r="D136" s="80">
        <f t="shared" si="1"/>
        <v>2.3137356470689804E-2</v>
      </c>
      <c r="E136" s="86">
        <v>46332</v>
      </c>
      <c r="F136" s="86">
        <v>1072</v>
      </c>
    </row>
    <row r="137" spans="1:6" ht="12.75" customHeight="1" x14ac:dyDescent="0.2">
      <c r="A137" s="85" t="s">
        <v>118</v>
      </c>
      <c r="B137" s="84" t="s">
        <v>393</v>
      </c>
      <c r="C137" s="84" t="s">
        <v>394</v>
      </c>
      <c r="D137" s="80">
        <f t="shared" si="1"/>
        <v>0</v>
      </c>
      <c r="E137" s="86">
        <v>5455</v>
      </c>
      <c r="F137" s="86">
        <v>0</v>
      </c>
    </row>
    <row r="138" spans="1:6" ht="12.75" customHeight="1" x14ac:dyDescent="0.2">
      <c r="A138" s="85" t="s">
        <v>109</v>
      </c>
      <c r="B138" s="84" t="s">
        <v>395</v>
      </c>
      <c r="C138" s="84" t="s">
        <v>396</v>
      </c>
      <c r="D138" s="80"/>
      <c r="E138" s="86"/>
      <c r="F138" s="86"/>
    </row>
    <row r="139" spans="1:6" ht="12.75" customHeight="1" x14ac:dyDescent="0.2">
      <c r="A139" s="85" t="s">
        <v>120</v>
      </c>
      <c r="B139" s="84" t="s">
        <v>397</v>
      </c>
      <c r="C139" s="84" t="s">
        <v>398</v>
      </c>
      <c r="D139" s="80">
        <f t="shared" ref="D139:D159" si="2">F139/E139</f>
        <v>0</v>
      </c>
      <c r="E139" s="86">
        <v>1784</v>
      </c>
      <c r="F139" s="86">
        <v>0</v>
      </c>
    </row>
    <row r="140" spans="1:6" ht="12.75" customHeight="1" x14ac:dyDescent="0.2">
      <c r="A140" s="85" t="s">
        <v>110</v>
      </c>
      <c r="B140" s="84" t="s">
        <v>399</v>
      </c>
      <c r="C140" s="84" t="s">
        <v>400</v>
      </c>
      <c r="D140" s="80">
        <f t="shared" si="2"/>
        <v>0</v>
      </c>
      <c r="E140" s="86">
        <v>1808</v>
      </c>
      <c r="F140" s="86">
        <v>0</v>
      </c>
    </row>
    <row r="141" spans="1:6" ht="12.75" customHeight="1" x14ac:dyDescent="0.2">
      <c r="A141" s="85" t="s">
        <v>109</v>
      </c>
      <c r="B141" s="84" t="s">
        <v>401</v>
      </c>
      <c r="C141" s="84" t="s">
        <v>402</v>
      </c>
      <c r="D141" s="80">
        <f t="shared" si="2"/>
        <v>0</v>
      </c>
      <c r="E141" s="86">
        <v>519</v>
      </c>
      <c r="F141" s="86">
        <v>0</v>
      </c>
    </row>
    <row r="142" spans="1:6" ht="12.75" customHeight="1" x14ac:dyDescent="0.2">
      <c r="A142" s="85" t="s">
        <v>109</v>
      </c>
      <c r="B142" s="84" t="s">
        <v>403</v>
      </c>
      <c r="C142" s="84" t="s">
        <v>404</v>
      </c>
      <c r="D142" s="80">
        <f t="shared" si="2"/>
        <v>0</v>
      </c>
      <c r="E142" s="86">
        <v>783</v>
      </c>
      <c r="F142" s="86">
        <v>0</v>
      </c>
    </row>
    <row r="143" spans="1:6" ht="12.75" customHeight="1" x14ac:dyDescent="0.2">
      <c r="A143" s="85" t="s">
        <v>103</v>
      </c>
      <c r="B143" s="84" t="s">
        <v>405</v>
      </c>
      <c r="C143" s="84" t="s">
        <v>406</v>
      </c>
      <c r="D143" s="80">
        <f t="shared" si="2"/>
        <v>4.0840311444101662E-2</v>
      </c>
      <c r="E143" s="86">
        <v>6807</v>
      </c>
      <c r="F143" s="86">
        <v>278</v>
      </c>
    </row>
    <row r="144" spans="1:6" ht="12.75" customHeight="1" x14ac:dyDescent="0.2">
      <c r="A144" s="85" t="s">
        <v>121</v>
      </c>
      <c r="B144" s="84" t="s">
        <v>407</v>
      </c>
      <c r="C144" s="84" t="s">
        <v>408</v>
      </c>
      <c r="D144" s="80">
        <f t="shared" si="2"/>
        <v>0</v>
      </c>
      <c r="E144" s="86">
        <v>841</v>
      </c>
      <c r="F144" s="86">
        <v>0</v>
      </c>
    </row>
    <row r="145" spans="1:6" ht="12.75" customHeight="1" x14ac:dyDescent="0.2">
      <c r="A145" s="85" t="s">
        <v>113</v>
      </c>
      <c r="B145" s="84" t="s">
        <v>409</v>
      </c>
      <c r="C145" s="84" t="s">
        <v>410</v>
      </c>
      <c r="D145" s="80">
        <f t="shared" si="2"/>
        <v>0</v>
      </c>
      <c r="E145" s="86">
        <v>4055</v>
      </c>
      <c r="F145" s="86">
        <v>0</v>
      </c>
    </row>
    <row r="146" spans="1:6" ht="12.75" customHeight="1" x14ac:dyDescent="0.2">
      <c r="A146" s="85" t="s">
        <v>119</v>
      </c>
      <c r="B146" s="84" t="s">
        <v>411</v>
      </c>
      <c r="C146" s="84" t="s">
        <v>412</v>
      </c>
      <c r="D146" s="80">
        <f t="shared" si="2"/>
        <v>2.2018145607435272E-2</v>
      </c>
      <c r="E146" s="86">
        <v>18076</v>
      </c>
      <c r="F146" s="86">
        <v>398</v>
      </c>
    </row>
    <row r="147" spans="1:6" ht="12.75" customHeight="1" x14ac:dyDescent="0.2">
      <c r="A147" s="85" t="s">
        <v>124</v>
      </c>
      <c r="B147" s="84" t="s">
        <v>413</v>
      </c>
      <c r="C147" s="84" t="s">
        <v>414</v>
      </c>
      <c r="D147" s="80">
        <f t="shared" si="2"/>
        <v>5.3663952627683196E-3</v>
      </c>
      <c r="E147" s="86">
        <v>37828</v>
      </c>
      <c r="F147" s="86">
        <v>203</v>
      </c>
    </row>
    <row r="148" spans="1:6" ht="12.75" customHeight="1" x14ac:dyDescent="0.2">
      <c r="A148" s="85" t="s">
        <v>109</v>
      </c>
      <c r="B148" s="84" t="s">
        <v>415</v>
      </c>
      <c r="C148" s="84" t="s">
        <v>416</v>
      </c>
      <c r="D148" s="80">
        <f t="shared" si="2"/>
        <v>3.8489825937729837E-2</v>
      </c>
      <c r="E148" s="86">
        <v>4079</v>
      </c>
      <c r="F148" s="86">
        <v>157</v>
      </c>
    </row>
    <row r="149" spans="1:6" ht="12.75" customHeight="1" x14ac:dyDescent="0.2">
      <c r="A149" s="85" t="s">
        <v>110</v>
      </c>
      <c r="B149" s="84" t="s">
        <v>417</v>
      </c>
      <c r="C149" s="84" t="s">
        <v>418</v>
      </c>
      <c r="D149" s="80">
        <f t="shared" si="2"/>
        <v>0</v>
      </c>
      <c r="E149" s="86">
        <v>22530</v>
      </c>
      <c r="F149" s="86">
        <v>0</v>
      </c>
    </row>
    <row r="150" spans="1:6" ht="12.75" customHeight="1" x14ac:dyDescent="0.2">
      <c r="A150" s="85" t="s">
        <v>120</v>
      </c>
      <c r="B150" s="84" t="s">
        <v>419</v>
      </c>
      <c r="C150" s="84" t="s">
        <v>420</v>
      </c>
      <c r="D150" s="80">
        <f t="shared" si="2"/>
        <v>0</v>
      </c>
      <c r="E150" s="86">
        <v>1439</v>
      </c>
      <c r="F150" s="86">
        <v>0</v>
      </c>
    </row>
    <row r="151" spans="1:6" ht="12.75" customHeight="1" x14ac:dyDescent="0.2">
      <c r="A151" s="85" t="s">
        <v>107</v>
      </c>
      <c r="B151" s="84" t="s">
        <v>421</v>
      </c>
      <c r="C151" s="84" t="s">
        <v>422</v>
      </c>
      <c r="D151" s="80">
        <f t="shared" si="2"/>
        <v>0</v>
      </c>
      <c r="E151" s="86">
        <v>8328</v>
      </c>
      <c r="F151" s="86">
        <v>0</v>
      </c>
    </row>
    <row r="152" spans="1:6" ht="12.75" customHeight="1" x14ac:dyDescent="0.2">
      <c r="A152" s="85" t="s">
        <v>109</v>
      </c>
      <c r="B152" s="84" t="s">
        <v>423</v>
      </c>
      <c r="C152" s="84" t="s">
        <v>424</v>
      </c>
      <c r="D152" s="80">
        <f t="shared" si="2"/>
        <v>0</v>
      </c>
      <c r="E152" s="86">
        <v>1536</v>
      </c>
      <c r="F152" s="86">
        <v>0</v>
      </c>
    </row>
    <row r="153" spans="1:6" ht="12.75" customHeight="1" x14ac:dyDescent="0.2">
      <c r="A153" s="85" t="s">
        <v>107</v>
      </c>
      <c r="B153" s="84" t="s">
        <v>425</v>
      </c>
      <c r="C153" s="84" t="s">
        <v>426</v>
      </c>
      <c r="D153" s="80">
        <f t="shared" si="2"/>
        <v>0</v>
      </c>
      <c r="E153" s="86">
        <v>401</v>
      </c>
      <c r="F153" s="86">
        <v>0</v>
      </c>
    </row>
    <row r="154" spans="1:6" ht="12.75" customHeight="1" x14ac:dyDescent="0.2">
      <c r="A154" s="85" t="s">
        <v>109</v>
      </c>
      <c r="B154" s="84" t="s">
        <v>427</v>
      </c>
      <c r="C154" s="84" t="s">
        <v>428</v>
      </c>
      <c r="D154" s="80">
        <f t="shared" si="2"/>
        <v>0.1794942275975811</v>
      </c>
      <c r="E154" s="86">
        <v>18190</v>
      </c>
      <c r="F154" s="86">
        <v>3265</v>
      </c>
    </row>
    <row r="155" spans="1:6" ht="12.75" customHeight="1" x14ac:dyDescent="0.2">
      <c r="A155" s="85" t="s">
        <v>109</v>
      </c>
      <c r="B155" s="84" t="s">
        <v>429</v>
      </c>
      <c r="C155" s="84" t="s">
        <v>430</v>
      </c>
      <c r="D155" s="80">
        <f t="shared" si="2"/>
        <v>0</v>
      </c>
      <c r="E155" s="86">
        <v>776</v>
      </c>
      <c r="F155" s="86">
        <v>0</v>
      </c>
    </row>
    <row r="156" spans="1:6" ht="12.75" customHeight="1" x14ac:dyDescent="0.2">
      <c r="A156" s="85" t="s">
        <v>109</v>
      </c>
      <c r="B156" s="84" t="s">
        <v>431</v>
      </c>
      <c r="C156" s="84" t="s">
        <v>432</v>
      </c>
      <c r="D156" s="80">
        <f t="shared" si="2"/>
        <v>0.95253936571301845</v>
      </c>
      <c r="E156" s="86">
        <v>4509</v>
      </c>
      <c r="F156" s="86">
        <v>4295</v>
      </c>
    </row>
    <row r="157" spans="1:6" ht="12.75" customHeight="1" x14ac:dyDescent="0.2">
      <c r="A157" s="85" t="s">
        <v>119</v>
      </c>
      <c r="B157" s="84" t="s">
        <v>433</v>
      </c>
      <c r="C157" s="84" t="s">
        <v>434</v>
      </c>
      <c r="D157" s="80">
        <f t="shared" si="2"/>
        <v>3.261728572454918E-2</v>
      </c>
      <c r="E157" s="86">
        <v>13919</v>
      </c>
      <c r="F157" s="86">
        <v>454</v>
      </c>
    </row>
    <row r="158" spans="1:6" ht="12.75" customHeight="1" x14ac:dyDescent="0.2">
      <c r="A158" s="85" t="s">
        <v>115</v>
      </c>
      <c r="B158" s="84" t="s">
        <v>435</v>
      </c>
      <c r="C158" s="84" t="s">
        <v>436</v>
      </c>
      <c r="D158" s="80">
        <f t="shared" si="2"/>
        <v>0</v>
      </c>
      <c r="E158" s="86">
        <v>1</v>
      </c>
      <c r="F158" s="86">
        <v>0</v>
      </c>
    </row>
    <row r="159" spans="1:6" ht="12.75" customHeight="1" x14ac:dyDescent="0.2">
      <c r="A159" s="85" t="s">
        <v>114</v>
      </c>
      <c r="B159" s="84" t="s">
        <v>437</v>
      </c>
      <c r="C159" s="84" t="s">
        <v>438</v>
      </c>
      <c r="D159" s="80">
        <f t="shared" si="2"/>
        <v>0.17561132561132561</v>
      </c>
      <c r="E159" s="86">
        <v>15540</v>
      </c>
      <c r="F159" s="86">
        <v>2729</v>
      </c>
    </row>
    <row r="160" spans="1:6" ht="12.75" customHeight="1" x14ac:dyDescent="0.2">
      <c r="A160" s="85" t="s">
        <v>115</v>
      </c>
      <c r="B160" s="84" t="s">
        <v>439</v>
      </c>
      <c r="C160" s="84" t="s">
        <v>440</v>
      </c>
      <c r="D160" s="80"/>
      <c r="E160" s="86">
        <v>2</v>
      </c>
      <c r="F160" s="86">
        <v>0</v>
      </c>
    </row>
    <row r="161" spans="1:6" ht="12.75" customHeight="1" x14ac:dyDescent="0.2">
      <c r="A161" s="85" t="s">
        <v>103</v>
      </c>
      <c r="B161" s="84" t="s">
        <v>441</v>
      </c>
      <c r="C161" s="84" t="s">
        <v>442</v>
      </c>
      <c r="D161" s="80">
        <f t="shared" ref="D161:D166" si="3">F161/E161</f>
        <v>0.5400903386678112</v>
      </c>
      <c r="E161" s="86">
        <v>48927</v>
      </c>
      <c r="F161" s="86">
        <v>26425</v>
      </c>
    </row>
    <row r="162" spans="1:6" ht="12.75" customHeight="1" x14ac:dyDescent="0.2">
      <c r="A162" s="85" t="s">
        <v>120</v>
      </c>
      <c r="B162" s="84" t="s">
        <v>443</v>
      </c>
      <c r="C162" s="84" t="s">
        <v>444</v>
      </c>
      <c r="D162" s="80">
        <f t="shared" si="3"/>
        <v>3.9067796610169493E-2</v>
      </c>
      <c r="E162" s="86">
        <v>35400</v>
      </c>
      <c r="F162" s="86">
        <v>1383</v>
      </c>
    </row>
    <row r="163" spans="1:6" ht="12.75" customHeight="1" x14ac:dyDescent="0.2">
      <c r="A163" s="85" t="s">
        <v>120</v>
      </c>
      <c r="B163" s="84" t="s">
        <v>445</v>
      </c>
      <c r="C163" s="84" t="s">
        <v>446</v>
      </c>
      <c r="D163" s="80">
        <f t="shared" si="3"/>
        <v>1.2001043569006E-2</v>
      </c>
      <c r="E163" s="86">
        <v>3833</v>
      </c>
      <c r="F163" s="86">
        <v>46</v>
      </c>
    </row>
    <row r="164" spans="1:6" ht="12.75" customHeight="1" x14ac:dyDescent="0.2">
      <c r="A164" s="85" t="s">
        <v>120</v>
      </c>
      <c r="B164" s="84" t="s">
        <v>447</v>
      </c>
      <c r="C164" s="84" t="s">
        <v>448</v>
      </c>
      <c r="D164" s="80">
        <f t="shared" si="3"/>
        <v>0</v>
      </c>
      <c r="E164" s="86">
        <v>6107</v>
      </c>
      <c r="F164" s="86">
        <v>0</v>
      </c>
    </row>
    <row r="165" spans="1:6" ht="12.75" customHeight="1" x14ac:dyDescent="0.2">
      <c r="A165" s="85" t="s">
        <v>120</v>
      </c>
      <c r="B165" s="84" t="s">
        <v>449</v>
      </c>
      <c r="C165" s="84" t="s">
        <v>450</v>
      </c>
      <c r="D165" s="80">
        <f t="shared" si="3"/>
        <v>0</v>
      </c>
      <c r="E165" s="86">
        <v>414</v>
      </c>
      <c r="F165" s="86">
        <v>0</v>
      </c>
    </row>
    <row r="166" spans="1:6" ht="12.75" customHeight="1" x14ac:dyDescent="0.2">
      <c r="A166" s="85" t="s">
        <v>125</v>
      </c>
      <c r="B166" s="84" t="s">
        <v>451</v>
      </c>
      <c r="C166" s="84" t="s">
        <v>452</v>
      </c>
      <c r="D166" s="80">
        <f t="shared" si="3"/>
        <v>0.36717900616086463</v>
      </c>
      <c r="E166" s="86">
        <v>46909</v>
      </c>
      <c r="F166" s="86">
        <v>17224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workbookViewId="0"/>
  </sheetViews>
  <sheetFormatPr defaultColWidth="17.28515625" defaultRowHeight="15" customHeight="1" x14ac:dyDescent="0.2"/>
  <cols>
    <col min="1" max="1" width="14.5703125" customWidth="1"/>
    <col min="2" max="2" width="18.140625" customWidth="1"/>
    <col min="3" max="3" width="11.85546875" customWidth="1"/>
    <col min="4" max="4" width="113.5703125" customWidth="1"/>
  </cols>
  <sheetData>
    <row r="1" spans="1:4" ht="12.75" customHeight="1" x14ac:dyDescent="0.2">
      <c r="A1" s="87" t="s">
        <v>453</v>
      </c>
      <c r="B1" s="88" t="s">
        <v>454</v>
      </c>
      <c r="C1" s="88" t="s">
        <v>455</v>
      </c>
      <c r="D1" s="87" t="s">
        <v>456</v>
      </c>
    </row>
    <row r="2" spans="1:4" ht="12.75" customHeight="1" x14ac:dyDescent="0.2">
      <c r="A2" s="89"/>
      <c r="B2" s="90"/>
      <c r="C2" s="91"/>
      <c r="D2" s="92"/>
    </row>
    <row r="3" spans="1:4" ht="12.75" customHeight="1" x14ac:dyDescent="0.2">
      <c r="A3" s="93"/>
      <c r="B3" s="94"/>
      <c r="C3" s="95"/>
      <c r="D3" s="92"/>
    </row>
    <row r="4" spans="1:4" ht="12.75" customHeight="1" x14ac:dyDescent="0.2">
      <c r="A4" s="93"/>
      <c r="B4" s="94"/>
      <c r="C4" s="95"/>
      <c r="D4" s="92"/>
    </row>
    <row r="5" spans="1:4" ht="12.75" customHeight="1" x14ac:dyDescent="0.2">
      <c r="A5" s="96"/>
      <c r="B5" s="97"/>
      <c r="C5" s="98"/>
      <c r="D5" s="90"/>
    </row>
    <row r="6" spans="1:4" ht="12.75" customHeight="1" x14ac:dyDescent="0.2">
      <c r="A6" s="96"/>
      <c r="B6" s="97"/>
      <c r="C6" s="98"/>
      <c r="D6" s="90"/>
    </row>
    <row r="7" spans="1:4" ht="12.75" customHeight="1" x14ac:dyDescent="0.2">
      <c r="A7" s="96"/>
      <c r="B7" s="97"/>
      <c r="C7" s="98"/>
      <c r="D7" s="90"/>
    </row>
    <row r="8" spans="1:4" ht="12.75" customHeight="1" x14ac:dyDescent="0.2">
      <c r="A8" s="96"/>
      <c r="B8" s="97"/>
      <c r="C8" s="98"/>
      <c r="D8" s="94"/>
    </row>
    <row r="9" spans="1:4" ht="12.75" customHeight="1" x14ac:dyDescent="0.2">
      <c r="A9" s="99"/>
      <c r="B9" s="97"/>
      <c r="C9" s="100"/>
      <c r="D9" s="101"/>
    </row>
    <row r="10" spans="1:4" ht="12.75" customHeight="1" x14ac:dyDescent="0.2">
      <c r="A10" s="99"/>
      <c r="B10" s="97"/>
      <c r="C10" s="100"/>
      <c r="D10" s="101"/>
    </row>
    <row r="11" spans="1:4" ht="12.75" customHeight="1" x14ac:dyDescent="0.2">
      <c r="A11" s="99"/>
      <c r="B11" s="97"/>
      <c r="C11" s="100"/>
      <c r="D11" s="101"/>
    </row>
    <row r="12" spans="1:4" ht="12.75" customHeight="1" x14ac:dyDescent="0.2">
      <c r="A12" s="99"/>
      <c r="B12" s="97"/>
      <c r="C12" s="100"/>
      <c r="D12" s="101"/>
    </row>
    <row r="13" spans="1:4" ht="12.75" customHeight="1" x14ac:dyDescent="0.2">
      <c r="A13" s="99"/>
      <c r="B13" s="97"/>
      <c r="C13" s="102"/>
      <c r="D13" s="103"/>
    </row>
    <row r="14" spans="1:4" ht="12.75" customHeight="1" x14ac:dyDescent="0.2">
      <c r="A14" s="99"/>
      <c r="B14" s="97"/>
      <c r="C14" s="100"/>
      <c r="D14" s="101"/>
    </row>
    <row r="15" spans="1:4" ht="12.75" customHeight="1" x14ac:dyDescent="0.2">
      <c r="A15" s="99"/>
      <c r="B15" s="97"/>
      <c r="C15" s="100"/>
      <c r="D15" s="101"/>
    </row>
    <row r="16" spans="1:4" ht="12.75" customHeight="1" x14ac:dyDescent="0.2">
      <c r="A16" s="99"/>
      <c r="B16" s="97"/>
      <c r="C16" s="100"/>
      <c r="D16" s="101"/>
    </row>
    <row r="17" spans="1:4" ht="12.75" customHeight="1" x14ac:dyDescent="0.2">
      <c r="A17" s="99"/>
      <c r="B17" s="97"/>
      <c r="C17" s="100"/>
      <c r="D17" s="101"/>
    </row>
    <row r="18" spans="1:4" ht="12.75" customHeight="1" x14ac:dyDescent="0.2">
      <c r="A18" s="99"/>
      <c r="B18" s="97"/>
      <c r="C18" s="100"/>
      <c r="D18" s="101"/>
    </row>
    <row r="19" spans="1:4" ht="12.75" customHeight="1" x14ac:dyDescent="0.2">
      <c r="A19" s="99"/>
      <c r="B19" s="97"/>
      <c r="C19" s="100"/>
      <c r="D19" s="101"/>
    </row>
    <row r="20" spans="1:4" ht="12.75" customHeight="1" x14ac:dyDescent="0.2">
      <c r="A20" s="99"/>
      <c r="B20" s="97"/>
      <c r="C20" s="100"/>
      <c r="D20" s="101"/>
    </row>
    <row r="21" spans="1:4" ht="12.75" customHeight="1" x14ac:dyDescent="0.2">
      <c r="A21" s="99"/>
      <c r="B21" s="97"/>
      <c r="C21" s="100"/>
      <c r="D21" s="101"/>
    </row>
    <row r="22" spans="1:4" ht="12.75" customHeight="1" x14ac:dyDescent="0.2">
      <c r="A22" s="99"/>
      <c r="B22" s="97"/>
      <c r="C22" s="100"/>
      <c r="D22" s="101"/>
    </row>
    <row r="23" spans="1:4" ht="12.75" customHeight="1" x14ac:dyDescent="0.2">
      <c r="A23" s="99"/>
      <c r="B23" s="97"/>
      <c r="C23" s="100"/>
      <c r="D23" s="101"/>
    </row>
    <row r="24" spans="1:4" ht="12.75" customHeight="1" x14ac:dyDescent="0.2">
      <c r="A24" s="104"/>
      <c r="B24" s="105"/>
      <c r="C24" s="106"/>
      <c r="D24" s="107"/>
    </row>
    <row r="25" spans="1:4" ht="12.75" customHeight="1" x14ac:dyDescent="0.2">
      <c r="A25" s="108"/>
      <c r="B25" s="105"/>
      <c r="C25" s="109"/>
      <c r="D25" s="107"/>
    </row>
    <row r="26" spans="1:4" ht="12.75" customHeight="1" x14ac:dyDescent="0.2">
      <c r="A26" s="108"/>
      <c r="B26" s="105"/>
      <c r="C26" s="109"/>
      <c r="D26" s="107"/>
    </row>
    <row r="27" spans="1:4" ht="12.75" customHeight="1" x14ac:dyDescent="0.2">
      <c r="A27" s="108"/>
      <c r="B27" s="105"/>
      <c r="C27" s="109"/>
      <c r="D27" s="107"/>
    </row>
    <row r="28" spans="1:4" ht="12.75" customHeight="1" x14ac:dyDescent="0.2">
      <c r="A28" s="108"/>
      <c r="B28" s="105"/>
      <c r="C28" s="109"/>
      <c r="D28" s="107"/>
    </row>
    <row r="29" spans="1:4" ht="12.75" customHeight="1" x14ac:dyDescent="0.2">
      <c r="A29" s="104"/>
      <c r="B29" s="105"/>
      <c r="C29" s="106"/>
      <c r="D29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2020-11-13T19:29:45Z</dcterms:modified>
</cp:coreProperties>
</file>