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<sst xmlns="http://schemas.openxmlformats.org/spreadsheetml/2006/main" count="407" uniqueCount="177">
  <si>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</si>
  <si>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</si>
  <si>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</si>
  <si>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</si>
  <si>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</si>
  <si>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</si>
  <si>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</si>
  <si>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</si>
  <si>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</si>
  <si>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</si>
  <si>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JAN-MAY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</si>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</sst>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readingOrder="0"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44727.0</v>
      </c>
      <c r="C2" s="9" t="s">
        <v>6</v>
      </c>
      <c r="D2" s="10">
        <v>44712.0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5" t="s">
        <v>9</v>
      </c>
      <c r="F3" s="16" t="s">
        <v>9</v>
      </c>
    </row>
    <row r="4" ht="13.5" customHeight="1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ht="12.0" customHeight="1">
      <c r="A6" s="21" t="s">
        <v>17</v>
      </c>
      <c r="B6" s="22">
        <v>151.0</v>
      </c>
      <c r="C6" s="23">
        <v>3372192.0</v>
      </c>
      <c r="D6" s="23">
        <f t="shared" ref="D6:D13" si="1">C6/B6</f>
        <v>22332.39735</v>
      </c>
      <c r="E6" s="24"/>
      <c r="F6" s="18" t="s">
        <v>9</v>
      </c>
    </row>
    <row r="7" ht="12.0" customHeight="1">
      <c r="A7" s="21" t="s">
        <v>18</v>
      </c>
      <c r="B7" s="25">
        <v>152.0</v>
      </c>
      <c r="C7" s="26">
        <v>3472632.0</v>
      </c>
      <c r="D7" s="26">
        <f t="shared" si="1"/>
        <v>22846.26316</v>
      </c>
      <c r="E7" s="27">
        <f t="shared" ref="E7:E13" si="2">D7/D6-1</f>
        <v>0.02300988106</v>
      </c>
      <c r="F7" s="18" t="s">
        <v>9</v>
      </c>
    </row>
    <row r="8" ht="12.0" customHeight="1">
      <c r="A8" s="21" t="s">
        <v>19</v>
      </c>
      <c r="B8" s="22">
        <v>151.0</v>
      </c>
      <c r="C8" s="26">
        <v>3593854.0</v>
      </c>
      <c r="D8" s="26">
        <f t="shared" si="1"/>
        <v>23800.35762</v>
      </c>
      <c r="E8" s="27">
        <f t="shared" si="2"/>
        <v>0.04176151047</v>
      </c>
      <c r="F8" s="18" t="s">
        <v>9</v>
      </c>
    </row>
    <row r="9" ht="12.0" customHeight="1">
      <c r="A9" s="21" t="s">
        <v>20</v>
      </c>
      <c r="B9" s="22">
        <v>151.0</v>
      </c>
      <c r="C9" s="26">
        <v>3713813.0</v>
      </c>
      <c r="D9" s="26">
        <f t="shared" si="1"/>
        <v>24594.78808</v>
      </c>
      <c r="E9" s="27">
        <f t="shared" si="2"/>
        <v>0.03337892969</v>
      </c>
      <c r="F9" s="18" t="s">
        <v>9</v>
      </c>
    </row>
    <row r="10" ht="12.0" customHeight="1">
      <c r="A10" s="21" t="s">
        <v>21</v>
      </c>
      <c r="B10" s="22">
        <v>151.0</v>
      </c>
      <c r="C10" s="26">
        <v>3813574.0</v>
      </c>
      <c r="D10" s="26">
        <f t="shared" si="1"/>
        <v>25255.45695</v>
      </c>
      <c r="E10" s="27">
        <f t="shared" si="2"/>
        <v>0.02686214949</v>
      </c>
      <c r="F10" s="18" t="s">
        <v>9</v>
      </c>
    </row>
    <row r="11" ht="12.0" customHeight="1">
      <c r="A11" s="21" t="s">
        <v>22</v>
      </c>
      <c r="B11" s="25">
        <v>152.0</v>
      </c>
      <c r="C11" s="26">
        <v>2036160.0</v>
      </c>
      <c r="D11" s="26">
        <f t="shared" si="1"/>
        <v>13395.78947</v>
      </c>
      <c r="E11" s="27">
        <f t="shared" si="2"/>
        <v>-0.4695883152</v>
      </c>
      <c r="F11" s="18" t="s">
        <v>9</v>
      </c>
    </row>
    <row r="12" ht="12.0" customHeight="1">
      <c r="A12" s="21" t="s">
        <v>23</v>
      </c>
      <c r="B12" s="22">
        <v>151.0</v>
      </c>
      <c r="C12" s="26">
        <v>1342000.0</v>
      </c>
      <c r="D12" s="26">
        <f t="shared" si="1"/>
        <v>8887.417219</v>
      </c>
      <c r="E12" s="27">
        <f t="shared" si="2"/>
        <v>-0.3365514413</v>
      </c>
      <c r="F12" s="18" t="s">
        <v>9</v>
      </c>
    </row>
    <row r="13" ht="12.0" customHeight="1">
      <c r="A13" s="21" t="s">
        <v>24</v>
      </c>
      <c r="B13" s="22">
        <v>151.0</v>
      </c>
      <c r="C13" s="26">
        <v>2966963.0</v>
      </c>
      <c r="D13" s="26">
        <f t="shared" si="1"/>
        <v>19648.76159</v>
      </c>
      <c r="E13" s="27">
        <f t="shared" si="2"/>
        <v>1.210851714</v>
      </c>
      <c r="F13" s="18" t="s">
        <v>9</v>
      </c>
    </row>
    <row r="14" ht="12.0" customHeight="1">
      <c r="A14" s="21" t="s">
        <v>25</v>
      </c>
      <c r="B14" s="22"/>
      <c r="C14" s="26"/>
      <c r="D14" s="26"/>
      <c r="E14" s="27"/>
      <c r="F14" s="18" t="s">
        <v>9</v>
      </c>
    </row>
    <row r="15" ht="12.0" customHeight="1">
      <c r="A15" s="21" t="s">
        <v>26</v>
      </c>
      <c r="B15" s="22"/>
      <c r="C15" s="26"/>
      <c r="D15" s="26"/>
      <c r="E15" s="27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44727</v>
      </c>
      <c r="C2" s="9" t="s">
        <v>6</v>
      </c>
      <c r="D2" s="10">
        <f>ERT_FLTS_YY!D2</f>
        <v>44712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36"/>
      <c r="H3" s="37"/>
      <c r="I3" s="37"/>
    </row>
    <row r="4" ht="51.0" customHeight="1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ht="12.0" customHeight="1">
      <c r="A5" s="43" t="s">
        <v>32</v>
      </c>
      <c r="B5" s="44">
        <v>2015.0</v>
      </c>
      <c r="C5" s="45" t="s">
        <v>33</v>
      </c>
      <c r="D5" s="46" t="s">
        <v>34</v>
      </c>
      <c r="E5" s="47">
        <v>31.0</v>
      </c>
      <c r="F5" s="48">
        <v>608704.0</v>
      </c>
      <c r="G5" s="49">
        <f t="shared" ref="G5:G93" si="1">F5/E5</f>
        <v>19635.6129</v>
      </c>
      <c r="H5" s="50"/>
      <c r="I5" s="51">
        <v>0.0</v>
      </c>
    </row>
    <row r="6" ht="12.0" customHeight="1">
      <c r="A6" s="43" t="s">
        <v>32</v>
      </c>
      <c r="B6" s="52">
        <v>2015.0</v>
      </c>
      <c r="C6" s="53" t="s">
        <v>35</v>
      </c>
      <c r="D6" s="54" t="s">
        <v>36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32</v>
      </c>
      <c r="B7" s="52">
        <v>2015.0</v>
      </c>
      <c r="C7" s="53" t="s">
        <v>37</v>
      </c>
      <c r="D7" s="54" t="s">
        <v>38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32</v>
      </c>
      <c r="B8" s="52">
        <v>2015.0</v>
      </c>
      <c r="C8" s="53" t="s">
        <v>39</v>
      </c>
      <c r="D8" s="54" t="s">
        <v>40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32</v>
      </c>
      <c r="B9" s="52">
        <v>2015.0</v>
      </c>
      <c r="C9" s="53" t="s">
        <v>41</v>
      </c>
      <c r="D9" s="54" t="s">
        <v>42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32</v>
      </c>
      <c r="B10" s="52">
        <v>2015.0</v>
      </c>
      <c r="C10" s="53" t="s">
        <v>43</v>
      </c>
      <c r="D10" s="54" t="s">
        <v>44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32</v>
      </c>
      <c r="B11" s="52">
        <v>2015.0</v>
      </c>
      <c r="C11" s="53" t="s">
        <v>45</v>
      </c>
      <c r="D11" s="54" t="s">
        <v>46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32</v>
      </c>
      <c r="B12" s="52">
        <v>2015.0</v>
      </c>
      <c r="C12" s="53" t="s">
        <v>47</v>
      </c>
      <c r="D12" s="54" t="s">
        <v>48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32</v>
      </c>
      <c r="B13" s="52">
        <v>2015.0</v>
      </c>
      <c r="C13" s="53" t="s">
        <v>49</v>
      </c>
      <c r="D13" s="54" t="s">
        <v>50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32</v>
      </c>
      <c r="B14" s="52">
        <v>2015.0</v>
      </c>
      <c r="C14" s="53" t="s">
        <v>51</v>
      </c>
      <c r="D14" s="54" t="s">
        <v>52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32</v>
      </c>
      <c r="B15" s="52">
        <v>2015.0</v>
      </c>
      <c r="C15" s="53" t="s">
        <v>53</v>
      </c>
      <c r="D15" s="54" t="s">
        <v>54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32</v>
      </c>
      <c r="B16" s="13">
        <v>2015.0</v>
      </c>
      <c r="C16" s="64" t="s">
        <v>55</v>
      </c>
      <c r="D16" s="65" t="s">
        <v>56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32</v>
      </c>
      <c r="B17" s="44">
        <v>2016.0</v>
      </c>
      <c r="C17" s="53" t="s">
        <v>57</v>
      </c>
      <c r="D17" s="54" t="s">
        <v>34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32</v>
      </c>
      <c r="B18" s="52">
        <v>2016.0</v>
      </c>
      <c r="C18" s="53" t="s">
        <v>58</v>
      </c>
      <c r="D18" s="54" t="s">
        <v>36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32</v>
      </c>
      <c r="B19" s="52">
        <v>2016.0</v>
      </c>
      <c r="C19" s="53" t="s">
        <v>59</v>
      </c>
      <c r="D19" s="54" t="s">
        <v>38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32</v>
      </c>
      <c r="B20" s="52">
        <v>2016.0</v>
      </c>
      <c r="C20" s="53" t="s">
        <v>60</v>
      </c>
      <c r="D20" s="54" t="s">
        <v>40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32</v>
      </c>
      <c r="B21" s="52">
        <v>2016.0</v>
      </c>
      <c r="C21" s="53" t="s">
        <v>61</v>
      </c>
      <c r="D21" s="54" t="s">
        <v>42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32</v>
      </c>
      <c r="B22" s="52">
        <v>2016.0</v>
      </c>
      <c r="C22" s="53" t="s">
        <v>62</v>
      </c>
      <c r="D22" s="54" t="s">
        <v>44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32</v>
      </c>
      <c r="B23" s="52">
        <v>2016.0</v>
      </c>
      <c r="C23" s="53" t="s">
        <v>63</v>
      </c>
      <c r="D23" s="54" t="s">
        <v>46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32</v>
      </c>
      <c r="B24" s="52">
        <v>2016.0</v>
      </c>
      <c r="C24" s="53" t="s">
        <v>64</v>
      </c>
      <c r="D24" s="54" t="s">
        <v>48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32</v>
      </c>
      <c r="B25" s="52">
        <v>2016.0</v>
      </c>
      <c r="C25" s="53" t="s">
        <v>65</v>
      </c>
      <c r="D25" s="54" t="s">
        <v>50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32</v>
      </c>
      <c r="B26" s="52">
        <v>2016.0</v>
      </c>
      <c r="C26" s="53" t="s">
        <v>66</v>
      </c>
      <c r="D26" s="54" t="s">
        <v>52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32</v>
      </c>
      <c r="B27" s="52">
        <v>2016.0</v>
      </c>
      <c r="C27" s="53" t="s">
        <v>67</v>
      </c>
      <c r="D27" s="54" t="s">
        <v>54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32</v>
      </c>
      <c r="B28" s="13">
        <v>2016.0</v>
      </c>
      <c r="C28" s="64" t="s">
        <v>68</v>
      </c>
      <c r="D28" s="65" t="s">
        <v>56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32</v>
      </c>
      <c r="B29" s="44">
        <v>2017.0</v>
      </c>
      <c r="C29" s="53" t="s">
        <v>69</v>
      </c>
      <c r="D29" s="54" t="s">
        <v>34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32</v>
      </c>
      <c r="B30" s="52">
        <v>2017.0</v>
      </c>
      <c r="C30" s="53" t="s">
        <v>70</v>
      </c>
      <c r="D30" s="54" t="s">
        <v>36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32</v>
      </c>
      <c r="B31" s="52">
        <v>2017.0</v>
      </c>
      <c r="C31" s="53" t="s">
        <v>71</v>
      </c>
      <c r="D31" s="54" t="s">
        <v>38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32</v>
      </c>
      <c r="B32" s="52">
        <v>2017.0</v>
      </c>
      <c r="C32" s="53" t="s">
        <v>72</v>
      </c>
      <c r="D32" s="54" t="s">
        <v>40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32</v>
      </c>
      <c r="B33" s="52">
        <v>2017.0</v>
      </c>
      <c r="C33" s="53" t="s">
        <v>73</v>
      </c>
      <c r="D33" s="54" t="s">
        <v>42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32</v>
      </c>
      <c r="B34" s="52">
        <v>2017.0</v>
      </c>
      <c r="C34" s="53" t="s">
        <v>74</v>
      </c>
      <c r="D34" s="54" t="s">
        <v>44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32</v>
      </c>
      <c r="B35" s="52">
        <v>2017.0</v>
      </c>
      <c r="C35" s="53" t="s">
        <v>75</v>
      </c>
      <c r="D35" s="54" t="s">
        <v>46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32</v>
      </c>
      <c r="B36" s="52">
        <v>2017.0</v>
      </c>
      <c r="C36" s="53" t="s">
        <v>76</v>
      </c>
      <c r="D36" s="54" t="s">
        <v>48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32</v>
      </c>
      <c r="B37" s="52">
        <v>2017.0</v>
      </c>
      <c r="C37" s="53" t="s">
        <v>77</v>
      </c>
      <c r="D37" s="54" t="s">
        <v>50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32</v>
      </c>
      <c r="B38" s="52">
        <v>2017.0</v>
      </c>
      <c r="C38" s="53" t="s">
        <v>78</v>
      </c>
      <c r="D38" s="54" t="s">
        <v>52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32</v>
      </c>
      <c r="B39" s="52">
        <v>2017.0</v>
      </c>
      <c r="C39" s="53" t="s">
        <v>79</v>
      </c>
      <c r="D39" s="54" t="s">
        <v>54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32</v>
      </c>
      <c r="B40" s="13">
        <v>2017.0</v>
      </c>
      <c r="C40" s="64" t="s">
        <v>80</v>
      </c>
      <c r="D40" s="65" t="s">
        <v>56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32</v>
      </c>
      <c r="B41" s="44">
        <v>2018.0</v>
      </c>
      <c r="C41" s="53" t="s">
        <v>81</v>
      </c>
      <c r="D41" s="54" t="s">
        <v>34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32</v>
      </c>
      <c r="B42" s="52">
        <v>2018.0</v>
      </c>
      <c r="C42" s="53" t="s">
        <v>82</v>
      </c>
      <c r="D42" s="54" t="s">
        <v>36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32</v>
      </c>
      <c r="B43" s="52">
        <v>2018.0</v>
      </c>
      <c r="C43" s="53" t="s">
        <v>83</v>
      </c>
      <c r="D43" s="54" t="s">
        <v>38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32</v>
      </c>
      <c r="B44" s="52">
        <v>2018.0</v>
      </c>
      <c r="C44" s="53" t="s">
        <v>84</v>
      </c>
      <c r="D44" s="54" t="s">
        <v>40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32</v>
      </c>
      <c r="B45" s="52">
        <v>2018.0</v>
      </c>
      <c r="C45" s="53" t="s">
        <v>85</v>
      </c>
      <c r="D45" s="54" t="s">
        <v>42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32</v>
      </c>
      <c r="B46" s="52">
        <v>2018.0</v>
      </c>
      <c r="C46" s="53" t="s">
        <v>86</v>
      </c>
      <c r="D46" s="54" t="s">
        <v>44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32</v>
      </c>
      <c r="B47" s="52">
        <v>2018.0</v>
      </c>
      <c r="C47" s="53" t="s">
        <v>87</v>
      </c>
      <c r="D47" s="54" t="s">
        <v>46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32</v>
      </c>
      <c r="B48" s="52">
        <v>2018.0</v>
      </c>
      <c r="C48" s="53" t="s">
        <v>88</v>
      </c>
      <c r="D48" s="54" t="s">
        <v>48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32</v>
      </c>
      <c r="B49" s="52">
        <v>2018.0</v>
      </c>
      <c r="C49" s="53" t="s">
        <v>89</v>
      </c>
      <c r="D49" s="54" t="s">
        <v>50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32</v>
      </c>
      <c r="B50" s="52">
        <v>2018.0</v>
      </c>
      <c r="C50" s="53" t="s">
        <v>90</v>
      </c>
      <c r="D50" s="54" t="s">
        <v>52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32</v>
      </c>
      <c r="B51" s="52">
        <v>2018.0</v>
      </c>
      <c r="C51" s="53" t="s">
        <v>91</v>
      </c>
      <c r="D51" s="54" t="s">
        <v>54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32</v>
      </c>
      <c r="B52" s="13">
        <v>2018.0</v>
      </c>
      <c r="C52" s="64" t="s">
        <v>92</v>
      </c>
      <c r="D52" s="65" t="s">
        <v>56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32</v>
      </c>
      <c r="B53" s="44">
        <v>2019.0</v>
      </c>
      <c r="C53" s="45" t="s">
        <v>93</v>
      </c>
      <c r="D53" s="46" t="s">
        <v>34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0.0</v>
      </c>
    </row>
    <row r="54" ht="12.0" customHeight="1">
      <c r="A54" s="43" t="s">
        <v>32</v>
      </c>
      <c r="B54" s="52">
        <v>2019.0</v>
      </c>
      <c r="C54" s="53" t="s">
        <v>94</v>
      </c>
      <c r="D54" s="54" t="s">
        <v>36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0.0</v>
      </c>
    </row>
    <row r="55" ht="12.0" customHeight="1">
      <c r="A55" s="43" t="s">
        <v>32</v>
      </c>
      <c r="B55" s="52">
        <v>2019.0</v>
      </c>
      <c r="C55" s="53" t="s">
        <v>95</v>
      </c>
      <c r="D55" s="54" t="s">
        <v>38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0.0</v>
      </c>
    </row>
    <row r="56" ht="12.0" customHeight="1">
      <c r="A56" s="43" t="s">
        <v>32</v>
      </c>
      <c r="B56" s="52">
        <v>2019.0</v>
      </c>
      <c r="C56" s="53" t="s">
        <v>96</v>
      </c>
      <c r="D56" s="54" t="s">
        <v>40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0.0</v>
      </c>
    </row>
    <row r="57" ht="12.0" customHeight="1">
      <c r="A57" s="43" t="s">
        <v>32</v>
      </c>
      <c r="B57" s="52">
        <v>2019.0</v>
      </c>
      <c r="C57" s="53" t="s">
        <v>97</v>
      </c>
      <c r="D57" s="54" t="s">
        <v>42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0.0</v>
      </c>
    </row>
    <row r="58" ht="12.0" customHeight="1">
      <c r="A58" s="43" t="s">
        <v>32</v>
      </c>
      <c r="B58" s="52">
        <v>2019.0</v>
      </c>
      <c r="C58" s="53" t="s">
        <v>98</v>
      </c>
      <c r="D58" s="54" t="s">
        <v>44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0.0</v>
      </c>
    </row>
    <row r="59" ht="12.0" customHeight="1">
      <c r="A59" s="43" t="s">
        <v>32</v>
      </c>
      <c r="B59" s="52">
        <v>2019.0</v>
      </c>
      <c r="C59" s="53" t="s">
        <v>99</v>
      </c>
      <c r="D59" s="54" t="s">
        <v>46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0.0</v>
      </c>
    </row>
    <row r="60" ht="12.0" customHeight="1">
      <c r="A60" s="43" t="s">
        <v>32</v>
      </c>
      <c r="B60" s="52">
        <v>2019.0</v>
      </c>
      <c r="C60" s="53" t="s">
        <v>100</v>
      </c>
      <c r="D60" s="54" t="s">
        <v>48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0.0</v>
      </c>
    </row>
    <row r="61" ht="12.0" customHeight="1">
      <c r="A61" s="43" t="s">
        <v>32</v>
      </c>
      <c r="B61" s="52">
        <v>2019.0</v>
      </c>
      <c r="C61" s="53" t="s">
        <v>101</v>
      </c>
      <c r="D61" s="54" t="s">
        <v>50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0.0</v>
      </c>
    </row>
    <row r="62" ht="12.0" customHeight="1">
      <c r="A62" s="43" t="s">
        <v>32</v>
      </c>
      <c r="B62" s="52">
        <v>2019.0</v>
      </c>
      <c r="C62" s="53" t="s">
        <v>102</v>
      </c>
      <c r="D62" s="54" t="s">
        <v>52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0.0</v>
      </c>
    </row>
    <row r="63" ht="12.0" customHeight="1">
      <c r="A63" s="43" t="s">
        <v>32</v>
      </c>
      <c r="B63" s="52">
        <v>2019.0</v>
      </c>
      <c r="C63" s="53" t="s">
        <v>103</v>
      </c>
      <c r="D63" s="54" t="s">
        <v>54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0.0</v>
      </c>
    </row>
    <row r="64" ht="12.0" customHeight="1">
      <c r="A64" s="63" t="s">
        <v>32</v>
      </c>
      <c r="B64" s="13">
        <v>2019.0</v>
      </c>
      <c r="C64" s="64" t="s">
        <v>104</v>
      </c>
      <c r="D64" s="65" t="s">
        <v>56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32</v>
      </c>
      <c r="B65" s="79">
        <v>2020.0</v>
      </c>
      <c r="C65" s="80" t="s">
        <v>105</v>
      </c>
      <c r="D65" s="46" t="s">
        <v>34</v>
      </c>
      <c r="E65" s="47">
        <v>31.0</v>
      </c>
      <c r="F65" s="71">
        <v>700208.0</v>
      </c>
      <c r="G65" s="49">
        <f t="shared" si="1"/>
        <v>22587.35484</v>
      </c>
      <c r="H65" s="72">
        <f>G65/G53-1</f>
        <v>0.000332869031</v>
      </c>
      <c r="I65" s="51">
        <v>1.0</v>
      </c>
    </row>
    <row r="66" ht="12.0" customHeight="1">
      <c r="A66" s="43" t="s">
        <v>32</v>
      </c>
      <c r="B66" s="81">
        <v>2020.0</v>
      </c>
      <c r="C66" s="82" t="s">
        <v>106</v>
      </c>
      <c r="D66" s="54" t="s">
        <v>36</v>
      </c>
      <c r="E66" s="55">
        <v>29.0</v>
      </c>
      <c r="F66" s="61">
        <v>666306.0</v>
      </c>
      <c r="G66" s="57">
        <f t="shared" si="1"/>
        <v>22976.06897</v>
      </c>
      <c r="H66" s="73">
        <f t="shared" ref="H66:H76" si="2">(sum(F$65:F66)/sum(E$65:E66))/((sum(F$53:F54)/sum(E$53:E54)))-1</f>
        <v>-0.01040545424</v>
      </c>
      <c r="I66" s="59">
        <v>1.0</v>
      </c>
    </row>
    <row r="67" ht="12.0" customHeight="1">
      <c r="A67" s="43" t="s">
        <v>32</v>
      </c>
      <c r="B67" s="81">
        <v>2020.0</v>
      </c>
      <c r="C67" s="82" t="s">
        <v>107</v>
      </c>
      <c r="D67" s="54" t="s">
        <v>38</v>
      </c>
      <c r="E67" s="60">
        <v>31.0</v>
      </c>
      <c r="F67" s="61">
        <v>443239.0</v>
      </c>
      <c r="G67" s="57">
        <f t="shared" si="1"/>
        <v>14298.03226</v>
      </c>
      <c r="H67" s="73">
        <f t="shared" si="2"/>
        <v>-0.1524214134</v>
      </c>
      <c r="I67" s="59">
        <v>1.0</v>
      </c>
    </row>
    <row r="68" ht="12.0" customHeight="1">
      <c r="A68" s="43" t="s">
        <v>32</v>
      </c>
      <c r="B68" s="81">
        <v>2020.0</v>
      </c>
      <c r="C68" s="82" t="s">
        <v>108</v>
      </c>
      <c r="D68" s="54" t="s">
        <v>40</v>
      </c>
      <c r="E68" s="60">
        <v>30.0</v>
      </c>
      <c r="F68" s="61">
        <v>98482.0</v>
      </c>
      <c r="G68" s="57">
        <f t="shared" si="1"/>
        <v>3282.733333</v>
      </c>
      <c r="H68" s="73">
        <f t="shared" si="2"/>
        <v>-0.3534792649</v>
      </c>
      <c r="I68" s="59">
        <v>1.0</v>
      </c>
    </row>
    <row r="69" ht="12.0" customHeight="1">
      <c r="A69" s="43" t="s">
        <v>32</v>
      </c>
      <c r="B69" s="81">
        <v>2020.0</v>
      </c>
      <c r="C69" s="82" t="s">
        <v>109</v>
      </c>
      <c r="D69" s="54" t="s">
        <v>42</v>
      </c>
      <c r="E69" s="60">
        <v>31.0</v>
      </c>
      <c r="F69" s="61">
        <v>127925.0</v>
      </c>
      <c r="G69" s="57">
        <f t="shared" si="1"/>
        <v>4126.612903</v>
      </c>
      <c r="H69" s="73">
        <f t="shared" si="2"/>
        <v>-0.4695883152</v>
      </c>
      <c r="I69" s="59">
        <v>1.0</v>
      </c>
    </row>
    <row r="70" ht="12.0" customHeight="1">
      <c r="A70" s="43" t="s">
        <v>32</v>
      </c>
      <c r="B70" s="81">
        <v>2020.0</v>
      </c>
      <c r="C70" s="82" t="s">
        <v>110</v>
      </c>
      <c r="D70" s="54" t="s">
        <v>44</v>
      </c>
      <c r="E70" s="60">
        <v>30.0</v>
      </c>
      <c r="F70" s="61">
        <v>193763.0</v>
      </c>
      <c r="G70" s="57">
        <f t="shared" si="1"/>
        <v>6458.766667</v>
      </c>
      <c r="H70" s="73">
        <f t="shared" si="2"/>
        <v>-0.5327165577</v>
      </c>
      <c r="I70" s="59">
        <v>1.0</v>
      </c>
    </row>
    <row r="71" ht="12.0" customHeight="1">
      <c r="A71" s="43" t="s">
        <v>32</v>
      </c>
      <c r="B71" s="81">
        <v>2020.0</v>
      </c>
      <c r="C71" s="82" t="s">
        <v>111</v>
      </c>
      <c r="D71" s="54" t="s">
        <v>46</v>
      </c>
      <c r="E71" s="60">
        <v>31.0</v>
      </c>
      <c r="F71" s="61">
        <v>388459.0</v>
      </c>
      <c r="G71" s="57">
        <f t="shared" si="1"/>
        <v>12530.93548</v>
      </c>
      <c r="H71" s="73">
        <f t="shared" si="2"/>
        <v>-0.545051994</v>
      </c>
      <c r="I71" s="59">
        <v>1.0</v>
      </c>
    </row>
    <row r="72" ht="12.0" customHeight="1">
      <c r="A72" s="43" t="s">
        <v>32</v>
      </c>
      <c r="B72" s="81">
        <v>2020.0</v>
      </c>
      <c r="C72" s="82" t="s">
        <v>112</v>
      </c>
      <c r="D72" s="54" t="s">
        <v>48</v>
      </c>
      <c r="E72" s="60">
        <v>31.0</v>
      </c>
      <c r="F72" s="61">
        <v>473656.0</v>
      </c>
      <c r="G72" s="57">
        <f t="shared" si="1"/>
        <v>15279.22581</v>
      </c>
      <c r="H72" s="73">
        <f t="shared" si="2"/>
        <v>-0.5402956787</v>
      </c>
      <c r="I72" s="59">
        <v>1.0</v>
      </c>
    </row>
    <row r="73" ht="12.0" customHeight="1">
      <c r="A73" s="43" t="s">
        <v>32</v>
      </c>
      <c r="B73" s="81">
        <v>2020.0</v>
      </c>
      <c r="C73" s="82" t="s">
        <v>113</v>
      </c>
      <c r="D73" s="54" t="s">
        <v>50</v>
      </c>
      <c r="E73" s="60">
        <v>30.0</v>
      </c>
      <c r="F73" s="61">
        <v>421608.0</v>
      </c>
      <c r="G73" s="57">
        <f t="shared" si="1"/>
        <v>14053.6</v>
      </c>
      <c r="H73" s="73">
        <f t="shared" si="2"/>
        <v>-0.5412361339</v>
      </c>
      <c r="I73" s="59">
        <v>1.0</v>
      </c>
    </row>
    <row r="74" ht="12.0" customHeight="1">
      <c r="A74" s="43" t="s">
        <v>32</v>
      </c>
      <c r="B74" s="81">
        <v>2020.0</v>
      </c>
      <c r="C74" s="82" t="s">
        <v>114</v>
      </c>
      <c r="D74" s="54" t="s">
        <v>52</v>
      </c>
      <c r="E74" s="60">
        <v>31.0</v>
      </c>
      <c r="F74" s="61">
        <v>374299.0</v>
      </c>
      <c r="G74" s="57">
        <f t="shared" si="1"/>
        <v>12074.16129</v>
      </c>
      <c r="H74" s="73">
        <f t="shared" si="2"/>
        <v>-0.5446851262</v>
      </c>
      <c r="I74" s="59">
        <v>1.0</v>
      </c>
    </row>
    <row r="75" ht="12.0" customHeight="1">
      <c r="A75" s="43" t="s">
        <v>32</v>
      </c>
      <c r="B75" s="81">
        <v>2020.0</v>
      </c>
      <c r="C75" s="82" t="s">
        <v>115</v>
      </c>
      <c r="D75" s="54" t="s">
        <v>54</v>
      </c>
      <c r="E75" s="60">
        <v>30.0</v>
      </c>
      <c r="F75" s="61">
        <v>265655.0</v>
      </c>
      <c r="G75" s="57">
        <f t="shared" si="1"/>
        <v>8855.166667</v>
      </c>
      <c r="H75" s="73">
        <f t="shared" si="2"/>
        <v>-0.5510597614</v>
      </c>
      <c r="I75" s="59">
        <v>1.0</v>
      </c>
    </row>
    <row r="76" ht="12.0" customHeight="1">
      <c r="A76" s="63" t="s">
        <v>32</v>
      </c>
      <c r="B76" s="15">
        <v>2020.0</v>
      </c>
      <c r="C76" s="83" t="s">
        <v>116</v>
      </c>
      <c r="D76" s="65" t="s">
        <v>56</v>
      </c>
      <c r="E76" s="66">
        <v>31.0</v>
      </c>
      <c r="F76" s="67">
        <v>280108.0</v>
      </c>
      <c r="G76" s="77">
        <f t="shared" si="1"/>
        <v>9035.741935</v>
      </c>
      <c r="H76" s="78">
        <f t="shared" si="2"/>
        <v>-0.5549000876</v>
      </c>
      <c r="I76" s="70">
        <v>1.0</v>
      </c>
    </row>
    <row r="77" ht="12.0" customHeight="1">
      <c r="A77" s="43" t="s">
        <v>32</v>
      </c>
      <c r="B77" s="79">
        <v>2021.0</v>
      </c>
      <c r="C77" s="80" t="s">
        <v>117</v>
      </c>
      <c r="D77" s="46" t="s">
        <v>34</v>
      </c>
      <c r="E77" s="47">
        <v>31.0</v>
      </c>
      <c r="F77" s="71">
        <v>248753.0</v>
      </c>
      <c r="G77" s="49">
        <f t="shared" si="1"/>
        <v>8024.290323</v>
      </c>
      <c r="H77" s="72">
        <f>G77/G65-1</f>
        <v>-0.6447441332</v>
      </c>
      <c r="I77" s="51">
        <v>1.0</v>
      </c>
    </row>
    <row r="78" ht="12.0" customHeight="1">
      <c r="A78" s="43" t="s">
        <v>32</v>
      </c>
      <c r="B78" s="81">
        <v>2021.0</v>
      </c>
      <c r="C78" s="82" t="s">
        <v>118</v>
      </c>
      <c r="D78" s="54" t="s">
        <v>36</v>
      </c>
      <c r="E78" s="55">
        <v>28.0</v>
      </c>
      <c r="F78" s="61">
        <v>214175.0</v>
      </c>
      <c r="G78" s="57">
        <f t="shared" si="1"/>
        <v>7649.107143</v>
      </c>
      <c r="H78" s="73">
        <f t="shared" ref="H78:H88" si="3">(sum(F$77:F78)/sum(E$77:E78))/((sum(F$65:F66)/sum(E$65:E66)))-1</f>
        <v>-0.6554925619</v>
      </c>
      <c r="I78" s="59">
        <v>1.0</v>
      </c>
    </row>
    <row r="79" ht="12.0" customHeight="1">
      <c r="A79" s="43" t="s">
        <v>32</v>
      </c>
      <c r="B79" s="81">
        <v>2021.0</v>
      </c>
      <c r="C79" s="82" t="s">
        <v>119</v>
      </c>
      <c r="D79" s="54" t="s">
        <v>38</v>
      </c>
      <c r="E79" s="60">
        <v>31.0</v>
      </c>
      <c r="F79" s="61">
        <v>261183.0</v>
      </c>
      <c r="G79" s="57">
        <f t="shared" si="1"/>
        <v>8425.258065</v>
      </c>
      <c r="H79" s="73">
        <f t="shared" si="3"/>
        <v>-0.5954383401</v>
      </c>
      <c r="I79" s="59">
        <v>1.0</v>
      </c>
    </row>
    <row r="80" ht="12.0" customHeight="1">
      <c r="A80" s="43" t="s">
        <v>32</v>
      </c>
      <c r="B80" s="81">
        <v>2021.0</v>
      </c>
      <c r="C80" s="82" t="s">
        <v>120</v>
      </c>
      <c r="D80" s="54" t="s">
        <v>40</v>
      </c>
      <c r="E80" s="60">
        <v>30.0</v>
      </c>
      <c r="F80" s="61">
        <v>282465.0</v>
      </c>
      <c r="G80" s="57">
        <f t="shared" si="1"/>
        <v>9415.5</v>
      </c>
      <c r="H80" s="73">
        <f t="shared" si="3"/>
        <v>-0.4681136583</v>
      </c>
      <c r="I80" s="59">
        <v>1.0</v>
      </c>
    </row>
    <row r="81" ht="12.0" customHeight="1">
      <c r="A81" s="43" t="s">
        <v>32</v>
      </c>
      <c r="B81" s="81">
        <v>2021.0</v>
      </c>
      <c r="C81" s="82" t="s">
        <v>121</v>
      </c>
      <c r="D81" s="54" t="s">
        <v>42</v>
      </c>
      <c r="E81" s="60">
        <v>31.0</v>
      </c>
      <c r="F81" s="61">
        <v>335424.0</v>
      </c>
      <c r="G81" s="57">
        <f t="shared" si="1"/>
        <v>10820.12903</v>
      </c>
      <c r="H81" s="73">
        <f t="shared" si="3"/>
        <v>-0.3365514413</v>
      </c>
      <c r="I81" s="59">
        <v>1.0</v>
      </c>
    </row>
    <row r="82" ht="12.0" customHeight="1">
      <c r="A82" s="43" t="s">
        <v>32</v>
      </c>
      <c r="B82" s="81">
        <v>2021.0</v>
      </c>
      <c r="C82" s="82" t="s">
        <v>122</v>
      </c>
      <c r="D82" s="54" t="s">
        <v>44</v>
      </c>
      <c r="E82" s="60">
        <v>30.0</v>
      </c>
      <c r="F82" s="61">
        <v>451774.0</v>
      </c>
      <c r="G82" s="57">
        <f t="shared" si="1"/>
        <v>15059.13333</v>
      </c>
      <c r="H82" s="73">
        <f t="shared" si="3"/>
        <v>-0.1911450065</v>
      </c>
      <c r="I82" s="59">
        <v>1.0</v>
      </c>
    </row>
    <row r="83" ht="12.0" customHeight="1">
      <c r="A83" s="43" t="s">
        <v>32</v>
      </c>
      <c r="B83" s="81">
        <v>2021.0</v>
      </c>
      <c r="C83" s="82" t="s">
        <v>123</v>
      </c>
      <c r="D83" s="54" t="s">
        <v>46</v>
      </c>
      <c r="E83" s="60">
        <v>31.0</v>
      </c>
      <c r="F83" s="61">
        <v>626249.0</v>
      </c>
      <c r="G83" s="57">
        <f t="shared" si="1"/>
        <v>20201.58065</v>
      </c>
      <c r="H83" s="73">
        <f t="shared" si="3"/>
        <v>-0.07139668588</v>
      </c>
      <c r="I83" s="59">
        <v>1.0</v>
      </c>
    </row>
    <row r="84" ht="12.0" customHeight="1">
      <c r="A84" s="43" t="s">
        <v>32</v>
      </c>
      <c r="B84" s="81">
        <v>2021.0</v>
      </c>
      <c r="C84" s="82" t="s">
        <v>124</v>
      </c>
      <c r="D84" s="54" t="s">
        <v>48</v>
      </c>
      <c r="E84" s="60">
        <v>31.0</v>
      </c>
      <c r="F84" s="61">
        <v>673117.0</v>
      </c>
      <c r="G84" s="57">
        <f t="shared" si="1"/>
        <v>21713.45161</v>
      </c>
      <c r="H84" s="73">
        <f t="shared" si="3"/>
        <v>0.004473092243</v>
      </c>
      <c r="I84" s="59">
        <v>1.0</v>
      </c>
    </row>
    <row r="85" ht="12.0" customHeight="1">
      <c r="A85" s="43" t="s">
        <v>32</v>
      </c>
      <c r="B85" s="81">
        <v>2021.0</v>
      </c>
      <c r="C85" s="82" t="s">
        <v>125</v>
      </c>
      <c r="D85" s="54" t="s">
        <v>50</v>
      </c>
      <c r="E85" s="60">
        <v>30.0</v>
      </c>
      <c r="F85" s="61">
        <v>643255.0</v>
      </c>
      <c r="G85" s="57">
        <f t="shared" si="1"/>
        <v>21441.83333</v>
      </c>
      <c r="H85" s="73">
        <f t="shared" si="3"/>
        <v>0.06729062307</v>
      </c>
      <c r="I85" s="59">
        <v>1.0</v>
      </c>
    </row>
    <row r="86" ht="12.0" customHeight="1">
      <c r="A86" s="43" t="s">
        <v>32</v>
      </c>
      <c r="B86" s="81">
        <v>2021.0</v>
      </c>
      <c r="C86" s="82" t="s">
        <v>126</v>
      </c>
      <c r="D86" s="54" t="s">
        <v>52</v>
      </c>
      <c r="E86" s="60">
        <v>31.0</v>
      </c>
      <c r="F86" s="61">
        <v>634591.0</v>
      </c>
      <c r="G86" s="57">
        <f t="shared" si="1"/>
        <v>20470.67742</v>
      </c>
      <c r="H86" s="73">
        <f t="shared" si="3"/>
        <v>0.127938858</v>
      </c>
      <c r="I86" s="59">
        <v>1.0</v>
      </c>
    </row>
    <row r="87" ht="12.0" customHeight="1">
      <c r="A87" s="43" t="s">
        <v>32</v>
      </c>
      <c r="B87" s="81">
        <v>2021.0</v>
      </c>
      <c r="C87" s="82" t="s">
        <v>127</v>
      </c>
      <c r="D87" s="54" t="s">
        <v>54</v>
      </c>
      <c r="E87" s="60">
        <v>30.0</v>
      </c>
      <c r="F87" s="61">
        <v>547695.0</v>
      </c>
      <c r="G87" s="57">
        <f t="shared" si="1"/>
        <v>18256.5</v>
      </c>
      <c r="H87" s="73">
        <f t="shared" si="3"/>
        <v>0.1877425823</v>
      </c>
      <c r="I87" s="59">
        <v>1.0</v>
      </c>
    </row>
    <row r="88" ht="12.0" customHeight="1">
      <c r="A88" s="63" t="s">
        <v>32</v>
      </c>
      <c r="B88" s="15">
        <v>2021.0</v>
      </c>
      <c r="C88" s="83" t="s">
        <v>128</v>
      </c>
      <c r="D88" s="65" t="s">
        <v>56</v>
      </c>
      <c r="E88" s="66">
        <v>31.0</v>
      </c>
      <c r="F88" s="67">
        <v>552434.0</v>
      </c>
      <c r="G88" s="77">
        <f t="shared" si="1"/>
        <v>17820.45161</v>
      </c>
      <c r="H88" s="78">
        <f t="shared" si="3"/>
        <v>0.2373625769</v>
      </c>
      <c r="I88" s="70">
        <v>1.0</v>
      </c>
    </row>
    <row r="89" ht="12.0" customHeight="1">
      <c r="A89" s="43" t="s">
        <v>32</v>
      </c>
      <c r="B89" s="79">
        <v>2022.0</v>
      </c>
      <c r="C89" s="80" t="s">
        <v>129</v>
      </c>
      <c r="D89" s="46" t="s">
        <v>34</v>
      </c>
      <c r="E89" s="47">
        <v>31.0</v>
      </c>
      <c r="F89" s="71">
        <v>478094.0</v>
      </c>
      <c r="G89" s="49">
        <f t="shared" si="1"/>
        <v>15422.3871</v>
      </c>
      <c r="H89" s="72">
        <f>G89/G77-1</f>
        <v>0.9219627502</v>
      </c>
      <c r="I89" s="51">
        <v>1.0</v>
      </c>
    </row>
    <row r="90" ht="12.0" customHeight="1">
      <c r="A90" s="43" t="s">
        <v>32</v>
      </c>
      <c r="B90" s="81">
        <v>2022.0</v>
      </c>
      <c r="C90" s="82" t="s">
        <v>130</v>
      </c>
      <c r="D90" s="54" t="s">
        <v>36</v>
      </c>
      <c r="E90" s="55">
        <v>28.0</v>
      </c>
      <c r="F90" s="61">
        <v>463707.0</v>
      </c>
      <c r="G90" s="57">
        <f t="shared" si="1"/>
        <v>16560.96429</v>
      </c>
      <c r="H90" s="73">
        <f t="shared" ref="H90:H93" si="4">(sum(F$89:F90)/sum(E$89:E90))/((sum(F$77:F78)/sum(E$77:E78)))-1</f>
        <v>1.034443801</v>
      </c>
      <c r="I90" s="59">
        <v>1.0</v>
      </c>
    </row>
    <row r="91" ht="12.0" customHeight="1">
      <c r="A91" s="43" t="s">
        <v>32</v>
      </c>
      <c r="B91" s="81">
        <v>2022.0</v>
      </c>
      <c r="C91" s="82" t="s">
        <v>131</v>
      </c>
      <c r="D91" s="54" t="s">
        <v>38</v>
      </c>
      <c r="E91" s="60">
        <v>31.0</v>
      </c>
      <c r="F91" s="61">
        <v>580324.0</v>
      </c>
      <c r="G91" s="57">
        <f t="shared" si="1"/>
        <v>18720.12903</v>
      </c>
      <c r="H91" s="73">
        <f t="shared" si="4"/>
        <v>1.102060319</v>
      </c>
      <c r="I91" s="59">
        <v>1.0</v>
      </c>
    </row>
    <row r="92" ht="12.0" customHeight="1">
      <c r="A92" s="43" t="s">
        <v>32</v>
      </c>
      <c r="B92" s="81">
        <v>2022.0</v>
      </c>
      <c r="C92" s="82" t="s">
        <v>132</v>
      </c>
      <c r="D92" s="54" t="s">
        <v>40</v>
      </c>
      <c r="E92" s="60">
        <v>30.0</v>
      </c>
      <c r="F92" s="61">
        <v>675361.0</v>
      </c>
      <c r="G92" s="57">
        <f t="shared" si="1"/>
        <v>22512.03333</v>
      </c>
      <c r="H92" s="73">
        <f t="shared" si="4"/>
        <v>1.183129739</v>
      </c>
      <c r="I92" s="59">
        <v>1.0</v>
      </c>
    </row>
    <row r="93" ht="12.0" customHeight="1">
      <c r="A93" s="43" t="s">
        <v>32</v>
      </c>
      <c r="B93" s="81">
        <v>2022.0</v>
      </c>
      <c r="C93" s="82" t="s">
        <v>133</v>
      </c>
      <c r="D93" s="54" t="s">
        <v>42</v>
      </c>
      <c r="E93" s="60">
        <v>31.0</v>
      </c>
      <c r="F93" s="61">
        <v>769535.0</v>
      </c>
      <c r="G93" s="57">
        <f t="shared" si="1"/>
        <v>24823.70968</v>
      </c>
      <c r="H93" s="73">
        <f t="shared" si="4"/>
        <v>1.210894933</v>
      </c>
      <c r="I93" s="59">
        <v>1.0</v>
      </c>
    </row>
    <row r="94" ht="12.0" customHeight="1">
      <c r="A94" s="43" t="s">
        <v>32</v>
      </c>
      <c r="B94" s="81">
        <v>2022.0</v>
      </c>
      <c r="C94" s="82" t="s">
        <v>134</v>
      </c>
      <c r="D94" s="54" t="s">
        <v>44</v>
      </c>
      <c r="E94" s="60">
        <v>30.0</v>
      </c>
      <c r="F94" s="61"/>
      <c r="G94" s="57"/>
      <c r="H94" s="73"/>
      <c r="I94" s="59">
        <v>0.0</v>
      </c>
    </row>
    <row r="95" ht="12.0" customHeight="1">
      <c r="A95" s="43" t="s">
        <v>32</v>
      </c>
      <c r="B95" s="81">
        <v>2022.0</v>
      </c>
      <c r="C95" s="82" t="s">
        <v>135</v>
      </c>
      <c r="D95" s="54" t="s">
        <v>46</v>
      </c>
      <c r="E95" s="60">
        <v>31.0</v>
      </c>
      <c r="F95" s="61"/>
      <c r="G95" s="57"/>
      <c r="H95" s="73"/>
      <c r="I95" s="59">
        <v>0.0</v>
      </c>
    </row>
    <row r="96" ht="12.0" customHeight="1">
      <c r="A96" s="43" t="s">
        <v>32</v>
      </c>
      <c r="B96" s="81">
        <v>2022.0</v>
      </c>
      <c r="C96" s="82" t="s">
        <v>136</v>
      </c>
      <c r="D96" s="54" t="s">
        <v>48</v>
      </c>
      <c r="E96" s="60">
        <v>31.0</v>
      </c>
      <c r="F96" s="61"/>
      <c r="G96" s="57"/>
      <c r="H96" s="73"/>
      <c r="I96" s="59">
        <v>0.0</v>
      </c>
    </row>
    <row r="97" ht="12.0" customHeight="1">
      <c r="A97" s="43" t="s">
        <v>32</v>
      </c>
      <c r="B97" s="81">
        <v>2022.0</v>
      </c>
      <c r="C97" s="82" t="s">
        <v>137</v>
      </c>
      <c r="D97" s="54" t="s">
        <v>50</v>
      </c>
      <c r="E97" s="60">
        <v>30.0</v>
      </c>
      <c r="F97" s="61"/>
      <c r="G97" s="57"/>
      <c r="H97" s="73"/>
      <c r="I97" s="59">
        <v>0.0</v>
      </c>
    </row>
    <row r="98" ht="12.0" customHeight="1">
      <c r="A98" s="43" t="s">
        <v>32</v>
      </c>
      <c r="B98" s="81">
        <v>2022.0</v>
      </c>
      <c r="C98" s="82" t="s">
        <v>138</v>
      </c>
      <c r="D98" s="54" t="s">
        <v>52</v>
      </c>
      <c r="E98" s="60">
        <v>31.0</v>
      </c>
      <c r="F98" s="61"/>
      <c r="G98" s="57"/>
      <c r="H98" s="73"/>
      <c r="I98" s="59">
        <v>0.0</v>
      </c>
    </row>
    <row r="99" ht="12.0" customHeight="1">
      <c r="A99" s="43" t="s">
        <v>32</v>
      </c>
      <c r="B99" s="81">
        <v>2022.0</v>
      </c>
      <c r="C99" s="82" t="s">
        <v>139</v>
      </c>
      <c r="D99" s="54" t="s">
        <v>54</v>
      </c>
      <c r="E99" s="60">
        <v>30.0</v>
      </c>
      <c r="F99" s="61"/>
      <c r="G99" s="57"/>
      <c r="H99" s="73"/>
      <c r="I99" s="59">
        <v>0.0</v>
      </c>
    </row>
    <row r="100" ht="12.0" customHeight="1">
      <c r="A100" s="63" t="s">
        <v>32</v>
      </c>
      <c r="B100" s="15">
        <v>2022.0</v>
      </c>
      <c r="C100" s="83" t="s">
        <v>140</v>
      </c>
      <c r="D100" s="65" t="s">
        <v>56</v>
      </c>
      <c r="E100" s="66">
        <v>31.0</v>
      </c>
      <c r="F100" s="67"/>
      <c r="G100" s="77"/>
      <c r="H100" s="78"/>
      <c r="I100" s="7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84" t="s">
        <v>3</v>
      </c>
      <c r="F1" s="6" t="s">
        <v>4</v>
      </c>
    </row>
    <row r="2" ht="12.75" customHeight="1">
      <c r="A2" s="7" t="s">
        <v>5</v>
      </c>
      <c r="B2" s="33">
        <f>ERT_FLTS_YY!B2</f>
        <v>44727</v>
      </c>
      <c r="C2" s="9" t="s">
        <v>6</v>
      </c>
      <c r="D2" s="10">
        <f>ERT_FLTS_YY!D2</f>
        <v>44712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7" t="str">
        <f>ERT_FLTS_YY!A4</f>
        <v>Period: JAN-MAY</v>
      </c>
      <c r="B4" s="88" t="s">
        <v>141</v>
      </c>
      <c r="C4" s="88" t="s">
        <v>141</v>
      </c>
      <c r="D4" s="88" t="s">
        <v>142</v>
      </c>
      <c r="E4" s="88" t="s">
        <v>142</v>
      </c>
      <c r="F4" s="88" t="s">
        <v>142</v>
      </c>
    </row>
    <row r="5" ht="25.5" customHeight="1">
      <c r="A5" s="89" t="s">
        <v>143</v>
      </c>
      <c r="B5" s="90" t="s">
        <v>23</v>
      </c>
      <c r="C5" s="90" t="s">
        <v>24</v>
      </c>
      <c r="D5" s="90" t="s">
        <v>23</v>
      </c>
      <c r="E5" s="90" t="s">
        <v>24</v>
      </c>
      <c r="F5" s="89" t="s">
        <v>16</v>
      </c>
    </row>
    <row r="6" ht="12.75" customHeight="1">
      <c r="A6" s="91" t="s">
        <v>11</v>
      </c>
      <c r="B6" s="92">
        <v>1342000.0</v>
      </c>
      <c r="C6" s="92">
        <v>2966963.0</v>
      </c>
      <c r="D6" s="92">
        <v>8887.0</v>
      </c>
      <c r="E6" s="92">
        <v>19649.0</v>
      </c>
      <c r="F6" s="93">
        <f t="shared" ref="F6:F34" si="1">E6/D6-1</f>
        <v>1.210982334</v>
      </c>
    </row>
    <row r="7" ht="12.75" customHeight="1">
      <c r="A7" s="91" t="s">
        <v>144</v>
      </c>
      <c r="B7" s="92">
        <v>149173.0</v>
      </c>
      <c r="C7" s="92">
        <v>426282.0</v>
      </c>
      <c r="D7" s="92">
        <v>988.0</v>
      </c>
      <c r="E7" s="92">
        <v>2823.0</v>
      </c>
      <c r="F7" s="93">
        <f t="shared" si="1"/>
        <v>1.857287449</v>
      </c>
    </row>
    <row r="8" ht="12.75" customHeight="1">
      <c r="A8" s="91" t="s">
        <v>145</v>
      </c>
      <c r="B8" s="92">
        <v>149801.0</v>
      </c>
      <c r="C8" s="92">
        <v>376353.0</v>
      </c>
      <c r="D8" s="92">
        <v>992.0</v>
      </c>
      <c r="E8" s="92">
        <v>2492.0</v>
      </c>
      <c r="F8" s="93">
        <f t="shared" si="1"/>
        <v>1.512096774</v>
      </c>
    </row>
    <row r="9" ht="12.75" customHeight="1">
      <c r="A9" s="91" t="s">
        <v>146</v>
      </c>
      <c r="B9" s="92">
        <v>133080.0</v>
      </c>
      <c r="C9" s="92">
        <v>257491.0</v>
      </c>
      <c r="D9" s="92">
        <v>881.0</v>
      </c>
      <c r="E9" s="92">
        <v>1705.0</v>
      </c>
      <c r="F9" s="93">
        <f t="shared" si="1"/>
        <v>0.9353007946</v>
      </c>
    </row>
    <row r="10" ht="12.75" customHeight="1">
      <c r="A10" s="91" t="s">
        <v>147</v>
      </c>
      <c r="B10" s="92">
        <v>81749.0</v>
      </c>
      <c r="C10" s="92">
        <v>222214.0</v>
      </c>
      <c r="D10" s="92">
        <v>541.0</v>
      </c>
      <c r="E10" s="92">
        <v>1472.0</v>
      </c>
      <c r="F10" s="93">
        <f t="shared" si="1"/>
        <v>1.720887246</v>
      </c>
    </row>
    <row r="11" ht="12.75" customHeight="1">
      <c r="A11" s="91" t="s">
        <v>148</v>
      </c>
      <c r="B11" s="92">
        <v>64984.0</v>
      </c>
      <c r="C11" s="92">
        <v>119092.0</v>
      </c>
      <c r="D11" s="92">
        <v>430.0</v>
      </c>
      <c r="E11" s="92">
        <v>789.0</v>
      </c>
      <c r="F11" s="93">
        <f t="shared" si="1"/>
        <v>0.8348837209</v>
      </c>
    </row>
    <row r="12" ht="12.75" customHeight="1">
      <c r="A12" s="91" t="s">
        <v>149</v>
      </c>
      <c r="B12" s="92">
        <v>91216.0</v>
      </c>
      <c r="C12" s="92">
        <v>210268.0</v>
      </c>
      <c r="D12" s="92">
        <v>604.0</v>
      </c>
      <c r="E12" s="92">
        <v>1393.0</v>
      </c>
      <c r="F12" s="93">
        <f t="shared" si="1"/>
        <v>1.306291391</v>
      </c>
    </row>
    <row r="13" ht="12.75" customHeight="1">
      <c r="A13" s="91" t="s">
        <v>150</v>
      </c>
      <c r="B13" s="92">
        <v>64970.0</v>
      </c>
      <c r="C13" s="92">
        <v>186198.0</v>
      </c>
      <c r="D13" s="92">
        <v>430.0</v>
      </c>
      <c r="E13" s="92">
        <v>1233.0</v>
      </c>
      <c r="F13" s="93">
        <f t="shared" si="1"/>
        <v>1.86744186</v>
      </c>
    </row>
    <row r="14" ht="12.75" customHeight="1">
      <c r="A14" s="91" t="s">
        <v>151</v>
      </c>
      <c r="B14" s="92">
        <v>31114.0</v>
      </c>
      <c r="C14" s="92">
        <v>55054.0</v>
      </c>
      <c r="D14" s="92">
        <v>206.0</v>
      </c>
      <c r="E14" s="92">
        <v>365.0</v>
      </c>
      <c r="F14" s="93">
        <f t="shared" si="1"/>
        <v>0.7718446602</v>
      </c>
    </row>
    <row r="15" ht="12.75" customHeight="1">
      <c r="A15" s="94" t="s">
        <v>152</v>
      </c>
      <c r="B15" s="92">
        <v>34694.0</v>
      </c>
      <c r="C15" s="92">
        <v>77591.0</v>
      </c>
      <c r="D15" s="92">
        <v>230.0</v>
      </c>
      <c r="E15" s="92">
        <v>514.0</v>
      </c>
      <c r="F15" s="93">
        <f t="shared" si="1"/>
        <v>1.234782609</v>
      </c>
    </row>
    <row r="16" ht="12.75" customHeight="1">
      <c r="A16" s="91" t="s">
        <v>153</v>
      </c>
      <c r="B16" s="92">
        <v>393324.0</v>
      </c>
      <c r="C16" s="92">
        <v>1055535.0</v>
      </c>
      <c r="D16" s="92">
        <v>2605.0</v>
      </c>
      <c r="E16" s="92">
        <v>6990.0</v>
      </c>
      <c r="F16" s="93">
        <f t="shared" si="1"/>
        <v>1.683301344</v>
      </c>
    </row>
    <row r="17" ht="12.75" customHeight="1">
      <c r="A17" s="91" t="s">
        <v>154</v>
      </c>
      <c r="B17" s="92">
        <v>405961.0</v>
      </c>
      <c r="C17" s="92">
        <v>985755.0</v>
      </c>
      <c r="D17" s="92">
        <v>2688.0</v>
      </c>
      <c r="E17" s="92">
        <v>6528.0</v>
      </c>
      <c r="F17" s="93">
        <f t="shared" si="1"/>
        <v>1.428571429</v>
      </c>
    </row>
    <row r="18" ht="12.75" customHeight="1">
      <c r="A18" s="91" t="s">
        <v>155</v>
      </c>
      <c r="B18" s="92">
        <v>105254.0</v>
      </c>
      <c r="C18" s="92">
        <v>253637.0</v>
      </c>
      <c r="D18" s="92">
        <v>697.0</v>
      </c>
      <c r="E18" s="92">
        <v>1680.0</v>
      </c>
      <c r="F18" s="93">
        <f t="shared" si="1"/>
        <v>1.410329986</v>
      </c>
    </row>
    <row r="19" ht="12.75" customHeight="1">
      <c r="A19" s="91" t="s">
        <v>156</v>
      </c>
      <c r="B19" s="92">
        <v>107166.0</v>
      </c>
      <c r="C19" s="92">
        <v>279414.0</v>
      </c>
      <c r="D19" s="92">
        <v>710.0</v>
      </c>
      <c r="E19" s="92">
        <v>1850.0</v>
      </c>
      <c r="F19" s="93">
        <f t="shared" si="1"/>
        <v>1.605633803</v>
      </c>
    </row>
    <row r="20" ht="12.75" customHeight="1">
      <c r="A20" s="91" t="s">
        <v>157</v>
      </c>
      <c r="B20" s="92">
        <v>64741.0</v>
      </c>
      <c r="C20" s="92">
        <v>181558.0</v>
      </c>
      <c r="D20" s="92">
        <v>429.0</v>
      </c>
      <c r="E20" s="92">
        <v>1202.0</v>
      </c>
      <c r="F20" s="93">
        <f t="shared" si="1"/>
        <v>1.801864802</v>
      </c>
    </row>
    <row r="21" ht="12.75" customHeight="1">
      <c r="A21" s="91" t="s">
        <v>158</v>
      </c>
      <c r="B21" s="92">
        <v>210573.0</v>
      </c>
      <c r="C21" s="92">
        <v>597107.0</v>
      </c>
      <c r="D21" s="92">
        <v>1395.0</v>
      </c>
      <c r="E21" s="92">
        <v>3954.0</v>
      </c>
      <c r="F21" s="93">
        <f t="shared" si="1"/>
        <v>1.834408602</v>
      </c>
    </row>
    <row r="22" ht="12.75" customHeight="1">
      <c r="A22" s="91" t="s">
        <v>159</v>
      </c>
      <c r="B22" s="92">
        <v>39185.0</v>
      </c>
      <c r="C22" s="92">
        <v>74905.0</v>
      </c>
      <c r="D22" s="92">
        <v>260.0</v>
      </c>
      <c r="E22" s="92">
        <v>496.0</v>
      </c>
      <c r="F22" s="93">
        <f t="shared" si="1"/>
        <v>0.9076923077</v>
      </c>
    </row>
    <row r="23" ht="12.75" customHeight="1">
      <c r="A23" s="91" t="s">
        <v>160</v>
      </c>
      <c r="B23" s="92">
        <v>47191.0</v>
      </c>
      <c r="C23" s="92">
        <v>71958.0</v>
      </c>
      <c r="D23" s="92">
        <v>313.0</v>
      </c>
      <c r="E23" s="92">
        <v>477.0</v>
      </c>
      <c r="F23" s="93">
        <f t="shared" si="1"/>
        <v>0.5239616613</v>
      </c>
    </row>
    <row r="24" ht="12.75" customHeight="1">
      <c r="A24" s="91" t="s">
        <v>161</v>
      </c>
      <c r="B24" s="92">
        <v>18941.0</v>
      </c>
      <c r="C24" s="92">
        <v>35123.0</v>
      </c>
      <c r="D24" s="92">
        <v>125.0</v>
      </c>
      <c r="E24" s="92">
        <v>233.0</v>
      </c>
      <c r="F24" s="93">
        <f t="shared" si="1"/>
        <v>0.864</v>
      </c>
    </row>
    <row r="25" ht="12.75" customHeight="1">
      <c r="A25" s="91" t="s">
        <v>162</v>
      </c>
      <c r="B25" s="92">
        <v>158041.0</v>
      </c>
      <c r="C25" s="92">
        <v>402196.0</v>
      </c>
      <c r="D25" s="92">
        <v>1047.0</v>
      </c>
      <c r="E25" s="92">
        <v>2664.0</v>
      </c>
      <c r="F25" s="93">
        <f t="shared" si="1"/>
        <v>1.544412607</v>
      </c>
    </row>
    <row r="26" ht="12.75" customHeight="1">
      <c r="A26" s="91" t="s">
        <v>163</v>
      </c>
      <c r="B26" s="92">
        <v>115857.0</v>
      </c>
      <c r="C26" s="92">
        <v>198965.0</v>
      </c>
      <c r="D26" s="92">
        <v>767.0</v>
      </c>
      <c r="E26" s="92">
        <v>1318.0</v>
      </c>
      <c r="F26" s="93">
        <f t="shared" si="1"/>
        <v>0.7183833116</v>
      </c>
    </row>
    <row r="27" ht="12.75" customHeight="1">
      <c r="A27" s="91" t="s">
        <v>164</v>
      </c>
      <c r="B27" s="92">
        <v>109926.0</v>
      </c>
      <c r="C27" s="92">
        <v>223443.0</v>
      </c>
      <c r="D27" s="92">
        <v>728.0</v>
      </c>
      <c r="E27" s="92">
        <v>1480.0</v>
      </c>
      <c r="F27" s="93">
        <f t="shared" si="1"/>
        <v>1.032967033</v>
      </c>
    </row>
    <row r="28" ht="12.75" customHeight="1">
      <c r="A28" s="91" t="s">
        <v>165</v>
      </c>
      <c r="B28" s="92">
        <v>85312.0</v>
      </c>
      <c r="C28" s="92">
        <v>261978.0</v>
      </c>
      <c r="D28" s="92">
        <v>565.0</v>
      </c>
      <c r="E28" s="92">
        <v>1735.0</v>
      </c>
      <c r="F28" s="93">
        <f t="shared" si="1"/>
        <v>2.07079646</v>
      </c>
    </row>
    <row r="29" ht="12.75" customHeight="1">
      <c r="A29" s="91" t="s">
        <v>166</v>
      </c>
      <c r="B29" s="92">
        <v>118628.0</v>
      </c>
      <c r="C29" s="92">
        <v>213347.0</v>
      </c>
      <c r="D29" s="92">
        <v>786.0</v>
      </c>
      <c r="E29" s="92">
        <v>1413.0</v>
      </c>
      <c r="F29" s="93">
        <f t="shared" si="1"/>
        <v>0.7977099237</v>
      </c>
    </row>
    <row r="30" ht="12.75" customHeight="1">
      <c r="A30" s="91" t="s">
        <v>167</v>
      </c>
      <c r="B30" s="92">
        <v>57403.0</v>
      </c>
      <c r="C30" s="92">
        <v>139257.0</v>
      </c>
      <c r="D30" s="92">
        <v>380.0</v>
      </c>
      <c r="E30" s="92">
        <v>922.0</v>
      </c>
      <c r="F30" s="93">
        <f t="shared" si="1"/>
        <v>1.426315789</v>
      </c>
    </row>
    <row r="31" ht="12.75" customHeight="1">
      <c r="A31" s="91" t="s">
        <v>168</v>
      </c>
      <c r="B31" s="92">
        <v>49724.0</v>
      </c>
      <c r="C31" s="92">
        <v>144646.0</v>
      </c>
      <c r="D31" s="92">
        <v>329.0</v>
      </c>
      <c r="E31" s="92">
        <v>958.0</v>
      </c>
      <c r="F31" s="93">
        <f t="shared" si="1"/>
        <v>1.911854103</v>
      </c>
    </row>
    <row r="32" ht="12.75" customHeight="1">
      <c r="A32" s="91" t="s">
        <v>169</v>
      </c>
      <c r="B32" s="92">
        <v>243385.0</v>
      </c>
      <c r="C32" s="92">
        <v>699260.0</v>
      </c>
      <c r="D32" s="92">
        <v>1612.0</v>
      </c>
      <c r="E32" s="92">
        <v>4631.0</v>
      </c>
      <c r="F32" s="93">
        <f t="shared" si="1"/>
        <v>1.872828784</v>
      </c>
    </row>
    <row r="33" ht="12.75" customHeight="1">
      <c r="A33" s="91" t="s">
        <v>170</v>
      </c>
      <c r="B33" s="92">
        <v>94509.0</v>
      </c>
      <c r="C33" s="92">
        <v>217285.0</v>
      </c>
      <c r="D33" s="92">
        <v>626.0</v>
      </c>
      <c r="E33" s="92">
        <v>1439.0</v>
      </c>
      <c r="F33" s="93">
        <f t="shared" si="1"/>
        <v>1.298722045</v>
      </c>
    </row>
    <row r="34" ht="12.75" customHeight="1">
      <c r="A34" s="91" t="s">
        <v>171</v>
      </c>
      <c r="B34" s="92">
        <v>133221.0</v>
      </c>
      <c r="C34" s="92">
        <v>371663.0</v>
      </c>
      <c r="D34" s="92">
        <v>882.0</v>
      </c>
      <c r="E34" s="92">
        <v>2461.0</v>
      </c>
      <c r="F34" s="93">
        <f t="shared" si="1"/>
        <v>1.790249433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5" t="s">
        <v>172</v>
      </c>
      <c r="B1" s="95" t="s">
        <v>27</v>
      </c>
      <c r="C1" s="95" t="s">
        <v>173</v>
      </c>
      <c r="D1" s="95" t="s">
        <v>174</v>
      </c>
    </row>
    <row r="2" ht="12.0" customHeight="1">
      <c r="A2" s="96">
        <v>44351.0</v>
      </c>
      <c r="B2" s="97" t="s">
        <v>175</v>
      </c>
      <c r="C2" s="98"/>
      <c r="D2" s="97" t="s">
        <v>176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