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hegendo\Downloads\07-release-20220713T141804Z-001\07-release\"/>
    </mc:Choice>
  </mc:AlternateContent>
  <bookViews>
    <workbookView xWindow="0" yWindow="0" windowWidth="25200" windowHeight="11640"/>
  </bookViews>
  <sheets>
    <sheet name="ERT_ATFM_YY" sheetId="1" r:id="rId1"/>
    <sheet name="ERT_ATFM_MM" sheetId="2" r:id="rId2"/>
    <sheet name="ERT_ATFM_FAB" sheetId="3" r:id="rId3"/>
    <sheet name="ERT_ATFM_LOC" sheetId="4" r:id="rId4"/>
    <sheet name="Change Log" sheetId="5" r:id="rId5"/>
  </sheets>
  <calcPr calcId="162913"/>
</workbook>
</file>

<file path=xl/calcChain.xml><?xml version="1.0" encoding="utf-8"?>
<calcChain xmlns="http://schemas.openxmlformats.org/spreadsheetml/2006/main">
  <c r="E34" i="4" l="1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A4" i="4"/>
  <c r="D2" i="4"/>
  <c r="B2" i="4"/>
  <c r="F1" i="4"/>
  <c r="E15" i="3"/>
  <c r="E14" i="3"/>
  <c r="E13" i="3"/>
  <c r="E12" i="3"/>
  <c r="E11" i="3"/>
  <c r="E10" i="3"/>
  <c r="E9" i="3"/>
  <c r="E8" i="3"/>
  <c r="E7" i="3"/>
  <c r="E6" i="3"/>
  <c r="F6" i="3" s="1"/>
  <c r="A4" i="3"/>
  <c r="D2" i="3"/>
  <c r="B2" i="3"/>
  <c r="F1" i="3"/>
  <c r="E47" i="2"/>
  <c r="B47" i="2"/>
  <c r="E46" i="2"/>
  <c r="B46" i="2"/>
  <c r="E45" i="2"/>
  <c r="B45" i="2"/>
  <c r="E44" i="2"/>
  <c r="B44" i="2"/>
  <c r="E43" i="2"/>
  <c r="B43" i="2"/>
  <c r="E42" i="2"/>
  <c r="B42" i="2"/>
  <c r="E41" i="2"/>
  <c r="B41" i="2"/>
  <c r="E40" i="2"/>
  <c r="B40" i="2"/>
  <c r="E39" i="2"/>
  <c r="B39" i="2"/>
  <c r="E38" i="2"/>
  <c r="B38" i="2"/>
  <c r="E37" i="2"/>
  <c r="B37" i="2"/>
  <c r="E36" i="2"/>
  <c r="B36" i="2"/>
  <c r="E35" i="2"/>
  <c r="B35" i="2"/>
  <c r="E34" i="2"/>
  <c r="B34" i="2"/>
  <c r="E33" i="2"/>
  <c r="B33" i="2"/>
  <c r="E32" i="2"/>
  <c r="B32" i="2"/>
  <c r="E31" i="2"/>
  <c r="B31" i="2"/>
  <c r="E30" i="2"/>
  <c r="B30" i="2"/>
  <c r="E29" i="2"/>
  <c r="B29" i="2"/>
  <c r="E28" i="2"/>
  <c r="B28" i="2"/>
  <c r="E27" i="2"/>
  <c r="B27" i="2"/>
  <c r="E26" i="2"/>
  <c r="B26" i="2"/>
  <c r="E25" i="2"/>
  <c r="B25" i="2"/>
  <c r="E24" i="2"/>
  <c r="B24" i="2"/>
  <c r="E23" i="2"/>
  <c r="B23" i="2"/>
  <c r="E22" i="2"/>
  <c r="B22" i="2"/>
  <c r="E21" i="2"/>
  <c r="B21" i="2"/>
  <c r="E20" i="2"/>
  <c r="B20" i="2"/>
  <c r="E19" i="2"/>
  <c r="B19" i="2"/>
  <c r="E18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D2" i="2"/>
  <c r="B2" i="2"/>
  <c r="F1" i="2"/>
  <c r="G13" i="1"/>
  <c r="C13" i="1"/>
  <c r="C12" i="1"/>
  <c r="G12" i="1" s="1"/>
  <c r="G11" i="1"/>
  <c r="C11" i="1"/>
  <c r="C10" i="1"/>
  <c r="G10" i="1" s="1"/>
  <c r="G9" i="1"/>
  <c r="C9" i="1"/>
  <c r="C8" i="1"/>
  <c r="G8" i="1" s="1"/>
  <c r="G7" i="1"/>
  <c r="C7" i="1"/>
  <c r="C6" i="1"/>
  <c r="G6" i="1" s="1"/>
  <c r="F1" i="1"/>
</calcChain>
</file>

<file path=xl/sharedStrings.xml><?xml version="1.0" encoding="utf-8"?>
<sst xmlns="http://schemas.openxmlformats.org/spreadsheetml/2006/main" count="216" uniqueCount="159">
  <si>
    <t>Data source</t>
  </si>
  <si>
    <t>EUROCONTROL - PRU</t>
  </si>
  <si>
    <t>Period Start</t>
  </si>
  <si>
    <t>Meta data</t>
  </si>
  <si>
    <t>Release date</t>
  </si>
  <si>
    <t>Period End</t>
  </si>
  <si>
    <t>Contact</t>
  </si>
  <si>
    <t>pru-support@eurocontrol.int</t>
  </si>
  <si>
    <t xml:space="preserve"> </t>
  </si>
  <si>
    <t>Period: JAN-JUN</t>
  </si>
  <si>
    <t>SES Area (RP3)</t>
  </si>
  <si>
    <t>Area</t>
  </si>
  <si>
    <t>Year</t>
  </si>
  <si>
    <t>En-route ATFM delay [min./flt.]</t>
  </si>
  <si>
    <t>FLTS</t>
  </si>
  <si>
    <t>En-route ATFM delay [total min.]</t>
  </si>
  <si>
    <t>Plan [annual]</t>
  </si>
  <si>
    <t>[actual vs. plan]</t>
  </si>
  <si>
    <t>% of flights with en-route ATFM delay greater than 15 min</t>
  </si>
  <si>
    <t>SES area (RP3)</t>
  </si>
  <si>
    <t xml:space="preserve">2015 </t>
  </si>
  <si>
    <t>2016</t>
  </si>
  <si>
    <t>2017</t>
  </si>
  <si>
    <t>2018</t>
  </si>
  <si>
    <t>2019</t>
  </si>
  <si>
    <t>2020</t>
  </si>
  <si>
    <t>2021</t>
  </si>
  <si>
    <t>2022</t>
  </si>
  <si>
    <t>2023</t>
  </si>
  <si>
    <t xml:space="preserve">2024 </t>
  </si>
  <si>
    <t>Month</t>
  </si>
  <si>
    <t>Cumulative Year</t>
  </si>
  <si>
    <t>Select</t>
  </si>
  <si>
    <t>Jan-19</t>
  </si>
  <si>
    <t>Feb-19</t>
  </si>
  <si>
    <t>Mar-19</t>
  </si>
  <si>
    <t>Apr-19</t>
  </si>
  <si>
    <t>May-19</t>
  </si>
  <si>
    <t>Jun-19</t>
  </si>
  <si>
    <t>Jul-19</t>
  </si>
  <si>
    <t>Aug-19</t>
  </si>
  <si>
    <t>Sep-19</t>
  </si>
  <si>
    <t>Oct-19</t>
  </si>
  <si>
    <t>Nov-19</t>
  </si>
  <si>
    <t>Dec-19</t>
  </si>
  <si>
    <t>Jan-20</t>
  </si>
  <si>
    <t>Feb-20</t>
  </si>
  <si>
    <t>Mar-20</t>
  </si>
  <si>
    <t>Apr-20</t>
  </si>
  <si>
    <t>May-20</t>
  </si>
  <si>
    <t>Jun-20</t>
  </si>
  <si>
    <t>Jul-20</t>
  </si>
  <si>
    <t>Aug-20</t>
  </si>
  <si>
    <t>Sep-20</t>
  </si>
  <si>
    <t>Oct-20</t>
  </si>
  <si>
    <t>Nov-20</t>
  </si>
  <si>
    <t>Dec-20</t>
  </si>
  <si>
    <t>Jan-21</t>
  </si>
  <si>
    <t>Feb-21</t>
  </si>
  <si>
    <t>Mar-21</t>
  </si>
  <si>
    <t>Apr-21</t>
  </si>
  <si>
    <t>May-21</t>
  </si>
  <si>
    <t>Jun-21</t>
  </si>
  <si>
    <t>Jul-21</t>
  </si>
  <si>
    <t>Aug-21</t>
  </si>
  <si>
    <t>Sep-21</t>
  </si>
  <si>
    <t>Oct-21</t>
  </si>
  <si>
    <t>Nov-21</t>
  </si>
  <si>
    <t>Dec-21</t>
  </si>
  <si>
    <t>Jan-22</t>
  </si>
  <si>
    <t>Feb-22</t>
  </si>
  <si>
    <t>Mar-22</t>
  </si>
  <si>
    <t>Apr-22</t>
  </si>
  <si>
    <t>May-22</t>
  </si>
  <si>
    <t>Jun-22</t>
  </si>
  <si>
    <t>Jul-22</t>
  </si>
  <si>
    <t>Aug-22</t>
  </si>
  <si>
    <t>Sep-22</t>
  </si>
  <si>
    <t>Oct-22</t>
  </si>
  <si>
    <t>Nov-22</t>
  </si>
  <si>
    <t>Dec-22</t>
  </si>
  <si>
    <t>Jan-23</t>
  </si>
  <si>
    <t>Feb-23</t>
  </si>
  <si>
    <t>Mar-23</t>
  </si>
  <si>
    <t>Apr-23</t>
  </si>
  <si>
    <t>May-23</t>
  </si>
  <si>
    <t>Jun-23</t>
  </si>
  <si>
    <t>Jul-23</t>
  </si>
  <si>
    <t>Aug-23</t>
  </si>
  <si>
    <t>Sep-23</t>
  </si>
  <si>
    <t>Oct-23</t>
  </si>
  <si>
    <t>Nov-23</t>
  </si>
  <si>
    <t>Dec-23</t>
  </si>
  <si>
    <t>Jan-24</t>
  </si>
  <si>
    <t>Feb-24</t>
  </si>
  <si>
    <t>Mar-24</t>
  </si>
  <si>
    <t>Apr-24</t>
  </si>
  <si>
    <t>May-24</t>
  </si>
  <si>
    <t>Jun-24</t>
  </si>
  <si>
    <t>Jul-24</t>
  </si>
  <si>
    <t>Aug-24</t>
  </si>
  <si>
    <t>Sep-24</t>
  </si>
  <si>
    <t>Oct-24</t>
  </si>
  <si>
    <t>Nov-24</t>
  </si>
  <si>
    <t>Dec-24</t>
  </si>
  <si>
    <t>Full Year</t>
  </si>
  <si>
    <t>FAB_ANSB</t>
  </si>
  <si>
    <t>FAB (based on ANSP)</t>
  </si>
  <si>
    <t>Plan [2022]</t>
  </si>
  <si>
    <t>FLTS [TOT]</t>
  </si>
  <si>
    <t>En-route ATFM delay [min.]</t>
  </si>
  <si>
    <t>Actual [2022]</t>
  </si>
  <si>
    <t>[act. vs. plan]</t>
  </si>
  <si>
    <t>Baltic FAB</t>
  </si>
  <si>
    <t>BLUE MED FAB</t>
  </si>
  <si>
    <t>DANUBE FAB</t>
  </si>
  <si>
    <t>DK-SE FAB</t>
  </si>
  <si>
    <t>FAB CE (SES RP2)</t>
  </si>
  <si>
    <t>FABEC</t>
  </si>
  <si>
    <t>NEFAB</t>
  </si>
  <si>
    <t>SW FAB</t>
  </si>
  <si>
    <t>UK-Ireland FAB</t>
  </si>
  <si>
    <t>Entity</t>
  </si>
  <si>
    <t>Plan [2021]</t>
  </si>
  <si>
    <t>Actual [2021]</t>
  </si>
  <si>
    <t>ANS CR</t>
  </si>
  <si>
    <t>Austro Control</t>
  </si>
  <si>
    <t>Avinor</t>
  </si>
  <si>
    <t>BULATSA</t>
  </si>
  <si>
    <t>Croatia Control</t>
  </si>
  <si>
    <t>DCAC Cyprus</t>
  </si>
  <si>
    <t>DFS</t>
  </si>
  <si>
    <t>DSNA</t>
  </si>
  <si>
    <t>EANS</t>
  </si>
  <si>
    <t>ENAIRE</t>
  </si>
  <si>
    <t>ENAV</t>
  </si>
  <si>
    <t>Fintraffic ANS</t>
  </si>
  <si>
    <t>HASP</t>
  </si>
  <si>
    <t>HungaroControl (EC)</t>
  </si>
  <si>
    <t>IAA</t>
  </si>
  <si>
    <t>LFV</t>
  </si>
  <si>
    <t>LGS</t>
  </si>
  <si>
    <t>LPS</t>
  </si>
  <si>
    <t>LVNL</t>
  </si>
  <si>
    <t>Maastricht UAC</t>
  </si>
  <si>
    <t>MATS</t>
  </si>
  <si>
    <t>NAV Portugal</t>
  </si>
  <si>
    <t>NAVIAIR</t>
  </si>
  <si>
    <t>Oro navigacija</t>
  </si>
  <si>
    <t>PANSA</t>
  </si>
  <si>
    <t>ROMATSA</t>
  </si>
  <si>
    <t>skeyes</t>
  </si>
  <si>
    <t>Skyguide</t>
  </si>
  <si>
    <t>Slovenia Control</t>
  </si>
  <si>
    <t>Change date</t>
  </si>
  <si>
    <t>Period</t>
  </si>
  <si>
    <t>Comment</t>
  </si>
  <si>
    <t>UK</t>
  </si>
  <si>
    <t>UK removed from SES 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</si>
</sst>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d&quot; &quot;mmm&quot; &quot;yyyy"/>
    <numFmt numFmtId="165" formatCode="m/d/yyyy"/>
    <numFmt numFmtId="166" formatCode="d\ mmm\ yyyy"/>
    <numFmt numFmtId="167" formatCode="d\ mmm\.\ yyyy"/>
  </numFmts>
  <fonts count="22" x14ac:knownFonts="1">
    <font>
      <sz val="10"/>
      <color rgb="FF000000"/>
      <name val="Arial"/>
    </font>
    <font>
      <b/>
      <sz val="9"/>
      <color rgb="FF396EA2"/>
      <name val="Calibri"/>
      <family val="2"/>
    </font>
    <font>
      <sz val="9"/>
      <color rgb="FF396EA2"/>
      <name val="Calibri"/>
      <family val="2"/>
    </font>
    <font>
      <u/>
      <sz val="9"/>
      <color rgb="FF396EA2"/>
      <name val="Calibri"/>
      <family val="2"/>
    </font>
    <font>
      <sz val="9"/>
      <color rgb="FFC00000"/>
      <name val="Calibri"/>
      <family val="2"/>
    </font>
    <font>
      <u/>
      <sz val="9"/>
      <color rgb="FF396EA2"/>
      <name val="Calibri"/>
      <family val="2"/>
    </font>
    <font>
      <sz val="9"/>
      <color rgb="FF000000"/>
      <name val="Calibri"/>
      <family val="2"/>
    </font>
    <font>
      <b/>
      <sz val="8"/>
      <color rgb="FFC00000"/>
      <name val="Calibri"/>
      <family val="2"/>
    </font>
    <font>
      <sz val="10"/>
      <name val="Calibri"/>
      <family val="2"/>
    </font>
    <font>
      <sz val="9"/>
      <color rgb="FFF3F3F3"/>
      <name val="Calibri"/>
      <family val="2"/>
    </font>
    <font>
      <sz val="9"/>
      <name val="Calibri"/>
      <family val="2"/>
    </font>
    <font>
      <sz val="9"/>
      <color rgb="FF396EA2"/>
      <name val="Arial"/>
      <family val="2"/>
    </font>
    <font>
      <u/>
      <sz val="9"/>
      <color rgb="FF396EA2"/>
      <name val="Calibri"/>
      <family val="2"/>
    </font>
    <font>
      <u/>
      <sz val="9"/>
      <color rgb="FF396EA2"/>
      <name val="Arial"/>
      <family val="2"/>
    </font>
    <font>
      <sz val="9"/>
      <color rgb="FF000000"/>
      <name val="Arial"/>
      <family val="2"/>
    </font>
    <font>
      <b/>
      <sz val="8"/>
      <color rgb="FFC00000"/>
      <name val="Arial"/>
      <family val="2"/>
    </font>
    <font>
      <sz val="10"/>
      <name val="Arial"/>
      <family val="2"/>
    </font>
    <font>
      <sz val="8"/>
      <color rgb="FFF3F3F3"/>
      <name val="Calibri"/>
      <family val="2"/>
    </font>
    <font>
      <sz val="9"/>
      <name val="Arial"/>
      <family val="2"/>
    </font>
    <font>
      <b/>
      <sz val="10"/>
      <color rgb="FF396EA2"/>
      <name val="Calibri"/>
      <family val="2"/>
    </font>
    <font>
      <sz val="10"/>
      <color rgb="FF000000"/>
      <name val="Calibri"/>
      <family val="2"/>
    </font>
    <font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  <fill>
      <patternFill patternType="solid">
        <fgColor rgb="FFF3F3F3"/>
        <bgColor rgb="FFF3F3F3"/>
      </patternFill>
    </fill>
  </fills>
  <borders count="2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10">
    <xf numFmtId="0" fontId="0" fillId="0" borderId="0" xfId="0" applyFont="1" applyAlignment="1"/>
    <xf numFmtId="0" fontId="1" fillId="2" borderId="1" xfId="0" applyFont="1" applyFill="1" applyBorder="1" applyAlignment="1"/>
    <xf numFmtId="49" fontId="2" fillId="3" borderId="2" xfId="0" applyNumberFormat="1" applyFont="1" applyFill="1" applyBorder="1" applyAlignment="1"/>
    <xf numFmtId="0" fontId="1" fillId="2" borderId="3" xfId="0" applyFont="1" applyFill="1" applyBorder="1" applyAlignment="1"/>
    <xf numFmtId="164" fontId="2" fillId="3" borderId="2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165" fontId="3" fillId="3" borderId="1" xfId="0" applyNumberFormat="1" applyFont="1" applyFill="1" applyBorder="1" applyAlignment="1">
      <alignment horizontal="left"/>
    </xf>
    <xf numFmtId="0" fontId="2" fillId="3" borderId="1" xfId="0" applyFont="1" applyFill="1" applyBorder="1" applyAlignment="1">
      <alignment horizontal="left"/>
    </xf>
    <xf numFmtId="0" fontId="2" fillId="3" borderId="0" xfId="0" applyFont="1" applyFill="1" applyAlignment="1">
      <alignment horizontal="left"/>
    </xf>
    <xf numFmtId="0" fontId="1" fillId="2" borderId="4" xfId="0" applyFont="1" applyFill="1" applyBorder="1" applyAlignment="1"/>
    <xf numFmtId="166" fontId="4" fillId="0" borderId="5" xfId="0" applyNumberFormat="1" applyFont="1" applyBorder="1" applyAlignment="1">
      <alignment horizontal="left"/>
    </xf>
    <xf numFmtId="0" fontId="1" fillId="2" borderId="6" xfId="0" applyFont="1" applyFill="1" applyBorder="1" applyAlignment="1"/>
    <xf numFmtId="167" fontId="2" fillId="3" borderId="6" xfId="0" applyNumberFormat="1" applyFont="1" applyFill="1" applyBorder="1" applyAlignment="1"/>
    <xf numFmtId="0" fontId="1" fillId="2" borderId="7" xfId="0" applyFont="1" applyFill="1" applyBorder="1" applyAlignment="1">
      <alignment horizontal="left"/>
    </xf>
    <xf numFmtId="0" fontId="5" fillId="3" borderId="5" xfId="0" applyFont="1" applyFill="1" applyBorder="1" applyAlignment="1">
      <alignment horizontal="left"/>
    </xf>
    <xf numFmtId="0" fontId="2" fillId="3" borderId="5" xfId="0" applyFont="1" applyFill="1" applyBorder="1" applyAlignment="1">
      <alignment horizontal="left"/>
    </xf>
    <xf numFmtId="0" fontId="2" fillId="3" borderId="0" xfId="0" applyFont="1" applyFill="1" applyAlignment="1">
      <alignment horizontal="left"/>
    </xf>
    <xf numFmtId="0" fontId="6" fillId="3" borderId="5" xfId="0" applyFont="1" applyFill="1" applyBorder="1" applyAlignment="1">
      <alignment wrapText="1"/>
    </xf>
    <xf numFmtId="49" fontId="6" fillId="3" borderId="8" xfId="0" applyNumberFormat="1" applyFont="1" applyFill="1" applyBorder="1" applyAlignment="1">
      <alignment wrapText="1"/>
    </xf>
    <xf numFmtId="0" fontId="6" fillId="3" borderId="8" xfId="0" applyFont="1" applyFill="1" applyBorder="1" applyAlignment="1">
      <alignment wrapText="1"/>
    </xf>
    <xf numFmtId="0" fontId="6" fillId="3" borderId="2" xfId="0" applyFont="1" applyFill="1" applyBorder="1" applyAlignment="1">
      <alignment wrapText="1"/>
    </xf>
    <xf numFmtId="0" fontId="6" fillId="3" borderId="0" xfId="0" applyFont="1" applyFill="1" applyAlignment="1">
      <alignment wrapText="1"/>
    </xf>
    <xf numFmtId="0" fontId="7" fillId="3" borderId="9" xfId="0" applyFont="1" applyFill="1" applyBorder="1" applyAlignment="1">
      <alignment horizontal="center" vertical="center"/>
    </xf>
    <xf numFmtId="0" fontId="8" fillId="0" borderId="0" xfId="0" applyFont="1"/>
    <xf numFmtId="0" fontId="7" fillId="3" borderId="0" xfId="0" applyFont="1" applyFill="1" applyAlignment="1">
      <alignment horizontal="center" vertical="center"/>
    </xf>
    <xf numFmtId="49" fontId="9" fillId="4" borderId="10" xfId="0" applyNumberFormat="1" applyFont="1" applyFill="1" applyBorder="1" applyAlignment="1">
      <alignment horizontal="left" vertical="center" wrapText="1"/>
    </xf>
    <xf numFmtId="0" fontId="9" fillId="4" borderId="11" xfId="0" applyFont="1" applyFill="1" applyBorder="1" applyAlignment="1">
      <alignment horizontal="left" vertical="center" wrapText="1"/>
    </xf>
    <xf numFmtId="0" fontId="9" fillId="4" borderId="12" xfId="0" applyFont="1" applyFill="1" applyBorder="1" applyAlignment="1">
      <alignment horizontal="left" vertical="center" wrapText="1"/>
    </xf>
    <xf numFmtId="0" fontId="9" fillId="4" borderId="11" xfId="0" applyFont="1" applyFill="1" applyBorder="1" applyAlignment="1">
      <alignment horizontal="left" vertical="center" wrapText="1"/>
    </xf>
    <xf numFmtId="0" fontId="9" fillId="4" borderId="11" xfId="0" applyFont="1" applyFill="1" applyBorder="1" applyAlignment="1">
      <alignment horizontal="left" vertical="center" wrapText="1"/>
    </xf>
    <xf numFmtId="0" fontId="10" fillId="0" borderId="0" xfId="0" applyFont="1" applyAlignment="1">
      <alignment horizontal="center"/>
    </xf>
    <xf numFmtId="49" fontId="6" fillId="3" borderId="13" xfId="0" applyNumberFormat="1" applyFont="1" applyFill="1" applyBorder="1" applyAlignment="1">
      <alignment horizontal="center" wrapText="1"/>
    </xf>
    <xf numFmtId="4" fontId="6" fillId="5" borderId="14" xfId="0" applyNumberFormat="1" applyFont="1" applyFill="1" applyBorder="1" applyAlignment="1">
      <alignment vertical="center"/>
    </xf>
    <xf numFmtId="3" fontId="10" fillId="3" borderId="15" xfId="0" applyNumberFormat="1" applyFont="1" applyFill="1" applyBorder="1" applyAlignment="1">
      <alignment wrapText="1"/>
    </xf>
    <xf numFmtId="3" fontId="6" fillId="3" borderId="16" xfId="0" applyNumberFormat="1" applyFont="1" applyFill="1" applyBorder="1" applyAlignment="1">
      <alignment wrapText="1"/>
    </xf>
    <xf numFmtId="2" fontId="6" fillId="3" borderId="14" xfId="0" applyNumberFormat="1" applyFont="1" applyFill="1" applyBorder="1" applyAlignment="1">
      <alignment vertical="center"/>
    </xf>
    <xf numFmtId="4" fontId="6" fillId="5" borderId="9" xfId="0" applyNumberFormat="1" applyFont="1" applyFill="1" applyBorder="1" applyAlignment="1">
      <alignment vertical="center"/>
    </xf>
    <xf numFmtId="10" fontId="8" fillId="0" borderId="0" xfId="0" applyNumberFormat="1" applyFont="1" applyAlignment="1"/>
    <xf numFmtId="49" fontId="6" fillId="3" borderId="17" xfId="0" applyNumberFormat="1" applyFont="1" applyFill="1" applyBorder="1" applyAlignment="1">
      <alignment horizontal="center" wrapText="1"/>
    </xf>
    <xf numFmtId="3" fontId="6" fillId="3" borderId="18" xfId="0" applyNumberFormat="1" applyFont="1" applyFill="1" applyBorder="1" applyAlignment="1">
      <alignment wrapText="1"/>
    </xf>
    <xf numFmtId="3" fontId="6" fillId="3" borderId="14" xfId="0" applyNumberFormat="1" applyFont="1" applyFill="1" applyBorder="1" applyAlignment="1">
      <alignment wrapText="1"/>
    </xf>
    <xf numFmtId="2" fontId="6" fillId="3" borderId="17" xfId="0" applyNumberFormat="1" applyFont="1" applyFill="1" applyBorder="1" applyAlignment="1">
      <alignment vertical="center"/>
    </xf>
    <xf numFmtId="4" fontId="6" fillId="5" borderId="14" xfId="0" applyNumberFormat="1" applyFont="1" applyFill="1" applyBorder="1" applyAlignment="1">
      <alignment vertical="center"/>
    </xf>
    <xf numFmtId="2" fontId="6" fillId="3" borderId="14" xfId="0" applyNumberFormat="1" applyFont="1" applyFill="1" applyBorder="1" applyAlignment="1">
      <alignment vertical="center"/>
    </xf>
    <xf numFmtId="0" fontId="1" fillId="2" borderId="1" xfId="0" applyFont="1" applyFill="1" applyBorder="1" applyAlignment="1"/>
    <xf numFmtId="49" fontId="11" fillId="3" borderId="1" xfId="0" applyNumberFormat="1" applyFont="1" applyFill="1" applyBorder="1" applyAlignment="1"/>
    <xf numFmtId="0" fontId="1" fillId="2" borderId="19" xfId="0" applyFont="1" applyFill="1" applyBorder="1" applyAlignment="1"/>
    <xf numFmtId="164" fontId="11" fillId="3" borderId="1" xfId="0" applyNumberFormat="1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165" fontId="12" fillId="3" borderId="1" xfId="0" applyNumberFormat="1" applyFont="1" applyFill="1" applyBorder="1" applyAlignment="1">
      <alignment horizontal="left"/>
    </xf>
    <xf numFmtId="0" fontId="2" fillId="3" borderId="1" xfId="0" applyFont="1" applyFill="1" applyBorder="1" applyAlignment="1">
      <alignment horizontal="left"/>
    </xf>
    <xf numFmtId="0" fontId="1" fillId="2" borderId="5" xfId="0" applyFont="1" applyFill="1" applyBorder="1" applyAlignment="1"/>
    <xf numFmtId="166" fontId="4" fillId="3" borderId="5" xfId="0" applyNumberFormat="1" applyFont="1" applyFill="1" applyBorder="1" applyAlignment="1">
      <alignment horizontal="left"/>
    </xf>
    <xf numFmtId="0" fontId="1" fillId="2" borderId="5" xfId="0" applyFont="1" applyFill="1" applyBorder="1" applyAlignment="1">
      <alignment horizontal="left"/>
    </xf>
    <xf numFmtId="0" fontId="13" fillId="3" borderId="5" xfId="0" applyFont="1" applyFill="1" applyBorder="1" applyAlignment="1">
      <alignment horizontal="left"/>
    </xf>
    <xf numFmtId="0" fontId="2" fillId="3" borderId="5" xfId="0" applyFont="1" applyFill="1" applyBorder="1" applyAlignment="1">
      <alignment horizontal="left"/>
    </xf>
    <xf numFmtId="0" fontId="14" fillId="3" borderId="2" xfId="0" applyFont="1" applyFill="1" applyBorder="1" applyAlignment="1">
      <alignment wrapText="1"/>
    </xf>
    <xf numFmtId="0" fontId="15" fillId="3" borderId="9" xfId="0" applyFont="1" applyFill="1" applyBorder="1" applyAlignment="1">
      <alignment horizontal="center" vertical="center"/>
    </xf>
    <xf numFmtId="0" fontId="6" fillId="3" borderId="12" xfId="0" applyFont="1" applyFill="1" applyBorder="1" applyAlignment="1">
      <alignment wrapText="1"/>
    </xf>
    <xf numFmtId="0" fontId="6" fillId="3" borderId="12" xfId="0" applyFont="1" applyFill="1" applyBorder="1" applyAlignment="1">
      <alignment wrapText="1"/>
    </xf>
    <xf numFmtId="0" fontId="17" fillId="4" borderId="11" xfId="0" applyFont="1" applyFill="1" applyBorder="1" applyAlignment="1">
      <alignment horizontal="center" vertical="center" wrapText="1"/>
    </xf>
    <xf numFmtId="49" fontId="18" fillId="3" borderId="11" xfId="0" applyNumberFormat="1" applyFont="1" applyFill="1" applyBorder="1" applyAlignment="1">
      <alignment horizontal="right" wrapText="1"/>
    </xf>
    <xf numFmtId="4" fontId="6" fillId="5" borderId="21" xfId="0" applyNumberFormat="1" applyFont="1" applyFill="1" applyBorder="1" applyAlignment="1">
      <alignment vertical="center"/>
    </xf>
    <xf numFmtId="3" fontId="10" fillId="3" borderId="16" xfId="0" applyNumberFormat="1" applyFont="1" applyFill="1" applyBorder="1" applyAlignment="1">
      <alignment wrapText="1"/>
    </xf>
    <xf numFmtId="3" fontId="6" fillId="3" borderId="16" xfId="0" applyNumberFormat="1" applyFont="1" applyFill="1" applyBorder="1" applyAlignment="1">
      <alignment wrapText="1"/>
    </xf>
    <xf numFmtId="2" fontId="6" fillId="5" borderId="21" xfId="0" applyNumberFormat="1" applyFont="1" applyFill="1" applyBorder="1" applyAlignment="1">
      <alignment horizontal="right"/>
    </xf>
    <xf numFmtId="3" fontId="14" fillId="3" borderId="21" xfId="0" applyNumberFormat="1" applyFont="1" applyFill="1" applyBorder="1" applyAlignment="1">
      <alignment horizontal="right"/>
    </xf>
    <xf numFmtId="4" fontId="6" fillId="5" borderId="14" xfId="0" applyNumberFormat="1" applyFont="1" applyFill="1" applyBorder="1" applyAlignment="1">
      <alignment vertical="center"/>
    </xf>
    <xf numFmtId="3" fontId="10" fillId="3" borderId="14" xfId="0" applyNumberFormat="1" applyFont="1" applyFill="1" applyBorder="1" applyAlignment="1">
      <alignment wrapText="1"/>
    </xf>
    <xf numFmtId="3" fontId="6" fillId="3" borderId="14" xfId="0" applyNumberFormat="1" applyFont="1" applyFill="1" applyBorder="1" applyAlignment="1">
      <alignment wrapText="1"/>
    </xf>
    <xf numFmtId="2" fontId="14" fillId="5" borderId="21" xfId="0" applyNumberFormat="1" applyFont="1" applyFill="1" applyBorder="1" applyAlignment="1">
      <alignment horizontal="right"/>
    </xf>
    <xf numFmtId="4" fontId="6" fillId="5" borderId="22" xfId="0" applyNumberFormat="1" applyFont="1" applyFill="1" applyBorder="1" applyAlignment="1">
      <alignment vertical="center"/>
    </xf>
    <xf numFmtId="3" fontId="6" fillId="3" borderId="22" xfId="0" applyNumberFormat="1" applyFont="1" applyFill="1" applyBorder="1" applyAlignment="1">
      <alignment wrapText="1"/>
    </xf>
    <xf numFmtId="2" fontId="6" fillId="5" borderId="23" xfId="0" applyNumberFormat="1" applyFont="1" applyFill="1" applyBorder="1" applyAlignment="1">
      <alignment horizontal="right"/>
    </xf>
    <xf numFmtId="2" fontId="6" fillId="5" borderId="16" xfId="0" applyNumberFormat="1" applyFont="1" applyFill="1" applyBorder="1" applyAlignment="1">
      <alignment horizontal="right"/>
    </xf>
    <xf numFmtId="3" fontId="14" fillId="3" borderId="16" xfId="0" applyNumberFormat="1" applyFont="1" applyFill="1" applyBorder="1" applyAlignment="1">
      <alignment wrapText="1"/>
    </xf>
    <xf numFmtId="3" fontId="14" fillId="3" borderId="14" xfId="0" applyNumberFormat="1" applyFont="1" applyFill="1" applyBorder="1" applyAlignment="1">
      <alignment wrapText="1"/>
    </xf>
    <xf numFmtId="3" fontId="14" fillId="3" borderId="22" xfId="0" applyNumberFormat="1" applyFont="1" applyFill="1" applyBorder="1" applyAlignment="1">
      <alignment wrapText="1"/>
    </xf>
    <xf numFmtId="3" fontId="14" fillId="3" borderId="21" xfId="0" applyNumberFormat="1" applyFont="1" applyFill="1" applyBorder="1" applyAlignment="1">
      <alignment wrapText="1"/>
    </xf>
    <xf numFmtId="4" fontId="6" fillId="5" borderId="23" xfId="0" applyNumberFormat="1" applyFont="1" applyFill="1" applyBorder="1" applyAlignment="1">
      <alignment vertical="center"/>
    </xf>
    <xf numFmtId="2" fontId="6" fillId="5" borderId="24" xfId="0" applyNumberFormat="1" applyFont="1" applyFill="1" applyBorder="1" applyAlignment="1">
      <alignment horizontal="right"/>
    </xf>
    <xf numFmtId="4" fontId="6" fillId="5" borderId="16" xfId="0" applyNumberFormat="1" applyFont="1" applyFill="1" applyBorder="1" applyAlignment="1">
      <alignment vertical="center"/>
    </xf>
    <xf numFmtId="49" fontId="2" fillId="3" borderId="1" xfId="0" applyNumberFormat="1" applyFont="1" applyFill="1" applyBorder="1" applyAlignment="1"/>
    <xf numFmtId="0" fontId="1" fillId="2" borderId="19" xfId="0" applyFont="1" applyFill="1" applyBorder="1" applyAlignment="1"/>
    <xf numFmtId="164" fontId="2" fillId="3" borderId="1" xfId="0" applyNumberFormat="1" applyFont="1" applyFill="1" applyBorder="1" applyAlignment="1">
      <alignment horizontal="left"/>
    </xf>
    <xf numFmtId="0" fontId="19" fillId="2" borderId="1" xfId="0" applyFont="1" applyFill="1" applyBorder="1" applyAlignment="1">
      <alignment horizontal="left"/>
    </xf>
    <xf numFmtId="0" fontId="1" fillId="2" borderId="5" xfId="0" applyFont="1" applyFill="1" applyBorder="1" applyAlignment="1"/>
    <xf numFmtId="0" fontId="19" fillId="2" borderId="5" xfId="0" applyFont="1" applyFill="1" applyBorder="1" applyAlignment="1">
      <alignment horizontal="left"/>
    </xf>
    <xf numFmtId="0" fontId="20" fillId="3" borderId="1" xfId="0" applyFont="1" applyFill="1" applyBorder="1" applyAlignment="1">
      <alignment wrapText="1"/>
    </xf>
    <xf numFmtId="0" fontId="20" fillId="3" borderId="1" xfId="0" applyFont="1" applyFill="1" applyBorder="1" applyAlignment="1">
      <alignment wrapText="1"/>
    </xf>
    <xf numFmtId="0" fontId="7" fillId="3" borderId="9" xfId="0" applyFont="1" applyFill="1" applyBorder="1" applyAlignment="1">
      <alignment horizontal="left" vertical="center"/>
    </xf>
    <xf numFmtId="0" fontId="7" fillId="3" borderId="11" xfId="0" applyFont="1" applyFill="1" applyBorder="1" applyAlignment="1">
      <alignment horizontal="center" vertical="center"/>
    </xf>
    <xf numFmtId="0" fontId="7" fillId="3" borderId="11" xfId="0" applyFont="1" applyFill="1" applyBorder="1" applyAlignment="1">
      <alignment horizontal="center" vertical="center"/>
    </xf>
    <xf numFmtId="0" fontId="9" fillId="4" borderId="11" xfId="0" applyFont="1" applyFill="1" applyBorder="1" applyAlignment="1">
      <alignment horizontal="center" vertical="center" wrapText="1"/>
    </xf>
    <xf numFmtId="0" fontId="6" fillId="3" borderId="11" xfId="0" applyFont="1" applyFill="1" applyBorder="1" applyAlignment="1">
      <alignment vertical="center"/>
    </xf>
    <xf numFmtId="2" fontId="6" fillId="3" borderId="11" xfId="0" applyNumberFormat="1" applyFont="1" applyFill="1" applyBorder="1" applyAlignment="1">
      <alignment horizontal="center" vertical="center"/>
    </xf>
    <xf numFmtId="3" fontId="6" fillId="3" borderId="11" xfId="0" applyNumberFormat="1" applyFont="1" applyFill="1" applyBorder="1" applyAlignment="1">
      <alignment horizontal="right" vertical="center"/>
    </xf>
    <xf numFmtId="0" fontId="6" fillId="3" borderId="22" xfId="0" applyFont="1" applyFill="1" applyBorder="1" applyAlignment="1">
      <alignment vertical="center"/>
    </xf>
    <xf numFmtId="2" fontId="6" fillId="5" borderId="11" xfId="0" applyNumberFormat="1" applyFont="1" applyFill="1" applyBorder="1" applyAlignment="1">
      <alignment horizontal="center" vertical="center"/>
    </xf>
    <xf numFmtId="0" fontId="9" fillId="4" borderId="0" xfId="0" applyFont="1" applyFill="1" applyAlignment="1"/>
    <xf numFmtId="164" fontId="10" fillId="3" borderId="0" xfId="0" applyNumberFormat="1" applyFont="1" applyFill="1" applyAlignment="1">
      <alignment horizontal="center"/>
    </xf>
    <xf numFmtId="0" fontId="6" fillId="3" borderId="0" xfId="0" applyFont="1" applyFill="1" applyAlignment="1">
      <alignment vertical="center" wrapText="1"/>
    </xf>
    <xf numFmtId="0" fontId="6" fillId="3" borderId="0" xfId="0" applyFont="1" applyFill="1" applyAlignment="1">
      <alignment horizontal="center"/>
    </xf>
    <xf numFmtId="164" fontId="10" fillId="3" borderId="0" xfId="0" applyNumberFormat="1" applyFont="1" applyFill="1" applyAlignment="1">
      <alignment horizontal="center"/>
    </xf>
    <xf numFmtId="0" fontId="10" fillId="0" borderId="0" xfId="0" applyFont="1" applyAlignment="1">
      <alignment horizontal="center"/>
    </xf>
    <xf numFmtId="17" fontId="6" fillId="3" borderId="0" xfId="0" applyNumberFormat="1" applyFont="1" applyFill="1" applyAlignment="1"/>
    <xf numFmtId="0" fontId="6" fillId="3" borderId="0" xfId="0" applyFont="1" applyFill="1" applyAlignment="1"/>
    <xf numFmtId="0" fontId="6" fillId="3" borderId="12" xfId="0" applyFont="1" applyFill="1" applyBorder="1" applyAlignment="1">
      <alignment horizontal="left" wrapText="1"/>
    </xf>
    <xf numFmtId="0" fontId="16" fillId="0" borderId="20" xfId="0" applyFont="1" applyBorder="1"/>
    <xf numFmtId="0" fontId="2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15"/>
  <sheetViews>
    <sheetView tabSelected="1" workbookViewId="0">
      <selection activeCell="J1" sqref="J1"/>
    </sheetView>
  </sheetViews>
  <sheetFormatPr defaultColWidth="15.140625" defaultRowHeight="15" customHeight="1" x14ac:dyDescent="0.2"/>
  <cols>
    <col min="1" max="1" width="11.42578125" customWidth="1"/>
    <col min="2" max="2" width="15.140625" customWidth="1"/>
    <col min="3" max="3" width="9.140625" customWidth="1"/>
    <col min="4" max="4" width="10.42578125" customWidth="1"/>
    <col min="5" max="5" width="13" customWidth="1"/>
    <col min="6" max="6" width="11.42578125" customWidth="1"/>
    <col min="7" max="7" width="10.42578125" customWidth="1"/>
    <col min="8" max="8" width="20.28515625" customWidth="1"/>
  </cols>
  <sheetData>
    <row r="1" spans="1:10" ht="12" customHeight="1" x14ac:dyDescent="0.2">
      <c r="A1" s="1" t="s">
        <v>0</v>
      </c>
      <c r="B1" s="2" t="s">
        <v>1</v>
      </c>
      <c r="C1" s="3" t="s">
        <v>2</v>
      </c>
      <c r="D1" s="4">
        <v>42005</v>
      </c>
      <c r="E1" s="5" t="s">
        <v>3</v>
      </c>
      <c r="F1" s="6" t="str">
        <f>HYPERLINK("https://www.eurocontrol.int/prudata/dashboard/metadata/minutes-of-en-route-atfm-delay-per-flight-ses-rp2/","En route ATFM delay")</f>
        <v>En route ATFM delay</v>
      </c>
      <c r="G1" s="7"/>
      <c r="H1" s="8"/>
      <c r="J1" s="109" t="s">
        <v>8</v>
      </c>
    </row>
    <row r="2" spans="1:10" ht="12" customHeight="1" x14ac:dyDescent="0.2">
      <c r="A2" s="9" t="s">
        <v>4</v>
      </c>
      <c r="B2" s="10">
        <v>44756</v>
      </c>
      <c r="C2" s="11" t="s">
        <v>5</v>
      </c>
      <c r="D2" s="12">
        <v>44742</v>
      </c>
      <c r="E2" s="13" t="s">
        <v>6</v>
      </c>
      <c r="F2" s="14" t="s">
        <v>7</v>
      </c>
      <c r="G2" s="15"/>
      <c r="H2" s="16" t="s">
        <v>8</v>
      </c>
    </row>
    <row r="3" spans="1:10" ht="12" customHeight="1" x14ac:dyDescent="0.2">
      <c r="A3" s="17"/>
      <c r="B3" s="18"/>
      <c r="C3" s="19"/>
      <c r="D3" s="19"/>
      <c r="E3" s="17"/>
      <c r="F3" s="17"/>
      <c r="G3" s="20" t="s">
        <v>8</v>
      </c>
      <c r="H3" s="21" t="s">
        <v>8</v>
      </c>
    </row>
    <row r="4" spans="1:10" ht="13.5" customHeight="1" x14ac:dyDescent="0.2">
      <c r="A4" s="22" t="s">
        <v>9</v>
      </c>
      <c r="B4" s="22" t="s">
        <v>10</v>
      </c>
      <c r="C4" s="23"/>
      <c r="D4" s="22" t="s">
        <v>8</v>
      </c>
      <c r="E4" s="22" t="s">
        <v>8</v>
      </c>
      <c r="F4" s="22" t="s">
        <v>8</v>
      </c>
      <c r="G4" s="24" t="s">
        <v>8</v>
      </c>
      <c r="H4" s="24"/>
    </row>
    <row r="5" spans="1:10" ht="12" customHeight="1" x14ac:dyDescent="0.2">
      <c r="A5" s="25" t="s">
        <v>11</v>
      </c>
      <c r="B5" s="25" t="s">
        <v>12</v>
      </c>
      <c r="C5" s="26" t="s">
        <v>13</v>
      </c>
      <c r="D5" s="27" t="s">
        <v>14</v>
      </c>
      <c r="E5" s="28" t="s">
        <v>15</v>
      </c>
      <c r="F5" s="28" t="s">
        <v>16</v>
      </c>
      <c r="G5" s="28" t="s">
        <v>17</v>
      </c>
      <c r="H5" s="29" t="s">
        <v>18</v>
      </c>
    </row>
    <row r="6" spans="1:10" ht="12.75" x14ac:dyDescent="0.2">
      <c r="A6" s="30" t="s">
        <v>19</v>
      </c>
      <c r="B6" s="31" t="s">
        <v>20</v>
      </c>
      <c r="C6" s="32">
        <f t="shared" ref="C6:C13" si="0">E6/D6</f>
        <v>0.59106658892161601</v>
      </c>
      <c r="D6" s="33">
        <v>4200053</v>
      </c>
      <c r="E6" s="34">
        <v>2482511</v>
      </c>
      <c r="F6" s="35"/>
      <c r="G6" s="36">
        <f t="shared" ref="G6:G13" si="1">C6-F6</f>
        <v>0.59106658892161601</v>
      </c>
      <c r="H6" s="37">
        <v>1.38E-2</v>
      </c>
    </row>
    <row r="7" spans="1:10" ht="12" customHeight="1" x14ac:dyDescent="0.2">
      <c r="A7" s="30" t="s">
        <v>19</v>
      </c>
      <c r="B7" s="38" t="s">
        <v>21</v>
      </c>
      <c r="C7" s="32">
        <f t="shared" si="0"/>
        <v>0.92503137867807239</v>
      </c>
      <c r="D7" s="39">
        <v>4315032</v>
      </c>
      <c r="E7" s="40">
        <v>3991540</v>
      </c>
      <c r="F7" s="41"/>
      <c r="G7" s="42">
        <f t="shared" si="1"/>
        <v>0.92503137867807239</v>
      </c>
      <c r="H7" s="37">
        <v>2.1000000000000001E-2</v>
      </c>
    </row>
    <row r="8" spans="1:10" ht="12" customHeight="1" x14ac:dyDescent="0.2">
      <c r="A8" s="30" t="s">
        <v>19</v>
      </c>
      <c r="B8" s="38" t="s">
        <v>22</v>
      </c>
      <c r="C8" s="32">
        <f t="shared" si="0"/>
        <v>0.69239918737526229</v>
      </c>
      <c r="D8" s="39">
        <v>4474390</v>
      </c>
      <c r="E8" s="40">
        <v>3098064</v>
      </c>
      <c r="F8" s="35"/>
      <c r="G8" s="42">
        <f t="shared" si="1"/>
        <v>0.69239918737526229</v>
      </c>
      <c r="H8" s="37">
        <v>1.5800000000000002E-2</v>
      </c>
    </row>
    <row r="9" spans="1:10" ht="12" customHeight="1" x14ac:dyDescent="0.2">
      <c r="A9" s="30" t="s">
        <v>19</v>
      </c>
      <c r="B9" s="38" t="s">
        <v>23</v>
      </c>
      <c r="C9" s="32">
        <f t="shared" si="0"/>
        <v>1.5470069464244058</v>
      </c>
      <c r="D9" s="39">
        <v>4629720</v>
      </c>
      <c r="E9" s="40">
        <v>7162209</v>
      </c>
      <c r="F9" s="35"/>
      <c r="G9" s="42">
        <f t="shared" si="1"/>
        <v>1.5470069464244058</v>
      </c>
      <c r="H9" s="37">
        <v>3.5400000000000001E-2</v>
      </c>
    </row>
    <row r="10" spans="1:10" ht="12" customHeight="1" x14ac:dyDescent="0.2">
      <c r="A10" s="30" t="s">
        <v>19</v>
      </c>
      <c r="B10" s="38" t="s">
        <v>24</v>
      </c>
      <c r="C10" s="32">
        <f t="shared" si="0"/>
        <v>1.4309760109771024</v>
      </c>
      <c r="D10" s="39">
        <v>4745879</v>
      </c>
      <c r="E10" s="40">
        <v>6791239</v>
      </c>
      <c r="F10" s="35"/>
      <c r="G10" s="42">
        <f t="shared" si="1"/>
        <v>1.4309760109771024</v>
      </c>
      <c r="H10" s="37">
        <v>3.3599999999999998E-2</v>
      </c>
    </row>
    <row r="11" spans="1:10" ht="12" customHeight="1" x14ac:dyDescent="0.2">
      <c r="A11" s="30" t="s">
        <v>19</v>
      </c>
      <c r="B11" s="38" t="s">
        <v>25</v>
      </c>
      <c r="C11" s="32">
        <f t="shared" si="0"/>
        <v>0.69498632912436886</v>
      </c>
      <c r="D11" s="39">
        <v>2229923</v>
      </c>
      <c r="E11" s="40">
        <v>1549766</v>
      </c>
      <c r="F11" s="43">
        <v>0.9</v>
      </c>
      <c r="G11" s="42">
        <f t="shared" si="1"/>
        <v>-0.20501367087563116</v>
      </c>
      <c r="H11" s="37">
        <v>1.3899999999999999E-2</v>
      </c>
    </row>
    <row r="12" spans="1:10" ht="12" customHeight="1" x14ac:dyDescent="0.2">
      <c r="A12" s="30" t="s">
        <v>19</v>
      </c>
      <c r="B12" s="38" t="s">
        <v>26</v>
      </c>
      <c r="C12" s="32">
        <f t="shared" si="0"/>
        <v>3.44296438681796E-2</v>
      </c>
      <c r="D12" s="39">
        <v>1793774</v>
      </c>
      <c r="E12" s="40">
        <v>61759</v>
      </c>
      <c r="F12" s="43">
        <v>0.35</v>
      </c>
      <c r="G12" s="42">
        <f t="shared" si="1"/>
        <v>-0.31557035613182038</v>
      </c>
      <c r="H12" s="37">
        <v>8.0000000000000004E-4</v>
      </c>
    </row>
    <row r="13" spans="1:10" ht="12" customHeight="1" x14ac:dyDescent="0.2">
      <c r="A13" s="30" t="s">
        <v>19</v>
      </c>
      <c r="B13" s="38" t="s">
        <v>27</v>
      </c>
      <c r="C13" s="32">
        <f t="shared" si="0"/>
        <v>1.5380664313171062</v>
      </c>
      <c r="D13" s="39">
        <v>3774244</v>
      </c>
      <c r="E13" s="40">
        <v>5805038</v>
      </c>
      <c r="F13" s="43">
        <v>0.5</v>
      </c>
      <c r="G13" s="42">
        <f t="shared" si="1"/>
        <v>1.0380664313171062</v>
      </c>
      <c r="H13" s="37">
        <v>3.5200000000000002E-2</v>
      </c>
    </row>
    <row r="14" spans="1:10" ht="12" customHeight="1" x14ac:dyDescent="0.2">
      <c r="A14" s="30" t="s">
        <v>19</v>
      </c>
      <c r="B14" s="38" t="s">
        <v>28</v>
      </c>
      <c r="C14" s="32"/>
      <c r="D14" s="39"/>
      <c r="E14" s="40"/>
      <c r="F14" s="43">
        <v>0.5</v>
      </c>
      <c r="G14" s="42"/>
      <c r="H14" s="23"/>
    </row>
    <row r="15" spans="1:10" ht="12" customHeight="1" x14ac:dyDescent="0.2">
      <c r="A15" s="30" t="s">
        <v>19</v>
      </c>
      <c r="B15" s="38" t="s">
        <v>29</v>
      </c>
      <c r="C15" s="32"/>
      <c r="D15" s="39"/>
      <c r="E15" s="40"/>
      <c r="F15" s="43">
        <v>0.5</v>
      </c>
      <c r="G15" s="42"/>
      <c r="H15" s="2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77"/>
  <sheetViews>
    <sheetView workbookViewId="0">
      <pane ySplit="5" topLeftCell="A6" activePane="bottomLeft" state="frozen"/>
      <selection pane="bottomLeft" activeCell="B7" sqref="B7"/>
    </sheetView>
  </sheetViews>
  <sheetFormatPr defaultColWidth="15.140625" defaultRowHeight="15" customHeight="1" x14ac:dyDescent="0.2"/>
  <cols>
    <col min="1" max="1" width="15.28515625" customWidth="1"/>
    <col min="2" max="2" width="16.7109375" customWidth="1"/>
    <col min="3" max="3" width="14.42578125" customWidth="1"/>
    <col min="4" max="4" width="12.42578125" customWidth="1"/>
    <col min="5" max="5" width="9.140625" customWidth="1"/>
    <col min="6" max="6" width="8.28515625" customWidth="1"/>
    <col min="7" max="7" width="8" customWidth="1"/>
  </cols>
  <sheetData>
    <row r="1" spans="1:7" ht="12" customHeight="1" x14ac:dyDescent="0.2">
      <c r="A1" s="44" t="s">
        <v>0</v>
      </c>
      <c r="B1" s="45" t="s">
        <v>1</v>
      </c>
      <c r="C1" s="46" t="s">
        <v>2</v>
      </c>
      <c r="D1" s="47">
        <v>43466</v>
      </c>
      <c r="E1" s="48" t="s">
        <v>3</v>
      </c>
      <c r="F1" s="49" t="str">
        <f>HYPERLINK("https://www.eurocontrol.int/prudata/dashboard/metadata/minutes-of-en-route-atfm-delay-per-flight-ses-rp2/","En route ATFM delay")</f>
        <v>En route ATFM delay</v>
      </c>
      <c r="G1" s="50"/>
    </row>
    <row r="2" spans="1:7" ht="12" customHeight="1" x14ac:dyDescent="0.2">
      <c r="A2" s="51" t="s">
        <v>4</v>
      </c>
      <c r="B2" s="52">
        <f>ERT_ATFM_YY!B2</f>
        <v>44756</v>
      </c>
      <c r="C2" s="11" t="s">
        <v>5</v>
      </c>
      <c r="D2" s="12">
        <f>ERT_ATFM_YY!D2</f>
        <v>44742</v>
      </c>
      <c r="E2" s="53" t="s">
        <v>6</v>
      </c>
      <c r="F2" s="54" t="s">
        <v>7</v>
      </c>
      <c r="G2" s="55"/>
    </row>
    <row r="3" spans="1:7" ht="13.5" customHeight="1" x14ac:dyDescent="0.2">
      <c r="A3" s="56"/>
      <c r="B3" s="56"/>
      <c r="C3" s="56"/>
      <c r="D3" s="56"/>
      <c r="E3" s="56"/>
      <c r="F3" s="56"/>
      <c r="G3" s="56"/>
    </row>
    <row r="4" spans="1:7" ht="12" customHeight="1" x14ac:dyDescent="0.2">
      <c r="A4" s="57" t="s">
        <v>10</v>
      </c>
      <c r="B4" s="58"/>
      <c r="C4" s="58"/>
      <c r="D4" s="59" t="s">
        <v>8</v>
      </c>
      <c r="E4" s="107" t="s">
        <v>8</v>
      </c>
      <c r="F4" s="108"/>
    </row>
    <row r="5" spans="1:7" ht="51" customHeight="1" x14ac:dyDescent="0.2">
      <c r="A5" s="60" t="s">
        <v>30</v>
      </c>
      <c r="B5" s="60" t="s">
        <v>13</v>
      </c>
      <c r="C5" s="60" t="s">
        <v>14</v>
      </c>
      <c r="D5" s="60" t="s">
        <v>15</v>
      </c>
      <c r="E5" s="60" t="s">
        <v>31</v>
      </c>
      <c r="F5" s="60" t="s">
        <v>32</v>
      </c>
    </row>
    <row r="6" spans="1:7" ht="12" customHeight="1" x14ac:dyDescent="0.2">
      <c r="A6" s="61" t="s">
        <v>33</v>
      </c>
      <c r="B6" s="62">
        <f t="shared" ref="B6:B47" si="0">D6/C6</f>
        <v>0.40413443337262045</v>
      </c>
      <c r="C6" s="63">
        <v>699975</v>
      </c>
      <c r="D6" s="64">
        <v>282884</v>
      </c>
      <c r="E6" s="65"/>
      <c r="F6" s="66">
        <v>1</v>
      </c>
    </row>
    <row r="7" spans="1:7" ht="12" customHeight="1" x14ac:dyDescent="0.2">
      <c r="A7" s="61" t="s">
        <v>34</v>
      </c>
      <c r="B7" s="67">
        <f t="shared" si="0"/>
        <v>0.49336442248207535</v>
      </c>
      <c r="C7" s="68">
        <v>657893</v>
      </c>
      <c r="D7" s="69">
        <v>324581</v>
      </c>
      <c r="E7" s="65"/>
      <c r="F7" s="66">
        <v>1</v>
      </c>
    </row>
    <row r="8" spans="1:7" ht="12" customHeight="1" x14ac:dyDescent="0.2">
      <c r="A8" s="61" t="s">
        <v>35</v>
      </c>
      <c r="B8" s="67">
        <f t="shared" si="0"/>
        <v>1.0127833372243564</v>
      </c>
      <c r="C8" s="68">
        <v>753872</v>
      </c>
      <c r="D8" s="69">
        <v>763509</v>
      </c>
      <c r="E8" s="65"/>
      <c r="F8" s="66">
        <v>1</v>
      </c>
    </row>
    <row r="9" spans="1:7" ht="12" customHeight="1" x14ac:dyDescent="0.2">
      <c r="A9" s="61" t="s">
        <v>36</v>
      </c>
      <c r="B9" s="67">
        <f t="shared" si="0"/>
        <v>1.148831510941708</v>
      </c>
      <c r="C9" s="69">
        <v>815412</v>
      </c>
      <c r="D9" s="69">
        <v>936771</v>
      </c>
      <c r="E9" s="65"/>
      <c r="F9" s="66">
        <v>1</v>
      </c>
    </row>
    <row r="10" spans="1:7" ht="12" customHeight="1" x14ac:dyDescent="0.2">
      <c r="A10" s="61" t="s">
        <v>37</v>
      </c>
      <c r="B10" s="67">
        <f t="shared" si="0"/>
        <v>1.9143184623125329</v>
      </c>
      <c r="C10" s="69">
        <v>886422</v>
      </c>
      <c r="D10" s="69">
        <v>1696894</v>
      </c>
      <c r="E10" s="65"/>
      <c r="F10" s="66">
        <v>1</v>
      </c>
    </row>
    <row r="11" spans="1:7" ht="12" customHeight="1" x14ac:dyDescent="0.2">
      <c r="A11" s="61" t="s">
        <v>38</v>
      </c>
      <c r="B11" s="67">
        <f t="shared" si="0"/>
        <v>2.9889360241551852</v>
      </c>
      <c r="C11" s="69">
        <v>932305</v>
      </c>
      <c r="D11" s="69">
        <v>2786600</v>
      </c>
      <c r="E11" s="65"/>
      <c r="F11" s="66">
        <v>1</v>
      </c>
    </row>
    <row r="12" spans="1:7" ht="12" customHeight="1" x14ac:dyDescent="0.2">
      <c r="A12" s="61" t="s">
        <v>39</v>
      </c>
      <c r="B12" s="67">
        <f t="shared" si="0"/>
        <v>3.3690785428991372</v>
      </c>
      <c r="C12" s="69">
        <v>982444</v>
      </c>
      <c r="D12" s="69">
        <v>3309931</v>
      </c>
      <c r="E12" s="70" t="s">
        <v>8</v>
      </c>
      <c r="F12" s="66">
        <v>1</v>
      </c>
    </row>
    <row r="13" spans="1:7" ht="12" customHeight="1" x14ac:dyDescent="0.2">
      <c r="A13" s="61" t="s">
        <v>40</v>
      </c>
      <c r="B13" s="67">
        <f t="shared" si="0"/>
        <v>2.8083660394782406</v>
      </c>
      <c r="C13" s="69">
        <v>970256</v>
      </c>
      <c r="D13" s="69">
        <v>2724834</v>
      </c>
      <c r="E13" s="65"/>
      <c r="F13" s="66">
        <v>1</v>
      </c>
    </row>
    <row r="14" spans="1:7" ht="12" customHeight="1" x14ac:dyDescent="0.2">
      <c r="A14" s="61" t="s">
        <v>41</v>
      </c>
      <c r="B14" s="67">
        <f t="shared" si="0"/>
        <v>1.8958066775273994</v>
      </c>
      <c r="C14" s="69">
        <v>932411</v>
      </c>
      <c r="D14" s="69">
        <v>1767671</v>
      </c>
      <c r="E14" s="65"/>
      <c r="F14" s="66">
        <v>1</v>
      </c>
    </row>
    <row r="15" spans="1:7" ht="12" customHeight="1" x14ac:dyDescent="0.2">
      <c r="A15" s="61" t="s">
        <v>42</v>
      </c>
      <c r="B15" s="67">
        <f t="shared" si="0"/>
        <v>1.04959899458887</v>
      </c>
      <c r="C15" s="69">
        <v>880038</v>
      </c>
      <c r="D15" s="69">
        <v>923687</v>
      </c>
      <c r="E15" s="65"/>
      <c r="F15" s="66">
        <v>1</v>
      </c>
    </row>
    <row r="16" spans="1:7" ht="12" customHeight="1" x14ac:dyDescent="0.2">
      <c r="A16" s="61" t="s">
        <v>43</v>
      </c>
      <c r="B16" s="67">
        <f t="shared" si="0"/>
        <v>0.35158999950936759</v>
      </c>
      <c r="C16" s="69">
        <v>713365</v>
      </c>
      <c r="D16" s="69">
        <v>250812</v>
      </c>
      <c r="E16" s="65"/>
      <c r="F16" s="66">
        <v>1</v>
      </c>
    </row>
    <row r="17" spans="1:6" ht="12" customHeight="1" x14ac:dyDescent="0.2">
      <c r="A17" s="61" t="s">
        <v>44</v>
      </c>
      <c r="B17" s="71">
        <f t="shared" si="0"/>
        <v>1.2976859753390562</v>
      </c>
      <c r="C17" s="72">
        <v>709543</v>
      </c>
      <c r="D17" s="72">
        <v>920764</v>
      </c>
      <c r="E17" s="73"/>
      <c r="F17" s="66">
        <v>1</v>
      </c>
    </row>
    <row r="18" spans="1:6" ht="12" customHeight="1" x14ac:dyDescent="0.2">
      <c r="A18" s="61" t="s">
        <v>45</v>
      </c>
      <c r="B18" s="62">
        <f t="shared" si="0"/>
        <v>0.51795466489957265</v>
      </c>
      <c r="C18" s="64">
        <v>700208</v>
      </c>
      <c r="D18" s="64">
        <v>362676</v>
      </c>
      <c r="E18" s="74">
        <f>D18/C18</f>
        <v>0.51795466489957265</v>
      </c>
      <c r="F18" s="75">
        <v>1</v>
      </c>
    </row>
    <row r="19" spans="1:6" ht="12" customHeight="1" x14ac:dyDescent="0.2">
      <c r="A19" s="61" t="s">
        <v>46</v>
      </c>
      <c r="B19" s="67">
        <f t="shared" si="0"/>
        <v>0.85783558905367807</v>
      </c>
      <c r="C19" s="69">
        <v>666306</v>
      </c>
      <c r="D19" s="69">
        <v>571581</v>
      </c>
      <c r="E19" s="67">
        <f t="shared" ref="E19:E29" si="1">SUM(D$18:D19)/SUM(C$18:C19)</f>
        <v>0.68367905487978897</v>
      </c>
      <c r="F19" s="76">
        <v>1</v>
      </c>
    </row>
    <row r="20" spans="1:6" ht="12" customHeight="1" x14ac:dyDescent="0.2">
      <c r="A20" s="61" t="s">
        <v>47</v>
      </c>
      <c r="B20" s="67">
        <f t="shared" si="0"/>
        <v>1.3744255356590913</v>
      </c>
      <c r="C20" s="69">
        <v>443239</v>
      </c>
      <c r="D20" s="69">
        <v>609199</v>
      </c>
      <c r="E20" s="67">
        <f t="shared" si="1"/>
        <v>0.85285450555959852</v>
      </c>
      <c r="F20" s="76">
        <v>1</v>
      </c>
    </row>
    <row r="21" spans="1:6" ht="12" customHeight="1" x14ac:dyDescent="0.2">
      <c r="A21" s="61" t="s">
        <v>48</v>
      </c>
      <c r="B21" s="67">
        <f t="shared" si="0"/>
        <v>1.553583395950529E-3</v>
      </c>
      <c r="C21" s="69">
        <v>98482</v>
      </c>
      <c r="D21" s="69">
        <v>153</v>
      </c>
      <c r="E21" s="67">
        <f t="shared" si="1"/>
        <v>0.80891976093091256</v>
      </c>
      <c r="F21" s="76">
        <v>1</v>
      </c>
    </row>
    <row r="22" spans="1:6" ht="12" customHeight="1" x14ac:dyDescent="0.2">
      <c r="A22" s="61" t="s">
        <v>49</v>
      </c>
      <c r="B22" s="67">
        <f t="shared" si="0"/>
        <v>2.4193863591948406E-2</v>
      </c>
      <c r="C22" s="69">
        <v>127925</v>
      </c>
      <c r="D22" s="69">
        <v>3095</v>
      </c>
      <c r="E22" s="67">
        <f t="shared" si="1"/>
        <v>0.75961810466760959</v>
      </c>
      <c r="F22" s="76">
        <v>1</v>
      </c>
    </row>
    <row r="23" spans="1:6" ht="12" customHeight="1" x14ac:dyDescent="0.2">
      <c r="A23" s="61" t="s">
        <v>50</v>
      </c>
      <c r="B23" s="67">
        <f t="shared" si="0"/>
        <v>1.5802810650124122E-2</v>
      </c>
      <c r="C23" s="69">
        <v>193763</v>
      </c>
      <c r="D23" s="69">
        <v>3062</v>
      </c>
      <c r="E23" s="67">
        <f t="shared" si="1"/>
        <v>0.69498632912436886</v>
      </c>
      <c r="F23" s="76">
        <v>1</v>
      </c>
    </row>
    <row r="24" spans="1:6" ht="12" customHeight="1" x14ac:dyDescent="0.2">
      <c r="A24" s="61" t="s">
        <v>51</v>
      </c>
      <c r="B24" s="67">
        <f t="shared" si="0"/>
        <v>1.8359723934829673E-2</v>
      </c>
      <c r="C24" s="69">
        <v>388459</v>
      </c>
      <c r="D24" s="69">
        <v>7132</v>
      </c>
      <c r="E24" s="67">
        <f t="shared" si="1"/>
        <v>0.59460307930622802</v>
      </c>
      <c r="F24" s="76">
        <v>1</v>
      </c>
    </row>
    <row r="25" spans="1:6" ht="12" customHeight="1" x14ac:dyDescent="0.2">
      <c r="A25" s="61" t="s">
        <v>52</v>
      </c>
      <c r="B25" s="67">
        <f t="shared" si="0"/>
        <v>1.7362811829682301E-2</v>
      </c>
      <c r="C25" s="69">
        <v>473656</v>
      </c>
      <c r="D25" s="69">
        <v>8224</v>
      </c>
      <c r="E25" s="67">
        <f t="shared" si="1"/>
        <v>0.50617812588331712</v>
      </c>
      <c r="F25" s="76">
        <v>1</v>
      </c>
    </row>
    <row r="26" spans="1:6" ht="12" customHeight="1" x14ac:dyDescent="0.2">
      <c r="A26" s="61" t="s">
        <v>53</v>
      </c>
      <c r="B26" s="67">
        <f t="shared" si="0"/>
        <v>7.3480579116145806E-3</v>
      </c>
      <c r="C26" s="69">
        <v>421608</v>
      </c>
      <c r="D26" s="69">
        <v>3098</v>
      </c>
      <c r="E26" s="67">
        <f t="shared" si="1"/>
        <v>0.44632270866217028</v>
      </c>
      <c r="F26" s="76">
        <v>1</v>
      </c>
    </row>
    <row r="27" spans="1:6" ht="12" customHeight="1" x14ac:dyDescent="0.2">
      <c r="A27" s="61" t="s">
        <v>54</v>
      </c>
      <c r="B27" s="67">
        <f t="shared" si="0"/>
        <v>2.5412838399247659E-2</v>
      </c>
      <c r="C27" s="69">
        <v>374299</v>
      </c>
      <c r="D27" s="69">
        <v>9512</v>
      </c>
      <c r="E27" s="67">
        <f t="shared" si="1"/>
        <v>0.40580100798751012</v>
      </c>
      <c r="F27" s="76">
        <v>1</v>
      </c>
    </row>
    <row r="28" spans="1:6" ht="12" customHeight="1" x14ac:dyDescent="0.2">
      <c r="A28" s="61" t="s">
        <v>55</v>
      </c>
      <c r="B28" s="67">
        <f t="shared" si="0"/>
        <v>1.3314260977583708E-2</v>
      </c>
      <c r="C28" s="69">
        <v>265655</v>
      </c>
      <c r="D28" s="69">
        <v>3537</v>
      </c>
      <c r="E28" s="67">
        <f t="shared" si="1"/>
        <v>0.38069843027734979</v>
      </c>
      <c r="F28" s="76">
        <v>1</v>
      </c>
    </row>
    <row r="29" spans="1:6" ht="12" customHeight="1" x14ac:dyDescent="0.2">
      <c r="A29" s="61" t="s">
        <v>56</v>
      </c>
      <c r="B29" s="71">
        <f t="shared" si="0"/>
        <v>5.7656332557442132E-3</v>
      </c>
      <c r="C29" s="72">
        <v>280108</v>
      </c>
      <c r="D29" s="72">
        <v>1615</v>
      </c>
      <c r="E29" s="71">
        <f t="shared" si="1"/>
        <v>0.35701133227537762</v>
      </c>
      <c r="F29" s="77">
        <v>1</v>
      </c>
    </row>
    <row r="30" spans="1:6" ht="12" customHeight="1" x14ac:dyDescent="0.2">
      <c r="A30" s="61" t="s">
        <v>57</v>
      </c>
      <c r="B30" s="62">
        <f t="shared" si="0"/>
        <v>2.0864069981065554E-2</v>
      </c>
      <c r="C30" s="64">
        <v>248753</v>
      </c>
      <c r="D30" s="64">
        <v>5190</v>
      </c>
      <c r="E30" s="74">
        <f>D30/C30</f>
        <v>2.0864069981065554E-2</v>
      </c>
      <c r="F30" s="78">
        <v>1</v>
      </c>
    </row>
    <row r="31" spans="1:6" ht="12" customHeight="1" x14ac:dyDescent="0.2">
      <c r="A31" s="61" t="s">
        <v>58</v>
      </c>
      <c r="B31" s="67">
        <f t="shared" si="0"/>
        <v>3.5765145325084624E-2</v>
      </c>
      <c r="C31" s="69">
        <v>214175</v>
      </c>
      <c r="D31" s="69">
        <v>7660</v>
      </c>
      <c r="E31" s="67">
        <f t="shared" ref="E31:E41" si="2">SUM(D$30:D31)/SUM(C$30:C31)</f>
        <v>2.775809629143193E-2</v>
      </c>
      <c r="F31" s="76">
        <v>1</v>
      </c>
    </row>
    <row r="32" spans="1:6" ht="12" customHeight="1" x14ac:dyDescent="0.2">
      <c r="A32" s="61" t="s">
        <v>59</v>
      </c>
      <c r="B32" s="62">
        <f t="shared" si="0"/>
        <v>2.954633341373673E-2</v>
      </c>
      <c r="C32" s="69">
        <v>261183</v>
      </c>
      <c r="D32" s="69">
        <v>7717</v>
      </c>
      <c r="E32" s="67">
        <f t="shared" si="2"/>
        <v>2.8403103944008586E-2</v>
      </c>
      <c r="F32" s="76">
        <v>1</v>
      </c>
    </row>
    <row r="33" spans="1:6" ht="12" customHeight="1" x14ac:dyDescent="0.2">
      <c r="A33" s="61" t="s">
        <v>60</v>
      </c>
      <c r="B33" s="62">
        <f t="shared" si="0"/>
        <v>1.5488644610836742E-2</v>
      </c>
      <c r="C33" s="69">
        <v>282465</v>
      </c>
      <c r="D33" s="69">
        <v>4375</v>
      </c>
      <c r="E33" s="67">
        <f t="shared" si="2"/>
        <v>2.4779052947815166E-2</v>
      </c>
      <c r="F33" s="76">
        <v>1</v>
      </c>
    </row>
    <row r="34" spans="1:6" ht="12" customHeight="1" x14ac:dyDescent="0.2">
      <c r="A34" s="61" t="s">
        <v>61</v>
      </c>
      <c r="B34" s="62">
        <f t="shared" si="0"/>
        <v>2.4896846975767984E-2</v>
      </c>
      <c r="C34" s="69">
        <v>335424</v>
      </c>
      <c r="D34" s="69">
        <v>8351</v>
      </c>
      <c r="E34" s="67">
        <f t="shared" si="2"/>
        <v>2.4808494783904619E-2</v>
      </c>
      <c r="F34" s="76">
        <v>1</v>
      </c>
    </row>
    <row r="35" spans="1:6" ht="12" customHeight="1" x14ac:dyDescent="0.2">
      <c r="A35" s="61" t="s">
        <v>62</v>
      </c>
      <c r="B35" s="62">
        <f t="shared" si="0"/>
        <v>6.9866791802981137E-2</v>
      </c>
      <c r="C35" s="69">
        <v>451774</v>
      </c>
      <c r="D35" s="69">
        <v>31564</v>
      </c>
      <c r="E35" s="67">
        <f t="shared" si="2"/>
        <v>3.6156728774081909E-2</v>
      </c>
      <c r="F35" s="76">
        <v>1</v>
      </c>
    </row>
    <row r="36" spans="1:6" ht="12" customHeight="1" x14ac:dyDescent="0.2">
      <c r="A36" s="61" t="s">
        <v>63</v>
      </c>
      <c r="B36" s="62">
        <f t="shared" si="0"/>
        <v>0.74701276968106933</v>
      </c>
      <c r="C36" s="69">
        <v>626249</v>
      </c>
      <c r="D36" s="69">
        <v>467816</v>
      </c>
      <c r="E36" s="67">
        <f t="shared" si="2"/>
        <v>0.22011071795598636</v>
      </c>
      <c r="F36" s="76">
        <v>1</v>
      </c>
    </row>
    <row r="37" spans="1:6" ht="12" customHeight="1" x14ac:dyDescent="0.2">
      <c r="A37" s="61" t="s">
        <v>64</v>
      </c>
      <c r="B37" s="62">
        <f t="shared" si="0"/>
        <v>0.75167912859131469</v>
      </c>
      <c r="C37" s="69">
        <v>673117</v>
      </c>
      <c r="D37" s="69">
        <v>505968</v>
      </c>
      <c r="E37" s="67">
        <f t="shared" si="2"/>
        <v>0.33578855143963737</v>
      </c>
      <c r="F37" s="76">
        <v>1</v>
      </c>
    </row>
    <row r="38" spans="1:6" ht="12" customHeight="1" x14ac:dyDescent="0.2">
      <c r="A38" s="61" t="s">
        <v>65</v>
      </c>
      <c r="B38" s="62">
        <f t="shared" si="0"/>
        <v>0.48362624464636889</v>
      </c>
      <c r="C38" s="69">
        <v>643255</v>
      </c>
      <c r="D38" s="69">
        <v>311095</v>
      </c>
      <c r="E38" s="67">
        <f t="shared" si="2"/>
        <v>0.36124017937075709</v>
      </c>
      <c r="F38" s="76">
        <v>1</v>
      </c>
    </row>
    <row r="39" spans="1:6" ht="12" customHeight="1" x14ac:dyDescent="0.2">
      <c r="A39" s="61" t="s">
        <v>66</v>
      </c>
      <c r="B39" s="62">
        <f t="shared" si="0"/>
        <v>0.33505360145353463</v>
      </c>
      <c r="C39" s="69">
        <v>634591</v>
      </c>
      <c r="D39" s="69">
        <v>212622</v>
      </c>
      <c r="E39" s="67">
        <f t="shared" si="2"/>
        <v>0.35743834457488538</v>
      </c>
      <c r="F39" s="76">
        <v>1</v>
      </c>
    </row>
    <row r="40" spans="1:6" ht="12" customHeight="1" x14ac:dyDescent="0.2">
      <c r="A40" s="61" t="s">
        <v>67</v>
      </c>
      <c r="B40" s="62">
        <f t="shared" si="0"/>
        <v>0.11681866732396681</v>
      </c>
      <c r="C40" s="69">
        <v>547695</v>
      </c>
      <c r="D40" s="69">
        <v>63981</v>
      </c>
      <c r="E40" s="67">
        <f t="shared" si="2"/>
        <v>0.33064534984073984</v>
      </c>
      <c r="F40" s="76">
        <v>1</v>
      </c>
    </row>
    <row r="41" spans="1:6" ht="12" customHeight="1" x14ac:dyDescent="0.2">
      <c r="A41" s="61" t="s">
        <v>68</v>
      </c>
      <c r="B41" s="79">
        <f t="shared" si="0"/>
        <v>0.29345768001245398</v>
      </c>
      <c r="C41" s="72">
        <v>552434</v>
      </c>
      <c r="D41" s="72">
        <v>162116</v>
      </c>
      <c r="E41" s="67">
        <f t="shared" si="2"/>
        <v>0.32689040533785163</v>
      </c>
      <c r="F41" s="76">
        <v>1</v>
      </c>
    </row>
    <row r="42" spans="1:6" ht="12" customHeight="1" x14ac:dyDescent="0.2">
      <c r="A42" s="61" t="s">
        <v>69</v>
      </c>
      <c r="B42" s="62">
        <f t="shared" si="0"/>
        <v>0.16786447853351014</v>
      </c>
      <c r="C42" s="64">
        <v>478094</v>
      </c>
      <c r="D42" s="64">
        <v>80255</v>
      </c>
      <c r="E42" s="74">
        <f>D42/C42</f>
        <v>0.16786447853351014</v>
      </c>
      <c r="F42" s="75">
        <v>1</v>
      </c>
    </row>
    <row r="43" spans="1:6" ht="12" customHeight="1" x14ac:dyDescent="0.2">
      <c r="A43" s="61" t="s">
        <v>70</v>
      </c>
      <c r="B43" s="67">
        <f t="shared" si="0"/>
        <v>0.18645178959989822</v>
      </c>
      <c r="C43" s="69">
        <v>463707</v>
      </c>
      <c r="D43" s="69">
        <v>86459</v>
      </c>
      <c r="E43" s="67">
        <f t="shared" ref="E43:E47" si="3">SUM(D$42:D43)/SUM(C$42:C43)</f>
        <v>0.17701616371186693</v>
      </c>
      <c r="F43" s="76">
        <v>1</v>
      </c>
    </row>
    <row r="44" spans="1:6" ht="12" customHeight="1" x14ac:dyDescent="0.2">
      <c r="A44" s="61" t="s">
        <v>71</v>
      </c>
      <c r="B44" s="67">
        <f t="shared" si="0"/>
        <v>0.32686568192940496</v>
      </c>
      <c r="C44" s="69">
        <v>580324</v>
      </c>
      <c r="D44" s="69">
        <v>189688</v>
      </c>
      <c r="E44" s="67">
        <f t="shared" si="3"/>
        <v>0.23414765541594809</v>
      </c>
      <c r="F44" s="76">
        <v>1</v>
      </c>
    </row>
    <row r="45" spans="1:6" ht="12" customHeight="1" x14ac:dyDescent="0.2">
      <c r="A45" s="61" t="s">
        <v>72</v>
      </c>
      <c r="B45" s="67">
        <f t="shared" si="0"/>
        <v>1.4001356311661466</v>
      </c>
      <c r="C45" s="69">
        <v>675361</v>
      </c>
      <c r="D45" s="69">
        <v>945597</v>
      </c>
      <c r="E45" s="67">
        <f t="shared" si="3"/>
        <v>0.59249478722503801</v>
      </c>
      <c r="F45" s="76">
        <v>1</v>
      </c>
    </row>
    <row r="46" spans="1:6" ht="12" customHeight="1" x14ac:dyDescent="0.2">
      <c r="A46" s="61" t="s">
        <v>73</v>
      </c>
      <c r="B46" s="67">
        <f t="shared" si="0"/>
        <v>2.0807019823659743</v>
      </c>
      <c r="C46" s="69">
        <v>769535</v>
      </c>
      <c r="D46" s="69">
        <v>1601173</v>
      </c>
      <c r="E46" s="67">
        <f t="shared" si="3"/>
        <v>0.97848043542664509</v>
      </c>
      <c r="F46" s="76">
        <v>1</v>
      </c>
    </row>
    <row r="47" spans="1:6" ht="12" customHeight="1" x14ac:dyDescent="0.2">
      <c r="A47" s="61" t="s">
        <v>74</v>
      </c>
      <c r="B47" s="67">
        <f t="shared" si="0"/>
        <v>3.5946169921006441</v>
      </c>
      <c r="C47" s="69">
        <v>807281</v>
      </c>
      <c r="D47" s="69">
        <v>2901866</v>
      </c>
      <c r="E47" s="67">
        <f t="shared" si="3"/>
        <v>1.538042795727528</v>
      </c>
      <c r="F47" s="76">
        <v>1</v>
      </c>
    </row>
    <row r="48" spans="1:6" ht="12" customHeight="1" x14ac:dyDescent="0.2">
      <c r="A48" s="61" t="s">
        <v>75</v>
      </c>
      <c r="B48" s="67"/>
      <c r="C48" s="69"/>
      <c r="D48" s="69"/>
      <c r="E48" s="65"/>
      <c r="F48" s="69"/>
    </row>
    <row r="49" spans="1:6" ht="12" customHeight="1" x14ac:dyDescent="0.2">
      <c r="A49" s="61" t="s">
        <v>76</v>
      </c>
      <c r="B49" s="67"/>
      <c r="C49" s="69"/>
      <c r="D49" s="69"/>
      <c r="E49" s="65"/>
      <c r="F49" s="69"/>
    </row>
    <row r="50" spans="1:6" ht="12" customHeight="1" x14ac:dyDescent="0.2">
      <c r="A50" s="61" t="s">
        <v>77</v>
      </c>
      <c r="B50" s="67"/>
      <c r="C50" s="69"/>
      <c r="D50" s="69"/>
      <c r="E50" s="65"/>
      <c r="F50" s="69"/>
    </row>
    <row r="51" spans="1:6" ht="12" customHeight="1" x14ac:dyDescent="0.2">
      <c r="A51" s="61" t="s">
        <v>78</v>
      </c>
      <c r="B51" s="67"/>
      <c r="C51" s="69"/>
      <c r="D51" s="69"/>
      <c r="E51" s="65"/>
      <c r="F51" s="69"/>
    </row>
    <row r="52" spans="1:6" ht="12" customHeight="1" x14ac:dyDescent="0.2">
      <c r="A52" s="61" t="s">
        <v>79</v>
      </c>
      <c r="B52" s="67"/>
      <c r="C52" s="69"/>
      <c r="D52" s="69"/>
      <c r="E52" s="65"/>
      <c r="F52" s="69"/>
    </row>
    <row r="53" spans="1:6" ht="12" customHeight="1" x14ac:dyDescent="0.2">
      <c r="A53" s="61" t="s">
        <v>80</v>
      </c>
      <c r="B53" s="71"/>
      <c r="C53" s="72"/>
      <c r="D53" s="72"/>
      <c r="E53" s="80"/>
      <c r="F53" s="77"/>
    </row>
    <row r="54" spans="1:6" ht="12" customHeight="1" x14ac:dyDescent="0.2">
      <c r="A54" s="61" t="s">
        <v>81</v>
      </c>
      <c r="B54" s="81"/>
      <c r="C54" s="64"/>
      <c r="D54" s="64"/>
      <c r="E54" s="74"/>
      <c r="F54" s="75"/>
    </row>
    <row r="55" spans="1:6" ht="12" customHeight="1" x14ac:dyDescent="0.2">
      <c r="A55" s="61" t="s">
        <v>82</v>
      </c>
      <c r="B55" s="67"/>
      <c r="C55" s="69"/>
      <c r="D55" s="69"/>
      <c r="E55" s="67"/>
      <c r="F55" s="69"/>
    </row>
    <row r="56" spans="1:6" ht="12" customHeight="1" x14ac:dyDescent="0.2">
      <c r="A56" s="61" t="s">
        <v>83</v>
      </c>
      <c r="B56" s="67"/>
      <c r="C56" s="69"/>
      <c r="D56" s="69"/>
      <c r="E56" s="67"/>
      <c r="F56" s="69"/>
    </row>
    <row r="57" spans="1:6" ht="12" customHeight="1" x14ac:dyDescent="0.2">
      <c r="A57" s="61" t="s">
        <v>84</v>
      </c>
      <c r="B57" s="67"/>
      <c r="C57" s="69"/>
      <c r="D57" s="69"/>
      <c r="E57" s="67"/>
      <c r="F57" s="69"/>
    </row>
    <row r="58" spans="1:6" ht="12" customHeight="1" x14ac:dyDescent="0.2">
      <c r="A58" s="61" t="s">
        <v>85</v>
      </c>
      <c r="B58" s="67"/>
      <c r="C58" s="69"/>
      <c r="D58" s="69"/>
      <c r="E58" s="67"/>
      <c r="F58" s="69"/>
    </row>
    <row r="59" spans="1:6" ht="12" customHeight="1" x14ac:dyDescent="0.2">
      <c r="A59" s="61" t="s">
        <v>86</v>
      </c>
      <c r="B59" s="67"/>
      <c r="C59" s="69"/>
      <c r="D59" s="69"/>
      <c r="E59" s="67"/>
      <c r="F59" s="69"/>
    </row>
    <row r="60" spans="1:6" ht="12" customHeight="1" x14ac:dyDescent="0.2">
      <c r="A60" s="61" t="s">
        <v>87</v>
      </c>
      <c r="B60" s="67"/>
      <c r="C60" s="69"/>
      <c r="D60" s="69"/>
      <c r="E60" s="67"/>
      <c r="F60" s="69"/>
    </row>
    <row r="61" spans="1:6" ht="12" customHeight="1" x14ac:dyDescent="0.2">
      <c r="A61" s="61" t="s">
        <v>88</v>
      </c>
      <c r="B61" s="67"/>
      <c r="C61" s="69"/>
      <c r="D61" s="69"/>
      <c r="E61" s="67"/>
      <c r="F61" s="69"/>
    </row>
    <row r="62" spans="1:6" ht="12" customHeight="1" x14ac:dyDescent="0.2">
      <c r="A62" s="61" t="s">
        <v>89</v>
      </c>
      <c r="B62" s="67"/>
      <c r="C62" s="69"/>
      <c r="D62" s="69"/>
      <c r="E62" s="67"/>
      <c r="F62" s="69"/>
    </row>
    <row r="63" spans="1:6" ht="12" customHeight="1" x14ac:dyDescent="0.2">
      <c r="A63" s="61" t="s">
        <v>90</v>
      </c>
      <c r="B63" s="67"/>
      <c r="C63" s="69"/>
      <c r="D63" s="69"/>
      <c r="E63" s="67"/>
      <c r="F63" s="69"/>
    </row>
    <row r="64" spans="1:6" ht="12" customHeight="1" x14ac:dyDescent="0.2">
      <c r="A64" s="61" t="s">
        <v>91</v>
      </c>
      <c r="B64" s="67"/>
      <c r="C64" s="69"/>
      <c r="D64" s="69"/>
      <c r="E64" s="67"/>
      <c r="F64" s="69"/>
    </row>
    <row r="65" spans="1:6" ht="12" customHeight="1" x14ac:dyDescent="0.2">
      <c r="A65" s="61" t="s">
        <v>92</v>
      </c>
      <c r="B65" s="71"/>
      <c r="C65" s="72"/>
      <c r="D65" s="72"/>
      <c r="E65" s="71"/>
      <c r="F65" s="72"/>
    </row>
    <row r="66" spans="1:6" ht="12" customHeight="1" x14ac:dyDescent="0.2">
      <c r="A66" s="61" t="s">
        <v>93</v>
      </c>
      <c r="B66" s="81"/>
      <c r="C66" s="64"/>
      <c r="D66" s="64"/>
      <c r="E66" s="74"/>
      <c r="F66" s="75"/>
    </row>
    <row r="67" spans="1:6" ht="12" customHeight="1" x14ac:dyDescent="0.2">
      <c r="A67" s="61" t="s">
        <v>94</v>
      </c>
      <c r="B67" s="67"/>
      <c r="C67" s="69"/>
      <c r="D67" s="69"/>
      <c r="E67" s="67"/>
      <c r="F67" s="69"/>
    </row>
    <row r="68" spans="1:6" ht="12" customHeight="1" x14ac:dyDescent="0.2">
      <c r="A68" s="61" t="s">
        <v>95</v>
      </c>
      <c r="B68" s="67"/>
      <c r="C68" s="69"/>
      <c r="D68" s="69"/>
      <c r="E68" s="67"/>
      <c r="F68" s="69"/>
    </row>
    <row r="69" spans="1:6" ht="12" customHeight="1" x14ac:dyDescent="0.2">
      <c r="A69" s="61" t="s">
        <v>96</v>
      </c>
      <c r="B69" s="67"/>
      <c r="C69" s="69"/>
      <c r="D69" s="69"/>
      <c r="E69" s="67"/>
      <c r="F69" s="69"/>
    </row>
    <row r="70" spans="1:6" ht="12" customHeight="1" x14ac:dyDescent="0.2">
      <c r="A70" s="61" t="s">
        <v>97</v>
      </c>
      <c r="B70" s="67"/>
      <c r="C70" s="69"/>
      <c r="D70" s="69"/>
      <c r="E70" s="67"/>
      <c r="F70" s="69"/>
    </row>
    <row r="71" spans="1:6" ht="12" customHeight="1" x14ac:dyDescent="0.2">
      <c r="A71" s="61" t="s">
        <v>98</v>
      </c>
      <c r="B71" s="67"/>
      <c r="C71" s="69"/>
      <c r="D71" s="69"/>
      <c r="E71" s="67"/>
      <c r="F71" s="69"/>
    </row>
    <row r="72" spans="1:6" ht="12" customHeight="1" x14ac:dyDescent="0.2">
      <c r="A72" s="61" t="s">
        <v>99</v>
      </c>
      <c r="B72" s="67"/>
      <c r="C72" s="69"/>
      <c r="D72" s="69"/>
      <c r="E72" s="67"/>
      <c r="F72" s="69"/>
    </row>
    <row r="73" spans="1:6" ht="12" customHeight="1" x14ac:dyDescent="0.2">
      <c r="A73" s="61" t="s">
        <v>100</v>
      </c>
      <c r="B73" s="67"/>
      <c r="C73" s="69"/>
      <c r="D73" s="69"/>
      <c r="E73" s="67"/>
      <c r="F73" s="69"/>
    </row>
    <row r="74" spans="1:6" ht="12" customHeight="1" x14ac:dyDescent="0.2">
      <c r="A74" s="61" t="s">
        <v>101</v>
      </c>
      <c r="B74" s="67"/>
      <c r="C74" s="69"/>
      <c r="D74" s="69"/>
      <c r="E74" s="67"/>
      <c r="F74" s="69"/>
    </row>
    <row r="75" spans="1:6" ht="12" customHeight="1" x14ac:dyDescent="0.2">
      <c r="A75" s="61" t="s">
        <v>102</v>
      </c>
      <c r="B75" s="67"/>
      <c r="C75" s="69"/>
      <c r="D75" s="69"/>
      <c r="E75" s="67"/>
      <c r="F75" s="69"/>
    </row>
    <row r="76" spans="1:6" ht="12" customHeight="1" x14ac:dyDescent="0.2">
      <c r="A76" s="61" t="s">
        <v>103</v>
      </c>
      <c r="B76" s="67"/>
      <c r="C76" s="69"/>
      <c r="D76" s="69"/>
      <c r="E76" s="67"/>
      <c r="F76" s="69"/>
    </row>
    <row r="77" spans="1:6" ht="12" customHeight="1" x14ac:dyDescent="0.2">
      <c r="A77" s="61" t="s">
        <v>104</v>
      </c>
      <c r="B77" s="71"/>
      <c r="C77" s="72"/>
      <c r="D77" s="72"/>
      <c r="E77" s="71"/>
      <c r="F77" s="72"/>
    </row>
  </sheetData>
  <mergeCells count="1">
    <mergeCell ref="E4:F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15"/>
  <sheetViews>
    <sheetView workbookViewId="0"/>
  </sheetViews>
  <sheetFormatPr defaultColWidth="15.140625" defaultRowHeight="15" customHeight="1" x14ac:dyDescent="0.2"/>
  <cols>
    <col min="1" max="1" width="17.28515625" customWidth="1"/>
    <col min="2" max="2" width="22.42578125" customWidth="1"/>
    <col min="3" max="3" width="11.42578125" customWidth="1"/>
    <col min="4" max="4" width="15.140625" customWidth="1"/>
    <col min="5" max="5" width="10.7109375" customWidth="1"/>
    <col min="6" max="6" width="16.42578125" customWidth="1"/>
  </cols>
  <sheetData>
    <row r="1" spans="1:6" ht="12.75" customHeight="1" x14ac:dyDescent="0.2">
      <c r="A1" s="1" t="s">
        <v>0</v>
      </c>
      <c r="B1" s="82" t="s">
        <v>1</v>
      </c>
      <c r="C1" s="83" t="s">
        <v>2</v>
      </c>
      <c r="D1" s="84">
        <v>43831</v>
      </c>
      <c r="E1" s="85" t="s">
        <v>3</v>
      </c>
      <c r="F1" s="6" t="str">
        <f>HYPERLINK("https://www.eurocontrol.int/prudata/dashboard/metadata/minutes-of-en-route-atfm-delay-per-flight-ses-rp2/","En route ATFM delay")</f>
        <v>En route ATFM delay</v>
      </c>
    </row>
    <row r="2" spans="1:6" ht="12.75" customHeight="1" x14ac:dyDescent="0.2">
      <c r="A2" s="86" t="s">
        <v>4</v>
      </c>
      <c r="B2" s="52">
        <f>ERT_ATFM_YY!B2</f>
        <v>44756</v>
      </c>
      <c r="C2" s="11" t="s">
        <v>5</v>
      </c>
      <c r="D2" s="12">
        <f>ERT_ATFM_YY!D2</f>
        <v>44742</v>
      </c>
      <c r="E2" s="87" t="s">
        <v>6</v>
      </c>
      <c r="F2" s="14" t="s">
        <v>7</v>
      </c>
    </row>
    <row r="3" spans="1:6" ht="12.75" customHeight="1" x14ac:dyDescent="0.2">
      <c r="A3" s="88"/>
      <c r="B3" s="88"/>
      <c r="C3" s="88"/>
      <c r="D3" s="88"/>
      <c r="E3" s="88"/>
      <c r="F3" s="89" t="s">
        <v>8</v>
      </c>
    </row>
    <row r="4" spans="1:6" ht="13.5" customHeight="1" x14ac:dyDescent="0.2">
      <c r="A4" s="90" t="str">
        <f>ERT_ATFM_YY!A4</f>
        <v>Period: JAN-JUN</v>
      </c>
      <c r="B4" s="91" t="s">
        <v>105</v>
      </c>
      <c r="C4" s="91" t="s">
        <v>106</v>
      </c>
      <c r="D4" s="92"/>
      <c r="E4" s="92"/>
      <c r="F4" s="92"/>
    </row>
    <row r="5" spans="1:6" ht="25.5" customHeight="1" x14ac:dyDescent="0.2">
      <c r="A5" s="93" t="s">
        <v>107</v>
      </c>
      <c r="B5" s="93" t="s">
        <v>108</v>
      </c>
      <c r="C5" s="93" t="s">
        <v>109</v>
      </c>
      <c r="D5" s="93" t="s">
        <v>110</v>
      </c>
      <c r="E5" s="93" t="s">
        <v>111</v>
      </c>
      <c r="F5" s="93" t="s">
        <v>112</v>
      </c>
    </row>
    <row r="6" spans="1:6" ht="12.75" customHeight="1" x14ac:dyDescent="0.2">
      <c r="A6" s="94" t="s">
        <v>10</v>
      </c>
      <c r="B6" s="95">
        <v>0.5</v>
      </c>
      <c r="C6" s="96">
        <v>3774244</v>
      </c>
      <c r="D6" s="96">
        <v>5805038</v>
      </c>
      <c r="E6" s="95">
        <f t="shared" ref="E6:E15" si="0">D6/C6</f>
        <v>1.5380664313171062</v>
      </c>
      <c r="F6" s="95">
        <f>E6-B6</f>
        <v>1.0380664313171062</v>
      </c>
    </row>
    <row r="7" spans="1:6" ht="12.75" customHeight="1" x14ac:dyDescent="0.2">
      <c r="A7" s="94" t="s">
        <v>113</v>
      </c>
      <c r="B7" s="95"/>
      <c r="C7" s="96">
        <v>300513</v>
      </c>
      <c r="D7" s="96">
        <v>548687</v>
      </c>
      <c r="E7" s="95">
        <f t="shared" si="0"/>
        <v>1.825834489689298</v>
      </c>
      <c r="F7" s="95"/>
    </row>
    <row r="8" spans="1:6" ht="12.75" customHeight="1" x14ac:dyDescent="0.2">
      <c r="A8" s="94" t="s">
        <v>114</v>
      </c>
      <c r="B8" s="95"/>
      <c r="C8" s="96">
        <v>1040226</v>
      </c>
      <c r="D8" s="96">
        <v>50607</v>
      </c>
      <c r="E8" s="95">
        <f t="shared" si="0"/>
        <v>4.8650004902780743E-2</v>
      </c>
      <c r="F8" s="95"/>
    </row>
    <row r="9" spans="1:6" ht="12.75" customHeight="1" x14ac:dyDescent="0.2">
      <c r="A9" s="94" t="s">
        <v>115</v>
      </c>
      <c r="B9" s="95"/>
      <c r="C9" s="96">
        <v>410896</v>
      </c>
      <c r="D9" s="96">
        <v>16</v>
      </c>
      <c r="E9" s="95">
        <f t="shared" si="0"/>
        <v>3.8939293641213349E-5</v>
      </c>
      <c r="F9" s="95"/>
    </row>
    <row r="10" spans="1:6" ht="12.75" customHeight="1" x14ac:dyDescent="0.2">
      <c r="A10" s="94" t="s">
        <v>116</v>
      </c>
      <c r="B10" s="95"/>
      <c r="C10" s="96">
        <v>381582</v>
      </c>
      <c r="D10" s="96">
        <v>7238</v>
      </c>
      <c r="E10" s="95">
        <f t="shared" si="0"/>
        <v>1.8968399976938114E-2</v>
      </c>
      <c r="F10" s="95"/>
    </row>
    <row r="11" spans="1:6" ht="12.75" customHeight="1" x14ac:dyDescent="0.2">
      <c r="A11" s="94" t="s">
        <v>117</v>
      </c>
      <c r="B11" s="95"/>
      <c r="C11" s="96">
        <v>835071</v>
      </c>
      <c r="D11" s="96">
        <v>656886</v>
      </c>
      <c r="E11" s="95">
        <f t="shared" si="0"/>
        <v>0.78662293385831861</v>
      </c>
      <c r="F11" s="95"/>
    </row>
    <row r="12" spans="1:6" ht="12.75" customHeight="1" x14ac:dyDescent="0.2">
      <c r="A12" s="94" t="s">
        <v>118</v>
      </c>
      <c r="B12" s="95"/>
      <c r="C12" s="96">
        <v>2391260</v>
      </c>
      <c r="D12" s="96">
        <v>4357511</v>
      </c>
      <c r="E12" s="95">
        <f t="shared" si="0"/>
        <v>1.8222656674723785</v>
      </c>
      <c r="F12" s="95"/>
    </row>
    <row r="13" spans="1:6" ht="12.75" customHeight="1" x14ac:dyDescent="0.2">
      <c r="A13" s="94" t="s">
        <v>119</v>
      </c>
      <c r="B13" s="95"/>
      <c r="C13" s="96">
        <v>394670</v>
      </c>
      <c r="D13" s="96">
        <v>603</v>
      </c>
      <c r="E13" s="95">
        <f t="shared" si="0"/>
        <v>1.5278587174094814E-3</v>
      </c>
      <c r="F13" s="95"/>
    </row>
    <row r="14" spans="1:6" ht="12.75" customHeight="1" x14ac:dyDescent="0.2">
      <c r="A14" s="94" t="s">
        <v>120</v>
      </c>
      <c r="B14" s="95"/>
      <c r="C14" s="96">
        <v>918980</v>
      </c>
      <c r="D14" s="96">
        <v>183490</v>
      </c>
      <c r="E14" s="95">
        <f t="shared" si="0"/>
        <v>0.19966702213323467</v>
      </c>
      <c r="F14" s="95"/>
    </row>
    <row r="15" spans="1:6" ht="12.75" customHeight="1" x14ac:dyDescent="0.2">
      <c r="A15" s="97" t="s">
        <v>121</v>
      </c>
      <c r="B15" s="95"/>
      <c r="C15" s="96">
        <v>973463</v>
      </c>
      <c r="D15" s="96">
        <v>247752</v>
      </c>
      <c r="E15" s="95">
        <f t="shared" si="0"/>
        <v>0.25450582097111035</v>
      </c>
      <c r="F15" s="9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34"/>
  <sheetViews>
    <sheetView workbookViewId="0"/>
  </sheetViews>
  <sheetFormatPr defaultColWidth="15.140625" defaultRowHeight="15" customHeight="1" x14ac:dyDescent="0.2"/>
  <cols>
    <col min="1" max="1" width="18.28515625" customWidth="1"/>
    <col min="2" max="2" width="20" customWidth="1"/>
    <col min="3" max="4" width="13.85546875" customWidth="1"/>
    <col min="5" max="5" width="13.5703125" customWidth="1"/>
    <col min="6" max="6" width="16.42578125" customWidth="1"/>
  </cols>
  <sheetData>
    <row r="1" spans="1:6" ht="12.75" customHeight="1" x14ac:dyDescent="0.2">
      <c r="A1" s="1" t="s">
        <v>0</v>
      </c>
      <c r="B1" s="82" t="s">
        <v>1</v>
      </c>
      <c r="C1" s="83" t="s">
        <v>2</v>
      </c>
      <c r="D1" s="84">
        <v>43831</v>
      </c>
      <c r="E1" s="85" t="s">
        <v>3</v>
      </c>
      <c r="F1" s="6" t="str">
        <f>HYPERLINK("https://www.eurocontrol.int/prudata/dashboard/metadata/minutes-of-en-route-atfm-delay-per-flight-ses-rp2/","En route ATFM delay")</f>
        <v>En route ATFM delay</v>
      </c>
    </row>
    <row r="2" spans="1:6" ht="12.75" customHeight="1" x14ac:dyDescent="0.2">
      <c r="A2" s="86" t="s">
        <v>4</v>
      </c>
      <c r="B2" s="52">
        <f>ERT_ATFM_YY!B2</f>
        <v>44756</v>
      </c>
      <c r="C2" s="11" t="s">
        <v>5</v>
      </c>
      <c r="D2" s="12">
        <f>ERT_ATFM_YY!D2</f>
        <v>44742</v>
      </c>
      <c r="E2" s="87" t="s">
        <v>6</v>
      </c>
      <c r="F2" s="14" t="s">
        <v>7</v>
      </c>
    </row>
    <row r="3" spans="1:6" ht="12.75" customHeight="1" x14ac:dyDescent="0.2">
      <c r="A3" s="88"/>
      <c r="B3" s="88"/>
      <c r="C3" s="88"/>
      <c r="D3" s="88"/>
      <c r="E3" s="88"/>
      <c r="F3" s="89" t="s">
        <v>8</v>
      </c>
    </row>
    <row r="4" spans="1:6" ht="13.5" customHeight="1" x14ac:dyDescent="0.2">
      <c r="A4" s="90" t="str">
        <f>ERT_ATFM_YY!A4</f>
        <v>Period: JAN-JUN</v>
      </c>
      <c r="B4" s="91" t="s">
        <v>105</v>
      </c>
      <c r="C4" s="91" t="s">
        <v>8</v>
      </c>
      <c r="D4" s="92"/>
      <c r="E4" s="92"/>
      <c r="F4" s="92"/>
    </row>
    <row r="5" spans="1:6" ht="25.5" customHeight="1" x14ac:dyDescent="0.2">
      <c r="A5" s="93" t="s">
        <v>122</v>
      </c>
      <c r="B5" s="93" t="s">
        <v>123</v>
      </c>
      <c r="C5" s="93" t="s">
        <v>109</v>
      </c>
      <c r="D5" s="93" t="s">
        <v>110</v>
      </c>
      <c r="E5" s="93" t="s">
        <v>124</v>
      </c>
      <c r="F5" s="93" t="s">
        <v>112</v>
      </c>
    </row>
    <row r="6" spans="1:6" ht="12.75" customHeight="1" x14ac:dyDescent="0.2">
      <c r="A6" s="94" t="s">
        <v>125</v>
      </c>
      <c r="B6" s="95"/>
      <c r="C6" s="96">
        <v>239499</v>
      </c>
      <c r="D6" s="96">
        <v>352906</v>
      </c>
      <c r="E6" s="98">
        <f t="shared" ref="E6:E34" si="0">D6/C6</f>
        <v>1.4735176347291639</v>
      </c>
      <c r="F6" s="95" t="s">
        <v>8</v>
      </c>
    </row>
    <row r="7" spans="1:6" ht="12.75" customHeight="1" x14ac:dyDescent="0.2">
      <c r="A7" s="94" t="s">
        <v>126</v>
      </c>
      <c r="B7" s="95"/>
      <c r="C7" s="96">
        <v>457224</v>
      </c>
      <c r="D7" s="96">
        <v>34996</v>
      </c>
      <c r="E7" s="98">
        <f t="shared" si="0"/>
        <v>7.6540164120868545E-2</v>
      </c>
      <c r="F7" s="95"/>
    </row>
    <row r="8" spans="1:6" ht="12.75" customHeight="1" x14ac:dyDescent="0.2">
      <c r="A8" s="94" t="s">
        <v>127</v>
      </c>
      <c r="B8" s="95"/>
      <c r="C8" s="96">
        <v>248381</v>
      </c>
      <c r="D8" s="96">
        <v>523</v>
      </c>
      <c r="E8" s="98">
        <f t="shared" si="0"/>
        <v>2.105636099379582E-3</v>
      </c>
      <c r="F8" s="95"/>
    </row>
    <row r="9" spans="1:6" ht="12.75" customHeight="1" x14ac:dyDescent="0.2">
      <c r="A9" s="94" t="s">
        <v>128</v>
      </c>
      <c r="B9" s="95"/>
      <c r="C9" s="96">
        <v>339577</v>
      </c>
      <c r="D9" s="96">
        <v>16</v>
      </c>
      <c r="E9" s="98">
        <f t="shared" si="0"/>
        <v>4.7117443171946274E-5</v>
      </c>
      <c r="F9" s="95"/>
    </row>
    <row r="10" spans="1:6" ht="12.75" customHeight="1" x14ac:dyDescent="0.2">
      <c r="A10" s="94" t="s">
        <v>129</v>
      </c>
      <c r="B10" s="95"/>
      <c r="C10" s="96">
        <v>302621</v>
      </c>
      <c r="D10" s="96">
        <v>28958</v>
      </c>
      <c r="E10" s="98">
        <f t="shared" si="0"/>
        <v>9.5690649360090668E-2</v>
      </c>
      <c r="F10" s="95"/>
    </row>
    <row r="11" spans="1:6" ht="12.75" customHeight="1" x14ac:dyDescent="0.2">
      <c r="A11" s="94" t="s">
        <v>130</v>
      </c>
      <c r="B11" s="95"/>
      <c r="C11" s="96">
        <v>149763</v>
      </c>
      <c r="D11" s="96">
        <v>0</v>
      </c>
      <c r="E11" s="98">
        <f t="shared" si="0"/>
        <v>0</v>
      </c>
      <c r="F11" s="95"/>
    </row>
    <row r="12" spans="1:6" ht="12.75" customHeight="1" x14ac:dyDescent="0.2">
      <c r="A12" s="94" t="s">
        <v>131</v>
      </c>
      <c r="B12" s="95"/>
      <c r="C12" s="96">
        <v>1154842</v>
      </c>
      <c r="D12" s="96">
        <v>2557354</v>
      </c>
      <c r="E12" s="98">
        <f t="shared" si="0"/>
        <v>2.2144622381243493</v>
      </c>
      <c r="F12" s="95"/>
    </row>
    <row r="13" spans="1:6" ht="12.75" customHeight="1" x14ac:dyDescent="0.2">
      <c r="A13" s="94" t="s">
        <v>132</v>
      </c>
      <c r="B13" s="95"/>
      <c r="C13" s="96">
        <v>1321951</v>
      </c>
      <c r="D13" s="96">
        <v>1468558</v>
      </c>
      <c r="E13" s="98">
        <f t="shared" si="0"/>
        <v>1.1109019925852017</v>
      </c>
      <c r="F13" s="95"/>
    </row>
    <row r="14" spans="1:6" ht="12.75" customHeight="1" x14ac:dyDescent="0.2">
      <c r="A14" s="94" t="s">
        <v>133</v>
      </c>
      <c r="B14" s="95"/>
      <c r="C14" s="96">
        <v>68592</v>
      </c>
      <c r="D14" s="96">
        <v>80</v>
      </c>
      <c r="E14" s="98">
        <f t="shared" si="0"/>
        <v>1.166316771635176E-3</v>
      </c>
      <c r="F14" s="95"/>
    </row>
    <row r="15" spans="1:6" ht="12.75" customHeight="1" x14ac:dyDescent="0.2">
      <c r="A15" s="94" t="s">
        <v>134</v>
      </c>
      <c r="B15" s="95"/>
      <c r="C15" s="96">
        <v>889363</v>
      </c>
      <c r="D15" s="96">
        <v>142280</v>
      </c>
      <c r="E15" s="98">
        <f t="shared" si="0"/>
        <v>0.15997967084306408</v>
      </c>
      <c r="F15" s="95"/>
    </row>
    <row r="16" spans="1:6" ht="12.75" customHeight="1" x14ac:dyDescent="0.2">
      <c r="A16" s="94" t="s">
        <v>135</v>
      </c>
      <c r="B16" s="95"/>
      <c r="C16" s="96">
        <v>724244</v>
      </c>
      <c r="D16" s="96">
        <v>31569</v>
      </c>
      <c r="E16" s="98">
        <f t="shared" si="0"/>
        <v>4.3588900978123395E-2</v>
      </c>
      <c r="F16" s="95"/>
    </row>
    <row r="17" spans="1:6" ht="12.75" customHeight="1" x14ac:dyDescent="0.2">
      <c r="A17" s="94" t="s">
        <v>136</v>
      </c>
      <c r="B17" s="95"/>
      <c r="C17" s="96">
        <v>89985</v>
      </c>
      <c r="D17" s="96">
        <v>0</v>
      </c>
      <c r="E17" s="98">
        <f t="shared" si="0"/>
        <v>0</v>
      </c>
      <c r="F17" s="95"/>
    </row>
    <row r="18" spans="1:6" ht="12.75" customHeight="1" x14ac:dyDescent="0.2">
      <c r="A18" s="94" t="s">
        <v>137</v>
      </c>
      <c r="B18" s="95"/>
      <c r="C18" s="96">
        <v>355116</v>
      </c>
      <c r="D18" s="96">
        <v>19038</v>
      </c>
      <c r="E18" s="98">
        <f t="shared" si="0"/>
        <v>5.3610651167505831E-2</v>
      </c>
      <c r="F18" s="95"/>
    </row>
    <row r="19" spans="1:6" ht="12.75" customHeight="1" x14ac:dyDescent="0.2">
      <c r="A19" s="94" t="s">
        <v>138</v>
      </c>
      <c r="B19" s="95"/>
      <c r="C19" s="96">
        <v>368844</v>
      </c>
      <c r="D19" s="96">
        <v>239740</v>
      </c>
      <c r="E19" s="98">
        <f t="shared" si="0"/>
        <v>0.64997668390972874</v>
      </c>
      <c r="F19" s="95"/>
    </row>
    <row r="20" spans="1:6" ht="12.75" customHeight="1" x14ac:dyDescent="0.2">
      <c r="A20" s="94" t="s">
        <v>139</v>
      </c>
      <c r="B20" s="95"/>
      <c r="C20" s="96">
        <v>266757</v>
      </c>
      <c r="D20" s="96">
        <v>0</v>
      </c>
      <c r="E20" s="98">
        <f t="shared" si="0"/>
        <v>0</v>
      </c>
      <c r="F20" s="95"/>
    </row>
    <row r="21" spans="1:6" ht="12.75" customHeight="1" x14ac:dyDescent="0.2">
      <c r="A21" s="94" t="s">
        <v>140</v>
      </c>
      <c r="B21" s="95"/>
      <c r="C21" s="96">
        <v>253253</v>
      </c>
      <c r="D21" s="96">
        <v>6930</v>
      </c>
      <c r="E21" s="98">
        <f t="shared" si="0"/>
        <v>2.7363940407418668E-2</v>
      </c>
      <c r="F21" s="95"/>
    </row>
    <row r="22" spans="1:6" ht="12.75" customHeight="1" x14ac:dyDescent="0.2">
      <c r="A22" s="94" t="s">
        <v>141</v>
      </c>
      <c r="B22" s="95"/>
      <c r="C22" s="96">
        <v>92742</v>
      </c>
      <c r="D22" s="96">
        <v>0</v>
      </c>
      <c r="E22" s="98">
        <f t="shared" si="0"/>
        <v>0</v>
      </c>
      <c r="F22" s="95"/>
    </row>
    <row r="23" spans="1:6" ht="12.75" customHeight="1" x14ac:dyDescent="0.2">
      <c r="A23" s="94" t="s">
        <v>142</v>
      </c>
      <c r="B23" s="95"/>
      <c r="C23" s="96">
        <v>190078</v>
      </c>
      <c r="D23" s="96">
        <v>198</v>
      </c>
      <c r="E23" s="98">
        <f t="shared" si="0"/>
        <v>1.0416776270794094E-3</v>
      </c>
      <c r="F23" s="95"/>
    </row>
    <row r="24" spans="1:6" ht="12.75" customHeight="1" x14ac:dyDescent="0.2">
      <c r="A24" s="94" t="s">
        <v>143</v>
      </c>
      <c r="B24" s="95"/>
      <c r="C24" s="96">
        <v>244604</v>
      </c>
      <c r="D24" s="96">
        <v>13063</v>
      </c>
      <c r="E24" s="98">
        <f t="shared" si="0"/>
        <v>5.3404686759006392E-2</v>
      </c>
      <c r="F24" s="95"/>
    </row>
    <row r="25" spans="1:6" ht="12.75" customHeight="1" x14ac:dyDescent="0.2">
      <c r="A25" s="94" t="s">
        <v>144</v>
      </c>
      <c r="B25" s="95"/>
      <c r="C25" s="96">
        <v>718083</v>
      </c>
      <c r="D25" s="96">
        <v>119783</v>
      </c>
      <c r="E25" s="98">
        <f t="shared" si="0"/>
        <v>0.16680940782611481</v>
      </c>
      <c r="F25" s="95"/>
    </row>
    <row r="26" spans="1:6" ht="12.75" customHeight="1" x14ac:dyDescent="0.2">
      <c r="A26" s="94" t="s">
        <v>145</v>
      </c>
      <c r="B26" s="95"/>
      <c r="C26" s="96">
        <v>45643</v>
      </c>
      <c r="D26" s="96">
        <v>0</v>
      </c>
      <c r="E26" s="98">
        <f t="shared" si="0"/>
        <v>0</v>
      </c>
      <c r="F26" s="95"/>
    </row>
    <row r="27" spans="1:6" ht="12.75" customHeight="1" x14ac:dyDescent="0.2">
      <c r="A27" s="94" t="s">
        <v>146</v>
      </c>
      <c r="B27" s="95"/>
      <c r="C27" s="96">
        <v>281637</v>
      </c>
      <c r="D27" s="96">
        <v>41210</v>
      </c>
      <c r="E27" s="98">
        <f t="shared" si="0"/>
        <v>0.14632310385354197</v>
      </c>
      <c r="F27" s="95"/>
    </row>
    <row r="28" spans="1:6" ht="12.75" customHeight="1" x14ac:dyDescent="0.2">
      <c r="A28" s="94" t="s">
        <v>147</v>
      </c>
      <c r="B28" s="95"/>
      <c r="C28" s="96">
        <v>239759</v>
      </c>
      <c r="D28" s="96">
        <v>308</v>
      </c>
      <c r="E28" s="98">
        <f t="shared" si="0"/>
        <v>1.2846233092396948E-3</v>
      </c>
      <c r="F28" s="95"/>
    </row>
    <row r="29" spans="1:6" ht="12.75" customHeight="1" x14ac:dyDescent="0.2">
      <c r="A29" s="94" t="s">
        <v>148</v>
      </c>
      <c r="B29" s="95"/>
      <c r="C29" s="96">
        <v>78416</v>
      </c>
      <c r="D29" s="96">
        <v>0</v>
      </c>
      <c r="E29" s="98">
        <f t="shared" si="0"/>
        <v>0</v>
      </c>
      <c r="F29" s="95"/>
    </row>
    <row r="30" spans="1:6" ht="12.75" customHeight="1" x14ac:dyDescent="0.2">
      <c r="A30" s="94" t="s">
        <v>149</v>
      </c>
      <c r="B30" s="95"/>
      <c r="C30" s="96">
        <v>277402</v>
      </c>
      <c r="D30" s="96">
        <v>548687</v>
      </c>
      <c r="E30" s="98">
        <f t="shared" si="0"/>
        <v>1.9779489693657579</v>
      </c>
      <c r="F30" s="95"/>
    </row>
    <row r="31" spans="1:6" ht="12.75" customHeight="1" x14ac:dyDescent="0.2">
      <c r="A31" s="94" t="s">
        <v>150</v>
      </c>
      <c r="B31" s="95"/>
      <c r="C31" s="96">
        <v>276236</v>
      </c>
      <c r="D31" s="96">
        <v>0</v>
      </c>
      <c r="E31" s="98">
        <f t="shared" si="0"/>
        <v>0</v>
      </c>
      <c r="F31" s="95"/>
    </row>
    <row r="32" spans="1:6" ht="12.75" customHeight="1" x14ac:dyDescent="0.2">
      <c r="A32" s="94" t="s">
        <v>151</v>
      </c>
      <c r="B32" s="95"/>
      <c r="C32" s="96">
        <v>240480</v>
      </c>
      <c r="D32" s="96">
        <v>30370</v>
      </c>
      <c r="E32" s="98">
        <f t="shared" si="0"/>
        <v>0.12628908848968728</v>
      </c>
      <c r="F32" s="95"/>
    </row>
    <row r="33" spans="1:6" ht="12.75" customHeight="1" x14ac:dyDescent="0.2">
      <c r="A33" s="94" t="s">
        <v>152</v>
      </c>
      <c r="B33" s="95"/>
      <c r="C33" s="96">
        <v>524871</v>
      </c>
      <c r="D33" s="96">
        <v>168383</v>
      </c>
      <c r="E33" s="98">
        <f t="shared" si="0"/>
        <v>0.32080835100434202</v>
      </c>
      <c r="F33" s="95"/>
    </row>
    <row r="34" spans="1:6" ht="12.75" customHeight="1" x14ac:dyDescent="0.2">
      <c r="A34" s="94" t="s">
        <v>153</v>
      </c>
      <c r="B34" s="95"/>
      <c r="C34" s="96">
        <v>156532</v>
      </c>
      <c r="D34" s="96">
        <v>88</v>
      </c>
      <c r="E34" s="98">
        <f t="shared" si="0"/>
        <v>5.6218536784810775E-4</v>
      </c>
      <c r="F34" s="9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5"/>
  <sheetViews>
    <sheetView workbookViewId="0"/>
  </sheetViews>
  <sheetFormatPr defaultColWidth="15.140625" defaultRowHeight="15" customHeight="1" x14ac:dyDescent="0.2"/>
  <cols>
    <col min="1" max="1" width="9.28515625" customWidth="1"/>
    <col min="2" max="2" width="5.42578125" customWidth="1"/>
    <col min="3" max="3" width="11.28515625" customWidth="1"/>
    <col min="4" max="4" width="123.140625" customWidth="1"/>
  </cols>
  <sheetData>
    <row r="1" spans="1:4" ht="12" customHeight="1" x14ac:dyDescent="0.2">
      <c r="A1" s="99" t="s">
        <v>154</v>
      </c>
      <c r="B1" s="99" t="s">
        <v>122</v>
      </c>
      <c r="C1" s="99" t="s">
        <v>155</v>
      </c>
      <c r="D1" s="99" t="s">
        <v>156</v>
      </c>
    </row>
    <row r="2" spans="1:4" ht="15.75" customHeight="1" x14ac:dyDescent="0.2">
      <c r="A2" s="100">
        <v>44351</v>
      </c>
      <c r="B2" s="101" t="s">
        <v>157</v>
      </c>
      <c r="C2" s="102"/>
      <c r="D2" s="101" t="s">
        <v>158</v>
      </c>
    </row>
    <row r="3" spans="1:4" ht="15.75" customHeight="1" x14ac:dyDescent="0.2">
      <c r="A3" s="103"/>
      <c r="B3" s="101"/>
      <c r="C3" s="102"/>
      <c r="D3" s="101"/>
    </row>
    <row r="4" spans="1:4" ht="15.75" customHeight="1" x14ac:dyDescent="0.2">
      <c r="A4" s="103"/>
      <c r="B4" s="101"/>
      <c r="C4" s="104"/>
      <c r="D4" s="101"/>
    </row>
    <row r="5" spans="1:4" ht="15.75" customHeight="1" x14ac:dyDescent="0.2">
      <c r="A5" s="100"/>
      <c r="B5" s="105"/>
      <c r="C5" s="102"/>
      <c r="D5" s="10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ERT_ATFM_YY</vt:lpstr>
      <vt:lpstr>ERT_ATFM_MM</vt:lpstr>
      <vt:lpstr>ERT_ATFM_FAB</vt:lpstr>
      <vt:lpstr>ERT_ATFM_LOC</vt:lpstr>
      <vt:lpstr>Change 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HEGENDORFER Holger</cp:lastModifiedBy>
  <dcterms:modified xsi:type="dcterms:W3CDTF">2022-07-13T14:20:26Z</dcterms:modified>
</cp:coreProperties>
</file>