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5\"/>
    </mc:Choice>
  </mc:AlternateContent>
  <xr:revisionPtr revIDLastSave="0" documentId="13_ncr:1_{F8E8418D-1C89-486E-9A7D-22DA04505D2C}" xr6:coauthVersionLast="47" xr6:coauthVersionMax="47" xr10:uidLastSave="{00000000-0000-0000-0000-000000000000}"/>
  <bookViews>
    <workbookView xWindow="-28920" yWindow="-120" windowWidth="29040" windowHeight="17790" activeTab="2" xr2:uid="{00000000-000D-0000-FFFF-FFFF00000000}"/>
  </bookViews>
  <sheets>
    <sheet name="ERT_ATFM_YY" sheetId="1" r:id="rId1"/>
    <sheet name="ERT_ATFM_MM" sheetId="2" r:id="rId2"/>
    <sheet name="ERT_ATFM_FAB" sheetId="3" r:id="rId3"/>
    <sheet name="ERT_ATFM_LOC" sheetId="4" r:id="rId4"/>
    <sheet name="Change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A4" i="4"/>
  <c r="D2" i="4"/>
  <c r="B2" i="4"/>
  <c r="F1" i="4"/>
  <c r="E15" i="3"/>
  <c r="E14" i="3"/>
  <c r="E13" i="3"/>
  <c r="E12" i="3"/>
  <c r="E11" i="3"/>
  <c r="E10" i="3"/>
  <c r="E9" i="3"/>
  <c r="E8" i="3"/>
  <c r="E7" i="3"/>
  <c r="F6" i="3"/>
  <c r="E6" i="3"/>
  <c r="A4" i="3"/>
  <c r="D2" i="3"/>
  <c r="B2" i="3"/>
  <c r="F1" i="3"/>
  <c r="E78" i="2"/>
  <c r="B78" i="2"/>
  <c r="E77" i="2"/>
  <c r="B77" i="2"/>
  <c r="E76" i="2"/>
  <c r="B76" i="2"/>
  <c r="E75" i="2"/>
  <c r="B75" i="2"/>
  <c r="E74" i="2"/>
  <c r="B74" i="2"/>
  <c r="E73" i="2"/>
  <c r="B73" i="2"/>
  <c r="E72" i="2"/>
  <c r="B72" i="2"/>
  <c r="E71" i="2"/>
  <c r="B71" i="2"/>
  <c r="E70" i="2"/>
  <c r="B70" i="2"/>
  <c r="E69" i="2"/>
  <c r="B69" i="2"/>
  <c r="E68" i="2"/>
  <c r="B68" i="2"/>
  <c r="E67" i="2"/>
  <c r="B67" i="2"/>
  <c r="E66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C12" i="1"/>
  <c r="G12" i="1" s="1"/>
  <c r="G11" i="1"/>
  <c r="C11" i="1"/>
  <c r="G10" i="1"/>
  <c r="C10" i="1"/>
  <c r="C9" i="1"/>
  <c r="G9" i="1" s="1"/>
  <c r="G8" i="1"/>
  <c r="C8" i="1"/>
  <c r="G7" i="1"/>
  <c r="C7" i="1"/>
  <c r="G6" i="1"/>
  <c r="C6" i="1"/>
  <c r="F1" i="1"/>
</calcChain>
</file>

<file path=xl/sharedStrings.xml><?xml version="1.0" encoding="utf-8"?>
<sst xmlns="http://schemas.openxmlformats.org/spreadsheetml/2006/main" count="227" uniqueCount="169">
  <si>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</si>
  <si>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</si>
  <si>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</si>
  <si>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</si>
  <si>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</si>
  <si>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</si>
  <si>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</si>
  <si>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</si>
  <si>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</si>
  <si>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</t>
  </si>
  <si>
    <t>SES Area (RP4)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</si>
  <si>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</si>
  <si>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</si>
  <si>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</si>
  <si>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</si>
  <si>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</si>
  <si>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</si>
  <si>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</si>
  <si>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</si>
  <si>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</si>
  <si>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>2019</t>
  </si>
  <si>
    <t>2020</t>
  </si>
  <si>
    <t>2021</t>
  </si>
  <si>
    <t>2022</t>
  </si>
  <si>
    <t>2023</t>
  </si>
  <si>
    <t xml:space="preserve">2024 </t>
  </si>
  <si>
    <t>SES area (RP4)</t>
  </si>
  <si>
    <t>2025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</si>
  <si>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</si>
  <si>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</si>
  <si>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</si>
  <si>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</si>
  <si>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</si>
  <si>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</si>
  <si>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</si>
  <si>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</si>
  <si>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</si>
  <si>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</si>
  <si>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</si>
  <si>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</si>
  <si>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</si>
  <si>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</si>
  <si>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</si>
  <si>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</si>
  <si>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</si>
  <si>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</si>
  <si>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</si>
  <si>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</si>
  <si>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</si>
  <si>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</si>
  <si>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</si>
  <si>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</si>
  <si>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</si>
  <si>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</si>
  <si>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</si>
  <si>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</si>
  <si>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</si>
  <si>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</si>
  <si>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</si>
  <si>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</si>
  <si>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</si>
  <si>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</si>
  <si>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</si>
  <si>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</si>
  <si>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</si>
  <si>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</si>
  <si>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</si>
  <si>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</si>
  <si>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</si>
  <si>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</si>
  <si>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</si>
  <si>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</si>
  <si>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</si>
  <si>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</si>
  <si>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</si>
  <si>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</si>
  <si>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</si>
  <si>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</si>
  <si>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</si>
  <si>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</si>
  <si>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</si>
  <si>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</si>
  <si>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</si>
  <si>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</si>
  <si>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</si>
  <si>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</si>
  <si>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</si>
  <si>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</si>
  <si>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</si>
  <si>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</si>
  <si>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</si>
  <si>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</si>
  <si>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</si>
  <si>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</si>
  <si>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</si>
  <si>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</si>
  <si>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</si>
  <si>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</si>
  <si>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</si>
  <si>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</si>
  <si>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</si>
  <si>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</si>
  <si>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</si>
  <si>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</si>
  <si>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</si>
  <si>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</si>
  <si>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</si>
  <si>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</si>
  <si>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</si>
  <si>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</si>
  <si>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</si>
  <si>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</si>
  <si>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</si>
  <si>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</si>
  <si>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</si>
  <si>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Full Year</t>
  </si>
  <si>
    <t>FAB_ANSB</t>
  </si>
  <si>
    <t>FAB (based on ANSP)</t>
  </si>
  <si>
    <t>Plan [2025]</t>
  </si>
  <si>
    <t>FLTS [TOT]</t>
  </si>
  <si>
    <t>En-route ATFM delay [min.]</t>
  </si>
  <si>
    <t>Actual [2025]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</si>
  <si>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</si>
  <si>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</si>
  <si>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</si>
  <si>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</si>
  <si>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</si>
  <si>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</si>
  <si>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</si>
  <si>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</si>
  <si>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</si>
  <si>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</si>
  <si>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 xml:space="preserve">  </t>
  </si>
  <si>
    <t xml:space="preserve">     </t>
  </si>
  <si>
    <t>Entity</t>
  </si>
  <si>
    <t>AirNav Ireland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</si>
  <si>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</si>
  <si>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</si>
  <si>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</si>
  <si>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</si>
  <si>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</si>
  <si>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</si>
  <si>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</si>
  <si>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</si>
  <si>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</si>
  <si>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</si>
  <si>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</si>
  <si>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</si>
  <si>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</si>
  <si>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</si>
  <si>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LFV</t>
  </si>
  <si>
    <t>LGS</t>
  </si>
  <si>
    <t>LPS</t>
  </si>
  <si>
    <t>LVNL</t>
  </si>
  <si>
    <t>Maastricht UAC</t>
  </si>
  <si>
    <t>MATS</t>
  </si>
  <si>
    <t>NAV Portugal (Continental)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</si>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</sst>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m/d/yyyy"/>
    <numFmt numFmtId="166" formatCode="d\ mmm\ yyyy"/>
    <numFmt numFmtId="167" formatCode="d\ mmm\.\ yyyy"/>
  </numFmts>
  <fonts count="21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10"/>
      <name val="Calibri"/>
      <family val="2"/>
    </font>
    <font>
      <sz val="9"/>
      <color rgb="FFF3F3F3"/>
      <name val="Calibri"/>
      <family val="2"/>
    </font>
    <font>
      <sz val="9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Calibri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b/>
      <sz val="8"/>
      <color rgb="FFC00000"/>
      <name val="Arial"/>
      <family val="2"/>
    </font>
    <font>
      <sz val="10"/>
      <name val="Arial"/>
      <family val="2"/>
    </font>
    <font>
      <sz val="8"/>
      <color rgb="FFF3F3F3"/>
      <name val="Calibri"/>
      <family val="2"/>
    </font>
    <font>
      <sz val="9"/>
      <name val="Arial"/>
      <family val="2"/>
    </font>
    <font>
      <b/>
      <sz val="10"/>
      <color rgb="FF396EA2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/>
    <xf numFmtId="0" fontId="1" fillId="2" borderId="3" xfId="0" applyFont="1" applyFill="1" applyBorder="1"/>
    <xf numFmtId="164" fontId="2" fillId="3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4" xfId="0" applyFont="1" applyFill="1" applyBorder="1"/>
    <xf numFmtId="166" fontId="4" fillId="0" borderId="5" xfId="0" applyNumberFormat="1" applyFont="1" applyBorder="1" applyAlignment="1">
      <alignment horizontal="left"/>
    </xf>
    <xf numFmtId="0" fontId="1" fillId="2" borderId="6" xfId="0" applyFont="1" applyFill="1" applyBorder="1"/>
    <xf numFmtId="167" fontId="2" fillId="3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49" fontId="6" fillId="3" borderId="8" xfId="0" applyNumberFormat="1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/>
    <xf numFmtId="0" fontId="7" fillId="3" borderId="0" xfId="0" applyFont="1" applyFill="1" applyAlignment="1">
      <alignment horizontal="center" vertical="center"/>
    </xf>
    <xf numFmtId="49" fontId="9" fillId="4" borderId="10" xfId="0" applyNumberFormat="1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49" fontId="6" fillId="3" borderId="13" xfId="0" applyNumberFormat="1" applyFont="1" applyFill="1" applyBorder="1" applyAlignment="1">
      <alignment horizontal="center" wrapText="1"/>
    </xf>
    <xf numFmtId="4" fontId="6" fillId="5" borderId="14" xfId="0" applyNumberFormat="1" applyFont="1" applyFill="1" applyBorder="1" applyAlignment="1">
      <alignment vertical="center"/>
    </xf>
    <xf numFmtId="3" fontId="6" fillId="3" borderId="15" xfId="0" applyNumberFormat="1" applyFont="1" applyFill="1" applyBorder="1" applyAlignment="1">
      <alignment wrapText="1"/>
    </xf>
    <xf numFmtId="3" fontId="6" fillId="3" borderId="14" xfId="0" applyNumberFormat="1" applyFont="1" applyFill="1" applyBorder="1" applyAlignment="1">
      <alignment wrapText="1"/>
    </xf>
    <xf numFmtId="2" fontId="6" fillId="3" borderId="14" xfId="0" applyNumberFormat="1" applyFont="1" applyFill="1" applyBorder="1" applyAlignment="1">
      <alignment vertical="center"/>
    </xf>
    <xf numFmtId="10" fontId="8" fillId="0" borderId="0" xfId="0" applyNumberFormat="1" applyFont="1"/>
    <xf numFmtId="49" fontId="6" fillId="3" borderId="0" xfId="0" applyNumberFormat="1" applyFont="1" applyFill="1" applyAlignment="1">
      <alignment horizontal="center" wrapText="1"/>
    </xf>
    <xf numFmtId="3" fontId="6" fillId="3" borderId="0" xfId="0" applyNumberFormat="1" applyFont="1" applyFill="1" applyAlignment="1">
      <alignment wrapText="1"/>
    </xf>
    <xf numFmtId="49" fontId="11" fillId="3" borderId="1" xfId="0" applyNumberFormat="1" applyFont="1" applyFill="1" applyBorder="1"/>
    <xf numFmtId="0" fontId="1" fillId="2" borderId="16" xfId="0" applyFont="1" applyFill="1" applyBorder="1"/>
    <xf numFmtId="164" fontId="11" fillId="3" borderId="1" xfId="0" applyNumberFormat="1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1" fillId="2" borderId="5" xfId="0" applyFont="1" applyFill="1" applyBorder="1"/>
    <xf numFmtId="166" fontId="4" fillId="3" borderId="5" xfId="0" applyNumberFormat="1" applyFont="1" applyFill="1" applyBorder="1" applyAlignment="1">
      <alignment horizontal="left"/>
    </xf>
    <xf numFmtId="167" fontId="2" fillId="3" borderId="6" xfId="0" applyNumberFormat="1" applyFont="1" applyFill="1" applyBorder="1"/>
    <xf numFmtId="0" fontId="1" fillId="2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4" fillId="3" borderId="2" xfId="0" applyFont="1" applyFill="1" applyBorder="1" applyAlignment="1">
      <alignment wrapText="1"/>
    </xf>
    <xf numFmtId="0" fontId="15" fillId="3" borderId="9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wrapText="1"/>
    </xf>
    <xf numFmtId="0" fontId="17" fillId="4" borderId="11" xfId="0" applyFont="1" applyFill="1" applyBorder="1" applyAlignment="1">
      <alignment horizontal="center" vertical="center" wrapText="1"/>
    </xf>
    <xf numFmtId="49" fontId="18" fillId="3" borderId="11" xfId="0" applyNumberFormat="1" applyFont="1" applyFill="1" applyBorder="1" applyAlignment="1">
      <alignment horizontal="right" wrapText="1"/>
    </xf>
    <xf numFmtId="4" fontId="6" fillId="5" borderId="18" xfId="0" applyNumberFormat="1" applyFont="1" applyFill="1" applyBorder="1" applyAlignment="1">
      <alignment vertical="center"/>
    </xf>
    <xf numFmtId="3" fontId="10" fillId="3" borderId="19" xfId="0" applyNumberFormat="1" applyFont="1" applyFill="1" applyBorder="1" applyAlignment="1">
      <alignment wrapText="1"/>
    </xf>
    <xf numFmtId="3" fontId="6" fillId="3" borderId="19" xfId="0" applyNumberFormat="1" applyFont="1" applyFill="1" applyBorder="1" applyAlignment="1">
      <alignment wrapText="1"/>
    </xf>
    <xf numFmtId="2" fontId="6" fillId="5" borderId="18" xfId="0" applyNumberFormat="1" applyFont="1" applyFill="1" applyBorder="1" applyAlignment="1">
      <alignment horizontal="right"/>
    </xf>
    <xf numFmtId="3" fontId="14" fillId="3" borderId="18" xfId="0" applyNumberFormat="1" applyFont="1" applyFill="1" applyBorder="1" applyAlignment="1">
      <alignment horizontal="right"/>
    </xf>
    <xf numFmtId="3" fontId="10" fillId="3" borderId="14" xfId="0" applyNumberFormat="1" applyFont="1" applyFill="1" applyBorder="1" applyAlignment="1">
      <alignment wrapText="1"/>
    </xf>
    <xf numFmtId="2" fontId="14" fillId="5" borderId="18" xfId="0" applyNumberFormat="1" applyFont="1" applyFill="1" applyBorder="1" applyAlignment="1">
      <alignment horizontal="right"/>
    </xf>
    <xf numFmtId="4" fontId="6" fillId="5" borderId="20" xfId="0" applyNumberFormat="1" applyFont="1" applyFill="1" applyBorder="1" applyAlignment="1">
      <alignment vertical="center"/>
    </xf>
    <xf numFmtId="3" fontId="6" fillId="3" borderId="20" xfId="0" applyNumberFormat="1" applyFont="1" applyFill="1" applyBorder="1" applyAlignment="1">
      <alignment wrapText="1"/>
    </xf>
    <xf numFmtId="2" fontId="6" fillId="5" borderId="21" xfId="0" applyNumberFormat="1" applyFont="1" applyFill="1" applyBorder="1" applyAlignment="1">
      <alignment horizontal="right"/>
    </xf>
    <xf numFmtId="2" fontId="6" fillId="5" borderId="19" xfId="0" applyNumberFormat="1" applyFont="1" applyFill="1" applyBorder="1" applyAlignment="1">
      <alignment horizontal="right"/>
    </xf>
    <xf numFmtId="3" fontId="14" fillId="3" borderId="19" xfId="0" applyNumberFormat="1" applyFont="1" applyFill="1" applyBorder="1" applyAlignment="1">
      <alignment wrapText="1"/>
    </xf>
    <xf numFmtId="3" fontId="14" fillId="3" borderId="14" xfId="0" applyNumberFormat="1" applyFont="1" applyFill="1" applyBorder="1" applyAlignment="1">
      <alignment wrapText="1"/>
    </xf>
    <xf numFmtId="3" fontId="14" fillId="3" borderId="20" xfId="0" applyNumberFormat="1" applyFont="1" applyFill="1" applyBorder="1" applyAlignment="1">
      <alignment wrapText="1"/>
    </xf>
    <xf numFmtId="3" fontId="14" fillId="3" borderId="18" xfId="0" applyNumberFormat="1" applyFont="1" applyFill="1" applyBorder="1" applyAlignment="1">
      <alignment wrapText="1"/>
    </xf>
    <xf numFmtId="4" fontId="6" fillId="5" borderId="21" xfId="0" applyNumberFormat="1" applyFont="1" applyFill="1" applyBorder="1" applyAlignment="1">
      <alignment vertical="center"/>
    </xf>
    <xf numFmtId="0" fontId="16" fillId="0" borderId="0" xfId="0" applyFont="1"/>
    <xf numFmtId="49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167" fontId="2" fillId="3" borderId="6" xfId="0" applyNumberFormat="1" applyFont="1" applyFill="1" applyBorder="1" applyAlignment="1">
      <alignment horizontal="left"/>
    </xf>
    <xf numFmtId="0" fontId="19" fillId="2" borderId="5" xfId="0" applyFont="1" applyFill="1" applyBorder="1" applyAlignment="1">
      <alignment horizontal="left"/>
    </xf>
    <xf numFmtId="0" fontId="20" fillId="3" borderId="1" xfId="0" applyFont="1" applyFill="1" applyBorder="1" applyAlignment="1">
      <alignment wrapText="1"/>
    </xf>
    <xf numFmtId="0" fontId="7" fillId="3" borderId="9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/>
    </xf>
    <xf numFmtId="2" fontId="6" fillId="3" borderId="11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right" vertical="center"/>
    </xf>
    <xf numFmtId="0" fontId="6" fillId="3" borderId="20" xfId="0" applyFont="1" applyFill="1" applyBorder="1" applyAlignment="1">
      <alignment vertical="center"/>
    </xf>
    <xf numFmtId="2" fontId="6" fillId="5" borderId="11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2" fontId="6" fillId="3" borderId="0" xfId="0" applyNumberFormat="1" applyFont="1" applyFill="1" applyAlignment="1">
      <alignment horizontal="center" vertical="center"/>
    </xf>
    <xf numFmtId="3" fontId="6" fillId="3" borderId="0" xfId="0" applyNumberFormat="1" applyFont="1" applyFill="1" applyAlignment="1">
      <alignment horizontal="right" vertical="center"/>
    </xf>
    <xf numFmtId="2" fontId="6" fillId="5" borderId="0" xfId="0" applyNumberFormat="1" applyFont="1" applyFill="1" applyAlignment="1">
      <alignment horizontal="center" vertical="center"/>
    </xf>
    <xf numFmtId="0" fontId="9" fillId="4" borderId="0" xfId="0" applyFont="1" applyFill="1"/>
    <xf numFmtId="164" fontId="10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0" fontId="6" fillId="3" borderId="0" xfId="0" applyFont="1" applyFill="1"/>
    <xf numFmtId="0" fontId="6" fillId="3" borderId="12" xfId="0" applyFont="1" applyFill="1" applyBorder="1" applyAlignment="1">
      <alignment horizontal="left" wrapText="1"/>
    </xf>
    <xf numFmtId="0" fontId="16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workbookViewId="0"/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9.140625" customWidth="1"/>
    <col min="4" max="4" width="10.42578125" customWidth="1"/>
    <col min="5" max="5" width="13" customWidth="1"/>
    <col min="6" max="6" width="11.42578125" customWidth="1"/>
    <col min="7" max="7" width="10.42578125" customWidth="1"/>
    <col min="8" max="8" width="20.28515625" customWidth="1"/>
  </cols>
  <sheetData>
    <row r="1" spans="1:8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spans="1:8" ht="12" customHeight="1" x14ac:dyDescent="0.2">
      <c r="A2" s="9" t="s">
        <v>5</v>
      </c>
      <c r="B2" s="10">
        <v>45712</v>
      </c>
      <c r="C2" s="11" t="s">
        <v>6</v>
      </c>
      <c r="D2" s="12">
        <v>45688</v>
      </c>
      <c r="E2" s="13" t="s">
        <v>7</v>
      </c>
      <c r="F2" s="14" t="s">
        <v>8</v>
      </c>
      <c r="G2" s="15"/>
      <c r="H2" s="8" t="s">
        <v>4</v>
      </c>
    </row>
    <row r="3" spans="1:8" ht="12" customHeight="1" x14ac:dyDescent="0.2">
      <c r="A3" s="16"/>
      <c r="B3" s="17"/>
      <c r="C3" s="18"/>
      <c r="D3" s="18"/>
      <c r="E3" s="16"/>
      <c r="F3" s="16" t="s">
        <v>4</v>
      </c>
      <c r="G3" s="19" t="s">
        <v>4</v>
      </c>
      <c r="H3" s="20" t="s">
        <v>4</v>
      </c>
    </row>
    <row r="4" spans="1:8" ht="13.5" customHeight="1" x14ac:dyDescent="0.2">
      <c r="A4" s="21" t="s">
        <v>9</v>
      </c>
      <c r="B4" s="21" t="s">
        <v>10</v>
      </c>
      <c r="C4" s="22"/>
      <c r="D4" s="21" t="s">
        <v>4</v>
      </c>
      <c r="E4" s="21" t="s">
        <v>4</v>
      </c>
      <c r="F4" s="21" t="s">
        <v>4</v>
      </c>
      <c r="G4" s="23" t="s">
        <v>4</v>
      </c>
      <c r="H4" s="23"/>
    </row>
    <row r="5" spans="1:8" ht="12" customHeight="1" x14ac:dyDescent="0.2">
      <c r="A5" s="24" t="s">
        <v>11</v>
      </c>
      <c r="B5" s="24" t="s">
        <v>12</v>
      </c>
      <c r="C5" s="25" t="s">
        <v>13</v>
      </c>
      <c r="D5" s="26" t="s">
        <v>14</v>
      </c>
      <c r="E5" s="25" t="s">
        <v>15</v>
      </c>
      <c r="F5" s="25" t="s">
        <v>16</v>
      </c>
      <c r="G5" s="25" t="s">
        <v>17</v>
      </c>
      <c r="H5" s="25" t="s">
        <v>18</v>
      </c>
    </row>
    <row r="6" spans="1:8" ht="12" customHeight="1" x14ac:dyDescent="0.2">
      <c r="A6" s="27" t="s">
        <v>19</v>
      </c>
      <c r="B6" s="28" t="s">
        <v>20</v>
      </c>
      <c r="C6" s="29">
        <f t="shared" ref="C6:C12" si="0">E6/D6</f>
        <v>0.40413443337262045</v>
      </c>
      <c r="D6" s="30">
        <v>699975</v>
      </c>
      <c r="E6" s="31">
        <v>282884</v>
      </c>
      <c r="F6" s="32"/>
      <c r="G6" s="29">
        <f t="shared" ref="G6:G12" si="1">C6-F6</f>
        <v>0.40413443337262045</v>
      </c>
      <c r="H6" s="33">
        <v>8.6E-3</v>
      </c>
    </row>
    <row r="7" spans="1:8" ht="12" customHeight="1" x14ac:dyDescent="0.2">
      <c r="A7" s="27" t="s">
        <v>19</v>
      </c>
      <c r="B7" s="28" t="s">
        <v>21</v>
      </c>
      <c r="C7" s="29">
        <f t="shared" si="0"/>
        <v>0.51795466489957265</v>
      </c>
      <c r="D7" s="30">
        <v>700208</v>
      </c>
      <c r="E7" s="31">
        <v>362676</v>
      </c>
      <c r="F7" s="32">
        <v>0.9</v>
      </c>
      <c r="G7" s="29">
        <f t="shared" si="1"/>
        <v>-0.38204533510042737</v>
      </c>
      <c r="H7" s="33">
        <v>1.0800000000000001E-2</v>
      </c>
    </row>
    <row r="8" spans="1:8" ht="12" customHeight="1" x14ac:dyDescent="0.2">
      <c r="A8" s="27" t="s">
        <v>19</v>
      </c>
      <c r="B8" s="28" t="s">
        <v>22</v>
      </c>
      <c r="C8" s="29">
        <f t="shared" si="0"/>
        <v>2.0864069981065554E-2</v>
      </c>
      <c r="D8" s="30">
        <v>248753</v>
      </c>
      <c r="E8" s="31">
        <v>5190</v>
      </c>
      <c r="F8" s="32">
        <v>0.35</v>
      </c>
      <c r="G8" s="29">
        <f t="shared" si="1"/>
        <v>-0.32913593001893443</v>
      </c>
      <c r="H8" s="33">
        <v>5.0000000000000001E-4</v>
      </c>
    </row>
    <row r="9" spans="1:8" ht="12" customHeight="1" x14ac:dyDescent="0.2">
      <c r="A9" s="27" t="s">
        <v>19</v>
      </c>
      <c r="B9" s="28" t="s">
        <v>23</v>
      </c>
      <c r="C9" s="29">
        <f t="shared" si="0"/>
        <v>0.16593101774761734</v>
      </c>
      <c r="D9" s="30">
        <v>478036</v>
      </c>
      <c r="E9" s="31">
        <v>79321</v>
      </c>
      <c r="F9" s="32">
        <v>0.5</v>
      </c>
      <c r="G9" s="29">
        <f t="shared" si="1"/>
        <v>-0.33406898225238268</v>
      </c>
      <c r="H9" s="33">
        <v>3.7000000000000002E-3</v>
      </c>
    </row>
    <row r="10" spans="1:8" ht="12" customHeight="1" x14ac:dyDescent="0.2">
      <c r="A10" s="27" t="s">
        <v>19</v>
      </c>
      <c r="B10" s="28" t="s">
        <v>24</v>
      </c>
      <c r="C10" s="29">
        <f t="shared" si="0"/>
        <v>0.30142185492691409</v>
      </c>
      <c r="D10" s="30">
        <v>597037</v>
      </c>
      <c r="E10" s="31">
        <v>179960</v>
      </c>
      <c r="F10" s="32">
        <v>0.5</v>
      </c>
      <c r="G10" s="29">
        <f t="shared" si="1"/>
        <v>-0.19857814507308591</v>
      </c>
      <c r="H10" s="33">
        <v>6.6E-3</v>
      </c>
    </row>
    <row r="11" spans="1:8" ht="12" customHeight="1" x14ac:dyDescent="0.2">
      <c r="A11" s="27" t="s">
        <v>19</v>
      </c>
      <c r="B11" s="28" t="s">
        <v>25</v>
      </c>
      <c r="C11" s="29">
        <f t="shared" si="0"/>
        <v>0.44246229709505353</v>
      </c>
      <c r="D11" s="30">
        <v>625416</v>
      </c>
      <c r="E11" s="31">
        <v>276723</v>
      </c>
      <c r="F11" s="32">
        <v>0.5</v>
      </c>
      <c r="G11" s="29">
        <f t="shared" si="1"/>
        <v>-5.7537702904946475E-2</v>
      </c>
      <c r="H11" s="33">
        <v>9.4000000000000004E-3</v>
      </c>
    </row>
    <row r="12" spans="1:8" ht="12" customHeight="1" x14ac:dyDescent="0.2">
      <c r="A12" s="27" t="s">
        <v>26</v>
      </c>
      <c r="B12" s="34" t="s">
        <v>27</v>
      </c>
      <c r="C12" s="29">
        <f t="shared" si="0"/>
        <v>0.46832874461903529</v>
      </c>
      <c r="D12" s="35">
        <v>657410</v>
      </c>
      <c r="E12" s="35">
        <v>307884</v>
      </c>
      <c r="F12" s="32">
        <v>0.9</v>
      </c>
      <c r="G12" s="29">
        <f t="shared" si="1"/>
        <v>-0.43167125538096474</v>
      </c>
      <c r="H12" s="33">
        <v>9.9000000000000008E-3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9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5.28515625" customWidth="1"/>
    <col min="2" max="2" width="16.7109375" customWidth="1"/>
    <col min="3" max="3" width="14.42578125" customWidth="1"/>
    <col min="4" max="4" width="12.42578125" customWidth="1"/>
    <col min="5" max="5" width="9.140625" customWidth="1"/>
    <col min="6" max="6" width="8.28515625" customWidth="1"/>
    <col min="7" max="7" width="8" customWidth="1"/>
  </cols>
  <sheetData>
    <row r="1" spans="1:7" ht="12" customHeight="1" x14ac:dyDescent="0.2">
      <c r="A1" s="1" t="s">
        <v>0</v>
      </c>
      <c r="B1" s="36" t="s">
        <v>1</v>
      </c>
      <c r="C1" s="37" t="s">
        <v>2</v>
      </c>
      <c r="D1" s="38">
        <v>43466</v>
      </c>
      <c r="E1" s="5" t="s">
        <v>3</v>
      </c>
      <c r="F1" s="39" t="str">
        <f>HYPERLINK("https://www.eurocontrol.int/prudata/dashboard/metadata/minutes-of-en-route-atfm-delay-per-flight-ses-rp2/","En route ATFM delay")</f>
        <v>En route ATFM delay</v>
      </c>
      <c r="G1" s="7"/>
    </row>
    <row r="2" spans="1:7" ht="12" customHeight="1" x14ac:dyDescent="0.2">
      <c r="A2" s="40" t="s">
        <v>5</v>
      </c>
      <c r="B2" s="41">
        <f>ERT_ATFM_YY!B2</f>
        <v>45712</v>
      </c>
      <c r="C2" s="11" t="s">
        <v>6</v>
      </c>
      <c r="D2" s="42">
        <f>ERT_ATFM_YY!D2</f>
        <v>45688</v>
      </c>
      <c r="E2" s="43" t="s">
        <v>7</v>
      </c>
      <c r="F2" s="44" t="s">
        <v>8</v>
      </c>
      <c r="G2" s="15"/>
    </row>
    <row r="3" spans="1:7" ht="13.5" customHeight="1" x14ac:dyDescent="0.2">
      <c r="A3" s="45"/>
      <c r="B3" s="45"/>
      <c r="C3" s="45"/>
      <c r="D3" s="45"/>
      <c r="E3" s="45"/>
      <c r="F3" s="45"/>
      <c r="G3" s="45"/>
    </row>
    <row r="4" spans="1:7" ht="12" customHeight="1" x14ac:dyDescent="0.2">
      <c r="A4" s="46" t="s">
        <v>10</v>
      </c>
      <c r="B4" s="47"/>
      <c r="C4" s="47"/>
      <c r="D4" s="47" t="s">
        <v>4</v>
      </c>
      <c r="E4" s="91" t="s">
        <v>4</v>
      </c>
      <c r="F4" s="92"/>
    </row>
    <row r="5" spans="1:7" ht="51" customHeight="1" x14ac:dyDescent="0.2">
      <c r="A5" s="48" t="s">
        <v>28</v>
      </c>
      <c r="B5" s="48" t="s">
        <v>13</v>
      </c>
      <c r="C5" s="48" t="s">
        <v>14</v>
      </c>
      <c r="D5" s="48" t="s">
        <v>15</v>
      </c>
      <c r="E5" s="48" t="s">
        <v>29</v>
      </c>
      <c r="F5" s="48" t="s">
        <v>30</v>
      </c>
    </row>
    <row r="6" spans="1:7" ht="12" customHeight="1" x14ac:dyDescent="0.2">
      <c r="A6" s="49" t="s">
        <v>31</v>
      </c>
      <c r="B6" s="50">
        <f t="shared" ref="B6:B78" si="0">D6/C6</f>
        <v>0.40413443337262045</v>
      </c>
      <c r="C6" s="51">
        <v>699975</v>
      </c>
      <c r="D6" s="52">
        <v>282884</v>
      </c>
      <c r="E6" s="53"/>
      <c r="F6" s="54"/>
    </row>
    <row r="7" spans="1:7" ht="12" customHeight="1" x14ac:dyDescent="0.2">
      <c r="A7" s="49" t="s">
        <v>32</v>
      </c>
      <c r="B7" s="29">
        <f t="shared" si="0"/>
        <v>0.49336442248207535</v>
      </c>
      <c r="C7" s="55">
        <v>657893</v>
      </c>
      <c r="D7" s="31">
        <v>324581</v>
      </c>
      <c r="E7" s="53"/>
      <c r="F7" s="54"/>
    </row>
    <row r="8" spans="1:7" ht="12" customHeight="1" x14ac:dyDescent="0.2">
      <c r="A8" s="49" t="s">
        <v>33</v>
      </c>
      <c r="B8" s="29">
        <f t="shared" si="0"/>
        <v>1.0127833372243564</v>
      </c>
      <c r="C8" s="55">
        <v>753872</v>
      </c>
      <c r="D8" s="31">
        <v>763509</v>
      </c>
      <c r="E8" s="53"/>
      <c r="F8" s="54"/>
    </row>
    <row r="9" spans="1:7" ht="12" customHeight="1" x14ac:dyDescent="0.2">
      <c r="A9" s="49" t="s">
        <v>34</v>
      </c>
      <c r="B9" s="29">
        <f t="shared" si="0"/>
        <v>1.148831510941708</v>
      </c>
      <c r="C9" s="31">
        <v>815412</v>
      </c>
      <c r="D9" s="31">
        <v>936771</v>
      </c>
      <c r="E9" s="53"/>
      <c r="F9" s="54"/>
    </row>
    <row r="10" spans="1:7" ht="12" customHeight="1" x14ac:dyDescent="0.2">
      <c r="A10" s="49" t="s">
        <v>35</v>
      </c>
      <c r="B10" s="29">
        <f t="shared" si="0"/>
        <v>1.9143184623125329</v>
      </c>
      <c r="C10" s="31">
        <v>886422</v>
      </c>
      <c r="D10" s="31">
        <v>1696894</v>
      </c>
      <c r="E10" s="53"/>
      <c r="F10" s="54"/>
    </row>
    <row r="11" spans="1:7" ht="12" customHeight="1" x14ac:dyDescent="0.2">
      <c r="A11" s="49" t="s">
        <v>36</v>
      </c>
      <c r="B11" s="29">
        <f t="shared" si="0"/>
        <v>2.9889360241551852</v>
      </c>
      <c r="C11" s="31">
        <v>932305</v>
      </c>
      <c r="D11" s="31">
        <v>2786600</v>
      </c>
      <c r="E11" s="53"/>
      <c r="F11" s="54"/>
    </row>
    <row r="12" spans="1:7" ht="12" customHeight="1" x14ac:dyDescent="0.2">
      <c r="A12" s="49" t="s">
        <v>37</v>
      </c>
      <c r="B12" s="29">
        <f t="shared" si="0"/>
        <v>3.3690785428991372</v>
      </c>
      <c r="C12" s="31">
        <v>982444</v>
      </c>
      <c r="D12" s="31">
        <v>3309931</v>
      </c>
      <c r="E12" s="56" t="s">
        <v>4</v>
      </c>
      <c r="F12" s="54"/>
    </row>
    <row r="13" spans="1:7" ht="12" customHeight="1" x14ac:dyDescent="0.2">
      <c r="A13" s="49" t="s">
        <v>38</v>
      </c>
      <c r="B13" s="29">
        <f t="shared" si="0"/>
        <v>2.8083660394782406</v>
      </c>
      <c r="C13" s="31">
        <v>970256</v>
      </c>
      <c r="D13" s="31">
        <v>2724834</v>
      </c>
      <c r="E13" s="53"/>
      <c r="F13" s="54"/>
    </row>
    <row r="14" spans="1:7" ht="12" customHeight="1" x14ac:dyDescent="0.2">
      <c r="A14" s="49" t="s">
        <v>39</v>
      </c>
      <c r="B14" s="29">
        <f t="shared" si="0"/>
        <v>1.8958066775273994</v>
      </c>
      <c r="C14" s="31">
        <v>932411</v>
      </c>
      <c r="D14" s="31">
        <v>1767671</v>
      </c>
      <c r="E14" s="53"/>
      <c r="F14" s="54"/>
    </row>
    <row r="15" spans="1:7" ht="12" customHeight="1" x14ac:dyDescent="0.2">
      <c r="A15" s="49" t="s">
        <v>40</v>
      </c>
      <c r="B15" s="29">
        <f t="shared" si="0"/>
        <v>1.04959899458887</v>
      </c>
      <c r="C15" s="31">
        <v>880038</v>
      </c>
      <c r="D15" s="31">
        <v>923687</v>
      </c>
      <c r="E15" s="53"/>
      <c r="F15" s="54"/>
    </row>
    <row r="16" spans="1:7" ht="12" customHeight="1" x14ac:dyDescent="0.2">
      <c r="A16" s="49" t="s">
        <v>41</v>
      </c>
      <c r="B16" s="29">
        <f t="shared" si="0"/>
        <v>0.35158999950936759</v>
      </c>
      <c r="C16" s="31">
        <v>713365</v>
      </c>
      <c r="D16" s="31">
        <v>250812</v>
      </c>
      <c r="E16" s="53"/>
      <c r="F16" s="54"/>
    </row>
    <row r="17" spans="1:6" ht="12" customHeight="1" x14ac:dyDescent="0.2">
      <c r="A17" s="49" t="s">
        <v>42</v>
      </c>
      <c r="B17" s="57">
        <f t="shared" si="0"/>
        <v>1.2976859753390562</v>
      </c>
      <c r="C17" s="58">
        <v>709543</v>
      </c>
      <c r="D17" s="58">
        <v>920764</v>
      </c>
      <c r="E17" s="59"/>
      <c r="F17" s="54"/>
    </row>
    <row r="18" spans="1:6" ht="12" customHeight="1" x14ac:dyDescent="0.2">
      <c r="A18" s="49" t="s">
        <v>43</v>
      </c>
      <c r="B18" s="50">
        <f t="shared" si="0"/>
        <v>0.51795466489957265</v>
      </c>
      <c r="C18" s="52">
        <v>700208</v>
      </c>
      <c r="D18" s="52">
        <v>362676</v>
      </c>
      <c r="E18" s="60"/>
      <c r="F18" s="61"/>
    </row>
    <row r="19" spans="1:6" ht="12" customHeight="1" x14ac:dyDescent="0.2">
      <c r="A19" s="49" t="s">
        <v>44</v>
      </c>
      <c r="B19" s="29">
        <f t="shared" si="0"/>
        <v>0.85783558905367807</v>
      </c>
      <c r="C19" s="31">
        <v>666306</v>
      </c>
      <c r="D19" s="31">
        <v>571581</v>
      </c>
      <c r="E19" s="29"/>
      <c r="F19" s="62"/>
    </row>
    <row r="20" spans="1:6" ht="12" customHeight="1" x14ac:dyDescent="0.2">
      <c r="A20" s="49" t="s">
        <v>45</v>
      </c>
      <c r="B20" s="29">
        <f t="shared" si="0"/>
        <v>1.3744255356590913</v>
      </c>
      <c r="C20" s="31">
        <v>443239</v>
      </c>
      <c r="D20" s="31">
        <v>609199</v>
      </c>
      <c r="E20" s="29"/>
      <c r="F20" s="62"/>
    </row>
    <row r="21" spans="1:6" ht="12" customHeight="1" x14ac:dyDescent="0.2">
      <c r="A21" s="49" t="s">
        <v>46</v>
      </c>
      <c r="B21" s="29">
        <f t="shared" si="0"/>
        <v>1.553583395950529E-3</v>
      </c>
      <c r="C21" s="31">
        <v>98482</v>
      </c>
      <c r="D21" s="31">
        <v>153</v>
      </c>
      <c r="E21" s="29"/>
      <c r="F21" s="62"/>
    </row>
    <row r="22" spans="1:6" ht="12" customHeight="1" x14ac:dyDescent="0.2">
      <c r="A22" s="49" t="s">
        <v>47</v>
      </c>
      <c r="B22" s="29">
        <f t="shared" si="0"/>
        <v>2.4193863591948406E-2</v>
      </c>
      <c r="C22" s="31">
        <v>127925</v>
      </c>
      <c r="D22" s="31">
        <v>3095</v>
      </c>
      <c r="E22" s="29"/>
      <c r="F22" s="62"/>
    </row>
    <row r="23" spans="1:6" ht="12" customHeight="1" x14ac:dyDescent="0.2">
      <c r="A23" s="49" t="s">
        <v>48</v>
      </c>
      <c r="B23" s="29">
        <f t="shared" si="0"/>
        <v>1.5802810650124122E-2</v>
      </c>
      <c r="C23" s="31">
        <v>193763</v>
      </c>
      <c r="D23" s="31">
        <v>3062</v>
      </c>
      <c r="E23" s="29"/>
      <c r="F23" s="62"/>
    </row>
    <row r="24" spans="1:6" ht="12" customHeight="1" x14ac:dyDescent="0.2">
      <c r="A24" s="49" t="s">
        <v>49</v>
      </c>
      <c r="B24" s="29">
        <f t="shared" si="0"/>
        <v>1.8359723934829673E-2</v>
      </c>
      <c r="C24" s="31">
        <v>388459</v>
      </c>
      <c r="D24" s="31">
        <v>7132</v>
      </c>
      <c r="E24" s="29"/>
      <c r="F24" s="62"/>
    </row>
    <row r="25" spans="1:6" ht="12" customHeight="1" x14ac:dyDescent="0.2">
      <c r="A25" s="49" t="s">
        <v>50</v>
      </c>
      <c r="B25" s="29">
        <f t="shared" si="0"/>
        <v>1.7362811829682301E-2</v>
      </c>
      <c r="C25" s="31">
        <v>473656</v>
      </c>
      <c r="D25" s="31">
        <v>8224</v>
      </c>
      <c r="E25" s="29"/>
      <c r="F25" s="62"/>
    </row>
    <row r="26" spans="1:6" ht="12" customHeight="1" x14ac:dyDescent="0.2">
      <c r="A26" s="49" t="s">
        <v>51</v>
      </c>
      <c r="B26" s="29">
        <f t="shared" si="0"/>
        <v>7.3480579116145806E-3</v>
      </c>
      <c r="C26" s="31">
        <v>421608</v>
      </c>
      <c r="D26" s="31">
        <v>3098</v>
      </c>
      <c r="E26" s="29"/>
      <c r="F26" s="62"/>
    </row>
    <row r="27" spans="1:6" ht="12" customHeight="1" x14ac:dyDescent="0.2">
      <c r="A27" s="49" t="s">
        <v>52</v>
      </c>
      <c r="B27" s="29">
        <f t="shared" si="0"/>
        <v>2.5412838399247659E-2</v>
      </c>
      <c r="C27" s="31">
        <v>374299</v>
      </c>
      <c r="D27" s="31">
        <v>9512</v>
      </c>
      <c r="E27" s="29"/>
      <c r="F27" s="62"/>
    </row>
    <row r="28" spans="1:6" ht="12" customHeight="1" x14ac:dyDescent="0.2">
      <c r="A28" s="49" t="s">
        <v>53</v>
      </c>
      <c r="B28" s="29">
        <f t="shared" si="0"/>
        <v>1.3314260977583708E-2</v>
      </c>
      <c r="C28" s="31">
        <v>265655</v>
      </c>
      <c r="D28" s="31">
        <v>3537</v>
      </c>
      <c r="E28" s="29"/>
      <c r="F28" s="62"/>
    </row>
    <row r="29" spans="1:6" ht="12" customHeight="1" x14ac:dyDescent="0.2">
      <c r="A29" s="49" t="s">
        <v>54</v>
      </c>
      <c r="B29" s="57">
        <f t="shared" si="0"/>
        <v>5.7656332557442132E-3</v>
      </c>
      <c r="C29" s="58">
        <v>280108</v>
      </c>
      <c r="D29" s="58">
        <v>1615</v>
      </c>
      <c r="E29" s="57"/>
      <c r="F29" s="63"/>
    </row>
    <row r="30" spans="1:6" ht="12" customHeight="1" x14ac:dyDescent="0.2">
      <c r="A30" s="49" t="s">
        <v>55</v>
      </c>
      <c r="B30" s="50">
        <f t="shared" si="0"/>
        <v>2.0864069981065554E-2</v>
      </c>
      <c r="C30" s="52">
        <v>248753</v>
      </c>
      <c r="D30" s="52">
        <v>5190</v>
      </c>
      <c r="E30" s="60"/>
      <c r="F30" s="64"/>
    </row>
    <row r="31" spans="1:6" ht="12" customHeight="1" x14ac:dyDescent="0.2">
      <c r="A31" s="49" t="s">
        <v>56</v>
      </c>
      <c r="B31" s="29">
        <f t="shared" si="0"/>
        <v>3.5765145325084624E-2</v>
      </c>
      <c r="C31" s="31">
        <v>214175</v>
      </c>
      <c r="D31" s="31">
        <v>7660</v>
      </c>
      <c r="E31" s="29"/>
      <c r="F31" s="62"/>
    </row>
    <row r="32" spans="1:6" ht="12" customHeight="1" x14ac:dyDescent="0.2">
      <c r="A32" s="49" t="s">
        <v>57</v>
      </c>
      <c r="B32" s="50">
        <f t="shared" si="0"/>
        <v>2.954633341373673E-2</v>
      </c>
      <c r="C32" s="31">
        <v>261183</v>
      </c>
      <c r="D32" s="31">
        <v>7717</v>
      </c>
      <c r="E32" s="29"/>
      <c r="F32" s="62"/>
    </row>
    <row r="33" spans="1:6" ht="12" customHeight="1" x14ac:dyDescent="0.2">
      <c r="A33" s="49" t="s">
        <v>58</v>
      </c>
      <c r="B33" s="50">
        <f t="shared" si="0"/>
        <v>1.5488644610836742E-2</v>
      </c>
      <c r="C33" s="31">
        <v>282465</v>
      </c>
      <c r="D33" s="31">
        <v>4375</v>
      </c>
      <c r="E33" s="29"/>
      <c r="F33" s="62"/>
    </row>
    <row r="34" spans="1:6" ht="12" customHeight="1" x14ac:dyDescent="0.2">
      <c r="A34" s="49" t="s">
        <v>59</v>
      </c>
      <c r="B34" s="50">
        <f t="shared" si="0"/>
        <v>2.4896846975767984E-2</v>
      </c>
      <c r="C34" s="31">
        <v>335424</v>
      </c>
      <c r="D34" s="31">
        <v>8351</v>
      </c>
      <c r="E34" s="29"/>
      <c r="F34" s="62"/>
    </row>
    <row r="35" spans="1:6" ht="12" customHeight="1" x14ac:dyDescent="0.2">
      <c r="A35" s="49" t="s">
        <v>60</v>
      </c>
      <c r="B35" s="50">
        <f t="shared" si="0"/>
        <v>6.9866791802981137E-2</v>
      </c>
      <c r="C35" s="31">
        <v>451774</v>
      </c>
      <c r="D35" s="31">
        <v>31564</v>
      </c>
      <c r="E35" s="29"/>
      <c r="F35" s="62"/>
    </row>
    <row r="36" spans="1:6" ht="12" customHeight="1" x14ac:dyDescent="0.2">
      <c r="A36" s="49" t="s">
        <v>61</v>
      </c>
      <c r="B36" s="50">
        <f t="shared" si="0"/>
        <v>0.74701276968106933</v>
      </c>
      <c r="C36" s="31">
        <v>626249</v>
      </c>
      <c r="D36" s="31">
        <v>467816</v>
      </c>
      <c r="E36" s="29"/>
      <c r="F36" s="62"/>
    </row>
    <row r="37" spans="1:6" ht="12" customHeight="1" x14ac:dyDescent="0.2">
      <c r="A37" s="49" t="s">
        <v>62</v>
      </c>
      <c r="B37" s="50">
        <f t="shared" si="0"/>
        <v>0.75167912859131469</v>
      </c>
      <c r="C37" s="31">
        <v>673117</v>
      </c>
      <c r="D37" s="31">
        <v>505968</v>
      </c>
      <c r="E37" s="29"/>
      <c r="F37" s="62"/>
    </row>
    <row r="38" spans="1:6" ht="12" customHeight="1" x14ac:dyDescent="0.2">
      <c r="A38" s="49" t="s">
        <v>63</v>
      </c>
      <c r="B38" s="50">
        <f t="shared" si="0"/>
        <v>0.48362624464636889</v>
      </c>
      <c r="C38" s="31">
        <v>643255</v>
      </c>
      <c r="D38" s="31">
        <v>311095</v>
      </c>
      <c r="E38" s="29"/>
      <c r="F38" s="62"/>
    </row>
    <row r="39" spans="1:6" ht="12" customHeight="1" x14ac:dyDescent="0.2">
      <c r="A39" s="49" t="s">
        <v>64</v>
      </c>
      <c r="B39" s="50">
        <f t="shared" si="0"/>
        <v>0.33505360145353463</v>
      </c>
      <c r="C39" s="31">
        <v>634591</v>
      </c>
      <c r="D39" s="31">
        <v>212622</v>
      </c>
      <c r="E39" s="29"/>
      <c r="F39" s="62"/>
    </row>
    <row r="40" spans="1:6" ht="12" customHeight="1" x14ac:dyDescent="0.2">
      <c r="A40" s="49" t="s">
        <v>65</v>
      </c>
      <c r="B40" s="50">
        <f t="shared" si="0"/>
        <v>0.11681866732396681</v>
      </c>
      <c r="C40" s="31">
        <v>547695</v>
      </c>
      <c r="D40" s="31">
        <v>63981</v>
      </c>
      <c r="E40" s="29"/>
      <c r="F40" s="62"/>
    </row>
    <row r="41" spans="1:6" ht="12" customHeight="1" x14ac:dyDescent="0.2">
      <c r="A41" s="49" t="s">
        <v>66</v>
      </c>
      <c r="B41" s="65">
        <f t="shared" si="0"/>
        <v>0.29345768001245398</v>
      </c>
      <c r="C41" s="58">
        <v>552434</v>
      </c>
      <c r="D41" s="58">
        <v>162116</v>
      </c>
      <c r="E41" s="29"/>
      <c r="F41" s="62"/>
    </row>
    <row r="42" spans="1:6" ht="12" customHeight="1" x14ac:dyDescent="0.2">
      <c r="A42" s="49" t="s">
        <v>67</v>
      </c>
      <c r="B42" s="50">
        <f t="shared" si="0"/>
        <v>0.16786447853351014</v>
      </c>
      <c r="C42" s="52">
        <v>478094</v>
      </c>
      <c r="D42" s="52">
        <v>80255</v>
      </c>
      <c r="E42" s="60"/>
      <c r="F42" s="61">
        <v>1</v>
      </c>
    </row>
    <row r="43" spans="1:6" ht="12" customHeight="1" x14ac:dyDescent="0.2">
      <c r="A43" s="49" t="s">
        <v>68</v>
      </c>
      <c r="B43" s="29">
        <f t="shared" si="0"/>
        <v>0.18645178959989822</v>
      </c>
      <c r="C43" s="31">
        <v>463707</v>
      </c>
      <c r="D43" s="31">
        <v>86459</v>
      </c>
      <c r="E43" s="29"/>
      <c r="F43" s="62">
        <v>1</v>
      </c>
    </row>
    <row r="44" spans="1:6" ht="12" customHeight="1" x14ac:dyDescent="0.2">
      <c r="A44" s="49" t="s">
        <v>69</v>
      </c>
      <c r="B44" s="29">
        <f t="shared" si="0"/>
        <v>0.32686568192940496</v>
      </c>
      <c r="C44" s="31">
        <v>580324</v>
      </c>
      <c r="D44" s="31">
        <v>189688</v>
      </c>
      <c r="E44" s="29"/>
      <c r="F44" s="62">
        <v>1</v>
      </c>
    </row>
    <row r="45" spans="1:6" ht="12" customHeight="1" x14ac:dyDescent="0.2">
      <c r="A45" s="49" t="s">
        <v>70</v>
      </c>
      <c r="B45" s="29">
        <f t="shared" si="0"/>
        <v>1.4001356311661466</v>
      </c>
      <c r="C45" s="31">
        <v>675361</v>
      </c>
      <c r="D45" s="31">
        <v>945597</v>
      </c>
      <c r="E45" s="29"/>
      <c r="F45" s="62">
        <v>1</v>
      </c>
    </row>
    <row r="46" spans="1:6" ht="12" customHeight="1" x14ac:dyDescent="0.2">
      <c r="A46" s="49" t="s">
        <v>71</v>
      </c>
      <c r="B46" s="29">
        <f t="shared" si="0"/>
        <v>2.0807019823659743</v>
      </c>
      <c r="C46" s="31">
        <v>769535</v>
      </c>
      <c r="D46" s="31">
        <v>1601173</v>
      </c>
      <c r="E46" s="29"/>
      <c r="F46" s="62">
        <v>1</v>
      </c>
    </row>
    <row r="47" spans="1:6" ht="12" customHeight="1" x14ac:dyDescent="0.2">
      <c r="A47" s="49" t="s">
        <v>72</v>
      </c>
      <c r="B47" s="29">
        <f t="shared" si="0"/>
        <v>3.5946169921006441</v>
      </c>
      <c r="C47" s="31">
        <v>807281</v>
      </c>
      <c r="D47" s="31">
        <v>2901866</v>
      </c>
      <c r="E47" s="29"/>
      <c r="F47" s="62">
        <v>1</v>
      </c>
    </row>
    <row r="48" spans="1:6" ht="12" customHeight="1" x14ac:dyDescent="0.2">
      <c r="A48" s="49" t="s">
        <v>73</v>
      </c>
      <c r="B48" s="29">
        <f t="shared" si="0"/>
        <v>3.2609623158351959</v>
      </c>
      <c r="C48" s="31">
        <v>856434</v>
      </c>
      <c r="D48" s="31">
        <v>2792799</v>
      </c>
      <c r="E48" s="29"/>
      <c r="F48" s="62">
        <v>1</v>
      </c>
    </row>
    <row r="49" spans="1:6" ht="12" customHeight="1" x14ac:dyDescent="0.2">
      <c r="A49" s="49" t="s">
        <v>74</v>
      </c>
      <c r="B49" s="29">
        <f t="shared" si="0"/>
        <v>2.5235959479504251</v>
      </c>
      <c r="C49" s="31">
        <v>853494</v>
      </c>
      <c r="D49" s="31">
        <v>2153874</v>
      </c>
      <c r="E49" s="29"/>
      <c r="F49" s="62">
        <v>1</v>
      </c>
    </row>
    <row r="50" spans="1:6" ht="12" customHeight="1" x14ac:dyDescent="0.2">
      <c r="A50" s="49" t="s">
        <v>75</v>
      </c>
      <c r="B50" s="29">
        <f t="shared" si="0"/>
        <v>2.4568966048564742</v>
      </c>
      <c r="C50" s="31">
        <v>811247</v>
      </c>
      <c r="D50" s="31">
        <v>1993150</v>
      </c>
      <c r="E50" s="29"/>
      <c r="F50" s="62">
        <v>1</v>
      </c>
    </row>
    <row r="51" spans="1:6" ht="12" customHeight="1" x14ac:dyDescent="0.2">
      <c r="A51" s="49" t="s">
        <v>76</v>
      </c>
      <c r="B51" s="29">
        <f t="shared" si="0"/>
        <v>1.2198410093528471</v>
      </c>
      <c r="C51" s="31">
        <v>773882</v>
      </c>
      <c r="D51" s="31">
        <v>944013</v>
      </c>
      <c r="E51" s="29"/>
      <c r="F51" s="62">
        <v>1</v>
      </c>
    </row>
    <row r="52" spans="1:6" ht="12" customHeight="1" x14ac:dyDescent="0.2">
      <c r="A52" s="49" t="s">
        <v>77</v>
      </c>
      <c r="B52" s="29">
        <f t="shared" si="0"/>
        <v>0.48829339199615834</v>
      </c>
      <c r="C52" s="31">
        <v>616404</v>
      </c>
      <c r="D52" s="31">
        <v>300986</v>
      </c>
      <c r="E52" s="29"/>
      <c r="F52" s="62">
        <v>1</v>
      </c>
    </row>
    <row r="53" spans="1:6" ht="12" customHeight="1" x14ac:dyDescent="0.2">
      <c r="A53" s="49" t="s">
        <v>78</v>
      </c>
      <c r="B53" s="57">
        <f t="shared" si="0"/>
        <v>0.68411300702565481</v>
      </c>
      <c r="C53" s="58">
        <v>616882</v>
      </c>
      <c r="D53" s="58">
        <v>422017</v>
      </c>
      <c r="E53" s="29"/>
      <c r="F53" s="62">
        <v>1</v>
      </c>
    </row>
    <row r="54" spans="1:6" ht="12" customHeight="1" x14ac:dyDescent="0.2">
      <c r="A54" s="49" t="s">
        <v>79</v>
      </c>
      <c r="B54" s="50">
        <f t="shared" si="0"/>
        <v>0.30515864175922097</v>
      </c>
      <c r="C54" s="52">
        <v>597037</v>
      </c>
      <c r="D54" s="52">
        <v>182191</v>
      </c>
      <c r="E54" s="60"/>
      <c r="F54" s="61">
        <v>1</v>
      </c>
    </row>
    <row r="55" spans="1:6" ht="12" customHeight="1" x14ac:dyDescent="0.2">
      <c r="A55" s="49" t="s">
        <v>80</v>
      </c>
      <c r="B55" s="29">
        <f t="shared" si="0"/>
        <v>0.61116237461963263</v>
      </c>
      <c r="C55" s="31">
        <v>567872</v>
      </c>
      <c r="D55" s="31">
        <v>347062</v>
      </c>
      <c r="E55" s="29"/>
      <c r="F55" s="62">
        <v>1</v>
      </c>
    </row>
    <row r="56" spans="1:6" ht="12" customHeight="1" x14ac:dyDescent="0.2">
      <c r="A56" s="49" t="s">
        <v>81</v>
      </c>
      <c r="B56" s="29">
        <f t="shared" si="0"/>
        <v>2.335165838442768</v>
      </c>
      <c r="C56" s="31">
        <v>662663</v>
      </c>
      <c r="D56" s="31">
        <v>1547428</v>
      </c>
      <c r="E56" s="29"/>
      <c r="F56" s="62">
        <v>1</v>
      </c>
    </row>
    <row r="57" spans="1:6" ht="12" customHeight="1" x14ac:dyDescent="0.2">
      <c r="A57" s="49" t="s">
        <v>82</v>
      </c>
      <c r="B57" s="29">
        <f t="shared" si="0"/>
        <v>2.0520733568419889</v>
      </c>
      <c r="C57" s="31">
        <v>731929</v>
      </c>
      <c r="D57" s="31">
        <v>1501972</v>
      </c>
      <c r="E57" s="29"/>
      <c r="F57" s="62">
        <v>1</v>
      </c>
    </row>
    <row r="58" spans="1:6" ht="12" customHeight="1" x14ac:dyDescent="0.2">
      <c r="A58" s="49" t="s">
        <v>83</v>
      </c>
      <c r="B58" s="29">
        <f t="shared" si="0"/>
        <v>1.7347330588420267</v>
      </c>
      <c r="C58" s="31">
        <v>814112</v>
      </c>
      <c r="D58" s="31">
        <v>1412267</v>
      </c>
      <c r="E58" s="29"/>
      <c r="F58" s="62">
        <v>1</v>
      </c>
    </row>
    <row r="59" spans="1:6" ht="12" customHeight="1" x14ac:dyDescent="0.2">
      <c r="A59" s="49" t="s">
        <v>84</v>
      </c>
      <c r="B59" s="29">
        <f t="shared" si="0"/>
        <v>2.811579408752106</v>
      </c>
      <c r="C59" s="31">
        <v>860113</v>
      </c>
      <c r="D59" s="31">
        <v>2418276</v>
      </c>
      <c r="E59" s="29"/>
      <c r="F59" s="62">
        <v>1</v>
      </c>
    </row>
    <row r="60" spans="1:6" ht="12" customHeight="1" x14ac:dyDescent="0.2">
      <c r="A60" s="49" t="s">
        <v>85</v>
      </c>
      <c r="B60" s="29">
        <f t="shared" si="0"/>
        <v>3.2191389360547551</v>
      </c>
      <c r="C60" s="31">
        <v>914032</v>
      </c>
      <c r="D60" s="31">
        <v>2942396</v>
      </c>
      <c r="E60" s="29"/>
      <c r="F60" s="62">
        <v>1</v>
      </c>
    </row>
    <row r="61" spans="1:6" ht="12" customHeight="1" x14ac:dyDescent="0.2">
      <c r="A61" s="49" t="s">
        <v>86</v>
      </c>
      <c r="B61" s="29">
        <f t="shared" si="0"/>
        <v>2.8151650442316551</v>
      </c>
      <c r="C61" s="31">
        <v>905121</v>
      </c>
      <c r="D61" s="31">
        <v>2548065</v>
      </c>
      <c r="E61" s="29"/>
      <c r="F61" s="62">
        <v>1</v>
      </c>
    </row>
    <row r="62" spans="1:6" ht="12" customHeight="1" x14ac:dyDescent="0.2">
      <c r="A62" s="49" t="s">
        <v>87</v>
      </c>
      <c r="B62" s="29">
        <f t="shared" si="0"/>
        <v>1.9019743941272662</v>
      </c>
      <c r="C62" s="31">
        <v>870191</v>
      </c>
      <c r="D62" s="31">
        <v>1655081</v>
      </c>
      <c r="E62" s="29"/>
      <c r="F62" s="62">
        <v>1</v>
      </c>
    </row>
    <row r="63" spans="1:6" ht="12" customHeight="1" x14ac:dyDescent="0.2">
      <c r="A63" s="49" t="s">
        <v>88</v>
      </c>
      <c r="B63" s="29">
        <f t="shared" si="0"/>
        <v>1.4972033129248605</v>
      </c>
      <c r="C63" s="31">
        <v>835274</v>
      </c>
      <c r="D63" s="31">
        <v>1250575</v>
      </c>
      <c r="E63" s="29"/>
      <c r="F63" s="62">
        <v>1</v>
      </c>
    </row>
    <row r="64" spans="1:6" ht="12" customHeight="1" x14ac:dyDescent="0.2">
      <c r="A64" s="49" t="s">
        <v>89</v>
      </c>
      <c r="B64" s="29">
        <f t="shared" si="0"/>
        <v>0.77086456847604945</v>
      </c>
      <c r="C64" s="31">
        <v>657646</v>
      </c>
      <c r="D64" s="31">
        <v>506956</v>
      </c>
      <c r="E64" s="29"/>
      <c r="F64" s="62">
        <v>1</v>
      </c>
    </row>
    <row r="65" spans="1:7" ht="12" customHeight="1" x14ac:dyDescent="0.2">
      <c r="A65" s="49" t="s">
        <v>90</v>
      </c>
      <c r="B65" s="57">
        <f t="shared" si="0"/>
        <v>0.60364311218412225</v>
      </c>
      <c r="C65" s="58">
        <v>658997</v>
      </c>
      <c r="D65" s="58">
        <v>397799</v>
      </c>
      <c r="E65" s="29"/>
      <c r="F65" s="62">
        <v>1</v>
      </c>
    </row>
    <row r="66" spans="1:7" ht="12" customHeight="1" x14ac:dyDescent="0.2">
      <c r="A66" s="49" t="s">
        <v>91</v>
      </c>
      <c r="B66" s="50">
        <f t="shared" si="0"/>
        <v>0.44246229709505353</v>
      </c>
      <c r="C66" s="52">
        <v>625416</v>
      </c>
      <c r="D66" s="52">
        <v>276723</v>
      </c>
      <c r="E66" s="60">
        <f>D66/C66</f>
        <v>0.44246229709505353</v>
      </c>
      <c r="F66" s="61">
        <v>1</v>
      </c>
    </row>
    <row r="67" spans="1:7" ht="12" customHeight="1" x14ac:dyDescent="0.2">
      <c r="A67" s="49" t="s">
        <v>92</v>
      </c>
      <c r="B67" s="29">
        <f t="shared" si="0"/>
        <v>0.37345621940419071</v>
      </c>
      <c r="C67" s="31">
        <v>616506</v>
      </c>
      <c r="D67" s="31">
        <v>230238</v>
      </c>
      <c r="E67" s="29">
        <f t="shared" ref="E67:E77" si="1">SUM(D$66:D67)/SUM(C$66:C67)</f>
        <v>0.40820679559585865</v>
      </c>
      <c r="F67" s="62">
        <v>1</v>
      </c>
    </row>
    <row r="68" spans="1:7" ht="12" customHeight="1" x14ac:dyDescent="0.2">
      <c r="A68" s="49" t="s">
        <v>93</v>
      </c>
      <c r="B68" s="29">
        <f t="shared" si="0"/>
        <v>0.55949338234246559</v>
      </c>
      <c r="C68" s="31">
        <v>701910</v>
      </c>
      <c r="D68" s="31">
        <v>392714</v>
      </c>
      <c r="E68" s="29">
        <f t="shared" si="1"/>
        <v>0.46283578004683534</v>
      </c>
      <c r="F68" s="62">
        <v>1</v>
      </c>
    </row>
    <row r="69" spans="1:7" ht="12" customHeight="1" x14ac:dyDescent="0.2">
      <c r="A69" s="49" t="s">
        <v>94</v>
      </c>
      <c r="B69" s="29">
        <f t="shared" si="0"/>
        <v>0.60922087003742342</v>
      </c>
      <c r="C69" s="31">
        <v>780794</v>
      </c>
      <c r="D69" s="31">
        <v>475676</v>
      </c>
      <c r="E69" s="29">
        <f t="shared" si="1"/>
        <v>0.50478524391971591</v>
      </c>
      <c r="F69" s="62">
        <v>1</v>
      </c>
    </row>
    <row r="70" spans="1:7" ht="12" customHeight="1" x14ac:dyDescent="0.2">
      <c r="A70" s="49" t="s">
        <v>95</v>
      </c>
      <c r="B70" s="29">
        <f t="shared" si="0"/>
        <v>1.6801325915890815</v>
      </c>
      <c r="C70" s="31">
        <v>867325</v>
      </c>
      <c r="D70" s="31">
        <v>1457221</v>
      </c>
      <c r="E70" s="29">
        <f t="shared" si="1"/>
        <v>0.78858870847625706</v>
      </c>
      <c r="F70" s="62">
        <v>1</v>
      </c>
    </row>
    <row r="71" spans="1:7" ht="12" customHeight="1" x14ac:dyDescent="0.2">
      <c r="A71" s="49" t="s">
        <v>96</v>
      </c>
      <c r="B71" s="29">
        <f t="shared" si="0"/>
        <v>4.0337195859301289</v>
      </c>
      <c r="C71" s="31">
        <v>903036</v>
      </c>
      <c r="D71" s="31">
        <v>3642594</v>
      </c>
      <c r="E71" s="29">
        <f t="shared" si="1"/>
        <v>1.4405305287868464</v>
      </c>
      <c r="F71" s="62">
        <v>1</v>
      </c>
      <c r="G71" s="66" t="s">
        <v>4</v>
      </c>
    </row>
    <row r="72" spans="1:7" ht="12" customHeight="1" x14ac:dyDescent="0.2">
      <c r="A72" s="49" t="s">
        <v>97</v>
      </c>
      <c r="B72" s="29">
        <f t="shared" si="0"/>
        <v>5.8017506833200709</v>
      </c>
      <c r="C72" s="31">
        <v>953799</v>
      </c>
      <c r="D72" s="31">
        <v>5533704</v>
      </c>
      <c r="E72" s="29">
        <f t="shared" si="1"/>
        <v>2.2039533209782878</v>
      </c>
      <c r="F72" s="62">
        <v>1</v>
      </c>
    </row>
    <row r="73" spans="1:7" ht="12" customHeight="1" x14ac:dyDescent="0.2">
      <c r="A73" s="49" t="s">
        <v>98</v>
      </c>
      <c r="B73" s="29">
        <f t="shared" si="0"/>
        <v>4.3537916755273285</v>
      </c>
      <c r="C73" s="31">
        <v>945189</v>
      </c>
      <c r="D73" s="31">
        <v>4115156</v>
      </c>
      <c r="E73" s="29">
        <f t="shared" si="1"/>
        <v>2.521753056588429</v>
      </c>
      <c r="F73" s="62">
        <v>1</v>
      </c>
    </row>
    <row r="74" spans="1:7" ht="12" customHeight="1" x14ac:dyDescent="0.2">
      <c r="A74" s="49" t="s">
        <v>99</v>
      </c>
      <c r="B74" s="29">
        <f t="shared" si="0"/>
        <v>2.5619735072723619</v>
      </c>
      <c r="C74" s="31">
        <v>905758</v>
      </c>
      <c r="D74" s="31">
        <v>2320528</v>
      </c>
      <c r="E74" s="29">
        <f t="shared" si="1"/>
        <v>2.5267436493910118</v>
      </c>
      <c r="F74" s="62">
        <v>1</v>
      </c>
    </row>
    <row r="75" spans="1:7" ht="12" customHeight="1" x14ac:dyDescent="0.2">
      <c r="A75" s="49" t="s">
        <v>100</v>
      </c>
      <c r="B75" s="29">
        <f t="shared" si="0"/>
        <v>1.5299536992201732</v>
      </c>
      <c r="C75" s="31">
        <v>867372</v>
      </c>
      <c r="D75" s="31">
        <v>1327039</v>
      </c>
      <c r="E75" s="29">
        <f t="shared" si="1"/>
        <v>2.4208814506486691</v>
      </c>
      <c r="F75" s="62">
        <v>1</v>
      </c>
    </row>
    <row r="76" spans="1:7" ht="12" customHeight="1" x14ac:dyDescent="0.2">
      <c r="A76" s="49" t="s">
        <v>101</v>
      </c>
      <c r="B76" s="29">
        <f t="shared" si="0"/>
        <v>0.70727552510324287</v>
      </c>
      <c r="C76" s="31">
        <v>686246</v>
      </c>
      <c r="D76" s="31">
        <v>485365</v>
      </c>
      <c r="E76" s="29">
        <f t="shared" si="1"/>
        <v>2.2880554492869423</v>
      </c>
      <c r="F76" s="62">
        <v>1</v>
      </c>
    </row>
    <row r="77" spans="1:7" ht="12" customHeight="1" x14ac:dyDescent="0.2">
      <c r="A77" s="49" t="s">
        <v>102</v>
      </c>
      <c r="B77" s="57">
        <f t="shared" si="0"/>
        <v>0.7805587792077322</v>
      </c>
      <c r="C77" s="58">
        <v>692796</v>
      </c>
      <c r="D77" s="58">
        <v>540768</v>
      </c>
      <c r="E77" s="57">
        <f t="shared" si="1"/>
        <v>2.1786513448829146</v>
      </c>
      <c r="F77" s="63">
        <v>1</v>
      </c>
    </row>
    <row r="78" spans="1:7" ht="12" customHeight="1" x14ac:dyDescent="0.2">
      <c r="A78" s="49" t="s">
        <v>103</v>
      </c>
      <c r="B78" s="50">
        <f t="shared" si="0"/>
        <v>0.46832874461903529</v>
      </c>
      <c r="C78" s="52">
        <v>657410</v>
      </c>
      <c r="D78" s="52">
        <v>307884</v>
      </c>
      <c r="E78" s="60">
        <f>D78/C78</f>
        <v>0.46832874461903529</v>
      </c>
      <c r="F78" s="61">
        <v>1</v>
      </c>
    </row>
    <row r="79" spans="1:7" ht="12" customHeight="1" x14ac:dyDescent="0.2">
      <c r="A79" s="49" t="s">
        <v>104</v>
      </c>
      <c r="B79" s="29"/>
      <c r="C79" s="31"/>
      <c r="D79" s="31"/>
      <c r="E79" s="29"/>
      <c r="F79" s="62"/>
    </row>
    <row r="80" spans="1:7" ht="12" customHeight="1" x14ac:dyDescent="0.2">
      <c r="A80" s="49" t="s">
        <v>105</v>
      </c>
      <c r="B80" s="29"/>
      <c r="C80" s="31"/>
      <c r="D80" s="31"/>
      <c r="E80" s="29"/>
      <c r="F80" s="62"/>
    </row>
    <row r="81" spans="1:6" ht="12" customHeight="1" x14ac:dyDescent="0.2">
      <c r="A81" s="49" t="s">
        <v>106</v>
      </c>
      <c r="B81" s="29"/>
      <c r="C81" s="31"/>
      <c r="D81" s="31"/>
      <c r="E81" s="29"/>
      <c r="F81" s="62"/>
    </row>
    <row r="82" spans="1:6" ht="12" customHeight="1" x14ac:dyDescent="0.2">
      <c r="A82" s="49" t="s">
        <v>107</v>
      </c>
      <c r="B82" s="29"/>
      <c r="C82" s="31"/>
      <c r="D82" s="31"/>
      <c r="E82" s="29"/>
      <c r="F82" s="62"/>
    </row>
    <row r="83" spans="1:6" ht="12" customHeight="1" x14ac:dyDescent="0.2">
      <c r="A83" s="49" t="s">
        <v>108</v>
      </c>
      <c r="B83" s="29"/>
      <c r="C83" s="31"/>
      <c r="D83" s="31"/>
      <c r="E83" s="29"/>
      <c r="F83" s="62"/>
    </row>
    <row r="84" spans="1:6" ht="12" customHeight="1" x14ac:dyDescent="0.2">
      <c r="A84" s="49" t="s">
        <v>109</v>
      </c>
      <c r="B84" s="29"/>
      <c r="C84" s="31"/>
      <c r="D84" s="31"/>
      <c r="E84" s="29"/>
      <c r="F84" s="62"/>
    </row>
    <row r="85" spans="1:6" ht="12" customHeight="1" x14ac:dyDescent="0.2">
      <c r="A85" s="49" t="s">
        <v>110</v>
      </c>
      <c r="B85" s="29"/>
      <c r="C85" s="31"/>
      <c r="D85" s="31"/>
      <c r="E85" s="29"/>
      <c r="F85" s="62"/>
    </row>
    <row r="86" spans="1:6" ht="12" customHeight="1" x14ac:dyDescent="0.2">
      <c r="A86" s="49" t="s">
        <v>111</v>
      </c>
      <c r="B86" s="29"/>
      <c r="C86" s="31"/>
      <c r="D86" s="31"/>
      <c r="E86" s="29"/>
      <c r="F86" s="62"/>
    </row>
    <row r="87" spans="1:6" ht="12" customHeight="1" x14ac:dyDescent="0.2">
      <c r="A87" s="49" t="s">
        <v>112</v>
      </c>
      <c r="B87" s="29"/>
      <c r="C87" s="31"/>
      <c r="D87" s="31"/>
      <c r="E87" s="29"/>
      <c r="F87" s="62"/>
    </row>
    <row r="88" spans="1:6" ht="12" customHeight="1" x14ac:dyDescent="0.2">
      <c r="A88" s="49" t="s">
        <v>113</v>
      </c>
      <c r="B88" s="29"/>
      <c r="C88" s="31"/>
      <c r="D88" s="31"/>
      <c r="E88" s="29"/>
      <c r="F88" s="62"/>
    </row>
    <row r="89" spans="1:6" ht="12" customHeight="1" x14ac:dyDescent="0.2">
      <c r="A89" s="49" t="s">
        <v>114</v>
      </c>
      <c r="B89" s="57"/>
      <c r="C89" s="58"/>
      <c r="D89" s="58"/>
      <c r="E89" s="57"/>
      <c r="F89" s="63"/>
    </row>
  </sheetData>
  <mergeCells count="1"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tabSelected="1" workbookViewId="0">
      <selection activeCell="J9" sqref="J8:J9"/>
    </sheetView>
  </sheetViews>
  <sheetFormatPr defaultColWidth="15.140625" defaultRowHeight="15" customHeight="1" x14ac:dyDescent="0.2"/>
  <cols>
    <col min="1" max="1" width="17.28515625" customWidth="1"/>
    <col min="2" max="2" width="22.42578125" customWidth="1"/>
    <col min="3" max="3" width="11.42578125" customWidth="1"/>
    <col min="4" max="4" width="15.140625" customWidth="1"/>
    <col min="5" max="5" width="10.7109375" customWidth="1"/>
    <col min="6" max="6" width="16.42578125" customWidth="1"/>
  </cols>
  <sheetData>
    <row r="1" spans="1:6" ht="12.75" customHeight="1" x14ac:dyDescent="0.2">
      <c r="A1" s="1" t="s">
        <v>0</v>
      </c>
      <c r="B1" s="67" t="s">
        <v>1</v>
      </c>
      <c r="C1" s="37" t="s">
        <v>2</v>
      </c>
      <c r="D1" s="68">
        <v>44927</v>
      </c>
      <c r="E1" s="69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0" t="s">
        <v>5</v>
      </c>
      <c r="B2" s="41">
        <f>ERT_ATFM_YY!B2</f>
        <v>45712</v>
      </c>
      <c r="C2" s="11" t="s">
        <v>6</v>
      </c>
      <c r="D2" s="70">
        <f>ERT_ATFM_YY!D2</f>
        <v>45688</v>
      </c>
      <c r="E2" s="71" t="s">
        <v>7</v>
      </c>
      <c r="F2" s="14" t="s">
        <v>8</v>
      </c>
    </row>
    <row r="3" spans="1:6" ht="12.75" customHeight="1" x14ac:dyDescent="0.2">
      <c r="A3" s="72"/>
      <c r="B3" s="72"/>
      <c r="C3" s="72"/>
      <c r="D3" s="72"/>
      <c r="E3" s="72"/>
      <c r="F3" s="72" t="s">
        <v>4</v>
      </c>
    </row>
    <row r="4" spans="1:6" ht="13.5" customHeight="1" x14ac:dyDescent="0.2">
      <c r="A4" s="73" t="str">
        <f>ERT_ATFM_YY!A4</f>
        <v>Period: JAN</v>
      </c>
      <c r="B4" s="74" t="s">
        <v>115</v>
      </c>
      <c r="C4" s="74" t="s">
        <v>116</v>
      </c>
      <c r="D4" s="74"/>
      <c r="E4" s="74"/>
      <c r="F4" s="74"/>
    </row>
    <row r="5" spans="1:6" ht="25.5" customHeight="1" x14ac:dyDescent="0.2">
      <c r="A5" s="75" t="s">
        <v>117</v>
      </c>
      <c r="B5" s="75" t="s">
        <v>118</v>
      </c>
      <c r="C5" s="75" t="s">
        <v>119</v>
      </c>
      <c r="D5" s="75" t="s">
        <v>120</v>
      </c>
      <c r="E5" s="75" t="s">
        <v>121</v>
      </c>
      <c r="F5" s="75" t="s">
        <v>122</v>
      </c>
    </row>
    <row r="6" spans="1:6" ht="12.75" customHeight="1" x14ac:dyDescent="0.2">
      <c r="A6" s="76" t="s">
        <v>10</v>
      </c>
      <c r="B6" s="77">
        <v>0.9</v>
      </c>
      <c r="C6" s="78">
        <v>657410</v>
      </c>
      <c r="D6" s="78">
        <v>307884</v>
      </c>
      <c r="E6" s="77">
        <f t="shared" ref="E6:E15" si="0">D6/C6</f>
        <v>0.46832874461903529</v>
      </c>
      <c r="F6" s="77">
        <f>E6-B6</f>
        <v>-0.43167125538096474</v>
      </c>
    </row>
    <row r="7" spans="1:6" ht="12.75" customHeight="1" x14ac:dyDescent="0.2">
      <c r="A7" s="76" t="s">
        <v>123</v>
      </c>
      <c r="B7" s="77"/>
      <c r="C7" s="78">
        <v>54389</v>
      </c>
      <c r="D7" s="78">
        <v>1342</v>
      </c>
      <c r="E7" s="77">
        <f t="shared" si="0"/>
        <v>2.4674106896615124E-2</v>
      </c>
      <c r="F7" s="77"/>
    </row>
    <row r="8" spans="1:6" ht="12.75" customHeight="1" x14ac:dyDescent="0.2">
      <c r="A8" s="76" t="s">
        <v>124</v>
      </c>
      <c r="B8" s="77"/>
      <c r="C8" s="78">
        <v>178953</v>
      </c>
      <c r="D8" s="78">
        <v>201</v>
      </c>
      <c r="E8" s="77">
        <f t="shared" si="0"/>
        <v>1.1231999463546295E-3</v>
      </c>
      <c r="F8" s="77"/>
    </row>
    <row r="9" spans="1:6" ht="12.75" customHeight="1" x14ac:dyDescent="0.2">
      <c r="A9" s="76" t="s">
        <v>125</v>
      </c>
      <c r="B9" s="77"/>
      <c r="C9" s="78">
        <v>86120</v>
      </c>
      <c r="D9" s="78">
        <v>0</v>
      </c>
      <c r="E9" s="77">
        <f t="shared" si="0"/>
        <v>0</v>
      </c>
      <c r="F9" s="77"/>
    </row>
    <row r="10" spans="1:6" ht="12.75" customHeight="1" x14ac:dyDescent="0.2">
      <c r="A10" s="76" t="s">
        <v>126</v>
      </c>
      <c r="B10" s="77"/>
      <c r="C10" s="78">
        <v>63217</v>
      </c>
      <c r="D10" s="78">
        <v>0</v>
      </c>
      <c r="E10" s="77">
        <f t="shared" si="0"/>
        <v>0</v>
      </c>
      <c r="F10" s="77"/>
    </row>
    <row r="11" spans="1:6" ht="12.75" customHeight="1" x14ac:dyDescent="0.2">
      <c r="A11" s="76" t="s">
        <v>127</v>
      </c>
      <c r="B11" s="77"/>
      <c r="C11" s="78">
        <v>159766</v>
      </c>
      <c r="D11" s="78">
        <v>1888</v>
      </c>
      <c r="E11" s="77">
        <f t="shared" si="0"/>
        <v>1.1817282776059987E-2</v>
      </c>
      <c r="F11" s="77"/>
    </row>
    <row r="12" spans="1:6" ht="12.75" customHeight="1" x14ac:dyDescent="0.2">
      <c r="A12" s="76" t="s">
        <v>128</v>
      </c>
      <c r="B12" s="77"/>
      <c r="C12" s="78">
        <v>403163</v>
      </c>
      <c r="D12" s="78">
        <v>203123</v>
      </c>
      <c r="E12" s="77">
        <f t="shared" si="0"/>
        <v>0.5038235155507822</v>
      </c>
      <c r="F12" s="77"/>
    </row>
    <row r="13" spans="1:6" ht="12.75" customHeight="1" x14ac:dyDescent="0.2">
      <c r="A13" s="76" t="s">
        <v>129</v>
      </c>
      <c r="B13" s="77"/>
      <c r="C13" s="78">
        <v>68236</v>
      </c>
      <c r="D13" s="78">
        <v>78</v>
      </c>
      <c r="E13" s="77">
        <f t="shared" si="0"/>
        <v>1.1430916231901049E-3</v>
      </c>
      <c r="F13" s="77"/>
    </row>
    <row r="14" spans="1:6" ht="12.75" customHeight="1" x14ac:dyDescent="0.2">
      <c r="A14" s="76" t="s">
        <v>130</v>
      </c>
      <c r="B14" s="77"/>
      <c r="C14" s="78">
        <v>166205</v>
      </c>
      <c r="D14" s="78">
        <v>100998</v>
      </c>
      <c r="E14" s="77">
        <f t="shared" si="0"/>
        <v>0.60767124936072925</v>
      </c>
      <c r="F14" s="77"/>
    </row>
    <row r="15" spans="1:6" ht="12.75" customHeight="1" x14ac:dyDescent="0.2">
      <c r="A15" s="79" t="s">
        <v>131</v>
      </c>
      <c r="B15" s="77"/>
      <c r="C15" s="78">
        <v>169120</v>
      </c>
      <c r="D15" s="78">
        <v>1285</v>
      </c>
      <c r="E15" s="77">
        <f t="shared" si="0"/>
        <v>7.598155156102176E-3</v>
      </c>
      <c r="F15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5"/>
  <sheetViews>
    <sheetView workbookViewId="0"/>
  </sheetViews>
  <sheetFormatPr defaultColWidth="15.140625" defaultRowHeight="15" customHeight="1" x14ac:dyDescent="0.2"/>
  <cols>
    <col min="1" max="1" width="18.28515625" customWidth="1"/>
    <col min="2" max="2" width="20" customWidth="1"/>
    <col min="3" max="4" width="13.85546875" customWidth="1"/>
    <col min="5" max="5" width="13.5703125" customWidth="1"/>
    <col min="6" max="6" width="16.42578125" customWidth="1"/>
  </cols>
  <sheetData>
    <row r="1" spans="1:6" ht="12.75" customHeight="1" x14ac:dyDescent="0.2">
      <c r="A1" s="1" t="s">
        <v>0</v>
      </c>
      <c r="B1" s="67" t="s">
        <v>1</v>
      </c>
      <c r="C1" s="37" t="s">
        <v>2</v>
      </c>
      <c r="D1" s="68">
        <v>45292</v>
      </c>
      <c r="E1" s="69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spans="1:6" ht="12.75" customHeight="1" x14ac:dyDescent="0.2">
      <c r="A2" s="40" t="s">
        <v>5</v>
      </c>
      <c r="B2" s="41">
        <f>ERT_ATFM_YY!B2</f>
        <v>45712</v>
      </c>
      <c r="C2" s="11" t="s">
        <v>6</v>
      </c>
      <c r="D2" s="70">
        <f>ERT_ATFM_YY!D2</f>
        <v>45688</v>
      </c>
      <c r="E2" s="71" t="s">
        <v>7</v>
      </c>
      <c r="F2" s="14" t="s">
        <v>8</v>
      </c>
    </row>
    <row r="3" spans="1:6" ht="12.75" customHeight="1" x14ac:dyDescent="0.2">
      <c r="A3" s="72"/>
      <c r="B3" s="72"/>
      <c r="C3" s="72" t="s">
        <v>4</v>
      </c>
      <c r="D3" s="72" t="s">
        <v>132</v>
      </c>
      <c r="E3" s="72" t="s">
        <v>4</v>
      </c>
      <c r="F3" s="72" t="s">
        <v>133</v>
      </c>
    </row>
    <row r="4" spans="1:6" ht="13.5" customHeight="1" x14ac:dyDescent="0.2">
      <c r="A4" s="73" t="str">
        <f>ERT_ATFM_YY!A4</f>
        <v>Period: JAN</v>
      </c>
      <c r="B4" s="74" t="s">
        <v>115</v>
      </c>
      <c r="C4" s="74" t="s">
        <v>4</v>
      </c>
      <c r="D4" s="74"/>
      <c r="E4" s="74"/>
      <c r="F4" s="74"/>
    </row>
    <row r="5" spans="1:6" ht="25.5" customHeight="1" x14ac:dyDescent="0.2">
      <c r="A5" s="75" t="s">
        <v>134</v>
      </c>
      <c r="B5" s="75" t="s">
        <v>118</v>
      </c>
      <c r="C5" s="75" t="s">
        <v>119</v>
      </c>
      <c r="D5" s="75" t="s">
        <v>120</v>
      </c>
      <c r="E5" s="75" t="s">
        <v>121</v>
      </c>
      <c r="F5" s="75" t="s">
        <v>122</v>
      </c>
    </row>
    <row r="6" spans="1:6" ht="12.75" customHeight="1" x14ac:dyDescent="0.2">
      <c r="A6" s="76" t="s">
        <v>135</v>
      </c>
      <c r="B6" s="77"/>
      <c r="C6" s="78">
        <v>46058</v>
      </c>
      <c r="D6" s="78">
        <v>254</v>
      </c>
      <c r="E6" s="80">
        <f t="shared" ref="E6:E34" si="0">D6/C6</f>
        <v>5.5147857049806766E-3</v>
      </c>
      <c r="F6" s="77" t="s">
        <v>4</v>
      </c>
    </row>
    <row r="7" spans="1:6" ht="12.75" customHeight="1" x14ac:dyDescent="0.2">
      <c r="A7" s="76" t="s">
        <v>136</v>
      </c>
      <c r="B7" s="77"/>
      <c r="C7" s="78">
        <v>45510</v>
      </c>
      <c r="D7" s="78">
        <v>592</v>
      </c>
      <c r="E7" s="80">
        <f t="shared" si="0"/>
        <v>1.3008130081300813E-2</v>
      </c>
      <c r="F7" s="77"/>
    </row>
    <row r="8" spans="1:6" ht="12.75" customHeight="1" x14ac:dyDescent="0.2">
      <c r="A8" s="76" t="s">
        <v>137</v>
      </c>
      <c r="B8" s="77"/>
      <c r="C8" s="78">
        <v>86207</v>
      </c>
      <c r="D8" s="78">
        <v>0</v>
      </c>
      <c r="E8" s="80">
        <f t="shared" si="0"/>
        <v>0</v>
      </c>
      <c r="F8" s="77"/>
    </row>
    <row r="9" spans="1:6" ht="12.75" customHeight="1" x14ac:dyDescent="0.2">
      <c r="A9" s="76" t="s">
        <v>138</v>
      </c>
      <c r="B9" s="77"/>
      <c r="C9" s="78">
        <v>41323</v>
      </c>
      <c r="D9" s="78">
        <v>78</v>
      </c>
      <c r="E9" s="80">
        <f t="shared" si="0"/>
        <v>1.8875686663601384E-3</v>
      </c>
      <c r="F9" s="77"/>
    </row>
    <row r="10" spans="1:6" ht="12.75" customHeight="1" x14ac:dyDescent="0.2">
      <c r="A10" s="76" t="s">
        <v>139</v>
      </c>
      <c r="B10" s="77"/>
      <c r="C10" s="78">
        <v>72845</v>
      </c>
      <c r="D10" s="78">
        <v>0</v>
      </c>
      <c r="E10" s="80">
        <f t="shared" si="0"/>
        <v>0</v>
      </c>
      <c r="F10" s="77"/>
    </row>
    <row r="11" spans="1:6" ht="12.75" customHeight="1" x14ac:dyDescent="0.2">
      <c r="A11" s="76" t="s">
        <v>140</v>
      </c>
      <c r="B11" s="77"/>
      <c r="C11" s="78">
        <v>53294</v>
      </c>
      <c r="D11" s="78">
        <v>0</v>
      </c>
      <c r="E11" s="80">
        <f t="shared" si="0"/>
        <v>0</v>
      </c>
      <c r="F11" s="77"/>
    </row>
    <row r="12" spans="1:6" ht="12.75" customHeight="1" x14ac:dyDescent="0.2">
      <c r="A12" s="76" t="s">
        <v>141</v>
      </c>
      <c r="B12" s="77"/>
      <c r="C12" s="78">
        <v>29131</v>
      </c>
      <c r="D12" s="78">
        <v>201</v>
      </c>
      <c r="E12" s="80">
        <f t="shared" si="0"/>
        <v>6.8998661220006181E-3</v>
      </c>
      <c r="F12" s="77"/>
    </row>
    <row r="13" spans="1:6" ht="12.75" customHeight="1" x14ac:dyDescent="0.2">
      <c r="A13" s="76" t="s">
        <v>142</v>
      </c>
      <c r="B13" s="77"/>
      <c r="C13" s="78">
        <v>191978</v>
      </c>
      <c r="D13" s="78">
        <v>41439</v>
      </c>
      <c r="E13" s="80">
        <f t="shared" si="0"/>
        <v>0.21585285813999522</v>
      </c>
      <c r="F13" s="77"/>
    </row>
    <row r="14" spans="1:6" ht="12.75" customHeight="1" x14ac:dyDescent="0.2">
      <c r="A14" s="76" t="s">
        <v>143</v>
      </c>
      <c r="B14" s="77"/>
      <c r="C14" s="78">
        <v>222979</v>
      </c>
      <c r="D14" s="78">
        <v>140810</v>
      </c>
      <c r="E14" s="80">
        <f t="shared" si="0"/>
        <v>0.6314944456652869</v>
      </c>
      <c r="F14" s="77"/>
    </row>
    <row r="15" spans="1:6" ht="12.75" customHeight="1" x14ac:dyDescent="0.2">
      <c r="A15" s="76" t="s">
        <v>144</v>
      </c>
      <c r="B15" s="77"/>
      <c r="C15" s="78">
        <v>12152</v>
      </c>
      <c r="D15" s="78">
        <v>0</v>
      </c>
      <c r="E15" s="80">
        <f t="shared" si="0"/>
        <v>0</v>
      </c>
      <c r="F15" s="77"/>
    </row>
    <row r="16" spans="1:6" ht="12.75" customHeight="1" x14ac:dyDescent="0.2">
      <c r="A16" s="76" t="s">
        <v>145</v>
      </c>
      <c r="B16" s="77"/>
      <c r="C16" s="78">
        <v>160479</v>
      </c>
      <c r="D16" s="78">
        <v>74211</v>
      </c>
      <c r="E16" s="80">
        <f t="shared" si="0"/>
        <v>0.46243433720299854</v>
      </c>
      <c r="F16" s="77"/>
    </row>
    <row r="17" spans="1:6" ht="12.75" customHeight="1" x14ac:dyDescent="0.2">
      <c r="A17" s="76" t="s">
        <v>146</v>
      </c>
      <c r="B17" s="77"/>
      <c r="C17" s="78">
        <v>125687</v>
      </c>
      <c r="D17" s="78">
        <v>0</v>
      </c>
      <c r="E17" s="80">
        <f t="shared" si="0"/>
        <v>0</v>
      </c>
      <c r="F17" s="77"/>
    </row>
    <row r="18" spans="1:6" ht="12.75" customHeight="1" x14ac:dyDescent="0.2">
      <c r="A18" s="76" t="s">
        <v>147</v>
      </c>
      <c r="B18" s="77"/>
      <c r="C18" s="78">
        <v>18150</v>
      </c>
      <c r="D18" s="78">
        <v>0</v>
      </c>
      <c r="E18" s="80">
        <f t="shared" si="0"/>
        <v>0</v>
      </c>
      <c r="F18" s="77"/>
    </row>
    <row r="19" spans="1:6" ht="12.75" customHeight="1" x14ac:dyDescent="0.2">
      <c r="A19" s="76" t="s">
        <v>148</v>
      </c>
      <c r="B19" s="77"/>
      <c r="C19" s="78">
        <v>57287</v>
      </c>
      <c r="D19" s="78">
        <v>0</v>
      </c>
      <c r="E19" s="80">
        <f t="shared" si="0"/>
        <v>0</v>
      </c>
      <c r="F19" s="77"/>
    </row>
    <row r="20" spans="1:6" ht="12.75" customHeight="1" x14ac:dyDescent="0.2">
      <c r="A20" s="76" t="s">
        <v>149</v>
      </c>
      <c r="B20" s="77"/>
      <c r="C20" s="78">
        <v>74861</v>
      </c>
      <c r="D20" s="78">
        <v>1296</v>
      </c>
      <c r="E20" s="80">
        <f t="shared" si="0"/>
        <v>1.7312085064319204E-2</v>
      </c>
      <c r="F20" s="77"/>
    </row>
    <row r="21" spans="1:6" ht="12.75" customHeight="1" x14ac:dyDescent="0.2">
      <c r="A21" s="76" t="s">
        <v>150</v>
      </c>
      <c r="B21" s="77"/>
      <c r="C21" s="78">
        <v>42084</v>
      </c>
      <c r="D21" s="78">
        <v>0</v>
      </c>
      <c r="E21" s="80">
        <f t="shared" si="0"/>
        <v>0</v>
      </c>
      <c r="F21" s="77"/>
    </row>
    <row r="22" spans="1:6" ht="12.75" customHeight="1" x14ac:dyDescent="0.2">
      <c r="A22" s="76" t="s">
        <v>151</v>
      </c>
      <c r="B22" s="77"/>
      <c r="C22" s="78">
        <v>16224</v>
      </c>
      <c r="D22" s="78">
        <v>0</v>
      </c>
      <c r="E22" s="80">
        <f t="shared" si="0"/>
        <v>0</v>
      </c>
      <c r="F22" s="77"/>
    </row>
    <row r="23" spans="1:6" ht="12.75" customHeight="1" x14ac:dyDescent="0.2">
      <c r="A23" s="76" t="s">
        <v>152</v>
      </c>
      <c r="B23" s="77"/>
      <c r="C23" s="78">
        <v>35988</v>
      </c>
      <c r="D23" s="78">
        <v>0</v>
      </c>
      <c r="E23" s="80">
        <f t="shared" si="0"/>
        <v>0</v>
      </c>
      <c r="F23" s="77"/>
    </row>
    <row r="24" spans="1:6" ht="12.75" customHeight="1" x14ac:dyDescent="0.2">
      <c r="A24" s="76" t="s">
        <v>153</v>
      </c>
      <c r="B24" s="77"/>
      <c r="C24" s="78">
        <v>42603</v>
      </c>
      <c r="D24" s="78">
        <v>1475</v>
      </c>
      <c r="E24" s="80">
        <f t="shared" si="0"/>
        <v>3.4621974978287916E-2</v>
      </c>
      <c r="F24" s="77"/>
    </row>
    <row r="25" spans="1:6" ht="12.75" customHeight="1" x14ac:dyDescent="0.2">
      <c r="A25" s="76" t="s">
        <v>154</v>
      </c>
      <c r="B25" s="77"/>
      <c r="C25" s="78">
        <v>127478</v>
      </c>
      <c r="D25" s="78">
        <v>2654</v>
      </c>
      <c r="E25" s="80">
        <f t="shared" si="0"/>
        <v>2.0819278620624736E-2</v>
      </c>
      <c r="F25" s="77"/>
    </row>
    <row r="26" spans="1:6" ht="12.75" customHeight="1" x14ac:dyDescent="0.2">
      <c r="A26" s="76" t="s">
        <v>155</v>
      </c>
      <c r="B26" s="77"/>
      <c r="C26" s="78">
        <v>11677</v>
      </c>
      <c r="D26" s="78">
        <v>0</v>
      </c>
      <c r="E26" s="80">
        <f t="shared" si="0"/>
        <v>0</v>
      </c>
      <c r="F26" s="77"/>
    </row>
    <row r="27" spans="1:6" ht="12.75" customHeight="1" x14ac:dyDescent="0.2">
      <c r="A27" s="76" t="s">
        <v>156</v>
      </c>
      <c r="B27" s="77"/>
      <c r="C27" s="78">
        <v>55213</v>
      </c>
      <c r="D27" s="78">
        <v>26787</v>
      </c>
      <c r="E27" s="80">
        <f t="shared" si="0"/>
        <v>0.48515748102801876</v>
      </c>
      <c r="F27" s="77"/>
    </row>
    <row r="28" spans="1:6" ht="12.75" customHeight="1" x14ac:dyDescent="0.2">
      <c r="A28" s="76" t="s">
        <v>157</v>
      </c>
      <c r="B28" s="77"/>
      <c r="C28" s="78">
        <v>42679</v>
      </c>
      <c r="D28" s="78">
        <v>0</v>
      </c>
      <c r="E28" s="80">
        <f t="shared" si="0"/>
        <v>0</v>
      </c>
      <c r="F28" s="77"/>
    </row>
    <row r="29" spans="1:6" ht="12.75" customHeight="1" x14ac:dyDescent="0.2">
      <c r="A29" s="76" t="s">
        <v>158</v>
      </c>
      <c r="B29" s="77"/>
      <c r="C29" s="78">
        <v>12862</v>
      </c>
      <c r="D29" s="78">
        <v>0</v>
      </c>
      <c r="E29" s="80">
        <f t="shared" si="0"/>
        <v>0</v>
      </c>
      <c r="F29" s="77"/>
    </row>
    <row r="30" spans="1:6" ht="12.75" customHeight="1" x14ac:dyDescent="0.2">
      <c r="A30" s="76" t="s">
        <v>159</v>
      </c>
      <c r="B30" s="77"/>
      <c r="C30" s="78">
        <v>50652</v>
      </c>
      <c r="D30" s="78">
        <v>1342</v>
      </c>
      <c r="E30" s="80">
        <f t="shared" si="0"/>
        <v>2.6494511569138436E-2</v>
      </c>
      <c r="F30" s="77"/>
    </row>
    <row r="31" spans="1:6" ht="12.75" customHeight="1" x14ac:dyDescent="0.2">
      <c r="A31" s="76" t="s">
        <v>160</v>
      </c>
      <c r="B31" s="77"/>
      <c r="C31" s="78">
        <v>60600</v>
      </c>
      <c r="D31" s="78">
        <v>0</v>
      </c>
      <c r="E31" s="80">
        <f t="shared" si="0"/>
        <v>0</v>
      </c>
      <c r="F31" s="77"/>
    </row>
    <row r="32" spans="1:6" ht="12.75" customHeight="1" x14ac:dyDescent="0.2">
      <c r="A32" s="76" t="s">
        <v>161</v>
      </c>
      <c r="B32" s="77"/>
      <c r="C32" s="78">
        <v>41363</v>
      </c>
      <c r="D32" s="78">
        <v>7236</v>
      </c>
      <c r="E32" s="80">
        <f t="shared" si="0"/>
        <v>0.17493895510480381</v>
      </c>
      <c r="F32" s="77"/>
    </row>
    <row r="33" spans="1:6" ht="12.75" customHeight="1" x14ac:dyDescent="0.2">
      <c r="A33" s="76" t="s">
        <v>162</v>
      </c>
      <c r="B33" s="77"/>
      <c r="C33" s="78">
        <v>86787</v>
      </c>
      <c r="D33" s="78">
        <v>9509</v>
      </c>
      <c r="E33" s="80">
        <f t="shared" si="0"/>
        <v>0.10956710106352334</v>
      </c>
      <c r="F33" s="77"/>
    </row>
    <row r="34" spans="1:6" ht="12.75" customHeight="1" x14ac:dyDescent="0.2">
      <c r="A34" s="76" t="s">
        <v>163</v>
      </c>
      <c r="B34" s="77"/>
      <c r="C34" s="78">
        <v>25968</v>
      </c>
      <c r="D34" s="78">
        <v>0</v>
      </c>
      <c r="E34" s="80">
        <f t="shared" si="0"/>
        <v>0</v>
      </c>
      <c r="F34" s="77"/>
    </row>
    <row r="35" spans="1:6" ht="12.75" customHeight="1" x14ac:dyDescent="0.2">
      <c r="A35" s="81"/>
      <c r="B35" s="82"/>
      <c r="C35" s="83"/>
      <c r="D35" s="83"/>
      <c r="E35" s="84"/>
      <c r="F35" s="8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9.28515625" customWidth="1"/>
    <col min="2" max="2" width="5.42578125" customWidth="1"/>
    <col min="3" max="3" width="11.28515625" customWidth="1"/>
    <col min="4" max="4" width="123.140625" customWidth="1"/>
  </cols>
  <sheetData>
    <row r="1" spans="1:4" ht="12" customHeight="1" x14ac:dyDescent="0.2">
      <c r="A1" s="85" t="s">
        <v>164</v>
      </c>
      <c r="B1" s="85" t="s">
        <v>134</v>
      </c>
      <c r="C1" s="85" t="s">
        <v>165</v>
      </c>
      <c r="D1" s="85" t="s">
        <v>166</v>
      </c>
    </row>
    <row r="2" spans="1:4" ht="15.75" customHeight="1" x14ac:dyDescent="0.2">
      <c r="A2" s="86">
        <v>44351</v>
      </c>
      <c r="B2" s="87" t="s">
        <v>167</v>
      </c>
      <c r="C2" s="88"/>
      <c r="D2" s="87" t="s">
        <v>168</v>
      </c>
    </row>
    <row r="3" spans="1:4" ht="15.75" customHeight="1" x14ac:dyDescent="0.2">
      <c r="A3" s="86"/>
      <c r="B3" s="87"/>
      <c r="C3" s="88"/>
      <c r="D3" s="87"/>
    </row>
    <row r="4" spans="1:4" ht="15.75" customHeight="1" x14ac:dyDescent="0.2">
      <c r="A4" s="86"/>
      <c r="B4" s="87"/>
      <c r="C4" s="27"/>
      <c r="D4" s="87"/>
    </row>
    <row r="5" spans="1:4" ht="15.75" customHeight="1" x14ac:dyDescent="0.2">
      <c r="A5" s="86"/>
      <c r="B5" s="89"/>
      <c r="C5" s="88"/>
      <c r="D5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ERT_ATFM_YY</vt:lpstr>
      <vt:lpstr>ERT_ATFM_MM</vt:lpstr>
      <vt:lpstr>ERT_ATFM_FAB</vt:lpstr>
      <vt:lpstr>ERT_ATFM_LOC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2025-02-26T15:47:18Z</dcterms:modified>
</cp:coreProperties>
</file>