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ta data" sheetId="1" r:id="rId3"/>
    <sheet state="visible" name="ERT_CEF_FAB" sheetId="2" r:id="rId4"/>
    <sheet state="visible" name="ERT_CEF_STATE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<sst xmlns="http://schemas.openxmlformats.org/spreadsheetml/2006/main" count="202" uniqueCount="94">
  <si>
    <t>Data source</t>
  </si>
  <si>
    <t>EUROCONTROL - PRB</t>
  </si>
  <si>
    <t>Period Start</t>
  </si>
  <si>
    <t>En-route Service Units</t>
  </si>
  <si>
    <t>Further information</t>
  </si>
  <si>
    <t>En-route costs (nominal local currency)</t>
  </si>
  <si>
    <t>Real en-route costs (EUR2009)</t>
  </si>
  <si>
    <t>Inflation %</t>
  </si>
  <si>
    <t>Real en-route unit costs (EUR2009)</t>
  </si>
  <si>
    <t>Inflation index (100 in 2009)</t>
  </si>
  <si>
    <t>Real en-route costs (local currency 2009)</t>
  </si>
  <si>
    <t>FAB</t>
  </si>
  <si>
    <t>Real en-route unit costs (local currency 2009)</t>
  </si>
  <si>
    <t>State</t>
  </si>
  <si>
    <t>ER SU (D)</t>
  </si>
  <si>
    <t>ER SU (A)</t>
  </si>
  <si>
    <t>ER SU (A/D)</t>
  </si>
  <si>
    <t>Currency</t>
  </si>
  <si>
    <t>Real ER costs (D)</t>
  </si>
  <si>
    <t>Real ER costs (A)</t>
  </si>
  <si>
    <t>Real ER costs (A/D)</t>
  </si>
  <si>
    <t>Real ER unit costs (D)</t>
  </si>
  <si>
    <t>Real ER unit costs (A)</t>
  </si>
  <si>
    <t>Real ER unit costs (A/D)</t>
  </si>
  <si>
    <t>Baltic FAB</t>
  </si>
  <si>
    <t>Release date</t>
  </si>
  <si>
    <t>EUR</t>
  </si>
  <si>
    <t>Period End</t>
  </si>
  <si>
    <t>Contact</t>
  </si>
  <si>
    <t>ER costs (D)</t>
  </si>
  <si>
    <t>ER costs (A)</t>
  </si>
  <si>
    <t>ER costs (A/D)</t>
  </si>
  <si>
    <t>Inflation % (D)</t>
  </si>
  <si>
    <t>Inflation % (A)</t>
  </si>
  <si>
    <t>Inflation % (A/D)</t>
  </si>
  <si>
    <t>Inflation index (D)</t>
  </si>
  <si>
    <t>Inflation index (A)</t>
  </si>
  <si>
    <t>Inflation index (A/D)</t>
  </si>
  <si>
    <t>Poland</t>
  </si>
  <si>
    <t>NSA-PRU-Support@eurocontrol.int</t>
  </si>
  <si>
    <t>BLUE MED FAB</t>
  </si>
  <si>
    <t>PLN</t>
  </si>
  <si>
    <t>DANUBE FAB</t>
  </si>
  <si>
    <t>DK-SE FAB</t>
  </si>
  <si>
    <t>FAB CE</t>
  </si>
  <si>
    <t>FABEC</t>
  </si>
  <si>
    <t>NEFAB</t>
  </si>
  <si>
    <t>SW FAB</t>
  </si>
  <si>
    <t>UK-Ireland FAB</t>
  </si>
  <si>
    <t>Lithuania</t>
  </si>
  <si>
    <t>Cyprus</t>
  </si>
  <si>
    <t>Greece</t>
  </si>
  <si>
    <t>Change date</t>
  </si>
  <si>
    <t>Entity</t>
  </si>
  <si>
    <t>Period</t>
  </si>
  <si>
    <t>Comment</t>
  </si>
  <si>
    <t>Italy</t>
  </si>
  <si>
    <t>ALL</t>
  </si>
  <si>
    <t>Update of actuals</t>
  </si>
  <si>
    <t>Malta</t>
  </si>
  <si>
    <t>Bulgaria</t>
  </si>
  <si>
    <t>BGN</t>
  </si>
  <si>
    <t>Romania</t>
  </si>
  <si>
    <t>RON</t>
  </si>
  <si>
    <t>Denmark</t>
  </si>
  <si>
    <t>DKK</t>
  </si>
  <si>
    <t>Sweden</t>
  </si>
  <si>
    <t>SEK</t>
  </si>
  <si>
    <t>Croatia</t>
  </si>
  <si>
    <t>HRK</t>
  </si>
  <si>
    <t>Hungary</t>
  </si>
  <si>
    <t>HUF</t>
  </si>
  <si>
    <t>Slovenia</t>
  </si>
  <si>
    <t>Czech Republic</t>
  </si>
  <si>
    <t>CZK</t>
  </si>
  <si>
    <t>Austria</t>
  </si>
  <si>
    <t>Slovakia</t>
  </si>
  <si>
    <t>Belgium-Luxembourg</t>
  </si>
  <si>
    <t>Germany</t>
  </si>
  <si>
    <t>Netherlands</t>
  </si>
  <si>
    <t>France</t>
  </si>
  <si>
    <t>Switzerland</t>
  </si>
  <si>
    <t>CHF</t>
  </si>
  <si>
    <t>Estonia</t>
  </si>
  <si>
    <t>Finland</t>
  </si>
  <si>
    <t>Norway</t>
  </si>
  <si>
    <t>NOK</t>
  </si>
  <si>
    <t>Latvia</t>
  </si>
  <si>
    <t>Spain Canarias</t>
  </si>
  <si>
    <t>Spain Continental</t>
  </si>
  <si>
    <t>Portugal Continental</t>
  </si>
  <si>
    <t>United Kingdom</t>
  </si>
  <si>
    <t>GBP</t>
  </si>
  <si>
    <t>Ireland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</si>
</sst>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0.0%"/>
    <numFmt numFmtId="167" formatCode="0.0"/>
  </numFmts>
  <fonts count="22">
    <font>
      <sz val="10.0"/>
      <color rgb="FF000000"/>
      <name val="Arial"/>
    </font>
    <font>
      <b/>
      <sz val="9.0"/>
      <color rgb="FF396EA2"/>
      <name val="Calibri"/>
    </font>
    <font>
      <b/>
      <sz val="12.0"/>
      <color rgb="FFC00000"/>
      <name val="Calibri"/>
    </font>
    <font>
      <sz val="9.0"/>
      <color rgb="FF396EA2"/>
      <name val="Calibri"/>
    </font>
    <font>
      <u/>
      <sz val="10.0"/>
      <color rgb="FF396EA2"/>
      <name val="Calibri"/>
    </font>
    <font>
      <b/>
      <sz val="9.0"/>
      <color rgb="FF980000"/>
      <name val="Calibri"/>
    </font>
    <font>
      <sz val="9.0"/>
      <color rgb="FFC00000"/>
      <name val="Calibri"/>
    </font>
    <font>
      <b/>
      <sz val="8.0"/>
      <color rgb="FFC00000"/>
      <name val="Calibri"/>
    </font>
    <font>
      <b/>
      <sz val="10.0"/>
      <color rgb="FF396EA2"/>
      <name val="Calibri"/>
    </font>
    <font/>
    <font>
      <b/>
      <sz val="8.0"/>
      <color rgb="FFC00000"/>
    </font>
    <font>
      <u/>
      <sz val="10.0"/>
      <color rgb="FF396EA2"/>
      <name val="Calibri"/>
    </font>
    <font>
      <sz val="10.0"/>
      <color rgb="FFC00000"/>
      <name val="Calibri"/>
    </font>
    <font>
      <sz val="10.0"/>
      <color rgb="FF396EA2"/>
      <name val="Calibri"/>
    </font>
    <font>
      <sz val="8.0"/>
      <color rgb="FF000000"/>
      <name val="Calibri"/>
    </font>
    <font>
      <sz val="9.0"/>
      <color rgb="FF000000"/>
      <name val="Calibri"/>
    </font>
    <font>
      <sz val="8.0"/>
      <name val="Arial"/>
    </font>
    <font>
      <u/>
      <sz val="10.0"/>
      <color rgb="FF396EA2"/>
      <name val="Calibri"/>
    </font>
    <font>
      <sz val="8.0"/>
    </font>
    <font>
      <sz val="9.0"/>
      <color rgb="FFFFFFFF"/>
      <name val="Calibri"/>
    </font>
    <font>
      <sz val="9.0"/>
      <name val="Calibri"/>
    </font>
    <font>
      <sz val="10.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rgb="FFFCE5CD"/>
        <bgColor rgb="FFFCE5CD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</fills>
  <borders count="19">
    <border/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0" fillId="3" fontId="2" numFmtId="0" xfId="0" applyAlignment="1" applyFill="1" applyFont="1">
      <alignment horizontal="center" readingOrder="0" shrinkToFit="0" vertical="center" wrapText="1"/>
    </xf>
    <xf borderId="2" fillId="3" fontId="3" numFmtId="49" xfId="0" applyAlignment="1" applyBorder="1" applyFont="1" applyNumberFormat="1">
      <alignment shrinkToFit="0" wrapText="0"/>
    </xf>
    <xf borderId="3" fillId="2" fontId="1" numFmtId="0" xfId="0" applyAlignment="1" applyBorder="1" applyFont="1">
      <alignment shrinkToFit="0" wrapText="0"/>
    </xf>
    <xf borderId="0" fillId="4" fontId="4" numFmtId="0" xfId="0" applyAlignment="1" applyFill="1" applyFont="1">
      <alignment horizontal="left" shrinkToFit="0" wrapText="0"/>
    </xf>
    <xf borderId="4" fillId="2" fontId="5" numFmtId="0" xfId="0" applyAlignment="1" applyBorder="1" applyFont="1">
      <alignment horizontal="center" readingOrder="0" shrinkToFit="0" vertical="center" wrapText="1"/>
    </xf>
    <xf borderId="0" fillId="3" fontId="6" numFmtId="164" xfId="0" applyAlignment="1" applyFont="1" applyNumberFormat="1">
      <alignment horizontal="left" readingOrder="0" shrinkToFit="0" vertical="bottom" wrapText="0"/>
    </xf>
    <xf borderId="5" fillId="2" fontId="7" numFmtId="0" xfId="0" applyAlignment="1" applyBorder="1" applyFont="1">
      <alignment horizontal="center" readingOrder="0" shrinkToFit="0" vertical="center" wrapText="1"/>
    </xf>
    <xf borderId="6" fillId="2" fontId="8" numFmtId="0" xfId="0" applyAlignment="1" applyBorder="1" applyFont="1">
      <alignment horizontal="left" readingOrder="0" shrinkToFit="0" wrapText="0"/>
    </xf>
    <xf borderId="4" fillId="0" fontId="9" numFmtId="0" xfId="0" applyBorder="1" applyFont="1"/>
    <xf borderId="7" fillId="0" fontId="9" numFmtId="0" xfId="0" applyBorder="1" applyFont="1"/>
    <xf borderId="4" fillId="2" fontId="7" numFmtId="0" xfId="0" applyAlignment="1" applyBorder="1" applyFont="1">
      <alignment horizontal="center" readingOrder="0" shrinkToFit="0" vertical="center" wrapText="1"/>
    </xf>
    <xf borderId="0" fillId="2" fontId="10" numFmtId="0" xfId="0" applyAlignment="1" applyFont="1">
      <alignment horizontal="center" readingOrder="0"/>
    </xf>
    <xf borderId="2" fillId="3" fontId="11" numFmtId="165" xfId="0" applyAlignment="1" applyBorder="1" applyFont="1" applyNumberFormat="1">
      <alignment horizontal="left" shrinkToFit="0" wrapText="0"/>
    </xf>
    <xf borderId="8" fillId="5" fontId="12" numFmtId="0" xfId="0" applyAlignment="1" applyBorder="1" applyFill="1" applyFont="1">
      <alignment horizontal="center" readingOrder="0" shrinkToFit="0" vertical="center" wrapText="1"/>
    </xf>
    <xf borderId="9" fillId="3" fontId="13" numFmtId="0" xfId="0" applyAlignment="1" applyBorder="1" applyFont="1">
      <alignment horizontal="left" shrinkToFit="0" wrapText="0"/>
    </xf>
    <xf borderId="8" fillId="6" fontId="14" numFmtId="0" xfId="0" applyAlignment="1" applyBorder="1" applyFill="1" applyFont="1">
      <alignment horizontal="center" readingOrder="0" shrinkToFit="0" vertical="center" wrapText="1"/>
    </xf>
    <xf borderId="10" fillId="3" fontId="0" numFmtId="0" xfId="0" applyAlignment="1" applyBorder="1" applyFont="1">
      <alignment shrinkToFit="0" wrapText="1"/>
    </xf>
    <xf borderId="8" fillId="7" fontId="14" numFmtId="0" xfId="0" applyAlignment="1" applyBorder="1" applyFill="1" applyFont="1">
      <alignment horizontal="center" readingOrder="0" shrinkToFit="0" vertical="center" wrapText="1"/>
    </xf>
    <xf borderId="11" fillId="3" fontId="0" numFmtId="0" xfId="0" applyAlignment="1" applyBorder="1" applyFont="1">
      <alignment shrinkToFit="0" wrapText="1"/>
    </xf>
    <xf borderId="8" fillId="3" fontId="15" numFmtId="0" xfId="0" applyAlignment="1" applyBorder="1" applyFont="1">
      <alignment readingOrder="0" shrinkToFit="0" vertical="center" wrapText="0"/>
    </xf>
    <xf borderId="0" fillId="3" fontId="9" numFmtId="0" xfId="0" applyFont="1"/>
    <xf borderId="8" fillId="3" fontId="15" numFmtId="3" xfId="0" applyAlignment="1" applyBorder="1" applyFont="1" applyNumberFormat="1">
      <alignment horizontal="right" readingOrder="0" shrinkToFit="0" vertical="center" wrapText="0"/>
    </xf>
    <xf borderId="12" fillId="2" fontId="1" numFmtId="0" xfId="0" applyAlignment="1" applyBorder="1" applyFont="1">
      <alignment shrinkToFit="0" wrapText="0"/>
    </xf>
    <xf borderId="8" fillId="2" fontId="15" numFmtId="166" xfId="0" applyAlignment="1" applyBorder="1" applyFont="1" applyNumberFormat="1">
      <alignment horizontal="center" readingOrder="0" shrinkToFit="0" vertical="center" wrapText="0"/>
    </xf>
    <xf borderId="13" fillId="3" fontId="6" numFmtId="164" xfId="0" applyAlignment="1" applyBorder="1" applyFont="1" applyNumberFormat="1">
      <alignment horizontal="left" readingOrder="0" shrinkToFit="0" vertical="bottom" wrapText="0"/>
    </xf>
    <xf borderId="14" fillId="2" fontId="1" numFmtId="0" xfId="0" applyAlignment="1" applyBorder="1" applyFont="1">
      <alignment readingOrder="0" shrinkToFit="0" wrapText="0"/>
    </xf>
    <xf borderId="8" fillId="8" fontId="14" numFmtId="0" xfId="0" applyAlignment="1" applyBorder="1" applyFill="1" applyFont="1">
      <alignment horizontal="center" readingOrder="0" shrinkToFit="0" vertical="center" wrapText="1"/>
    </xf>
    <xf borderId="14" fillId="2" fontId="8" numFmtId="0" xfId="0" applyAlignment="1" applyBorder="1" applyFont="1">
      <alignment horizontal="left" shrinkToFit="0" wrapText="0"/>
    </xf>
    <xf borderId="0" fillId="3" fontId="16" numFmtId="49" xfId="0" applyAlignment="1" applyFont="1" applyNumberFormat="1">
      <alignment horizontal="right" readingOrder="0" shrinkToFit="0" vertical="bottom" wrapText="1"/>
    </xf>
    <xf borderId="8" fillId="3" fontId="15" numFmtId="3" xfId="0" applyAlignment="1" applyBorder="1" applyFont="1" applyNumberFormat="1">
      <alignment horizontal="center" readingOrder="0" shrinkToFit="0" vertical="center" wrapText="0"/>
    </xf>
    <xf borderId="0" fillId="3" fontId="14" numFmtId="0" xfId="0" applyAlignment="1" applyFont="1">
      <alignment horizontal="right" readingOrder="0" shrinkToFit="0" wrapText="1"/>
    </xf>
    <xf borderId="14" fillId="3" fontId="17" numFmtId="165" xfId="0" applyAlignment="1" applyBorder="1" applyFont="1" applyNumberFormat="1">
      <alignment horizontal="left" shrinkToFit="0" wrapText="0"/>
    </xf>
    <xf borderId="8" fillId="2" fontId="15" numFmtId="4" xfId="0" applyAlignment="1" applyBorder="1" applyFont="1" applyNumberFormat="1">
      <alignment horizontal="right"/>
    </xf>
    <xf borderId="15" fillId="3" fontId="13" numFmtId="0" xfId="0" applyAlignment="1" applyBorder="1" applyFont="1">
      <alignment horizontal="left" shrinkToFit="0" wrapText="0"/>
    </xf>
    <xf borderId="7" fillId="2" fontId="15" numFmtId="4" xfId="0" applyAlignment="1" applyBorder="1" applyFont="1" applyNumberFormat="1">
      <alignment horizontal="right"/>
    </xf>
    <xf borderId="0" fillId="3" fontId="14" numFmtId="3" xfId="0" applyAlignment="1" applyFont="1" applyNumberFormat="1">
      <alignment horizontal="right" readingOrder="0" shrinkToFit="0" vertical="center" wrapText="0"/>
    </xf>
    <xf borderId="7" fillId="2" fontId="15" numFmtId="166" xfId="0" applyAlignment="1" applyBorder="1" applyFont="1" applyNumberFormat="1">
      <alignment horizontal="center"/>
    </xf>
    <xf borderId="0" fillId="2" fontId="14" numFmtId="166" xfId="0" applyAlignment="1" applyFont="1" applyNumberFormat="1">
      <alignment horizontal="center" readingOrder="0" shrinkToFit="0" vertical="center" wrapText="0"/>
    </xf>
    <xf borderId="0" fillId="0" fontId="18" numFmtId="0" xfId="0" applyAlignment="1" applyFont="1">
      <alignment readingOrder="0"/>
    </xf>
    <xf borderId="16" fillId="2" fontId="15" numFmtId="4" xfId="0" applyAlignment="1" applyBorder="1" applyFont="1" applyNumberFormat="1">
      <alignment horizontal="right"/>
    </xf>
    <xf borderId="0" fillId="0" fontId="18" numFmtId="166" xfId="0" applyAlignment="1" applyFont="1" applyNumberFormat="1">
      <alignment readingOrder="0"/>
    </xf>
    <xf borderId="17" fillId="2" fontId="15" numFmtId="4" xfId="0" applyAlignment="1" applyBorder="1" applyFont="1" applyNumberFormat="1">
      <alignment horizontal="right"/>
    </xf>
    <xf borderId="17" fillId="2" fontId="15" numFmtId="166" xfId="0" applyAlignment="1" applyBorder="1" applyFont="1" applyNumberFormat="1">
      <alignment horizontal="center"/>
    </xf>
    <xf borderId="0" fillId="0" fontId="18" numFmtId="167" xfId="0" applyAlignment="1" applyFont="1" applyNumberFormat="1">
      <alignment readingOrder="0"/>
    </xf>
    <xf borderId="0" fillId="2" fontId="18" numFmtId="167" xfId="0" applyAlignment="1" applyFont="1" applyNumberFormat="1">
      <alignment readingOrder="0"/>
    </xf>
    <xf borderId="18" fillId="2" fontId="16" numFmtId="2" xfId="0" applyAlignment="1" applyBorder="1" applyFont="1" applyNumberFormat="1">
      <alignment horizontal="right" vertical="bottom"/>
    </xf>
    <xf borderId="18" fillId="2" fontId="14" numFmtId="166" xfId="0" applyAlignment="1" applyBorder="1" applyFont="1" applyNumberFormat="1">
      <alignment horizontal="center"/>
    </xf>
    <xf borderId="0" fillId="2" fontId="16" numFmtId="2" xfId="0" applyAlignment="1" applyFont="1" applyNumberFormat="1">
      <alignment horizontal="right" vertical="bottom"/>
    </xf>
    <xf borderId="0" fillId="2" fontId="14" numFmtId="166" xfId="0" applyAlignment="1" applyFont="1" applyNumberFormat="1">
      <alignment horizontal="center"/>
    </xf>
    <xf borderId="0" fillId="8" fontId="19" numFmtId="0" xfId="0" applyAlignment="1" applyFont="1">
      <alignment shrinkToFit="0" wrapText="0"/>
    </xf>
    <xf borderId="0" fillId="8" fontId="19" numFmtId="0" xfId="0" applyAlignment="1" applyFont="1">
      <alignment horizontal="center" shrinkToFit="0" wrapText="0"/>
    </xf>
    <xf borderId="0" fillId="3" fontId="20" numFmtId="164" xfId="0" applyAlignment="1" applyFont="1" applyNumberFormat="1">
      <alignment horizontal="center" readingOrder="0" shrinkToFit="0" vertical="bottom" wrapText="0"/>
    </xf>
    <xf borderId="0" fillId="3" fontId="15" numFmtId="0" xfId="0" applyAlignment="1" applyFont="1">
      <alignment readingOrder="0" vertical="bottom"/>
    </xf>
    <xf borderId="0" fillId="3" fontId="15" numFmtId="0" xfId="0" applyAlignment="1" applyFont="1">
      <alignment horizontal="center" readingOrder="0" shrinkToFit="0" vertical="bottom" wrapText="0"/>
    </xf>
    <xf borderId="0" fillId="3" fontId="20" numFmtId="164" xfId="0" applyAlignment="1" applyFont="1" applyNumberFormat="1">
      <alignment horizontal="center" shrinkToFit="0" vertical="bottom" wrapText="0"/>
    </xf>
    <xf borderId="0" fillId="3" fontId="15" numFmtId="17" xfId="0" applyAlignment="1" applyFont="1" applyNumberFormat="1">
      <alignment vertical="bottom"/>
    </xf>
    <xf borderId="0" fillId="3" fontId="15" numFmtId="0" xfId="0" applyAlignment="1" applyFont="1">
      <alignment horizontal="center" shrinkToFit="0" vertical="bottom" wrapText="0"/>
    </xf>
    <xf borderId="0" fillId="3" fontId="15" numFmtId="0" xfId="0" applyAlignment="1" applyFont="1">
      <alignment vertical="bottom"/>
    </xf>
    <xf borderId="0" fillId="0" fontId="21" numFmtId="0" xfId="0" applyAlignment="1" applyFont="1">
      <alignment shrinkToFit="0" wrapText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7.29" defaultRowHeight="15.0"/>
  <cols>
    <col customWidth="1" min="1" max="1" width="10.0"/>
    <col customWidth="1" min="2" max="2" width="15.57"/>
    <col customWidth="1" min="3" max="3" width="12.29"/>
  </cols>
  <sheetData>
    <row r="1">
      <c r="A1" s="1" t="s">
        <v>0</v>
      </c>
      <c r="B1" s="3" t="s">
        <v>1</v>
      </c>
      <c r="C1" s="4" t="s">
        <v>2</v>
      </c>
      <c r="D1" s="7">
        <v>42370.0</v>
      </c>
      <c r="E1" s="9" t="s">
        <v>4</v>
      </c>
      <c r="F1" s="14" t="str">
        <f>HYPERLINK("http://prudata.webfactional.com/wiki/index.php/RP2_(2015-2019)","RP2 meta data")</f>
        <v>RP2 meta data</v>
      </c>
      <c r="G1" s="16"/>
      <c r="H1" s="18"/>
      <c r="I1" s="20"/>
      <c r="J1" s="20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24" t="s">
        <v>25</v>
      </c>
      <c r="B2" s="26">
        <v>43171.0</v>
      </c>
      <c r="C2" s="27" t="s">
        <v>27</v>
      </c>
      <c r="D2" s="26">
        <v>42735.0</v>
      </c>
      <c r="E2" s="29" t="s">
        <v>28</v>
      </c>
      <c r="F2" s="33" t="s">
        <v>39</v>
      </c>
      <c r="G2" s="35"/>
      <c r="H2" s="18"/>
      <c r="I2" s="20"/>
      <c r="J2" s="20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7.29"/>
    <col customWidth="1" min="2" max="2" width="0.86"/>
    <col customWidth="1" min="3" max="3" width="11.43"/>
    <col customWidth="1" min="4" max="4" width="10.43"/>
    <col customWidth="1" min="5" max="5" width="10.0"/>
    <col customWidth="1" min="6" max="6" width="0.86"/>
    <col customWidth="1" min="7" max="7" width="8.57"/>
    <col customWidth="1" min="8" max="9" width="11.86"/>
    <col customWidth="1" min="10" max="10" width="10.86"/>
    <col customWidth="1" min="11" max="11" width="0.86"/>
    <col customWidth="1" min="12" max="12" width="12.43"/>
    <col customWidth="1" min="13" max="13" width="12.29"/>
    <col customWidth="1" min="14" max="14" width="7.0"/>
  </cols>
  <sheetData>
    <row r="1" ht="25.5" customHeight="1">
      <c r="A1" s="2">
        <v>2016.0</v>
      </c>
      <c r="B1" s="5"/>
      <c r="C1" s="8" t="s">
        <v>3</v>
      </c>
      <c r="D1" s="10"/>
      <c r="E1" s="11"/>
      <c r="F1" s="5"/>
      <c r="G1" s="13" t="s">
        <v>6</v>
      </c>
      <c r="K1" s="5"/>
      <c r="L1" s="13" t="s">
        <v>8</v>
      </c>
    </row>
    <row r="2" ht="25.5" customHeight="1">
      <c r="A2" s="15" t="s">
        <v>11</v>
      </c>
      <c r="B2" s="5"/>
      <c r="C2" s="17" t="s">
        <v>14</v>
      </c>
      <c r="D2" s="17" t="s">
        <v>15</v>
      </c>
      <c r="E2" s="17" t="s">
        <v>16</v>
      </c>
      <c r="F2" s="5"/>
      <c r="G2" s="19" t="s">
        <v>17</v>
      </c>
      <c r="H2" s="19" t="s">
        <v>18</v>
      </c>
      <c r="I2" s="19" t="s">
        <v>19</v>
      </c>
      <c r="J2" s="19" t="s">
        <v>20</v>
      </c>
      <c r="K2" s="5"/>
      <c r="L2" s="19" t="s">
        <v>21</v>
      </c>
      <c r="M2" s="19" t="s">
        <v>22</v>
      </c>
      <c r="N2" s="19" t="s">
        <v>23</v>
      </c>
    </row>
    <row r="3" ht="12.75" customHeight="1">
      <c r="A3" s="21" t="s">
        <v>24</v>
      </c>
      <c r="B3" s="5"/>
      <c r="C3" s="23">
        <v>5052601.0</v>
      </c>
      <c r="D3" s="23">
        <v>4682207.49</v>
      </c>
      <c r="E3" s="25">
        <f t="shared" ref="E3:E11" si="2">D3/C3-1</f>
        <v>-0.07330749252</v>
      </c>
      <c r="F3" s="5"/>
      <c r="G3" s="31" t="s">
        <v>26</v>
      </c>
      <c r="H3" s="23">
        <v>1.5409777464E8</v>
      </c>
      <c r="I3" s="23">
        <v>1.5662783899E8</v>
      </c>
      <c r="J3" s="25">
        <f t="shared" ref="J3:J11" si="3">I3/H3-1</f>
        <v>0.01641856513</v>
      </c>
      <c r="K3" s="5"/>
      <c r="L3" s="34">
        <f t="shared" ref="L3:M3" si="1">H3/C3</f>
        <v>30.49870248</v>
      </c>
      <c r="M3" s="36">
        <f t="shared" si="1"/>
        <v>33.45170826</v>
      </c>
      <c r="N3" s="38">
        <f t="shared" ref="N3:N11" si="5">M3/L3-1</f>
        <v>0.09682398091</v>
      </c>
    </row>
    <row r="4" ht="12.75" customHeight="1">
      <c r="A4" s="21" t="s">
        <v>40</v>
      </c>
      <c r="B4" s="5"/>
      <c r="C4" s="23">
        <v>1.523110417E7</v>
      </c>
      <c r="D4" s="23">
        <v>1.542363704E7</v>
      </c>
      <c r="E4" s="25">
        <f t="shared" si="2"/>
        <v>0.01264076904</v>
      </c>
      <c r="F4" s="5"/>
      <c r="G4" s="31" t="s">
        <v>26</v>
      </c>
      <c r="H4" s="23">
        <v>8.212300622E8</v>
      </c>
      <c r="I4" s="23">
        <v>7.780381368E8</v>
      </c>
      <c r="J4" s="25">
        <f t="shared" si="3"/>
        <v>-0.05259418449</v>
      </c>
      <c r="K4" s="5"/>
      <c r="L4" s="41">
        <f t="shared" ref="L4:M4" si="4">H4/C4</f>
        <v>53.91795979</v>
      </c>
      <c r="M4" s="43">
        <f t="shared" si="4"/>
        <v>50.444531</v>
      </c>
      <c r="N4" s="44">
        <f t="shared" si="5"/>
        <v>-0.06442062726</v>
      </c>
    </row>
    <row r="5" ht="12.75" customHeight="1">
      <c r="A5" s="21" t="s">
        <v>42</v>
      </c>
      <c r="B5" s="5"/>
      <c r="C5" s="23">
        <v>6784019.0</v>
      </c>
      <c r="D5" s="23">
        <v>7855690.0</v>
      </c>
      <c r="E5" s="25">
        <f t="shared" si="2"/>
        <v>0.157969929</v>
      </c>
      <c r="F5" s="5"/>
      <c r="G5" s="31" t="s">
        <v>26</v>
      </c>
      <c r="H5" s="23">
        <v>2.0618950075E8</v>
      </c>
      <c r="I5" s="23">
        <v>2.3079962848E8</v>
      </c>
      <c r="J5" s="25">
        <f t="shared" si="3"/>
        <v>0.1193568423</v>
      </c>
      <c r="K5" s="5"/>
      <c r="L5" s="41">
        <f t="shared" ref="L5:M5" si="6">H5/C5</f>
        <v>30.3934144</v>
      </c>
      <c r="M5" s="43">
        <f t="shared" si="6"/>
        <v>29.37993079</v>
      </c>
      <c r="N5" s="44">
        <f t="shared" si="5"/>
        <v>-0.03334550038</v>
      </c>
    </row>
    <row r="6" ht="12.75" customHeight="1">
      <c r="A6" s="21" t="s">
        <v>43</v>
      </c>
      <c r="B6" s="5"/>
      <c r="C6" s="23">
        <v>4874000.0</v>
      </c>
      <c r="D6" s="23">
        <v>5023046.0</v>
      </c>
      <c r="E6" s="25">
        <f t="shared" si="2"/>
        <v>0.03057981124</v>
      </c>
      <c r="F6" s="5"/>
      <c r="G6" s="31" t="s">
        <v>26</v>
      </c>
      <c r="H6" s="23">
        <v>2.5667645053E8</v>
      </c>
      <c r="I6" s="23">
        <v>2.7297391989E8</v>
      </c>
      <c r="J6" s="25">
        <f t="shared" si="3"/>
        <v>0.06349421354</v>
      </c>
      <c r="K6" s="5"/>
      <c r="L6" s="41">
        <f t="shared" ref="L6:M6" si="7">H6/C6</f>
        <v>52.66238214</v>
      </c>
      <c r="M6" s="43">
        <f t="shared" si="7"/>
        <v>54.34430023</v>
      </c>
      <c r="N6" s="44">
        <f t="shared" si="5"/>
        <v>0.03193775187</v>
      </c>
    </row>
    <row r="7" ht="12.75" customHeight="1">
      <c r="A7" s="21" t="s">
        <v>44</v>
      </c>
      <c r="B7" s="5"/>
      <c r="C7" s="23">
        <v>1.118680135E7</v>
      </c>
      <c r="D7" s="23">
        <v>1.1705115E7</v>
      </c>
      <c r="E7" s="25">
        <f t="shared" si="2"/>
        <v>0.04633260516</v>
      </c>
      <c r="F7" s="5"/>
      <c r="G7" s="31" t="s">
        <v>26</v>
      </c>
      <c r="H7" s="23">
        <v>5.247101792E8</v>
      </c>
      <c r="I7" s="23">
        <v>5.1676578899E8</v>
      </c>
      <c r="J7" s="25">
        <f t="shared" si="3"/>
        <v>-0.01514053</v>
      </c>
      <c r="K7" s="5"/>
      <c r="L7" s="41">
        <f t="shared" ref="L7:M7" si="8">H7/C7</f>
        <v>46.90439767</v>
      </c>
      <c r="M7" s="43">
        <f t="shared" si="8"/>
        <v>44.14871524</v>
      </c>
      <c r="N7" s="44">
        <f t="shared" si="5"/>
        <v>-0.05875104614</v>
      </c>
    </row>
    <row r="8" ht="12.75" customHeight="1">
      <c r="A8" s="21" t="s">
        <v>45</v>
      </c>
      <c r="B8" s="5"/>
      <c r="C8" s="23">
        <v>3.903990165E7</v>
      </c>
      <c r="D8" s="23">
        <v>4.046532305E7</v>
      </c>
      <c r="E8" s="25">
        <f t="shared" si="2"/>
        <v>0.03651191063</v>
      </c>
      <c r="F8" s="5"/>
      <c r="G8" s="31" t="s">
        <v>26</v>
      </c>
      <c r="H8" s="23">
        <v>2.5408502982E9</v>
      </c>
      <c r="I8" s="23">
        <v>2.44677941194E9</v>
      </c>
      <c r="J8" s="25">
        <f t="shared" si="3"/>
        <v>-0.03702338793</v>
      </c>
      <c r="K8" s="5"/>
      <c r="L8" s="41">
        <f t="shared" ref="L8:M8" si="9">H8/C8</f>
        <v>65.08341955</v>
      </c>
      <c r="M8" s="43">
        <f t="shared" si="9"/>
        <v>60.46607879</v>
      </c>
      <c r="N8" s="44">
        <f t="shared" si="5"/>
        <v>-0.07094496243</v>
      </c>
    </row>
    <row r="9" ht="12.75" customHeight="1">
      <c r="A9" s="21" t="s">
        <v>46</v>
      </c>
      <c r="B9" s="5"/>
      <c r="C9" s="23">
        <v>4805528.73</v>
      </c>
      <c r="D9" s="23">
        <v>4882400.0</v>
      </c>
      <c r="E9" s="25">
        <f t="shared" si="2"/>
        <v>0.01599642294</v>
      </c>
      <c r="F9" s="5"/>
      <c r="G9" s="31" t="s">
        <v>26</v>
      </c>
      <c r="H9" s="23">
        <v>1.8546309076E8</v>
      </c>
      <c r="I9" s="23">
        <v>1.7254382894E8</v>
      </c>
      <c r="J9" s="25">
        <f t="shared" si="3"/>
        <v>-0.06965947654</v>
      </c>
      <c r="K9" s="5"/>
      <c r="L9" s="41">
        <f t="shared" ref="L9:M9" si="10">H9/C9</f>
        <v>38.59369097</v>
      </c>
      <c r="M9" s="43">
        <f t="shared" si="10"/>
        <v>35.33996169</v>
      </c>
      <c r="N9" s="44">
        <f t="shared" si="5"/>
        <v>-0.0843072845</v>
      </c>
    </row>
    <row r="10" ht="12.75" customHeight="1">
      <c r="A10" s="21" t="s">
        <v>47</v>
      </c>
      <c r="B10" s="5"/>
      <c r="C10" s="23">
        <v>1.356853575E7</v>
      </c>
      <c r="D10" s="23">
        <v>1.4755659E7</v>
      </c>
      <c r="E10" s="25">
        <f t="shared" si="2"/>
        <v>0.08749088862</v>
      </c>
      <c r="F10" s="5"/>
      <c r="G10" s="31" t="s">
        <v>26</v>
      </c>
      <c r="H10" s="23">
        <v>7.5058514326E8</v>
      </c>
      <c r="I10" s="23">
        <v>7.3682863351E8</v>
      </c>
      <c r="J10" s="25">
        <f t="shared" si="3"/>
        <v>-0.01832771388</v>
      </c>
      <c r="K10" s="5"/>
      <c r="L10" s="41">
        <f t="shared" ref="L10:M10" si="11">H10/C10</f>
        <v>55.31806505</v>
      </c>
      <c r="M10" s="43">
        <f t="shared" si="11"/>
        <v>49.93532539</v>
      </c>
      <c r="N10" s="44">
        <f t="shared" si="5"/>
        <v>-0.09730527732</v>
      </c>
    </row>
    <row r="11" ht="12.75" customHeight="1">
      <c r="A11" s="21" t="s">
        <v>48</v>
      </c>
      <c r="B11" s="5"/>
      <c r="C11" s="23">
        <v>1.4484624E7</v>
      </c>
      <c r="D11" s="23">
        <v>1.5342393E7</v>
      </c>
      <c r="E11" s="25">
        <f t="shared" si="2"/>
        <v>0.0592192797</v>
      </c>
      <c r="F11" s="5"/>
      <c r="G11" s="31" t="s">
        <v>26</v>
      </c>
      <c r="H11" s="23">
        <v>7.5607557283E8</v>
      </c>
      <c r="I11" s="23">
        <v>7.4900109273E8</v>
      </c>
      <c r="J11" s="25">
        <f t="shared" si="3"/>
        <v>-0.009356842562</v>
      </c>
      <c r="K11" s="5"/>
      <c r="L11" s="41">
        <f t="shared" ref="L11:M11" si="12">H11/C11</f>
        <v>52.19849496</v>
      </c>
      <c r="M11" s="43">
        <f t="shared" si="12"/>
        <v>48.81905272</v>
      </c>
      <c r="N11" s="44">
        <f t="shared" si="5"/>
        <v>-0.0647421394</v>
      </c>
    </row>
  </sheetData>
  <mergeCells count="3">
    <mergeCell ref="C1:E1"/>
    <mergeCell ref="G1:J1"/>
    <mergeCell ref="L1:N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7.29" defaultRowHeight="15.0"/>
  <cols>
    <col customWidth="1" min="1" max="1" width="18.0"/>
    <col customWidth="1" min="2" max="2" width="13.29"/>
    <col customWidth="1" min="3" max="3" width="0.86"/>
    <col customWidth="1" min="4" max="4" width="10.71"/>
    <col customWidth="1" min="5" max="5" width="10.0"/>
    <col customWidth="1" min="6" max="6" width="7.71"/>
    <col customWidth="1" min="7" max="7" width="0.86"/>
    <col customWidth="1" min="8" max="8" width="5.57"/>
    <col customWidth="1" min="9" max="9" width="9.71"/>
    <col customWidth="1" min="10" max="10" width="9.29"/>
    <col customWidth="1" min="11" max="11" width="8.29"/>
    <col customWidth="1" min="12" max="12" width="0.86"/>
    <col customWidth="1" min="13" max="13" width="9.0"/>
    <col customWidth="1" min="14" max="14" width="8.86"/>
    <col customWidth="1" min="15" max="15" width="9.29"/>
    <col customWidth="1" min="16" max="16" width="0.86"/>
    <col customWidth="1" min="17" max="18" width="8.43"/>
    <col customWidth="1" min="19" max="19" width="8.86"/>
    <col customWidth="1" min="20" max="20" width="0.86"/>
    <col customWidth="1" min="21" max="21" width="11.0"/>
    <col customWidth="1" min="22" max="22" width="10.14"/>
    <col customWidth="1" min="23" max="23" width="10.29"/>
    <col customWidth="1" min="24" max="24" width="0.86"/>
    <col customWidth="1" min="25" max="25" width="12.0"/>
    <col customWidth="1" min="26" max="26" width="11.71"/>
    <col customWidth="1" min="27" max="27" width="10.29"/>
    <col customWidth="1" min="28" max="28" width="0.86"/>
    <col customWidth="1" min="29" max="29" width="6.57"/>
    <col customWidth="1" min="30" max="30" width="9.29"/>
    <col customWidth="1" min="31" max="31" width="10.29"/>
    <col customWidth="1" min="32" max="32" width="13.0"/>
    <col customWidth="1" min="33" max="33" width="0.86"/>
    <col customWidth="1" min="34" max="36" width="13.0"/>
  </cols>
  <sheetData>
    <row r="1" ht="18.0" customHeight="1">
      <c r="A1" s="2">
        <v>2016.0</v>
      </c>
      <c r="B1" s="6"/>
      <c r="C1" s="5"/>
      <c r="D1" s="8" t="s">
        <v>3</v>
      </c>
      <c r="E1" s="10"/>
      <c r="F1" s="11"/>
      <c r="G1" s="5"/>
      <c r="H1" s="12" t="s">
        <v>5</v>
      </c>
      <c r="I1" s="10"/>
      <c r="J1" s="10"/>
      <c r="K1" s="10"/>
      <c r="L1" s="5"/>
      <c r="M1" s="13" t="s">
        <v>7</v>
      </c>
      <c r="P1" s="5"/>
      <c r="Q1" s="13" t="s">
        <v>9</v>
      </c>
      <c r="T1" s="5"/>
      <c r="U1" s="13" t="s">
        <v>10</v>
      </c>
      <c r="X1" s="5"/>
      <c r="Y1" s="13" t="s">
        <v>12</v>
      </c>
      <c r="AB1" s="5"/>
      <c r="AC1" s="13" t="s">
        <v>6</v>
      </c>
      <c r="AG1" s="5"/>
      <c r="AH1" s="13" t="s">
        <v>8</v>
      </c>
    </row>
    <row r="2" ht="25.5" customHeight="1">
      <c r="A2" s="15" t="s">
        <v>13</v>
      </c>
      <c r="B2" s="15" t="s">
        <v>11</v>
      </c>
      <c r="C2" s="5"/>
      <c r="D2" s="17" t="s">
        <v>14</v>
      </c>
      <c r="E2" s="17" t="s">
        <v>15</v>
      </c>
      <c r="F2" s="17" t="s">
        <v>16</v>
      </c>
      <c r="G2" s="5"/>
      <c r="H2" s="28" t="s">
        <v>17</v>
      </c>
      <c r="I2" s="28" t="s">
        <v>29</v>
      </c>
      <c r="J2" s="28" t="s">
        <v>30</v>
      </c>
      <c r="K2" s="28" t="s">
        <v>31</v>
      </c>
      <c r="L2" s="5"/>
      <c r="M2" s="28" t="s">
        <v>32</v>
      </c>
      <c r="N2" s="28" t="s">
        <v>33</v>
      </c>
      <c r="O2" s="28" t="s">
        <v>34</v>
      </c>
      <c r="P2" s="5"/>
      <c r="Q2" s="28" t="s">
        <v>35</v>
      </c>
      <c r="R2" s="28" t="s">
        <v>36</v>
      </c>
      <c r="S2" s="28" t="s">
        <v>37</v>
      </c>
      <c r="T2" s="5"/>
      <c r="U2" s="28" t="s">
        <v>18</v>
      </c>
      <c r="V2" s="28" t="s">
        <v>19</v>
      </c>
      <c r="W2" s="28" t="s">
        <v>20</v>
      </c>
      <c r="X2" s="5"/>
      <c r="Y2" s="28" t="s">
        <v>21</v>
      </c>
      <c r="Z2" s="28" t="s">
        <v>22</v>
      </c>
      <c r="AA2" s="28" t="s">
        <v>23</v>
      </c>
      <c r="AB2" s="5"/>
      <c r="AC2" s="19" t="s">
        <v>17</v>
      </c>
      <c r="AD2" s="19" t="s">
        <v>18</v>
      </c>
      <c r="AE2" s="19" t="s">
        <v>19</v>
      </c>
      <c r="AF2" s="19" t="s">
        <v>20</v>
      </c>
      <c r="AG2" s="5"/>
      <c r="AH2" s="19" t="s">
        <v>21</v>
      </c>
      <c r="AI2" s="19" t="s">
        <v>22</v>
      </c>
      <c r="AJ2" s="19" t="s">
        <v>23</v>
      </c>
    </row>
    <row r="3" ht="12.75" customHeight="1">
      <c r="A3" s="30" t="s">
        <v>38</v>
      </c>
      <c r="B3" s="32" t="s">
        <v>24</v>
      </c>
      <c r="C3" s="5"/>
      <c r="D3" s="37">
        <v>4544000.0</v>
      </c>
      <c r="E3" s="37">
        <v>4174735.49</v>
      </c>
      <c r="F3" s="39">
        <f t="shared" ref="F3:F32" si="3">E3/D3-1</f>
        <v>-0.08126419674</v>
      </c>
      <c r="G3" s="5"/>
      <c r="H3" s="40" t="s">
        <v>41</v>
      </c>
      <c r="I3" s="37">
        <v>6.873753369E8</v>
      </c>
      <c r="J3" s="37">
        <v>6.5049554975E8</v>
      </c>
      <c r="K3" s="39">
        <f t="shared" ref="K3:K32" si="4">J3/I3-1</f>
        <v>-0.05365305557</v>
      </c>
      <c r="L3" s="5"/>
      <c r="M3" s="42">
        <v>0.025</v>
      </c>
      <c r="N3" s="42">
        <v>-0.002</v>
      </c>
      <c r="O3" s="39">
        <f t="shared" ref="O3:O32" si="5">N3-M3</f>
        <v>-0.027</v>
      </c>
      <c r="P3" s="5"/>
      <c r="Q3" s="45">
        <v>118.7488</v>
      </c>
      <c r="R3" s="45">
        <v>110.6469</v>
      </c>
      <c r="S3" s="46">
        <f t="shared" ref="S3:S32" si="6">R3-Q3</f>
        <v>-8.1019</v>
      </c>
      <c r="T3" s="5"/>
      <c r="U3" s="37">
        <v>5.7884806885E8</v>
      </c>
      <c r="V3" s="37">
        <v>5.8790233194E8</v>
      </c>
      <c r="W3" s="39">
        <f t="shared" ref="W3:W32" si="7">V3/U3-1</f>
        <v>0.01564186455</v>
      </c>
      <c r="X3" s="5"/>
      <c r="Y3" s="47">
        <f t="shared" ref="Y3:Z3" si="1">U3/D3</f>
        <v>127.3873391</v>
      </c>
      <c r="Z3" s="47">
        <f t="shared" si="1"/>
        <v>140.8238518</v>
      </c>
      <c r="AA3" s="48">
        <f t="shared" ref="AA3:AA32" si="9">Z3/Y3-1</f>
        <v>0.1054776149</v>
      </c>
      <c r="AB3" s="5"/>
      <c r="AC3" s="40" t="s">
        <v>26</v>
      </c>
      <c r="AD3" s="37">
        <v>1.3387391938E8</v>
      </c>
      <c r="AE3" s="37">
        <v>1.359679571E8</v>
      </c>
      <c r="AF3" s="39">
        <f t="shared" ref="AF3:AF32" si="10">AE3/AD3-1</f>
        <v>0.0156418646</v>
      </c>
      <c r="AG3" s="5"/>
      <c r="AH3" s="47">
        <f t="shared" ref="AH3:AI3" si="2">AD3/D3</f>
        <v>29.46169</v>
      </c>
      <c r="AI3" s="47">
        <f t="shared" si="2"/>
        <v>32.5692388</v>
      </c>
      <c r="AJ3" s="48">
        <f t="shared" ref="AJ3:AJ32" si="12">AI3/AH3-1</f>
        <v>0.105477615</v>
      </c>
    </row>
    <row r="4" ht="12.75" customHeight="1">
      <c r="A4" s="30" t="s">
        <v>49</v>
      </c>
      <c r="B4" s="32" t="s">
        <v>24</v>
      </c>
      <c r="C4" s="5"/>
      <c r="D4" s="37">
        <v>508601.0</v>
      </c>
      <c r="E4" s="37">
        <v>507472.0</v>
      </c>
      <c r="F4" s="39">
        <f t="shared" si="3"/>
        <v>-0.002219814747</v>
      </c>
      <c r="G4" s="5"/>
      <c r="H4" s="40" t="s">
        <v>26</v>
      </c>
      <c r="I4" s="37">
        <v>2.334232055E7</v>
      </c>
      <c r="J4" s="37">
        <v>2.277538498E7</v>
      </c>
      <c r="K4" s="39">
        <f t="shared" si="4"/>
        <v>-0.02428788384</v>
      </c>
      <c r="L4" s="5"/>
      <c r="M4" s="42">
        <v>0.02233</v>
      </c>
      <c r="N4" s="42">
        <v>0.007</v>
      </c>
      <c r="O4" s="39">
        <f t="shared" si="5"/>
        <v>-0.01533</v>
      </c>
      <c r="P4" s="5"/>
      <c r="Q4" s="45">
        <v>115.4197</v>
      </c>
      <c r="R4" s="45">
        <v>110.2397</v>
      </c>
      <c r="S4" s="46">
        <f t="shared" si="6"/>
        <v>-5.18</v>
      </c>
      <c r="T4" s="5"/>
      <c r="U4" s="37">
        <v>2.022385525E7</v>
      </c>
      <c r="V4" s="37">
        <v>2.065988189E7</v>
      </c>
      <c r="W4" s="39">
        <f t="shared" si="7"/>
        <v>0.02156001586</v>
      </c>
      <c r="X4" s="5"/>
      <c r="Y4" s="49">
        <f t="shared" ref="Y4:Z4" si="8">U4/D4</f>
        <v>39.76369541</v>
      </c>
      <c r="Z4" s="49">
        <f t="shared" si="8"/>
        <v>40.71137302</v>
      </c>
      <c r="AA4" s="50">
        <f t="shared" si="9"/>
        <v>0.02383273487</v>
      </c>
      <c r="AB4" s="5"/>
      <c r="AC4" s="40" t="s">
        <v>26</v>
      </c>
      <c r="AD4" s="37">
        <v>2.022385525E7</v>
      </c>
      <c r="AE4" s="37">
        <v>2.065988189E7</v>
      </c>
      <c r="AF4" s="39">
        <f t="shared" si="10"/>
        <v>0.02156001586</v>
      </c>
      <c r="AG4" s="5"/>
      <c r="AH4" s="49">
        <f t="shared" ref="AH4:AI4" si="11">AD4/D4</f>
        <v>39.76369541</v>
      </c>
      <c r="AI4" s="49">
        <f t="shared" si="11"/>
        <v>40.71137302</v>
      </c>
      <c r="AJ4" s="50">
        <f t="shared" si="12"/>
        <v>0.02383273487</v>
      </c>
    </row>
    <row r="5" ht="12.75" customHeight="1">
      <c r="A5" s="30" t="s">
        <v>50</v>
      </c>
      <c r="B5" s="32" t="s">
        <v>40</v>
      </c>
      <c r="C5" s="5"/>
      <c r="D5" s="37">
        <v>1425772.67</v>
      </c>
      <c r="E5" s="37">
        <v>1540071.0</v>
      </c>
      <c r="F5" s="39">
        <f t="shared" si="3"/>
        <v>0.08016588647</v>
      </c>
      <c r="G5" s="5"/>
      <c r="H5" s="40" t="s">
        <v>26</v>
      </c>
      <c r="I5" s="37">
        <v>5.359849346E7</v>
      </c>
      <c r="J5" s="37">
        <v>4.991967773E7</v>
      </c>
      <c r="K5" s="39">
        <f t="shared" si="4"/>
        <v>-0.068636551</v>
      </c>
      <c r="L5" s="5"/>
      <c r="M5" s="42">
        <v>0.017</v>
      </c>
      <c r="N5" s="42">
        <v>-0.012</v>
      </c>
      <c r="O5" s="39">
        <f t="shared" si="5"/>
        <v>-0.029</v>
      </c>
      <c r="P5" s="5"/>
      <c r="Q5" s="45">
        <v>114.829</v>
      </c>
      <c r="R5" s="45">
        <v>106.5479</v>
      </c>
      <c r="S5" s="46">
        <f t="shared" si="6"/>
        <v>-8.2811</v>
      </c>
      <c r="T5" s="5"/>
      <c r="U5" s="37">
        <v>4.667677221E7</v>
      </c>
      <c r="V5" s="37">
        <v>4.685186102E7</v>
      </c>
      <c r="W5" s="39">
        <f t="shared" si="7"/>
        <v>0.003751090783</v>
      </c>
      <c r="X5" s="5"/>
      <c r="Y5" s="49">
        <f t="shared" ref="Y5:Z5" si="13">U5/D5</f>
        <v>32.73787834</v>
      </c>
      <c r="Z5" s="49">
        <f t="shared" si="13"/>
        <v>30.42188381</v>
      </c>
      <c r="AA5" s="50">
        <f t="shared" si="9"/>
        <v>-0.07074357434</v>
      </c>
      <c r="AB5" s="5"/>
      <c r="AC5" s="40" t="s">
        <v>26</v>
      </c>
      <c r="AD5" s="37">
        <v>4.667677221E7</v>
      </c>
      <c r="AE5" s="37">
        <v>4.685186102E7</v>
      </c>
      <c r="AF5" s="39">
        <f t="shared" si="10"/>
        <v>0.003751090783</v>
      </c>
      <c r="AG5" s="5"/>
      <c r="AH5" s="49">
        <f t="shared" ref="AH5:AI5" si="14">AD5/D5</f>
        <v>32.73787834</v>
      </c>
      <c r="AI5" s="49">
        <f t="shared" si="14"/>
        <v>30.42188381</v>
      </c>
      <c r="AJ5" s="50">
        <f t="shared" si="12"/>
        <v>-0.07074357434</v>
      </c>
    </row>
    <row r="6" ht="12.75" customHeight="1">
      <c r="A6" s="30" t="s">
        <v>51</v>
      </c>
      <c r="B6" s="32" t="s">
        <v>40</v>
      </c>
      <c r="C6" s="5"/>
      <c r="D6" s="37">
        <v>4318281.0</v>
      </c>
      <c r="E6" s="37">
        <v>4678399.0</v>
      </c>
      <c r="F6" s="39">
        <f t="shared" si="3"/>
        <v>0.08339383194</v>
      </c>
      <c r="G6" s="5"/>
      <c r="H6" s="40" t="s">
        <v>26</v>
      </c>
      <c r="I6" s="37">
        <v>1.5122655694E8</v>
      </c>
      <c r="J6" s="37">
        <v>1.4063230859E8</v>
      </c>
      <c r="K6" s="39">
        <f t="shared" si="4"/>
        <v>-0.07005547547</v>
      </c>
      <c r="L6" s="5"/>
      <c r="M6" s="42">
        <v>0.01056</v>
      </c>
      <c r="N6" s="42">
        <v>0.0</v>
      </c>
      <c r="O6" s="39">
        <f t="shared" si="5"/>
        <v>-0.01056</v>
      </c>
      <c r="P6" s="5"/>
      <c r="Q6" s="45">
        <v>109.086</v>
      </c>
      <c r="R6" s="45">
        <v>105.3595</v>
      </c>
      <c r="S6" s="46">
        <f t="shared" si="6"/>
        <v>-3.7265</v>
      </c>
      <c r="T6" s="5"/>
      <c r="U6" s="37">
        <v>1.3863054293E8</v>
      </c>
      <c r="V6" s="37">
        <v>1.3347856357E8</v>
      </c>
      <c r="W6" s="39">
        <f t="shared" si="7"/>
        <v>-0.03716337865</v>
      </c>
      <c r="X6" s="5"/>
      <c r="Y6" s="49">
        <f t="shared" ref="Y6:Z6" si="15">U6/D6</f>
        <v>32.10317785</v>
      </c>
      <c r="Z6" s="49">
        <f t="shared" si="15"/>
        <v>28.53082081</v>
      </c>
      <c r="AA6" s="50">
        <f t="shared" si="9"/>
        <v>-0.1112773647</v>
      </c>
      <c r="AB6" s="5"/>
      <c r="AC6" s="40" t="s">
        <v>26</v>
      </c>
      <c r="AD6" s="37">
        <v>1.3863054293E8</v>
      </c>
      <c r="AE6" s="37">
        <v>1.3347856357E8</v>
      </c>
      <c r="AF6" s="39">
        <f t="shared" si="10"/>
        <v>-0.03716337865</v>
      </c>
      <c r="AG6" s="5"/>
      <c r="AH6" s="49">
        <f t="shared" ref="AH6:AI6" si="16">AD6/D6</f>
        <v>32.10317785</v>
      </c>
      <c r="AI6" s="49">
        <f t="shared" si="16"/>
        <v>28.53082081</v>
      </c>
      <c r="AJ6" s="50">
        <f t="shared" si="12"/>
        <v>-0.1112773647</v>
      </c>
    </row>
    <row r="7" ht="12.75" customHeight="1">
      <c r="A7" s="30" t="s">
        <v>56</v>
      </c>
      <c r="B7" s="32" t="s">
        <v>40</v>
      </c>
      <c r="C7" s="5"/>
      <c r="D7" s="37">
        <v>8866050.51</v>
      </c>
      <c r="E7" s="37">
        <v>8299670.04</v>
      </c>
      <c r="F7" s="39">
        <f t="shared" si="3"/>
        <v>-0.06388193586</v>
      </c>
      <c r="G7" s="5"/>
      <c r="H7" s="40" t="s">
        <v>26</v>
      </c>
      <c r="I7" s="37">
        <v>6.9355725543E8</v>
      </c>
      <c r="J7" s="37">
        <v>6.3772779389E8</v>
      </c>
      <c r="K7" s="39">
        <f t="shared" si="4"/>
        <v>-0.08049726407</v>
      </c>
      <c r="L7" s="5"/>
      <c r="M7" s="42">
        <v>0.011</v>
      </c>
      <c r="N7" s="42">
        <v>-0.001</v>
      </c>
      <c r="O7" s="39">
        <f t="shared" si="5"/>
        <v>-0.012</v>
      </c>
      <c r="P7" s="5"/>
      <c r="Q7" s="45">
        <v>112.0128</v>
      </c>
      <c r="R7" s="45">
        <v>109.6612</v>
      </c>
      <c r="S7" s="46">
        <f t="shared" si="6"/>
        <v>-2.3516</v>
      </c>
      <c r="T7" s="5"/>
      <c r="U7" s="37">
        <v>6.191767899E8</v>
      </c>
      <c r="V7" s="37">
        <v>5.8154393765E8</v>
      </c>
      <c r="W7" s="39">
        <f t="shared" si="7"/>
        <v>-0.06077884841</v>
      </c>
      <c r="X7" s="5"/>
      <c r="Y7" s="49">
        <f t="shared" ref="Y7:Z7" si="17">U7/D7</f>
        <v>69.83682184</v>
      </c>
      <c r="Z7" s="49">
        <f t="shared" si="17"/>
        <v>70.06832017</v>
      </c>
      <c r="AA7" s="50">
        <f t="shared" si="9"/>
        <v>0.003314846248</v>
      </c>
      <c r="AB7" s="5"/>
      <c r="AC7" s="40" t="s">
        <v>26</v>
      </c>
      <c r="AD7" s="37">
        <v>6.191767899E8</v>
      </c>
      <c r="AE7" s="37">
        <v>5.8154393765E8</v>
      </c>
      <c r="AF7" s="39">
        <f t="shared" si="10"/>
        <v>-0.06077884841</v>
      </c>
      <c r="AG7" s="5"/>
      <c r="AH7" s="49">
        <f t="shared" ref="AH7:AI7" si="18">AD7/D7</f>
        <v>69.83682184</v>
      </c>
      <c r="AI7" s="49">
        <f t="shared" si="18"/>
        <v>70.06832017</v>
      </c>
      <c r="AJ7" s="50">
        <f t="shared" si="12"/>
        <v>0.003314846248</v>
      </c>
    </row>
    <row r="8" ht="12.75" customHeight="1">
      <c r="A8" s="30" t="s">
        <v>59</v>
      </c>
      <c r="B8" s="32" t="s">
        <v>40</v>
      </c>
      <c r="C8" s="5"/>
      <c r="D8" s="37">
        <v>621000.0</v>
      </c>
      <c r="E8" s="37">
        <v>905497.0</v>
      </c>
      <c r="F8" s="39">
        <f t="shared" si="3"/>
        <v>0.4581272142</v>
      </c>
      <c r="G8" s="5"/>
      <c r="H8" s="40" t="s">
        <v>26</v>
      </c>
      <c r="I8" s="37">
        <v>1.9082057E7</v>
      </c>
      <c r="J8" s="37">
        <v>1.8130096E7</v>
      </c>
      <c r="K8" s="39">
        <f t="shared" si="4"/>
        <v>-0.04988775581</v>
      </c>
      <c r="L8" s="5"/>
      <c r="M8" s="42">
        <v>0.018</v>
      </c>
      <c r="N8" s="42">
        <v>0.009</v>
      </c>
      <c r="O8" s="39">
        <f t="shared" si="5"/>
        <v>-0.009</v>
      </c>
      <c r="P8" s="5"/>
      <c r="Q8" s="45">
        <v>113.9502</v>
      </c>
      <c r="R8" s="45">
        <v>112.165</v>
      </c>
      <c r="S8" s="46">
        <f t="shared" si="6"/>
        <v>-1.7852</v>
      </c>
      <c r="T8" s="5"/>
      <c r="U8" s="37">
        <v>1.674595716E7</v>
      </c>
      <c r="V8" s="37">
        <v>1.616377456E7</v>
      </c>
      <c r="W8" s="39">
        <f t="shared" si="7"/>
        <v>-0.03476556129</v>
      </c>
      <c r="X8" s="5"/>
      <c r="Y8" s="49">
        <f t="shared" ref="Y8:Z8" si="19">U8/D8</f>
        <v>26.96611459</v>
      </c>
      <c r="Z8" s="49">
        <f t="shared" si="19"/>
        <v>17.85072127</v>
      </c>
      <c r="AA8" s="50">
        <f t="shared" si="9"/>
        <v>-0.3380313944</v>
      </c>
      <c r="AB8" s="5"/>
      <c r="AC8" s="40" t="s">
        <v>26</v>
      </c>
      <c r="AD8" s="37">
        <v>1.674595716E7</v>
      </c>
      <c r="AE8" s="37">
        <v>1.616377456E7</v>
      </c>
      <c r="AF8" s="39">
        <f t="shared" si="10"/>
        <v>-0.03476556129</v>
      </c>
      <c r="AG8" s="5"/>
      <c r="AH8" s="49">
        <f t="shared" ref="AH8:AI8" si="20">AD8/D8</f>
        <v>26.96611459</v>
      </c>
      <c r="AI8" s="49">
        <f t="shared" si="20"/>
        <v>17.85072127</v>
      </c>
      <c r="AJ8" s="50">
        <f t="shared" si="12"/>
        <v>-0.3380313944</v>
      </c>
    </row>
    <row r="9" ht="12.75" customHeight="1">
      <c r="A9" s="30" t="s">
        <v>60</v>
      </c>
      <c r="B9" s="32" t="s">
        <v>42</v>
      </c>
      <c r="C9" s="5"/>
      <c r="D9" s="37">
        <v>2667000.0</v>
      </c>
      <c r="E9" s="37">
        <v>3412754.0</v>
      </c>
      <c r="F9" s="39">
        <f t="shared" si="3"/>
        <v>0.2796227972</v>
      </c>
      <c r="G9" s="5"/>
      <c r="H9" s="40" t="s">
        <v>61</v>
      </c>
      <c r="I9" s="37">
        <v>1.728057389E8</v>
      </c>
      <c r="J9" s="37">
        <v>1.78955967E8</v>
      </c>
      <c r="K9" s="39">
        <f t="shared" si="4"/>
        <v>0.0355904158</v>
      </c>
      <c r="L9" s="5"/>
      <c r="M9" s="42">
        <v>0.01788</v>
      </c>
      <c r="N9" s="42">
        <v>-0.013</v>
      </c>
      <c r="O9" s="39">
        <f t="shared" si="5"/>
        <v>-0.03088</v>
      </c>
      <c r="P9" s="5"/>
      <c r="Q9" s="45">
        <v>112.052</v>
      </c>
      <c r="R9" s="45">
        <v>105.172</v>
      </c>
      <c r="S9" s="46">
        <f t="shared" si="6"/>
        <v>-6.88</v>
      </c>
      <c r="T9" s="5"/>
      <c r="U9" s="37">
        <v>1.5421917848E8</v>
      </c>
      <c r="V9" s="37">
        <v>1.7015558489E8</v>
      </c>
      <c r="W9" s="39">
        <f t="shared" si="7"/>
        <v>0.1033360868</v>
      </c>
      <c r="X9" s="5"/>
      <c r="Y9" s="49">
        <f t="shared" ref="Y9:Z9" si="21">U9/D9</f>
        <v>57.82496381</v>
      </c>
      <c r="Z9" s="49">
        <f t="shared" si="21"/>
        <v>49.85873136</v>
      </c>
      <c r="AA9" s="50">
        <f t="shared" si="9"/>
        <v>-0.1377645903</v>
      </c>
      <c r="AB9" s="5"/>
      <c r="AC9" s="40" t="s">
        <v>26</v>
      </c>
      <c r="AD9" s="37">
        <v>7.887238709E7</v>
      </c>
      <c r="AE9" s="37">
        <v>8.702275093E7</v>
      </c>
      <c r="AF9" s="39">
        <f t="shared" si="10"/>
        <v>0.1033360868</v>
      </c>
      <c r="AG9" s="5"/>
      <c r="AH9" s="49">
        <f t="shared" ref="AH9:AI9" si="22">AD9/D9</f>
        <v>29.57344848</v>
      </c>
      <c r="AI9" s="49">
        <f t="shared" si="22"/>
        <v>25.49927447</v>
      </c>
      <c r="AJ9" s="50">
        <f t="shared" si="12"/>
        <v>-0.1377645903</v>
      </c>
    </row>
    <row r="10" ht="12.75" customHeight="1">
      <c r="A10" s="30" t="s">
        <v>62</v>
      </c>
      <c r="B10" s="32" t="s">
        <v>42</v>
      </c>
      <c r="C10" s="5"/>
      <c r="D10" s="37">
        <v>4117019.0</v>
      </c>
      <c r="E10" s="37">
        <v>4442936.0</v>
      </c>
      <c r="F10" s="39">
        <f t="shared" si="3"/>
        <v>0.0791633461</v>
      </c>
      <c r="G10" s="5"/>
      <c r="H10" s="40" t="s">
        <v>63</v>
      </c>
      <c r="I10" s="37">
        <v>7.0465032881E8</v>
      </c>
      <c r="J10" s="37">
        <v>7.2817416537E8</v>
      </c>
      <c r="K10" s="39">
        <f t="shared" si="4"/>
        <v>0.03338370196</v>
      </c>
      <c r="L10" s="5"/>
      <c r="M10" s="42">
        <v>0.03</v>
      </c>
      <c r="N10" s="42">
        <v>-0.011</v>
      </c>
      <c r="O10" s="39">
        <f t="shared" si="5"/>
        <v>-0.041</v>
      </c>
      <c r="P10" s="5"/>
      <c r="Q10" s="45">
        <v>130.7481</v>
      </c>
      <c r="R10" s="45">
        <v>119.6451</v>
      </c>
      <c r="S10" s="46">
        <f t="shared" si="6"/>
        <v>-11.103</v>
      </c>
      <c r="T10" s="5"/>
      <c r="U10" s="37">
        <v>5.3893716163E8</v>
      </c>
      <c r="V10" s="37">
        <v>6.0861183595E8</v>
      </c>
      <c r="W10" s="39">
        <f t="shared" si="7"/>
        <v>0.1292816293</v>
      </c>
      <c r="X10" s="5"/>
      <c r="Y10" s="49">
        <f t="shared" ref="Y10:Z10" si="23">U10/D10</f>
        <v>130.904706</v>
      </c>
      <c r="Z10" s="49">
        <f t="shared" si="23"/>
        <v>136.9841555</v>
      </c>
      <c r="AA10" s="50">
        <f t="shared" si="9"/>
        <v>0.04644179524</v>
      </c>
      <c r="AB10" s="5"/>
      <c r="AC10" s="40" t="s">
        <v>26</v>
      </c>
      <c r="AD10" s="37">
        <v>1.2731711366E8</v>
      </c>
      <c r="AE10" s="37">
        <v>1.4377687754E8</v>
      </c>
      <c r="AF10" s="39">
        <f t="shared" si="10"/>
        <v>0.1292816292</v>
      </c>
      <c r="AG10" s="5"/>
      <c r="AH10" s="49">
        <f t="shared" ref="AH10:AI10" si="24">AD10/D10</f>
        <v>30.92458734</v>
      </c>
      <c r="AI10" s="49">
        <f t="shared" si="24"/>
        <v>32.3607807</v>
      </c>
      <c r="AJ10" s="50">
        <f t="shared" si="12"/>
        <v>0.0464417952</v>
      </c>
    </row>
    <row r="11" ht="12.75" customHeight="1">
      <c r="A11" s="30" t="s">
        <v>64</v>
      </c>
      <c r="B11" s="32" t="s">
        <v>43</v>
      </c>
      <c r="C11" s="5"/>
      <c r="D11" s="37">
        <v>1571000.0</v>
      </c>
      <c r="E11" s="37">
        <v>1621145.0</v>
      </c>
      <c r="F11" s="39">
        <f t="shared" si="3"/>
        <v>0.03191915977</v>
      </c>
      <c r="G11" s="5"/>
      <c r="H11" s="40" t="s">
        <v>65</v>
      </c>
      <c r="I11" s="37">
        <v>7.2449539348E8</v>
      </c>
      <c r="J11" s="37">
        <v>6.9531899146E8</v>
      </c>
      <c r="K11" s="39">
        <f t="shared" si="4"/>
        <v>-0.04027134235</v>
      </c>
      <c r="L11" s="5"/>
      <c r="M11" s="42">
        <v>0.022</v>
      </c>
      <c r="N11" s="42">
        <v>0.0</v>
      </c>
      <c r="O11" s="39">
        <f t="shared" si="5"/>
        <v>-0.022</v>
      </c>
      <c r="P11" s="5"/>
      <c r="Q11" s="45">
        <v>114.0649</v>
      </c>
      <c r="R11" s="45">
        <v>108.5565</v>
      </c>
      <c r="S11" s="46">
        <f t="shared" si="6"/>
        <v>-5.5084</v>
      </c>
      <c r="T11" s="5"/>
      <c r="U11" s="37">
        <v>6.3516060634E8</v>
      </c>
      <c r="V11" s="37">
        <v>6.4051319248E8</v>
      </c>
      <c r="W11" s="39">
        <f t="shared" si="7"/>
        <v>0.008427138092</v>
      </c>
      <c r="X11" s="5"/>
      <c r="Y11" s="49">
        <f t="shared" ref="Y11:Z11" si="25">U11/D11</f>
        <v>404.3033777</v>
      </c>
      <c r="Z11" s="49">
        <f t="shared" si="25"/>
        <v>395.0992616</v>
      </c>
      <c r="AA11" s="50">
        <f t="shared" si="9"/>
        <v>-0.02276537019</v>
      </c>
      <c r="AB11" s="5"/>
      <c r="AC11" s="40" t="s">
        <v>26</v>
      </c>
      <c r="AD11" s="37">
        <v>8.533239733E7</v>
      </c>
      <c r="AE11" s="37">
        <v>8.605150523E7</v>
      </c>
      <c r="AF11" s="39">
        <f t="shared" si="10"/>
        <v>0.008427138139</v>
      </c>
      <c r="AG11" s="5"/>
      <c r="AH11" s="49">
        <f t="shared" ref="AH11:AI11" si="26">AD11/D11</f>
        <v>54.31724846</v>
      </c>
      <c r="AI11" s="49">
        <f t="shared" si="26"/>
        <v>53.08069619</v>
      </c>
      <c r="AJ11" s="50">
        <f t="shared" si="12"/>
        <v>-0.02276537015</v>
      </c>
    </row>
    <row r="12" ht="12.75" customHeight="1">
      <c r="A12" s="30" t="s">
        <v>66</v>
      </c>
      <c r="B12" s="32" t="s">
        <v>43</v>
      </c>
      <c r="C12" s="5"/>
      <c r="D12" s="37">
        <v>3303000.0</v>
      </c>
      <c r="E12" s="37">
        <v>3401901.0</v>
      </c>
      <c r="F12" s="39">
        <f t="shared" si="3"/>
        <v>0.02994277929</v>
      </c>
      <c r="G12" s="5"/>
      <c r="H12" s="40" t="s">
        <v>67</v>
      </c>
      <c r="I12" s="37">
        <v>1.97426309138E9</v>
      </c>
      <c r="J12" s="37">
        <v>2.10318098751E9</v>
      </c>
      <c r="K12" s="39">
        <f t="shared" si="4"/>
        <v>0.06529924846</v>
      </c>
      <c r="L12" s="5"/>
      <c r="M12" s="42">
        <v>0.024</v>
      </c>
      <c r="N12" s="42">
        <v>0.011</v>
      </c>
      <c r="O12" s="39">
        <f t="shared" si="5"/>
        <v>-0.013</v>
      </c>
      <c r="P12" s="5"/>
      <c r="Q12" s="45">
        <v>108.5956</v>
      </c>
      <c r="R12" s="45">
        <v>106.0454</v>
      </c>
      <c r="S12" s="46">
        <f t="shared" si="6"/>
        <v>-2.5502</v>
      </c>
      <c r="T12" s="5"/>
      <c r="U12" s="37">
        <v>1.81799467325E9</v>
      </c>
      <c r="V12" s="37">
        <v>1.983284204E9</v>
      </c>
      <c r="W12" s="39">
        <f t="shared" si="7"/>
        <v>0.09091860014</v>
      </c>
      <c r="X12" s="5"/>
      <c r="Y12" s="49">
        <f t="shared" ref="Y12:Z12" si="27">U12/D12</f>
        <v>550.4071066</v>
      </c>
      <c r="Z12" s="49">
        <f t="shared" si="27"/>
        <v>582.9929219</v>
      </c>
      <c r="AA12" s="50">
        <f t="shared" si="9"/>
        <v>0.05920311504</v>
      </c>
      <c r="AB12" s="5"/>
      <c r="AC12" s="40" t="s">
        <v>26</v>
      </c>
      <c r="AD12" s="37">
        <v>1.713440532E8</v>
      </c>
      <c r="AE12" s="37">
        <v>1.8692241466E8</v>
      </c>
      <c r="AF12" s="39">
        <f t="shared" si="10"/>
        <v>0.09091860014</v>
      </c>
      <c r="AG12" s="5"/>
      <c r="AH12" s="49">
        <f t="shared" ref="AH12:AI12" si="28">AD12/D12</f>
        <v>51.87528102</v>
      </c>
      <c r="AI12" s="49">
        <f t="shared" si="28"/>
        <v>54.94645925</v>
      </c>
      <c r="AJ12" s="50">
        <f t="shared" si="12"/>
        <v>0.05920311505</v>
      </c>
    </row>
    <row r="13" ht="12.75" customHeight="1">
      <c r="A13" s="30" t="s">
        <v>68</v>
      </c>
      <c r="B13" s="32" t="s">
        <v>44</v>
      </c>
      <c r="C13" s="5"/>
      <c r="D13" s="37">
        <v>1783000.0</v>
      </c>
      <c r="E13" s="37">
        <v>1787992.0</v>
      </c>
      <c r="F13" s="39">
        <f t="shared" si="3"/>
        <v>0.002799775659</v>
      </c>
      <c r="G13" s="5"/>
      <c r="H13" s="40" t="s">
        <v>69</v>
      </c>
      <c r="I13" s="37">
        <v>6.8751698747E8</v>
      </c>
      <c r="J13" s="37">
        <v>6.4510263124E8</v>
      </c>
      <c r="K13" s="39">
        <f t="shared" si="4"/>
        <v>-0.06169208471</v>
      </c>
      <c r="L13" s="5"/>
      <c r="M13" s="42">
        <v>0.01027</v>
      </c>
      <c r="N13" s="42">
        <v>-0.006</v>
      </c>
      <c r="O13" s="39">
        <f t="shared" si="5"/>
        <v>-0.01627</v>
      </c>
      <c r="P13" s="5"/>
      <c r="Q13" s="45">
        <v>110.3574</v>
      </c>
      <c r="R13" s="45">
        <v>108.6356</v>
      </c>
      <c r="S13" s="46">
        <f t="shared" si="6"/>
        <v>-1.7218</v>
      </c>
      <c r="T13" s="5"/>
      <c r="U13" s="37">
        <v>6.2299113148E8</v>
      </c>
      <c r="V13" s="37">
        <v>5.9382241556E8</v>
      </c>
      <c r="W13" s="39">
        <f t="shared" si="7"/>
        <v>-0.04682043523</v>
      </c>
      <c r="X13" s="5"/>
      <c r="Y13" s="49">
        <f t="shared" ref="Y13:Z13" si="29">U13/D13</f>
        <v>349.4061309</v>
      </c>
      <c r="Z13" s="49">
        <f t="shared" si="29"/>
        <v>332.1169309</v>
      </c>
      <c r="AA13" s="50">
        <f t="shared" si="9"/>
        <v>-0.0494816733</v>
      </c>
      <c r="AB13" s="5"/>
      <c r="AC13" s="40" t="s">
        <v>26</v>
      </c>
      <c r="AD13" s="37">
        <v>8.489884649E7</v>
      </c>
      <c r="AE13" s="37">
        <v>8.092384554E7</v>
      </c>
      <c r="AF13" s="39">
        <f t="shared" si="10"/>
        <v>-0.04682043531</v>
      </c>
      <c r="AG13" s="5"/>
      <c r="AH13" s="49">
        <f t="shared" ref="AH13:AI13" si="30">AD13/D13</f>
        <v>47.61572994</v>
      </c>
      <c r="AI13" s="49">
        <f t="shared" si="30"/>
        <v>45.25962395</v>
      </c>
      <c r="AJ13" s="50">
        <f t="shared" si="12"/>
        <v>-0.04948167338</v>
      </c>
    </row>
    <row r="14" ht="13.5" customHeight="1">
      <c r="A14" s="30" t="s">
        <v>70</v>
      </c>
      <c r="B14" s="32" t="s">
        <v>44</v>
      </c>
      <c r="C14" s="5"/>
      <c r="D14" s="37">
        <v>2364164.74</v>
      </c>
      <c r="E14" s="37">
        <v>2790211.0</v>
      </c>
      <c r="F14" s="39">
        <f t="shared" si="3"/>
        <v>0.1802100559</v>
      </c>
      <c r="G14" s="5"/>
      <c r="H14" s="40" t="s">
        <v>71</v>
      </c>
      <c r="I14" s="37">
        <v>2.91149849508E10</v>
      </c>
      <c r="J14" s="37">
        <v>2.76290194786E10</v>
      </c>
      <c r="K14" s="39">
        <f t="shared" si="4"/>
        <v>-0.05103782381</v>
      </c>
      <c r="L14" s="5"/>
      <c r="M14" s="42">
        <v>0.03</v>
      </c>
      <c r="N14" s="42">
        <v>0.004</v>
      </c>
      <c r="O14" s="39">
        <f t="shared" si="5"/>
        <v>-0.026</v>
      </c>
      <c r="P14" s="5"/>
      <c r="Q14" s="45">
        <v>122.8491</v>
      </c>
      <c r="R14" s="45">
        <v>117.7719</v>
      </c>
      <c r="S14" s="46">
        <f t="shared" si="6"/>
        <v>-5.0772</v>
      </c>
      <c r="T14" s="5"/>
      <c r="U14" s="37">
        <v>2.369979510026E10</v>
      </c>
      <c r="V14" s="37">
        <v>2.345977573344E10</v>
      </c>
      <c r="W14" s="39">
        <f t="shared" si="7"/>
        <v>-0.010127487</v>
      </c>
      <c r="X14" s="5"/>
      <c r="Y14" s="49">
        <f t="shared" ref="Y14:Z14" si="31">U14/D14</f>
        <v>10024.59545</v>
      </c>
      <c r="Z14" s="49">
        <f t="shared" si="31"/>
        <v>8407.885903</v>
      </c>
      <c r="AA14" s="50">
        <f t="shared" si="9"/>
        <v>-0.1612742935</v>
      </c>
      <c r="AB14" s="5"/>
      <c r="AC14" s="40" t="s">
        <v>26</v>
      </c>
      <c r="AD14" s="37">
        <v>8.473321356E7</v>
      </c>
      <c r="AE14" s="37">
        <v>8.387507904E7</v>
      </c>
      <c r="AF14" s="39">
        <f t="shared" si="10"/>
        <v>-0.01012748701</v>
      </c>
      <c r="AG14" s="5"/>
      <c r="AH14" s="49">
        <f t="shared" ref="AH14:AI14" si="32">AD14/D14</f>
        <v>35.84065532</v>
      </c>
      <c r="AI14" s="49">
        <f t="shared" si="32"/>
        <v>30.06047895</v>
      </c>
      <c r="AJ14" s="50">
        <f t="shared" si="12"/>
        <v>-0.1612742935</v>
      </c>
    </row>
    <row r="15" ht="12.75" customHeight="1">
      <c r="A15" s="30" t="s">
        <v>72</v>
      </c>
      <c r="B15" s="32" t="s">
        <v>44</v>
      </c>
      <c r="C15" s="5"/>
      <c r="D15" s="37">
        <v>499636.61</v>
      </c>
      <c r="E15" s="37">
        <v>501752.0</v>
      </c>
      <c r="F15" s="39">
        <f t="shared" si="3"/>
        <v>0.004233857083</v>
      </c>
      <c r="G15" s="5"/>
      <c r="H15" s="40" t="s">
        <v>26</v>
      </c>
      <c r="I15" s="37">
        <v>3.316879798E7</v>
      </c>
      <c r="J15" s="37">
        <v>3.246800819E7</v>
      </c>
      <c r="K15" s="39">
        <f t="shared" si="4"/>
        <v>-0.0211279827</v>
      </c>
      <c r="L15" s="5"/>
      <c r="M15" s="42">
        <v>0.02127</v>
      </c>
      <c r="N15" s="42">
        <v>-0.002</v>
      </c>
      <c r="O15" s="39">
        <f t="shared" si="5"/>
        <v>-0.02327</v>
      </c>
      <c r="P15" s="5"/>
      <c r="Q15" s="45">
        <v>114.3015</v>
      </c>
      <c r="R15" s="45">
        <v>108.2223</v>
      </c>
      <c r="S15" s="46">
        <f t="shared" si="6"/>
        <v>-6.0792</v>
      </c>
      <c r="T15" s="5"/>
      <c r="U15" s="37">
        <v>2.901867781E7</v>
      </c>
      <c r="V15" s="37">
        <v>3.000121904E7</v>
      </c>
      <c r="W15" s="39">
        <f t="shared" si="7"/>
        <v>0.03385892481</v>
      </c>
      <c r="X15" s="5"/>
      <c r="Y15" s="49">
        <f t="shared" ref="Y15:Z15" si="33">U15/D15</f>
        <v>58.07956669</v>
      </c>
      <c r="Z15" s="49">
        <f t="shared" si="33"/>
        <v>59.79292368</v>
      </c>
      <c r="AA15" s="50">
        <f t="shared" si="9"/>
        <v>0.02950016823</v>
      </c>
      <c r="AB15" s="5"/>
      <c r="AC15" s="40" t="s">
        <v>26</v>
      </c>
      <c r="AD15" s="37">
        <v>2.901867781E7</v>
      </c>
      <c r="AE15" s="37">
        <v>3.000121904E7</v>
      </c>
      <c r="AF15" s="39">
        <f t="shared" si="10"/>
        <v>0.03385892481</v>
      </c>
      <c r="AG15" s="5"/>
      <c r="AH15" s="49">
        <f t="shared" ref="AH15:AI15" si="34">AD15/D15</f>
        <v>58.07956669</v>
      </c>
      <c r="AI15" s="49">
        <f t="shared" si="34"/>
        <v>59.79292368</v>
      </c>
      <c r="AJ15" s="50">
        <f t="shared" si="12"/>
        <v>0.02950016823</v>
      </c>
    </row>
    <row r="16" ht="12.75" customHeight="1">
      <c r="A16" s="30" t="s">
        <v>73</v>
      </c>
      <c r="B16" s="32" t="s">
        <v>44</v>
      </c>
      <c r="C16" s="5"/>
      <c r="D16" s="37">
        <v>2637000.0</v>
      </c>
      <c r="E16" s="37">
        <v>2737047.0</v>
      </c>
      <c r="F16" s="39">
        <f t="shared" si="3"/>
        <v>0.03793970421</v>
      </c>
      <c r="G16" s="5"/>
      <c r="H16" s="40" t="s">
        <v>74</v>
      </c>
      <c r="I16" s="37">
        <v>3.0878827E9</v>
      </c>
      <c r="J16" s="37">
        <v>3.074649841E9</v>
      </c>
      <c r="K16" s="39">
        <f t="shared" si="4"/>
        <v>-0.004285415052</v>
      </c>
      <c r="L16" s="5"/>
      <c r="M16" s="42">
        <v>0.02</v>
      </c>
      <c r="N16" s="42">
        <v>0.006</v>
      </c>
      <c r="O16" s="39">
        <f t="shared" si="5"/>
        <v>-0.014</v>
      </c>
      <c r="P16" s="5"/>
      <c r="Q16" s="45">
        <v>113.7215</v>
      </c>
      <c r="R16" s="45">
        <v>110.18</v>
      </c>
      <c r="S16" s="46">
        <f t="shared" si="6"/>
        <v>-3.5415</v>
      </c>
      <c r="T16" s="5"/>
      <c r="U16" s="37">
        <v>2.71530343321E9</v>
      </c>
      <c r="V16" s="37">
        <v>2.79057016854E9</v>
      </c>
      <c r="W16" s="39">
        <f t="shared" si="7"/>
        <v>0.02771945647</v>
      </c>
      <c r="X16" s="5"/>
      <c r="Y16" s="49">
        <f t="shared" ref="Y16:Z16" si="35">U16/D16</f>
        <v>1029.694135</v>
      </c>
      <c r="Z16" s="49">
        <f t="shared" si="35"/>
        <v>1019.555078</v>
      </c>
      <c r="AA16" s="50">
        <f t="shared" si="9"/>
        <v>-0.009846668062</v>
      </c>
      <c r="AB16" s="5"/>
      <c r="AC16" s="40" t="s">
        <v>26</v>
      </c>
      <c r="AD16" s="37">
        <v>1.0279516456E8</v>
      </c>
      <c r="AE16" s="37">
        <v>1.0564459065E8</v>
      </c>
      <c r="AF16" s="39">
        <f t="shared" si="10"/>
        <v>0.02771945648</v>
      </c>
      <c r="AG16" s="5"/>
      <c r="AH16" s="49">
        <f t="shared" ref="AH16:AI16" si="36">AD16/D16</f>
        <v>38.9818599</v>
      </c>
      <c r="AI16" s="49">
        <f t="shared" si="36"/>
        <v>38.59801847</v>
      </c>
      <c r="AJ16" s="50">
        <f t="shared" si="12"/>
        <v>-0.009846668059</v>
      </c>
    </row>
    <row r="17" ht="12.75" customHeight="1">
      <c r="A17" s="30" t="s">
        <v>75</v>
      </c>
      <c r="B17" s="32" t="s">
        <v>44</v>
      </c>
      <c r="C17" s="5"/>
      <c r="D17" s="37">
        <v>2777000.0</v>
      </c>
      <c r="E17" s="37">
        <v>2749863.0</v>
      </c>
      <c r="F17" s="39">
        <f t="shared" si="3"/>
        <v>-0.009772056176</v>
      </c>
      <c r="G17" s="5"/>
      <c r="H17" s="40" t="s">
        <v>26</v>
      </c>
      <c r="I17" s="37">
        <v>1.94934E8</v>
      </c>
      <c r="J17" s="37">
        <v>1.85344157E8</v>
      </c>
      <c r="K17" s="39">
        <f t="shared" si="4"/>
        <v>-0.04919533278</v>
      </c>
      <c r="L17" s="5"/>
      <c r="M17" s="42">
        <v>0.017</v>
      </c>
      <c r="N17" s="42">
        <v>0.01</v>
      </c>
      <c r="O17" s="39">
        <f t="shared" si="5"/>
        <v>-0.007</v>
      </c>
      <c r="P17" s="5"/>
      <c r="Q17" s="45">
        <v>116.0954</v>
      </c>
      <c r="R17" s="45">
        <v>114.276</v>
      </c>
      <c r="S17" s="46">
        <f t="shared" si="6"/>
        <v>-1.8194</v>
      </c>
      <c r="T17" s="5"/>
      <c r="U17" s="37">
        <v>1.6790846993E8</v>
      </c>
      <c r="V17" s="37">
        <v>1.6218993844E8</v>
      </c>
      <c r="W17" s="39">
        <f t="shared" si="7"/>
        <v>-0.03405743315</v>
      </c>
      <c r="X17" s="5"/>
      <c r="Y17" s="49">
        <f t="shared" ref="Y17:Z17" si="37">U17/D17</f>
        <v>60.46397909</v>
      </c>
      <c r="Z17" s="49">
        <f t="shared" si="37"/>
        <v>58.98109776</v>
      </c>
      <c r="AA17" s="50">
        <f t="shared" si="9"/>
        <v>-0.02452503701</v>
      </c>
      <c r="AB17" s="5"/>
      <c r="AC17" s="40" t="s">
        <v>26</v>
      </c>
      <c r="AD17" s="37">
        <v>1.6790846993E8</v>
      </c>
      <c r="AE17" s="37">
        <v>1.6218993844E8</v>
      </c>
      <c r="AF17" s="39">
        <f t="shared" si="10"/>
        <v>-0.03405743315</v>
      </c>
      <c r="AG17" s="5"/>
      <c r="AH17" s="49">
        <f t="shared" ref="AH17:AI17" si="38">AD17/D17</f>
        <v>60.46397909</v>
      </c>
      <c r="AI17" s="49">
        <f t="shared" si="38"/>
        <v>58.98109776</v>
      </c>
      <c r="AJ17" s="50">
        <f t="shared" si="12"/>
        <v>-0.02452503701</v>
      </c>
    </row>
    <row r="18" ht="12.75" customHeight="1">
      <c r="A18" s="30" t="s">
        <v>76</v>
      </c>
      <c r="B18" s="32" t="s">
        <v>44</v>
      </c>
      <c r="C18" s="5"/>
      <c r="D18" s="37">
        <v>1126000.0</v>
      </c>
      <c r="E18" s="37">
        <v>1138250.0</v>
      </c>
      <c r="F18" s="39">
        <f t="shared" si="3"/>
        <v>0.01087921847</v>
      </c>
      <c r="G18" s="5"/>
      <c r="H18" s="40" t="s">
        <v>26</v>
      </c>
      <c r="I18" s="37">
        <v>6.1912217E7</v>
      </c>
      <c r="J18" s="37">
        <v>5.919100434E7</v>
      </c>
      <c r="K18" s="39">
        <f t="shared" si="4"/>
        <v>-0.0439527575</v>
      </c>
      <c r="L18" s="5"/>
      <c r="M18" s="42">
        <v>0.01431</v>
      </c>
      <c r="N18" s="42">
        <v>-0.005</v>
      </c>
      <c r="O18" s="39">
        <f t="shared" si="5"/>
        <v>-0.01931</v>
      </c>
      <c r="P18" s="5"/>
      <c r="Q18" s="45">
        <v>111.8441</v>
      </c>
      <c r="R18" s="45">
        <v>109.3475</v>
      </c>
      <c r="S18" s="46">
        <f t="shared" si="6"/>
        <v>-2.4966</v>
      </c>
      <c r="T18" s="5"/>
      <c r="U18" s="37">
        <v>5.535580684E7</v>
      </c>
      <c r="V18" s="37">
        <v>5.413111627E7</v>
      </c>
      <c r="W18" s="39">
        <f t="shared" si="7"/>
        <v>-0.02212397651</v>
      </c>
      <c r="X18" s="5"/>
      <c r="Y18" s="49">
        <f t="shared" ref="Y18:Z18" si="39">U18/D18</f>
        <v>49.16146256</v>
      </c>
      <c r="Z18" s="49">
        <f t="shared" si="39"/>
        <v>47.55643863</v>
      </c>
      <c r="AA18" s="50">
        <f t="shared" si="9"/>
        <v>-0.03264801014</v>
      </c>
      <c r="AB18" s="5"/>
      <c r="AC18" s="40" t="s">
        <v>26</v>
      </c>
      <c r="AD18" s="37">
        <v>5.535580684E7</v>
      </c>
      <c r="AE18" s="37">
        <v>5.413111627E7</v>
      </c>
      <c r="AF18" s="39">
        <f t="shared" si="10"/>
        <v>-0.02212397651</v>
      </c>
      <c r="AG18" s="5"/>
      <c r="AH18" s="49">
        <f t="shared" ref="AH18:AI18" si="40">AD18/D18</f>
        <v>49.16146256</v>
      </c>
      <c r="AI18" s="49">
        <f t="shared" si="40"/>
        <v>47.55643863</v>
      </c>
      <c r="AJ18" s="50">
        <f t="shared" si="12"/>
        <v>-0.03264801014</v>
      </c>
    </row>
    <row r="19" ht="12.75" customHeight="1">
      <c r="A19" s="30" t="s">
        <v>77</v>
      </c>
      <c r="B19" s="32" t="s">
        <v>45</v>
      </c>
      <c r="C19" s="5"/>
      <c r="D19" s="37">
        <v>2510000.0</v>
      </c>
      <c r="E19" s="37">
        <v>2499996.05</v>
      </c>
      <c r="F19" s="39">
        <f t="shared" si="3"/>
        <v>-0.00398563745</v>
      </c>
      <c r="G19" s="5"/>
      <c r="H19" s="40" t="s">
        <v>26</v>
      </c>
      <c r="I19" s="37">
        <v>1.727920126E8</v>
      </c>
      <c r="J19" s="37">
        <v>1.6638832389E8</v>
      </c>
      <c r="K19" s="39">
        <f t="shared" si="4"/>
        <v>-0.03706009678</v>
      </c>
      <c r="L19" s="5"/>
      <c r="M19" s="42">
        <v>0.01188</v>
      </c>
      <c r="N19" s="42">
        <v>0.018</v>
      </c>
      <c r="O19" s="39">
        <f t="shared" si="5"/>
        <v>0.00612</v>
      </c>
      <c r="P19" s="5"/>
      <c r="Q19" s="45">
        <v>112.9474</v>
      </c>
      <c r="R19" s="45">
        <v>113.0507</v>
      </c>
      <c r="S19" s="46">
        <f t="shared" si="6"/>
        <v>0.1033</v>
      </c>
      <c r="T19" s="5"/>
      <c r="U19" s="37">
        <v>1.5298444044E8</v>
      </c>
      <c r="V19" s="37">
        <v>1.4718026506E8</v>
      </c>
      <c r="W19" s="39">
        <f t="shared" si="7"/>
        <v>-0.03793964513</v>
      </c>
      <c r="X19" s="5"/>
      <c r="Y19" s="49">
        <f t="shared" ref="Y19:Z19" si="41">U19/D19</f>
        <v>60.94997627</v>
      </c>
      <c r="Z19" s="49">
        <f t="shared" si="41"/>
        <v>58.87219904</v>
      </c>
      <c r="AA19" s="50">
        <f t="shared" si="9"/>
        <v>-0.03408987757</v>
      </c>
      <c r="AB19" s="5"/>
      <c r="AC19" s="40" t="s">
        <v>26</v>
      </c>
      <c r="AD19" s="37">
        <v>1.5298444044E8</v>
      </c>
      <c r="AE19" s="37">
        <v>1.4718026506E8</v>
      </c>
      <c r="AF19" s="39">
        <f t="shared" si="10"/>
        <v>-0.03793964513</v>
      </c>
      <c r="AG19" s="5"/>
      <c r="AH19" s="49">
        <f t="shared" ref="AH19:AI19" si="42">AD19/D19</f>
        <v>60.94997627</v>
      </c>
      <c r="AI19" s="49">
        <f t="shared" si="42"/>
        <v>58.87219904</v>
      </c>
      <c r="AJ19" s="50">
        <f t="shared" si="12"/>
        <v>-0.03408987757</v>
      </c>
    </row>
    <row r="20" ht="12.75" customHeight="1">
      <c r="A20" s="30" t="s">
        <v>78</v>
      </c>
      <c r="B20" s="32" t="s">
        <v>45</v>
      </c>
      <c r="C20" s="5"/>
      <c r="D20" s="37">
        <v>1.3057E7</v>
      </c>
      <c r="E20" s="37">
        <v>1.3489534E7</v>
      </c>
      <c r="F20" s="39">
        <f t="shared" si="3"/>
        <v>0.03312659876</v>
      </c>
      <c r="G20" s="5"/>
      <c r="H20" s="40" t="s">
        <v>26</v>
      </c>
      <c r="I20" s="37">
        <v>1.03958794281E9</v>
      </c>
      <c r="J20" s="37">
        <v>9.6108689122E8</v>
      </c>
      <c r="K20" s="39">
        <f t="shared" si="4"/>
        <v>-0.07551169878</v>
      </c>
      <c r="L20" s="5"/>
      <c r="M20" s="42">
        <v>0.016</v>
      </c>
      <c r="N20" s="42">
        <v>0.004</v>
      </c>
      <c r="O20" s="39">
        <f t="shared" si="5"/>
        <v>-0.012</v>
      </c>
      <c r="P20" s="5"/>
      <c r="Q20" s="45">
        <v>111.6945</v>
      </c>
      <c r="R20" s="45">
        <v>109.0064</v>
      </c>
      <c r="S20" s="46">
        <f t="shared" si="6"/>
        <v>-2.6881</v>
      </c>
      <c r="T20" s="5"/>
      <c r="U20" s="37">
        <v>9.3074222764E8</v>
      </c>
      <c r="V20" s="37">
        <v>8.8167901336E8</v>
      </c>
      <c r="W20" s="39">
        <f t="shared" si="7"/>
        <v>-0.05271407359</v>
      </c>
      <c r="X20" s="5"/>
      <c r="Y20" s="49">
        <f t="shared" ref="Y20:Z20" si="43">U20/D20</f>
        <v>71.2830074</v>
      </c>
      <c r="Z20" s="49">
        <f t="shared" si="43"/>
        <v>65.36022767</v>
      </c>
      <c r="AA20" s="50">
        <f t="shared" si="9"/>
        <v>-0.08308824151</v>
      </c>
      <c r="AB20" s="5"/>
      <c r="AC20" s="40" t="s">
        <v>26</v>
      </c>
      <c r="AD20" s="37">
        <v>9.3074222764E8</v>
      </c>
      <c r="AE20" s="37">
        <v>8.8167901336E8</v>
      </c>
      <c r="AF20" s="39">
        <f t="shared" si="10"/>
        <v>-0.05271407359</v>
      </c>
      <c r="AG20" s="5"/>
      <c r="AH20" s="49">
        <f t="shared" ref="AH20:AI20" si="44">AD20/D20</f>
        <v>71.2830074</v>
      </c>
      <c r="AI20" s="49">
        <f t="shared" si="44"/>
        <v>65.36022767</v>
      </c>
      <c r="AJ20" s="50">
        <f t="shared" si="12"/>
        <v>-0.08308824151</v>
      </c>
    </row>
    <row r="21" ht="12.75" customHeight="1">
      <c r="A21" s="30" t="s">
        <v>79</v>
      </c>
      <c r="B21" s="32" t="s">
        <v>45</v>
      </c>
      <c r="C21" s="5"/>
      <c r="D21" s="37">
        <v>2825835.34</v>
      </c>
      <c r="E21" s="37">
        <v>3099952.0</v>
      </c>
      <c r="F21" s="39">
        <f t="shared" si="3"/>
        <v>0.09700376243</v>
      </c>
      <c r="G21" s="5"/>
      <c r="H21" s="40" t="s">
        <v>26</v>
      </c>
      <c r="I21" s="37">
        <v>1.8410359442E8</v>
      </c>
      <c r="J21" s="37">
        <v>1.8739167692E8</v>
      </c>
      <c r="K21" s="39">
        <f t="shared" si="4"/>
        <v>0.0178599582</v>
      </c>
      <c r="L21" s="5"/>
      <c r="M21" s="42">
        <v>0.0124</v>
      </c>
      <c r="N21" s="42">
        <v>0.001</v>
      </c>
      <c r="O21" s="39">
        <f t="shared" si="5"/>
        <v>-0.0114</v>
      </c>
      <c r="P21" s="5"/>
      <c r="Q21" s="45">
        <v>111.9851</v>
      </c>
      <c r="R21" s="45">
        <v>109.8471</v>
      </c>
      <c r="S21" s="46">
        <f t="shared" si="6"/>
        <v>-2.138</v>
      </c>
      <c r="T21" s="5"/>
      <c r="U21" s="37">
        <v>1.6440011228E8</v>
      </c>
      <c r="V21" s="37">
        <v>1.705932531E8</v>
      </c>
      <c r="W21" s="39">
        <f t="shared" si="7"/>
        <v>0.03767114714</v>
      </c>
      <c r="X21" s="5"/>
      <c r="Y21" s="49">
        <f t="shared" ref="Y21:Z21" si="45">U21/D21</f>
        <v>58.17752717</v>
      </c>
      <c r="Z21" s="49">
        <f t="shared" si="45"/>
        <v>55.03093374</v>
      </c>
      <c r="AA21" s="50">
        <f t="shared" si="9"/>
        <v>-0.05408606362</v>
      </c>
      <c r="AB21" s="5"/>
      <c r="AC21" s="40" t="s">
        <v>26</v>
      </c>
      <c r="AD21" s="37">
        <v>1.6440011228E8</v>
      </c>
      <c r="AE21" s="37">
        <v>1.705932531E8</v>
      </c>
      <c r="AF21" s="39">
        <f t="shared" si="10"/>
        <v>0.03767114714</v>
      </c>
      <c r="AG21" s="5"/>
      <c r="AH21" s="49">
        <f t="shared" ref="AH21:AI21" si="46">AD21/D21</f>
        <v>58.17752717</v>
      </c>
      <c r="AI21" s="49">
        <f t="shared" si="46"/>
        <v>55.03093374</v>
      </c>
      <c r="AJ21" s="50">
        <f t="shared" si="12"/>
        <v>-0.05408606362</v>
      </c>
    </row>
    <row r="22" ht="12.75" customHeight="1">
      <c r="A22" s="30" t="s">
        <v>80</v>
      </c>
      <c r="B22" s="32" t="s">
        <v>45</v>
      </c>
      <c r="C22" s="5"/>
      <c r="D22" s="37">
        <v>1.9177E7</v>
      </c>
      <c r="E22" s="37">
        <v>1.9882659E7</v>
      </c>
      <c r="F22" s="39">
        <f t="shared" si="3"/>
        <v>0.03679715284</v>
      </c>
      <c r="G22" s="5"/>
      <c r="H22" s="40" t="s">
        <v>26</v>
      </c>
      <c r="I22" s="37">
        <v>1.29657685117E9</v>
      </c>
      <c r="J22" s="37">
        <v>1.24933677272E9</v>
      </c>
      <c r="K22" s="39">
        <f t="shared" si="4"/>
        <v>-0.03643446079</v>
      </c>
      <c r="L22" s="5"/>
      <c r="M22" s="42">
        <v>0.0083</v>
      </c>
      <c r="N22" s="42">
        <v>0.0031</v>
      </c>
      <c r="O22" s="39">
        <f t="shared" si="5"/>
        <v>-0.0052</v>
      </c>
      <c r="P22" s="5"/>
      <c r="Q22" s="45">
        <v>109.1166</v>
      </c>
      <c r="R22" s="45">
        <v>108.5321</v>
      </c>
      <c r="S22" s="46">
        <f t="shared" si="6"/>
        <v>-0.5845</v>
      </c>
      <c r="T22" s="5"/>
      <c r="U22" s="37">
        <v>1.18824928394E9</v>
      </c>
      <c r="V22" s="37">
        <v>1.15112140517E9</v>
      </c>
      <c r="W22" s="39">
        <f t="shared" si="7"/>
        <v>-0.03124586673</v>
      </c>
      <c r="X22" s="5"/>
      <c r="Y22" s="49">
        <f t="shared" ref="Y22:Z22" si="47">U22/D22</f>
        <v>61.9622091</v>
      </c>
      <c r="Z22" s="49">
        <f t="shared" si="47"/>
        <v>57.8957475</v>
      </c>
      <c r="AA22" s="50">
        <f t="shared" si="9"/>
        <v>-0.06562809262</v>
      </c>
      <c r="AB22" s="5"/>
      <c r="AC22" s="40" t="s">
        <v>26</v>
      </c>
      <c r="AD22" s="37">
        <v>1.18824928394E9</v>
      </c>
      <c r="AE22" s="37">
        <v>1.15112140517E9</v>
      </c>
      <c r="AF22" s="39">
        <f t="shared" si="10"/>
        <v>-0.03124586673</v>
      </c>
      <c r="AG22" s="5"/>
      <c r="AH22" s="49">
        <f t="shared" ref="AH22:AI22" si="48">AD22/D22</f>
        <v>61.9622091</v>
      </c>
      <c r="AI22" s="49">
        <f t="shared" si="48"/>
        <v>57.8957475</v>
      </c>
      <c r="AJ22" s="50">
        <f t="shared" si="12"/>
        <v>-0.06562809262</v>
      </c>
    </row>
    <row r="23" ht="12.75" customHeight="1">
      <c r="A23" s="30" t="s">
        <v>81</v>
      </c>
      <c r="B23" s="32" t="s">
        <v>45</v>
      </c>
      <c r="C23" s="5"/>
      <c r="D23" s="37">
        <v>1470066.3</v>
      </c>
      <c r="E23" s="37">
        <v>1493182.0</v>
      </c>
      <c r="F23" s="39">
        <f t="shared" si="3"/>
        <v>0.01572425679</v>
      </c>
      <c r="G23" s="5"/>
      <c r="H23" s="40" t="s">
        <v>82</v>
      </c>
      <c r="I23" s="37">
        <v>1.5622238281E8</v>
      </c>
      <c r="J23" s="37">
        <v>1.4342782416E8</v>
      </c>
      <c r="K23" s="39">
        <f t="shared" si="4"/>
        <v>-0.08189965112</v>
      </c>
      <c r="L23" s="5"/>
      <c r="M23" s="42">
        <v>0.0</v>
      </c>
      <c r="N23" s="42">
        <v>-0.005</v>
      </c>
      <c r="O23" s="39">
        <f t="shared" si="5"/>
        <v>-0.005</v>
      </c>
      <c r="P23" s="5"/>
      <c r="Q23" s="45">
        <v>99.0947</v>
      </c>
      <c r="R23" s="45">
        <v>98.7985</v>
      </c>
      <c r="S23" s="46">
        <f t="shared" si="6"/>
        <v>-0.2962</v>
      </c>
      <c r="T23" s="5"/>
      <c r="U23" s="37">
        <v>1.5764952948E8</v>
      </c>
      <c r="V23" s="37">
        <v>1.4517213805E8</v>
      </c>
      <c r="W23" s="39">
        <f t="shared" si="7"/>
        <v>-0.07914639182</v>
      </c>
      <c r="X23" s="5"/>
      <c r="Y23" s="49">
        <f t="shared" ref="Y23:Z23" si="49">U23/D23</f>
        <v>107.2397411</v>
      </c>
      <c r="Z23" s="49">
        <f t="shared" si="49"/>
        <v>97.22333784</v>
      </c>
      <c r="AA23" s="50">
        <f t="shared" si="9"/>
        <v>-0.09340197201</v>
      </c>
      <c r="AB23" s="5"/>
      <c r="AC23" s="40" t="s">
        <v>26</v>
      </c>
      <c r="AD23" s="37">
        <v>1.0447423391E8</v>
      </c>
      <c r="AE23" s="37">
        <v>9.620547525E7</v>
      </c>
      <c r="AF23" s="39">
        <f t="shared" si="10"/>
        <v>-0.0791463919</v>
      </c>
      <c r="AG23" s="5"/>
      <c r="AH23" s="49">
        <f t="shared" ref="AH23:AI23" si="50">AD23/D23</f>
        <v>71.06770212</v>
      </c>
      <c r="AI23" s="49">
        <f t="shared" si="50"/>
        <v>64.42983859</v>
      </c>
      <c r="AJ23" s="50">
        <f t="shared" si="12"/>
        <v>-0.09340197209</v>
      </c>
    </row>
    <row r="24" ht="12.75" customHeight="1">
      <c r="A24" s="30" t="s">
        <v>83</v>
      </c>
      <c r="B24" s="32" t="s">
        <v>46</v>
      </c>
      <c r="C24" s="5"/>
      <c r="D24" s="37">
        <v>801575.0</v>
      </c>
      <c r="E24" s="37">
        <v>834320.0</v>
      </c>
      <c r="F24" s="39">
        <f t="shared" si="3"/>
        <v>0.04085082494</v>
      </c>
      <c r="G24" s="5"/>
      <c r="H24" s="40" t="s">
        <v>26</v>
      </c>
      <c r="I24" s="37">
        <v>2.475715148E7</v>
      </c>
      <c r="J24" s="37">
        <v>2.1909E7</v>
      </c>
      <c r="K24" s="39">
        <f t="shared" si="4"/>
        <v>-0.1150435858</v>
      </c>
      <c r="L24" s="5"/>
      <c r="M24" s="42">
        <v>0.031</v>
      </c>
      <c r="N24" s="42">
        <v>0.008</v>
      </c>
      <c r="O24" s="39">
        <f t="shared" si="5"/>
        <v>-0.023</v>
      </c>
      <c r="P24" s="5"/>
      <c r="Q24" s="45">
        <v>127.0798</v>
      </c>
      <c r="R24" s="45">
        <v>118.0451</v>
      </c>
      <c r="S24" s="46">
        <f t="shared" si="6"/>
        <v>-9.0347</v>
      </c>
      <c r="T24" s="5"/>
      <c r="U24" s="37">
        <v>1.948158611E7</v>
      </c>
      <c r="V24" s="37">
        <v>1.855985278E7</v>
      </c>
      <c r="W24" s="39">
        <f t="shared" si="7"/>
        <v>-0.04731305371</v>
      </c>
      <c r="X24" s="5"/>
      <c r="Y24" s="49">
        <f t="shared" ref="Y24:Z24" si="51">U24/D24</f>
        <v>24.30413387</v>
      </c>
      <c r="Z24" s="49">
        <f t="shared" si="51"/>
        <v>22.24548468</v>
      </c>
      <c r="AA24" s="50">
        <f t="shared" si="9"/>
        <v>-0.0847036641</v>
      </c>
      <c r="AB24" s="5"/>
      <c r="AC24" s="40" t="s">
        <v>26</v>
      </c>
      <c r="AD24" s="37">
        <v>1.948158611E7</v>
      </c>
      <c r="AE24" s="37">
        <v>1.855985278E7</v>
      </c>
      <c r="AF24" s="39">
        <f t="shared" si="10"/>
        <v>-0.04731305371</v>
      </c>
      <c r="AG24" s="5"/>
      <c r="AH24" s="49">
        <f t="shared" ref="AH24:AI24" si="52">AD24/D24</f>
        <v>24.30413387</v>
      </c>
      <c r="AI24" s="49">
        <f t="shared" si="52"/>
        <v>22.24548468</v>
      </c>
      <c r="AJ24" s="50">
        <f t="shared" si="12"/>
        <v>-0.0847036641</v>
      </c>
    </row>
    <row r="25" ht="12.75" customHeight="1">
      <c r="A25" s="30" t="s">
        <v>84</v>
      </c>
      <c r="B25" s="32" t="s">
        <v>46</v>
      </c>
      <c r="C25" s="5"/>
      <c r="D25" s="37">
        <v>812000.0</v>
      </c>
      <c r="E25" s="37">
        <v>763829.0</v>
      </c>
      <c r="F25" s="39">
        <f t="shared" si="3"/>
        <v>-0.05932389163</v>
      </c>
      <c r="G25" s="5"/>
      <c r="H25" s="40" t="s">
        <v>26</v>
      </c>
      <c r="I25" s="37">
        <v>4.5596E7</v>
      </c>
      <c r="J25" s="37">
        <v>4.534726938E7</v>
      </c>
      <c r="K25" s="39">
        <f t="shared" si="4"/>
        <v>-0.005455097377</v>
      </c>
      <c r="L25" s="5"/>
      <c r="M25" s="42">
        <v>0.017</v>
      </c>
      <c r="N25" s="42">
        <v>0.004</v>
      </c>
      <c r="O25" s="39">
        <f t="shared" si="5"/>
        <v>-0.013</v>
      </c>
      <c r="P25" s="5"/>
      <c r="Q25" s="45">
        <v>116.3764</v>
      </c>
      <c r="R25" s="45">
        <v>112.3561</v>
      </c>
      <c r="S25" s="46">
        <f t="shared" si="6"/>
        <v>-4.0203</v>
      </c>
      <c r="T25" s="5"/>
      <c r="U25" s="37">
        <v>3.917975044E7</v>
      </c>
      <c r="V25" s="37">
        <v>4.036031124E7</v>
      </c>
      <c r="W25" s="39">
        <f t="shared" si="7"/>
        <v>0.03013191219</v>
      </c>
      <c r="X25" s="5"/>
      <c r="Y25" s="49">
        <f t="shared" ref="Y25:Z25" si="53">U25/D25</f>
        <v>48.25092419</v>
      </c>
      <c r="Z25" s="49">
        <f t="shared" si="53"/>
        <v>52.83945915</v>
      </c>
      <c r="AA25" s="50">
        <f t="shared" si="9"/>
        <v>0.09509734862</v>
      </c>
      <c r="AB25" s="5"/>
      <c r="AC25" s="40" t="s">
        <v>26</v>
      </c>
      <c r="AD25" s="37">
        <v>3.917975044E7</v>
      </c>
      <c r="AE25" s="37">
        <v>4.036031124E7</v>
      </c>
      <c r="AF25" s="39">
        <f t="shared" si="10"/>
        <v>0.03013191219</v>
      </c>
      <c r="AG25" s="5"/>
      <c r="AH25" s="49">
        <f t="shared" ref="AH25:AI25" si="54">AD25/D25</f>
        <v>48.25092419</v>
      </c>
      <c r="AI25" s="49">
        <f t="shared" si="54"/>
        <v>52.83945915</v>
      </c>
      <c r="AJ25" s="50">
        <f t="shared" si="12"/>
        <v>0.09509734862</v>
      </c>
    </row>
    <row r="26" ht="13.5" customHeight="1">
      <c r="A26" s="30" t="s">
        <v>85</v>
      </c>
      <c r="B26" s="32" t="s">
        <v>46</v>
      </c>
      <c r="C26" s="5"/>
      <c r="D26" s="37">
        <v>2367953.73</v>
      </c>
      <c r="E26" s="37">
        <v>2495164.0</v>
      </c>
      <c r="F26" s="39">
        <f t="shared" si="3"/>
        <v>0.05372160291</v>
      </c>
      <c r="G26" s="5"/>
      <c r="H26" s="40" t="s">
        <v>86</v>
      </c>
      <c r="I26" s="37">
        <v>1.0326674494E9</v>
      </c>
      <c r="J26" s="37">
        <v>9.324216013E8</v>
      </c>
      <c r="K26" s="39">
        <f t="shared" si="4"/>
        <v>-0.09707466635</v>
      </c>
      <c r="L26" s="5"/>
      <c r="M26" s="42">
        <v>0.017</v>
      </c>
      <c r="N26" s="42">
        <v>0.039</v>
      </c>
      <c r="O26" s="39">
        <f t="shared" si="5"/>
        <v>0.022</v>
      </c>
      <c r="P26" s="5"/>
      <c r="Q26" s="45">
        <v>111.4104</v>
      </c>
      <c r="R26" s="45">
        <v>113.8217</v>
      </c>
      <c r="S26" s="46">
        <f t="shared" si="6"/>
        <v>2.4113</v>
      </c>
      <c r="T26" s="5"/>
      <c r="U26" s="37">
        <v>9.2690418562E8</v>
      </c>
      <c r="V26" s="37">
        <v>8.19194585E8</v>
      </c>
      <c r="W26" s="39">
        <f t="shared" si="7"/>
        <v>-0.1162035972</v>
      </c>
      <c r="X26" s="5"/>
      <c r="Y26" s="49">
        <f t="shared" ref="Y26:Z26" si="55">U26/D26</f>
        <v>391.436781</v>
      </c>
      <c r="Z26" s="49">
        <f t="shared" si="55"/>
        <v>328.3129225</v>
      </c>
      <c r="AA26" s="50">
        <f t="shared" si="9"/>
        <v>-0.1612619497</v>
      </c>
      <c r="AB26" s="5"/>
      <c r="AC26" s="40" t="s">
        <v>26</v>
      </c>
      <c r="AD26" s="37">
        <v>1.0619806963E8</v>
      </c>
      <c r="AE26" s="37">
        <v>9.385747193E7</v>
      </c>
      <c r="AF26" s="39">
        <f t="shared" si="10"/>
        <v>-0.1162035971</v>
      </c>
      <c r="AG26" s="5"/>
      <c r="AH26" s="49">
        <f t="shared" ref="AH26:AI26" si="56">AD26/D26</f>
        <v>44.8480341</v>
      </c>
      <c r="AI26" s="49">
        <f t="shared" si="56"/>
        <v>37.61575268</v>
      </c>
      <c r="AJ26" s="50">
        <f t="shared" si="12"/>
        <v>-0.1612619496</v>
      </c>
    </row>
    <row r="27" ht="12.75" customHeight="1">
      <c r="A27" s="30" t="s">
        <v>87</v>
      </c>
      <c r="B27" s="32" t="s">
        <v>46</v>
      </c>
      <c r="C27" s="5"/>
      <c r="D27" s="37">
        <v>824000.0</v>
      </c>
      <c r="E27" s="37">
        <v>789087.0</v>
      </c>
      <c r="F27" s="39">
        <f t="shared" si="3"/>
        <v>-0.04237014563</v>
      </c>
      <c r="G27" s="5"/>
      <c r="H27" s="40" t="s">
        <v>26</v>
      </c>
      <c r="I27" s="37">
        <v>2.3118E7</v>
      </c>
      <c r="J27" s="37">
        <v>2.104718145E7</v>
      </c>
      <c r="K27" s="39">
        <f t="shared" si="4"/>
        <v>-0.08957602518</v>
      </c>
      <c r="L27" s="5"/>
      <c r="M27" s="42">
        <v>0.02325</v>
      </c>
      <c r="N27" s="42">
        <v>0.001</v>
      </c>
      <c r="O27" s="39">
        <f t="shared" si="5"/>
        <v>-0.02225</v>
      </c>
      <c r="P27" s="5"/>
      <c r="Q27" s="45">
        <v>112.2032</v>
      </c>
      <c r="R27" s="45">
        <v>106.4807</v>
      </c>
      <c r="S27" s="46">
        <f t="shared" si="6"/>
        <v>-5.7225</v>
      </c>
      <c r="T27" s="5"/>
      <c r="U27" s="37">
        <v>2.060368457E7</v>
      </c>
      <c r="V27" s="37">
        <v>1.976619299E7</v>
      </c>
      <c r="W27" s="39">
        <f t="shared" si="7"/>
        <v>-0.04064766072</v>
      </c>
      <c r="X27" s="5"/>
      <c r="Y27" s="49">
        <f t="shared" ref="Y27:Z27" si="57">U27/D27</f>
        <v>25.00447157</v>
      </c>
      <c r="Z27" s="49">
        <f t="shared" si="57"/>
        <v>25.04944701</v>
      </c>
      <c r="AA27" s="50">
        <f t="shared" si="9"/>
        <v>0.001798695918</v>
      </c>
      <c r="AB27" s="5"/>
      <c r="AC27" s="40" t="s">
        <v>26</v>
      </c>
      <c r="AD27" s="37">
        <v>2.060368457E7</v>
      </c>
      <c r="AE27" s="37">
        <v>1.976619299E7</v>
      </c>
      <c r="AF27" s="39">
        <f t="shared" si="10"/>
        <v>-0.04064766072</v>
      </c>
      <c r="AG27" s="5"/>
      <c r="AH27" s="49">
        <f t="shared" ref="AH27:AI27" si="58">AD27/D27</f>
        <v>25.00447157</v>
      </c>
      <c r="AI27" s="49">
        <f t="shared" si="58"/>
        <v>25.04944701</v>
      </c>
      <c r="AJ27" s="50">
        <f t="shared" si="12"/>
        <v>0.001798695918</v>
      </c>
    </row>
    <row r="28" ht="12.75" customHeight="1">
      <c r="A28" s="30" t="s">
        <v>88</v>
      </c>
      <c r="B28" s="32" t="s">
        <v>47</v>
      </c>
      <c r="C28" s="5"/>
      <c r="D28" s="37">
        <v>1528000.0</v>
      </c>
      <c r="E28" s="37">
        <v>1484755.0</v>
      </c>
      <c r="F28" s="39">
        <f t="shared" si="3"/>
        <v>-0.02830170157</v>
      </c>
      <c r="G28" s="5"/>
      <c r="H28" s="40" t="s">
        <v>26</v>
      </c>
      <c r="I28" s="37">
        <v>9.875068296E7</v>
      </c>
      <c r="J28" s="37">
        <v>9.600472409E7</v>
      </c>
      <c r="K28" s="39">
        <f t="shared" si="4"/>
        <v>-0.02780698612</v>
      </c>
      <c r="L28" s="5"/>
      <c r="M28" s="42">
        <v>0.00898</v>
      </c>
      <c r="N28" s="42">
        <v>-0.003</v>
      </c>
      <c r="O28" s="39">
        <f t="shared" si="5"/>
        <v>-0.01198</v>
      </c>
      <c r="P28" s="5"/>
      <c r="Q28" s="45">
        <v>111.5549</v>
      </c>
      <c r="R28" s="45">
        <v>108.148</v>
      </c>
      <c r="S28" s="46">
        <f t="shared" si="6"/>
        <v>-3.4069</v>
      </c>
      <c r="T28" s="5"/>
      <c r="U28" s="37">
        <v>8.852206607E7</v>
      </c>
      <c r="V28" s="37">
        <v>8.87716068E7</v>
      </c>
      <c r="W28" s="39">
        <f t="shared" si="7"/>
        <v>0.002818966401</v>
      </c>
      <c r="X28" s="5"/>
      <c r="Y28" s="49">
        <f t="shared" ref="Y28:Z28" si="59">U28/D28</f>
        <v>57.93328931</v>
      </c>
      <c r="Z28" s="49">
        <f t="shared" si="59"/>
        <v>59.78872393</v>
      </c>
      <c r="AA28" s="50">
        <f t="shared" si="9"/>
        <v>0.03202708909</v>
      </c>
      <c r="AB28" s="5"/>
      <c r="AC28" s="40" t="s">
        <v>26</v>
      </c>
      <c r="AD28" s="37">
        <v>8.852206607E7</v>
      </c>
      <c r="AE28" s="37">
        <v>8.87716068E7</v>
      </c>
      <c r="AF28" s="39">
        <f t="shared" si="10"/>
        <v>0.002818966401</v>
      </c>
      <c r="AG28" s="5"/>
      <c r="AH28" s="49">
        <f t="shared" ref="AH28:AI28" si="60">AD28/D28</f>
        <v>57.93328931</v>
      </c>
      <c r="AI28" s="49">
        <f t="shared" si="60"/>
        <v>59.78872393</v>
      </c>
      <c r="AJ28" s="50">
        <f t="shared" si="12"/>
        <v>0.03202708909</v>
      </c>
    </row>
    <row r="29" ht="12.75" customHeight="1">
      <c r="A29" s="30" t="s">
        <v>89</v>
      </c>
      <c r="B29" s="32" t="s">
        <v>47</v>
      </c>
      <c r="C29" s="5"/>
      <c r="D29" s="37">
        <v>8936000.0</v>
      </c>
      <c r="E29" s="37">
        <v>9761348.0</v>
      </c>
      <c r="F29" s="39">
        <f t="shared" si="3"/>
        <v>0.09236213071</v>
      </c>
      <c r="G29" s="5"/>
      <c r="H29" s="40" t="s">
        <v>26</v>
      </c>
      <c r="I29" s="37">
        <v>6.2207258322E8</v>
      </c>
      <c r="J29" s="37">
        <v>5.8947219644E8</v>
      </c>
      <c r="K29" s="39">
        <f t="shared" si="4"/>
        <v>-0.05240608196</v>
      </c>
      <c r="L29" s="5"/>
      <c r="M29" s="42">
        <v>0.00898</v>
      </c>
      <c r="N29" s="42">
        <v>-0.003</v>
      </c>
      <c r="O29" s="39">
        <f t="shared" si="5"/>
        <v>-0.01198</v>
      </c>
      <c r="P29" s="5"/>
      <c r="Q29" s="45">
        <v>111.5549</v>
      </c>
      <c r="R29" s="45">
        <v>108.148</v>
      </c>
      <c r="S29" s="46">
        <f t="shared" si="6"/>
        <v>-3.4069</v>
      </c>
      <c r="T29" s="5"/>
      <c r="U29" s="37">
        <v>5.5763817179E8</v>
      </c>
      <c r="V29" s="37">
        <v>5.4506061588E8</v>
      </c>
      <c r="W29" s="39">
        <f t="shared" si="7"/>
        <v>-0.02255504832</v>
      </c>
      <c r="X29" s="5"/>
      <c r="Y29" s="49">
        <f t="shared" ref="Y29:Z29" si="61">U29/D29</f>
        <v>62.40355548</v>
      </c>
      <c r="Z29" s="49">
        <f t="shared" si="61"/>
        <v>55.83866243</v>
      </c>
      <c r="AA29" s="50">
        <f t="shared" si="9"/>
        <v>-0.1052006251</v>
      </c>
      <c r="AB29" s="5"/>
      <c r="AC29" s="40" t="s">
        <v>26</v>
      </c>
      <c r="AD29" s="37">
        <v>5.5763817179E8</v>
      </c>
      <c r="AE29" s="37">
        <v>5.4506061588E8</v>
      </c>
      <c r="AF29" s="39">
        <f t="shared" si="10"/>
        <v>-0.02255504832</v>
      </c>
      <c r="AG29" s="5"/>
      <c r="AH29" s="49">
        <f t="shared" ref="AH29:AI29" si="62">AD29/D29</f>
        <v>62.40355548</v>
      </c>
      <c r="AI29" s="49">
        <f t="shared" si="62"/>
        <v>55.83866243</v>
      </c>
      <c r="AJ29" s="50">
        <f t="shared" si="12"/>
        <v>-0.1052006251</v>
      </c>
    </row>
    <row r="30" ht="12.75" customHeight="1">
      <c r="A30" s="30" t="s">
        <v>90</v>
      </c>
      <c r="B30" s="32" t="s">
        <v>47</v>
      </c>
      <c r="C30" s="5"/>
      <c r="D30" s="37">
        <v>3104535.75</v>
      </c>
      <c r="E30" s="37">
        <v>3509556.0</v>
      </c>
      <c r="F30" s="39">
        <f t="shared" si="3"/>
        <v>0.1304608104</v>
      </c>
      <c r="G30" s="5"/>
      <c r="H30" s="40" t="s">
        <v>26</v>
      </c>
      <c r="I30" s="37">
        <v>1.17112878E8</v>
      </c>
      <c r="J30" s="37">
        <v>1.1267854037E8</v>
      </c>
      <c r="K30" s="39">
        <f t="shared" si="4"/>
        <v>-0.0378637918</v>
      </c>
      <c r="L30" s="5"/>
      <c r="M30" s="42">
        <v>0.015</v>
      </c>
      <c r="N30" s="42">
        <v>0.006</v>
      </c>
      <c r="O30" s="39">
        <f t="shared" si="5"/>
        <v>-0.009</v>
      </c>
      <c r="P30" s="5"/>
      <c r="Q30" s="45">
        <v>112.1503</v>
      </c>
      <c r="R30" s="45">
        <v>109.4005</v>
      </c>
      <c r="S30" s="46">
        <f t="shared" si="6"/>
        <v>-2.7498</v>
      </c>
      <c r="T30" s="5"/>
      <c r="U30" s="37">
        <v>1.0442490541E8</v>
      </c>
      <c r="V30" s="37">
        <v>1.0299641083E8</v>
      </c>
      <c r="W30" s="39">
        <f t="shared" si="7"/>
        <v>-0.0136796349</v>
      </c>
      <c r="X30" s="5"/>
      <c r="Y30" s="49">
        <f t="shared" ref="Y30:Z30" si="63">U30/D30</f>
        <v>33.63623866</v>
      </c>
      <c r="Z30" s="49">
        <f t="shared" si="63"/>
        <v>29.34741911</v>
      </c>
      <c r="AA30" s="50">
        <f t="shared" si="9"/>
        <v>-0.1275059197</v>
      </c>
      <c r="AB30" s="5"/>
      <c r="AC30" s="40" t="s">
        <v>26</v>
      </c>
      <c r="AD30" s="37">
        <v>1.0442490541E8</v>
      </c>
      <c r="AE30" s="37">
        <v>1.0299641083E8</v>
      </c>
      <c r="AF30" s="39">
        <f t="shared" si="10"/>
        <v>-0.0136796349</v>
      </c>
      <c r="AG30" s="5"/>
      <c r="AH30" s="49">
        <f t="shared" ref="AH30:AI30" si="64">AD30/D30</f>
        <v>33.63623866</v>
      </c>
      <c r="AI30" s="49">
        <f t="shared" si="64"/>
        <v>29.34741911</v>
      </c>
      <c r="AJ30" s="50">
        <f t="shared" si="12"/>
        <v>-0.1275059197</v>
      </c>
    </row>
    <row r="31" ht="12.75" customHeight="1">
      <c r="A31" s="30" t="s">
        <v>91</v>
      </c>
      <c r="B31" s="32" t="s">
        <v>48</v>
      </c>
      <c r="C31" s="5"/>
      <c r="D31" s="37">
        <v>1.0435E7</v>
      </c>
      <c r="E31" s="37">
        <v>1.0874798E7</v>
      </c>
      <c r="F31" s="39">
        <f t="shared" si="3"/>
        <v>0.04214643028</v>
      </c>
      <c r="G31" s="5"/>
      <c r="H31" s="40" t="s">
        <v>92</v>
      </c>
      <c r="I31" s="37">
        <v>6.871197244E8</v>
      </c>
      <c r="J31" s="37">
        <v>6.6636499801E8</v>
      </c>
      <c r="K31" s="39">
        <f t="shared" si="4"/>
        <v>-0.03020540039</v>
      </c>
      <c r="L31" s="5"/>
      <c r="M31" s="42">
        <v>0.019</v>
      </c>
      <c r="N31" s="42">
        <v>0.007</v>
      </c>
      <c r="O31" s="39">
        <f t="shared" si="5"/>
        <v>-0.012</v>
      </c>
      <c r="P31" s="5"/>
      <c r="Q31" s="45">
        <v>120.4632</v>
      </c>
      <c r="R31" s="45">
        <v>116.4174</v>
      </c>
      <c r="S31" s="46">
        <f t="shared" si="6"/>
        <v>-4.0458</v>
      </c>
      <c r="T31" s="5"/>
      <c r="U31" s="37">
        <v>5.7039786747E8</v>
      </c>
      <c r="V31" s="37">
        <v>5.7239281281E8</v>
      </c>
      <c r="W31" s="39">
        <f t="shared" si="7"/>
        <v>0.00349746283</v>
      </c>
      <c r="X31" s="5"/>
      <c r="Y31" s="49">
        <f t="shared" ref="Y31:Z31" si="65">U31/D31</f>
        <v>54.66199017</v>
      </c>
      <c r="Z31" s="49">
        <f t="shared" si="65"/>
        <v>52.63479954</v>
      </c>
      <c r="AA31" s="50">
        <f t="shared" si="9"/>
        <v>-0.03708592797</v>
      </c>
      <c r="AB31" s="5"/>
      <c r="AC31" s="40" t="s">
        <v>26</v>
      </c>
      <c r="AD31" s="37">
        <v>6.4043090862E8</v>
      </c>
      <c r="AE31" s="37">
        <v>6.4267079192E8</v>
      </c>
      <c r="AF31" s="39">
        <f t="shared" si="10"/>
        <v>0.003497462833</v>
      </c>
      <c r="AG31" s="5"/>
      <c r="AH31" s="49">
        <f t="shared" ref="AH31:AI31" si="66">AD31/D31</f>
        <v>61.37335013</v>
      </c>
      <c r="AI31" s="49">
        <f t="shared" si="66"/>
        <v>59.09726249</v>
      </c>
      <c r="AJ31" s="50">
        <f t="shared" si="12"/>
        <v>-0.03708592797</v>
      </c>
    </row>
    <row r="32" ht="12.75" customHeight="1">
      <c r="A32" s="30" t="s">
        <v>93</v>
      </c>
      <c r="B32" s="32" t="s">
        <v>48</v>
      </c>
      <c r="C32" s="5"/>
      <c r="D32" s="37">
        <v>4049624.0</v>
      </c>
      <c r="E32" s="37">
        <v>4467595.0</v>
      </c>
      <c r="F32" s="39">
        <f t="shared" si="3"/>
        <v>0.1032122982</v>
      </c>
      <c r="G32" s="5"/>
      <c r="H32" s="40" t="s">
        <v>26</v>
      </c>
      <c r="I32" s="37">
        <v>1.213867E8</v>
      </c>
      <c r="J32" s="37">
        <v>1.08543638E8</v>
      </c>
      <c r="K32" s="39">
        <f t="shared" si="4"/>
        <v>-0.1058028763</v>
      </c>
      <c r="L32" s="5"/>
      <c r="M32" s="42">
        <v>0.012</v>
      </c>
      <c r="N32" s="42">
        <v>-0.002</v>
      </c>
      <c r="O32" s="39">
        <f t="shared" si="5"/>
        <v>-0.014</v>
      </c>
      <c r="P32" s="5"/>
      <c r="Q32" s="45">
        <v>104.9652</v>
      </c>
      <c r="R32" s="45">
        <v>102.0816</v>
      </c>
      <c r="S32" s="46">
        <f t="shared" si="6"/>
        <v>-2.8836</v>
      </c>
      <c r="T32" s="5"/>
      <c r="U32" s="37">
        <v>1.156446642E8</v>
      </c>
      <c r="V32" s="37">
        <v>1.0633030081E8</v>
      </c>
      <c r="W32" s="39">
        <f t="shared" si="7"/>
        <v>-0.08054295851</v>
      </c>
      <c r="X32" s="5"/>
      <c r="Y32" s="49">
        <f t="shared" ref="Y32:Z32" si="67">U32/D32</f>
        <v>28.55688928</v>
      </c>
      <c r="Z32" s="49">
        <f t="shared" si="67"/>
        <v>23.80034466</v>
      </c>
      <c r="AA32" s="50">
        <f t="shared" si="9"/>
        <v>-0.1665638219</v>
      </c>
      <c r="AB32" s="5"/>
      <c r="AC32" s="40" t="s">
        <v>26</v>
      </c>
      <c r="AD32" s="37">
        <v>1.156446642E8</v>
      </c>
      <c r="AE32" s="37">
        <v>1.0633030081E8</v>
      </c>
      <c r="AF32" s="39">
        <f t="shared" si="10"/>
        <v>-0.08054295851</v>
      </c>
      <c r="AG32" s="5"/>
      <c r="AH32" s="49">
        <f t="shared" ref="AH32:AI32" si="68">AD32/D32</f>
        <v>28.55688928</v>
      </c>
      <c r="AI32" s="49">
        <f t="shared" si="68"/>
        <v>23.80034466</v>
      </c>
      <c r="AJ32" s="50">
        <f t="shared" si="12"/>
        <v>-0.1665638219</v>
      </c>
    </row>
  </sheetData>
  <mergeCells count="8">
    <mergeCell ref="D1:F1"/>
    <mergeCell ref="H1:K1"/>
    <mergeCell ref="M1:O1"/>
    <mergeCell ref="Q1:S1"/>
    <mergeCell ref="U1:W1"/>
    <mergeCell ref="Y1:AA1"/>
    <mergeCell ref="AC1:AF1"/>
    <mergeCell ref="AH1:AJ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71"/>
    <col customWidth="1" min="2" max="2" width="12.14"/>
    <col customWidth="1" min="3" max="3" width="17.57"/>
    <col customWidth="1" min="4" max="4" width="113.57"/>
  </cols>
  <sheetData>
    <row r="1" ht="12.75" customHeight="1">
      <c r="A1" s="51" t="s">
        <v>52</v>
      </c>
      <c r="B1" s="52" t="s">
        <v>53</v>
      </c>
      <c r="C1" s="52" t="s">
        <v>54</v>
      </c>
      <c r="D1" s="51" t="s">
        <v>55</v>
      </c>
    </row>
    <row r="2" ht="12.75" customHeight="1">
      <c r="A2" s="53">
        <v>43171.0</v>
      </c>
      <c r="B2" s="54" t="s">
        <v>57</v>
      </c>
      <c r="C2" s="55">
        <v>2016.0</v>
      </c>
      <c r="D2" s="54" t="s">
        <v>58</v>
      </c>
    </row>
    <row r="3" ht="15.75" customHeight="1">
      <c r="A3" s="56"/>
      <c r="B3" s="57"/>
      <c r="C3" s="58"/>
      <c r="D3" s="59"/>
    </row>
    <row r="4" ht="15.75" customHeight="1">
      <c r="A4" s="53"/>
      <c r="B4" s="57"/>
      <c r="C4" s="55"/>
      <c r="D4" s="54"/>
    </row>
    <row r="5" ht="15.75" customHeight="1">
      <c r="A5" s="60"/>
      <c r="B5" s="60"/>
      <c r="C5" s="60"/>
      <c r="D5" s="60"/>
    </row>
    <row r="6" ht="15.75" customHeight="1">
      <c r="A6" s="60"/>
      <c r="B6" s="60"/>
      <c r="C6" s="60"/>
      <c r="D6" s="60"/>
    </row>
    <row r="7" ht="15.75" customHeight="1">
      <c r="A7" s="60"/>
      <c r="B7" s="60"/>
      <c r="C7" s="60"/>
      <c r="D7" s="60"/>
    </row>
    <row r="8" ht="15.75" customHeight="1">
      <c r="A8" s="60"/>
      <c r="B8" s="60"/>
      <c r="C8" s="60"/>
      <c r="D8" s="60"/>
    </row>
    <row r="9" ht="15.75" customHeight="1">
      <c r="A9" s="60"/>
      <c r="B9" s="60"/>
      <c r="C9" s="60"/>
      <c r="D9" s="60"/>
    </row>
    <row r="10" ht="15.75" customHeight="1">
      <c r="A10" s="60"/>
      <c r="B10" s="60"/>
      <c r="C10" s="60"/>
      <c r="D10" s="60"/>
    </row>
    <row r="11" ht="15.75" customHeight="1">
      <c r="A11" s="60"/>
      <c r="B11" s="60"/>
      <c r="C11" s="60"/>
      <c r="D11" s="60"/>
    </row>
    <row r="12" ht="15.75" customHeight="1">
      <c r="A12" s="60"/>
      <c r="B12" s="60"/>
      <c r="C12" s="60"/>
      <c r="D12" s="60"/>
    </row>
    <row r="13" ht="15.75" customHeight="1">
      <c r="A13" s="60"/>
      <c r="B13" s="60"/>
      <c r="C13" s="60"/>
      <c r="D13" s="60"/>
    </row>
    <row r="14" ht="15.75" customHeight="1">
      <c r="A14" s="60"/>
      <c r="B14" s="60"/>
      <c r="C14" s="60"/>
      <c r="D14" s="60"/>
    </row>
    <row r="15" ht="15.75" customHeight="1">
      <c r="A15" s="60"/>
      <c r="B15" s="60"/>
      <c r="C15" s="60"/>
      <c r="D15" s="60"/>
    </row>
    <row r="16" ht="15.75" customHeight="1">
      <c r="A16" s="60"/>
      <c r="B16" s="60"/>
      <c r="C16" s="60"/>
      <c r="D16" s="60"/>
    </row>
    <row r="17" ht="15.75" customHeight="1">
      <c r="A17" s="60"/>
      <c r="B17" s="60"/>
      <c r="C17" s="60"/>
      <c r="D17" s="60"/>
    </row>
    <row r="18" ht="15.75" customHeight="1">
      <c r="A18" s="60"/>
      <c r="B18" s="60"/>
      <c r="C18" s="60"/>
      <c r="D18" s="60"/>
    </row>
    <row r="19" ht="15.75" customHeight="1">
      <c r="A19" s="60"/>
      <c r="B19" s="60"/>
      <c r="C19" s="60"/>
      <c r="D19" s="60"/>
    </row>
    <row r="20">
      <c r="A20" s="61"/>
      <c r="B20" s="61"/>
      <c r="C20" s="61"/>
      <c r="D20" s="61"/>
    </row>
  </sheetData>
  <drawing r:id="rId1"/>
</worksheet>
</file>