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<sst xmlns="http://schemas.openxmlformats.org/spreadsheetml/2006/main" count="238" uniqueCount="103">
  <si>
    <t>Data source</t>
  </si>
  <si>
    <t>Terminal Service Units (TSNU)</t>
  </si>
  <si>
    <t>EUROCONTROL - PRB</t>
  </si>
  <si>
    <t>Terminal costs (nominal local currency)</t>
  </si>
  <si>
    <t>Real terminal costs (EUR2009)</t>
  </si>
  <si>
    <t>Period Start</t>
  </si>
  <si>
    <t>Inflation %</t>
  </si>
  <si>
    <t>Inflation index (100 in 2009)</t>
  </si>
  <si>
    <t>Real terminal costs (local currency 2009)</t>
  </si>
  <si>
    <t>Real terminal unit costs (local currency 2009)</t>
  </si>
  <si>
    <t>Further information</t>
  </si>
  <si>
    <t>Real terminal unit costs (EUR2009)</t>
  </si>
  <si>
    <t>TCZ</t>
  </si>
  <si>
    <t>FAB</t>
  </si>
  <si>
    <t>TNSU (D)</t>
  </si>
  <si>
    <t>ETNSU (A)</t>
  </si>
  <si>
    <t>TNSU (A/D)</t>
  </si>
  <si>
    <t>Currency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</si>
  <si>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</si>
  <si>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</si>
  <si>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</si>
  <si>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</si>
  <si>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</si>
  <si>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</si>
  <si>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</si>
  <si>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</si>
  <si>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</si>
  <si>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</si>
  <si>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</si>
  <si>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</si>
  <si>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</si>
  <si>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</si>
  <si>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</si>
  <si>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</si>
  <si>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Austria</t>
  </si>
  <si>
    <t>FAB CE</t>
  </si>
  <si>
    <t>Release date</t>
  </si>
  <si>
    <t>Period End</t>
  </si>
  <si>
    <t>Contact</t>
  </si>
  <si>
    <t>EUR</t>
  </si>
  <si>
    <t>NSA-PRU-Support@eurocontrol.int</t>
  </si>
  <si>
    <t>BLUE MED FAB</t>
  </si>
  <si>
    <t>Belgium Antwerpen</t>
  </si>
  <si>
    <t>FABEC</t>
  </si>
  <si>
    <t>DANUBE FAB</t>
  </si>
  <si>
    <t>DK-SE FAB</t>
  </si>
  <si>
    <t>Belgium Brussels</t>
  </si>
  <si>
    <t>Belgium Charleroi</t>
  </si>
  <si>
    <t>NEFAB</t>
  </si>
  <si>
    <t>SW FAB</t>
  </si>
  <si>
    <t>UK-Ireland FAB</t>
  </si>
  <si>
    <t>Belgium Liege</t>
  </si>
  <si>
    <t>Belgium Oostende-Brugge</t>
  </si>
  <si>
    <t>Bulgaria</t>
  </si>
  <si>
    <t>BGN</t>
  </si>
  <si>
    <t>Croatia</t>
  </si>
  <si>
    <t>HRK</t>
  </si>
  <si>
    <t>Change date</t>
  </si>
  <si>
    <t>Entity</t>
  </si>
  <si>
    <t>Period</t>
  </si>
  <si>
    <t>Comment</t>
  </si>
  <si>
    <t>Cyprus</t>
  </si>
  <si>
    <t>ALL</t>
  </si>
  <si>
    <t>New TCZ reflected where necessary and actual 2016 data inserted</t>
  </si>
  <si>
    <t>Czech Republic</t>
  </si>
  <si>
    <t>CZK</t>
  </si>
  <si>
    <t>Denmark</t>
  </si>
  <si>
    <t>DKK</t>
  </si>
  <si>
    <t>Estonia</t>
  </si>
  <si>
    <t>Finland</t>
  </si>
  <si>
    <t>France (single zone)</t>
  </si>
  <si>
    <t>France zone 1</t>
  </si>
  <si>
    <t>France zone 2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</si>
  <si>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</si>
  <si>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</si>
  <si>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</si>
  <si>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</si>
  <si>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</si>
  <si>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</si>
  <si>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</si>
  <si>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</si>
  <si>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</si>
  <si>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</si>
  <si>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</si>
  <si>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</si>
  <si>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</si>
  <si>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</si>
  <si>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(single zone)</t>
  </si>
  <si>
    <t>PLN</t>
  </si>
  <si>
    <t>Poland zone 1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</si>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</sst>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2">
    <font>
      <sz val="10.0"/>
      <color rgb="FF000000"/>
      <name val="Arial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/>
    <font>
      <sz val="9.0"/>
      <color rgb="FF396EA2"/>
      <name val="Calibri"/>
    </font>
    <font>
      <b/>
      <sz val="8.0"/>
      <color rgb="FFC00000"/>
    </font>
    <font>
      <sz val="9.0"/>
      <color rgb="FFC00000"/>
      <name val="Calibri"/>
    </font>
    <font>
      <b/>
      <sz val="10.0"/>
      <color rgb="FF396EA2"/>
      <name val="Calibri"/>
    </font>
    <font>
      <sz val="10.0"/>
      <color rgb="FFC00000"/>
      <name val="Calibri"/>
    </font>
    <font>
      <sz val="8.0"/>
      <color rgb="FF000000"/>
      <name val="Calibri"/>
    </font>
    <font>
      <u/>
      <sz val="10.0"/>
      <color rgb="FF396EA2"/>
      <name val="Calibri"/>
    </font>
    <font>
      <sz val="10.0"/>
      <color rgb="FF396EA2"/>
      <name val="Calibri"/>
    </font>
    <font>
      <sz val="8.0"/>
      <name val="Arial"/>
    </font>
    <font>
      <sz val="9.0"/>
      <color rgb="FF000000"/>
      <name val="Calibri"/>
    </font>
    <font>
      <sz val="8.0"/>
    </font>
    <font>
      <u/>
      <sz val="10.0"/>
      <color rgb="FF396EA2"/>
      <name val="Calibri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shrinkToFit="0" wrapText="0"/>
    </xf>
    <xf borderId="1" fillId="4" fontId="3" numFmtId="0" xfId="0" applyAlignment="1" applyBorder="1" applyFill="1" applyFont="1">
      <alignment shrinkToFit="0" wrapText="0"/>
    </xf>
    <xf borderId="2" fillId="4" fontId="4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4" fillId="0" fontId="6" numFmtId="0" xfId="0" applyBorder="1" applyFont="1"/>
    <xf borderId="5" fillId="2" fontId="7" numFmtId="49" xfId="0" applyAlignment="1" applyBorder="1" applyFont="1" applyNumberFormat="1">
      <alignment shrinkToFit="0" wrapText="0"/>
    </xf>
    <xf borderId="2" fillId="4" fontId="5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shrinkToFit="0" wrapText="0"/>
    </xf>
    <xf borderId="0" fillId="4" fontId="8" numFmtId="0" xfId="0" applyAlignment="1" applyFont="1">
      <alignment horizontal="center" readingOrder="0"/>
    </xf>
    <xf borderId="0" fillId="2" fontId="9" numFmtId="164" xfId="0" applyAlignment="1" applyFont="1" applyNumberFormat="1">
      <alignment horizontal="left" readingOrder="0" shrinkToFit="0" vertical="bottom" wrapText="0"/>
    </xf>
    <xf borderId="7" fillId="4" fontId="10" numFmtId="0" xfId="0" applyAlignment="1" applyBorder="1" applyFont="1">
      <alignment horizontal="left" readingOrder="0" shrinkToFit="0" wrapText="0"/>
    </xf>
    <xf borderId="8" fillId="5" fontId="11" numFmtId="0" xfId="0" applyAlignment="1" applyBorder="1" applyFill="1" applyFont="1">
      <alignment horizontal="center" readingOrder="0" shrinkToFit="0" vertical="center" wrapText="1"/>
    </xf>
    <xf borderId="8" fillId="6" fontId="12" numFmtId="0" xfId="0" applyAlignment="1" applyBorder="1" applyFill="1" applyFont="1">
      <alignment horizontal="center" readingOrder="0" shrinkToFit="0" vertical="center" wrapText="1"/>
    </xf>
    <xf borderId="8" fillId="7" fontId="12" numFmtId="0" xfId="0" applyAlignment="1" applyBorder="1" applyFill="1" applyFont="1">
      <alignment horizontal="center" readingOrder="0" shrinkToFit="0" vertical="center" wrapText="1"/>
    </xf>
    <xf borderId="8" fillId="8" fontId="12" numFmtId="0" xfId="0" applyAlignment="1" applyBorder="1" applyFill="1" applyFont="1">
      <alignment horizontal="center" readingOrder="0" shrinkToFit="0" vertical="center" wrapText="1"/>
    </xf>
    <xf borderId="5" fillId="2" fontId="13" numFmtId="165" xfId="0" applyAlignment="1" applyBorder="1" applyFont="1" applyNumberFormat="1">
      <alignment horizontal="left" shrinkToFit="0" wrapText="0"/>
    </xf>
    <xf borderId="9" fillId="8" fontId="12" numFmtId="0" xfId="0" applyAlignment="1" applyBorder="1" applyFont="1">
      <alignment horizontal="center" readingOrder="0" shrinkToFit="0" vertical="center" wrapText="1"/>
    </xf>
    <xf borderId="10" fillId="2" fontId="14" numFmtId="0" xfId="0" applyAlignment="1" applyBorder="1" applyFont="1">
      <alignment horizontal="left" shrinkToFit="0" wrapText="0"/>
    </xf>
    <xf borderId="9" fillId="7" fontId="12" numFmtId="0" xfId="0" applyAlignment="1" applyBorder="1" applyFont="1">
      <alignment horizontal="center" readingOrder="0" shrinkToFit="0" vertical="center" wrapText="1"/>
    </xf>
    <xf borderId="11" fillId="2" fontId="0" numFmtId="0" xfId="0" applyAlignment="1" applyBorder="1" applyFont="1">
      <alignment shrinkToFit="0" wrapText="1"/>
    </xf>
    <xf borderId="0" fillId="2" fontId="15" numFmtId="49" xfId="0" applyAlignment="1" applyFont="1" applyNumberFormat="1">
      <alignment horizontal="right" readingOrder="0" shrinkToFit="0" vertical="bottom" wrapText="1"/>
    </xf>
    <xf borderId="12" fillId="2" fontId="0" numFmtId="0" xfId="0" applyAlignment="1" applyBorder="1" applyFont="1">
      <alignment shrinkToFit="0" wrapText="1"/>
    </xf>
    <xf borderId="0" fillId="2" fontId="6" numFmtId="0" xfId="0" applyFont="1"/>
    <xf borderId="0" fillId="2" fontId="12" numFmtId="0" xfId="0" applyAlignment="1" applyFont="1">
      <alignment horizontal="right" readingOrder="0" shrinkToFit="0" wrapText="1"/>
    </xf>
    <xf borderId="13" fillId="4" fontId="3" numFmtId="0" xfId="0" applyAlignment="1" applyBorder="1" applyFont="1">
      <alignment shrinkToFit="0" wrapText="0"/>
    </xf>
    <xf borderId="0" fillId="2" fontId="12" numFmtId="3" xfId="0" applyAlignment="1" applyFont="1" applyNumberFormat="1">
      <alignment horizontal="right" readingOrder="0" shrinkToFit="0" vertical="center" wrapText="0"/>
    </xf>
    <xf borderId="14" fillId="2" fontId="9" numFmtId="164" xfId="0" applyAlignment="1" applyBorder="1" applyFont="1" applyNumberFormat="1">
      <alignment horizontal="left" readingOrder="0" shrinkToFit="0" vertical="bottom" wrapText="0"/>
    </xf>
    <xf borderId="8" fillId="2" fontId="16" numFmtId="0" xfId="0" applyAlignment="1" applyBorder="1" applyFont="1">
      <alignment readingOrder="0" shrinkToFit="0" vertical="center" wrapText="0"/>
    </xf>
    <xf borderId="15" fillId="4" fontId="3" numFmtId="0" xfId="0" applyAlignment="1" applyBorder="1" applyFont="1">
      <alignment readingOrder="0" shrinkToFit="0" wrapText="0"/>
    </xf>
    <xf borderId="0" fillId="4" fontId="12" numFmtId="166" xfId="0" applyAlignment="1" applyFont="1" applyNumberFormat="1">
      <alignment horizontal="center" readingOrder="0" shrinkToFit="0" vertical="center" wrapText="0"/>
    </xf>
    <xf borderId="15" fillId="4" fontId="10" numFmtId="0" xfId="0" applyAlignment="1" applyBorder="1" applyFont="1">
      <alignment horizontal="left" shrinkToFit="0" wrapText="0"/>
    </xf>
    <xf borderId="0" fillId="0" fontId="17" numFmtId="0" xfId="0" applyAlignment="1" applyFont="1">
      <alignment readingOrder="0"/>
    </xf>
    <xf borderId="15" fillId="2" fontId="18" numFmtId="165" xfId="0" applyAlignment="1" applyBorder="1" applyFont="1" applyNumberFormat="1">
      <alignment horizontal="left" shrinkToFit="0" wrapText="0"/>
    </xf>
    <xf borderId="16" fillId="2" fontId="14" numFmtId="0" xfId="0" applyAlignment="1" applyBorder="1" applyFont="1">
      <alignment horizontal="left" shrinkToFit="0" wrapText="0"/>
    </xf>
    <xf borderId="8" fillId="2" fontId="16" numFmtId="3" xfId="0" applyAlignment="1" applyBorder="1" applyFont="1" applyNumberFormat="1">
      <alignment horizontal="right" readingOrder="0" shrinkToFit="0" vertical="center" wrapText="0"/>
    </xf>
    <xf borderId="0" fillId="0" fontId="17" numFmtId="166" xfId="0" applyAlignment="1" applyFont="1" applyNumberFormat="1">
      <alignment readingOrder="0"/>
    </xf>
    <xf borderId="0" fillId="0" fontId="17" numFmtId="167" xfId="0" applyAlignment="1" applyFont="1" applyNumberFormat="1">
      <alignment readingOrder="0"/>
    </xf>
    <xf borderId="8" fillId="4" fontId="16" numFmtId="166" xfId="0" applyAlignment="1" applyBorder="1" applyFont="1" applyNumberFormat="1">
      <alignment horizontal="center" readingOrder="0" shrinkToFit="0" vertical="center" wrapText="0"/>
    </xf>
    <xf borderId="0" fillId="4" fontId="17" numFmtId="167" xfId="0" applyAlignment="1" applyFont="1" applyNumberFormat="1">
      <alignment readingOrder="0"/>
    </xf>
    <xf borderId="8" fillId="2" fontId="16" numFmtId="3" xfId="0" applyAlignment="1" applyBorder="1" applyFont="1" applyNumberFormat="1">
      <alignment horizontal="center" readingOrder="0" shrinkToFit="0" vertical="center" wrapText="0"/>
    </xf>
    <xf borderId="0" fillId="4" fontId="15" numFmtId="2" xfId="0" applyAlignment="1" applyFont="1" applyNumberFormat="1">
      <alignment horizontal="right" vertical="bottom"/>
    </xf>
    <xf borderId="0" fillId="4" fontId="12" numFmtId="166" xfId="0" applyAlignment="1" applyFont="1" applyNumberFormat="1">
      <alignment horizontal="center"/>
    </xf>
    <xf borderId="8" fillId="4" fontId="16" numFmtId="4" xfId="0" applyAlignment="1" applyBorder="1" applyFont="1" applyNumberFormat="1">
      <alignment horizontal="right" readingOrder="0" shrinkToFit="0" vertical="center" wrapText="0"/>
    </xf>
    <xf borderId="0" fillId="8" fontId="19" numFmtId="0" xfId="0" applyAlignment="1" applyFont="1">
      <alignment shrinkToFit="0" wrapText="0"/>
    </xf>
    <xf borderId="0" fillId="8" fontId="19" numFmtId="0" xfId="0" applyAlignment="1" applyFont="1">
      <alignment horizontal="center" shrinkToFit="0" wrapText="0"/>
    </xf>
    <xf borderId="0" fillId="2" fontId="20" numFmtId="164" xfId="0" applyAlignment="1" applyFont="1" applyNumberFormat="1">
      <alignment horizontal="center" vertical="bottom"/>
    </xf>
    <xf borderId="0" fillId="2" fontId="16" numFmtId="17" xfId="0" applyAlignment="1" applyFont="1" applyNumberFormat="1">
      <alignment vertical="bottom"/>
    </xf>
    <xf borderId="0" fillId="2" fontId="16" numFmtId="0" xfId="0" applyAlignment="1" applyFont="1">
      <alignment horizontal="center" readingOrder="0" vertical="bottom"/>
    </xf>
    <xf borderId="0" fillId="2" fontId="16" numFmtId="0" xfId="0" applyAlignment="1" applyFont="1">
      <alignment readingOrder="0" vertical="bottom"/>
    </xf>
    <xf borderId="0" fillId="2" fontId="20" numFmtId="164" xfId="0" applyAlignment="1" applyFont="1" applyNumberFormat="1">
      <alignment horizontal="center" shrinkToFit="0" vertical="bottom" wrapText="0"/>
    </xf>
    <xf borderId="0" fillId="2" fontId="16" numFmtId="0" xfId="0" applyAlignment="1" applyFont="1">
      <alignment horizontal="center" shrinkToFit="0" vertical="bottom" wrapText="0"/>
    </xf>
    <xf borderId="0" fillId="2" fontId="16" numFmtId="0" xfId="0" applyAlignment="1" applyFont="1">
      <alignment vertical="bottom"/>
    </xf>
    <xf borderId="0" fillId="2" fontId="20" numFmtId="164" xfId="0" applyAlignment="1" applyFont="1" applyNumberFormat="1">
      <alignment horizontal="center" readingOrder="0" shrinkToFit="0" vertical="bottom" wrapText="0"/>
    </xf>
    <xf borderId="0" fillId="2" fontId="16" numFmtId="0" xfId="0" applyAlignment="1" applyFont="1">
      <alignment horizontal="center" readingOrder="0" shrinkToFit="0" vertical="bottom" wrapText="0"/>
    </xf>
    <xf borderId="0" fillId="0" fontId="2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5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3" t="s">
        <v>0</v>
      </c>
      <c r="B1" s="8" t="s">
        <v>2</v>
      </c>
      <c r="C1" s="10" t="s">
        <v>5</v>
      </c>
      <c r="D1" s="12">
        <v>42370.0</v>
      </c>
      <c r="E1" s="13" t="s">
        <v>10</v>
      </c>
      <c r="F1" s="18" t="str">
        <f>HYPERLINK("http://prudata.webfactional.com/wiki/index.php/RP2_(2015-2019)","RP2 meta data")</f>
        <v>RP2 meta data</v>
      </c>
      <c r="G1" s="20"/>
      <c r="H1" s="22"/>
      <c r="I1" s="24"/>
      <c r="J1" s="2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36</v>
      </c>
      <c r="B2" s="29">
        <v>42806.0</v>
      </c>
      <c r="C2" s="31" t="s">
        <v>37</v>
      </c>
      <c r="D2" s="29">
        <v>42735.0</v>
      </c>
      <c r="E2" s="33" t="s">
        <v>38</v>
      </c>
      <c r="F2" s="35" t="s">
        <v>40</v>
      </c>
      <c r="G2" s="36"/>
      <c r="H2" s="22"/>
      <c r="I2" s="24"/>
      <c r="J2" s="24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2016.0</v>
      </c>
      <c r="B1" s="2"/>
      <c r="C1" s="5" t="s">
        <v>1</v>
      </c>
      <c r="D1" s="6"/>
      <c r="E1" s="7"/>
      <c r="F1" s="2"/>
      <c r="G1" s="11" t="s">
        <v>4</v>
      </c>
      <c r="K1" s="2"/>
      <c r="L1" s="11" t="s">
        <v>11</v>
      </c>
    </row>
    <row r="2" ht="25.5" customHeight="1">
      <c r="A2" s="14" t="s">
        <v>13</v>
      </c>
      <c r="B2" s="2"/>
      <c r="C2" s="15" t="s">
        <v>14</v>
      </c>
      <c r="D2" s="15" t="s">
        <v>15</v>
      </c>
      <c r="E2" s="15" t="s">
        <v>16</v>
      </c>
      <c r="F2" s="2"/>
      <c r="G2" s="16" t="s">
        <v>17</v>
      </c>
      <c r="H2" s="16" t="s">
        <v>18</v>
      </c>
      <c r="I2" s="16" t="s">
        <v>19</v>
      </c>
      <c r="J2" s="16" t="s">
        <v>20</v>
      </c>
      <c r="K2" s="2"/>
      <c r="L2" s="16" t="s">
        <v>21</v>
      </c>
      <c r="M2" s="16" t="s">
        <v>22</v>
      </c>
      <c r="N2" s="16" t="s">
        <v>23</v>
      </c>
    </row>
    <row r="3" ht="12.75" customHeight="1">
      <c r="A3" s="30" t="s">
        <v>24</v>
      </c>
      <c r="B3" s="2"/>
      <c r="C3" s="37">
        <v>195162.76</v>
      </c>
      <c r="D3" s="37">
        <v>209509.5</v>
      </c>
      <c r="E3" s="40">
        <f t="shared" ref="E3:E11" si="2">D3/C3-1</f>
        <v>0.0735116679</v>
      </c>
      <c r="F3" s="2"/>
      <c r="G3" s="42" t="s">
        <v>39</v>
      </c>
      <c r="H3" s="37">
        <v>3.134891493E7</v>
      </c>
      <c r="I3" s="37">
        <v>3.215332722E7</v>
      </c>
      <c r="J3" s="40">
        <f t="shared" ref="J3:J11" si="3">I3/H3-1</f>
        <v>0.02565997234</v>
      </c>
      <c r="K3" s="2"/>
      <c r="L3" s="45">
        <f t="shared" ref="L3:M3" si="1">H3/C3</f>
        <v>160.6295941</v>
      </c>
      <c r="M3" s="45">
        <f t="shared" si="1"/>
        <v>153.469543</v>
      </c>
      <c r="N3" s="40">
        <f t="shared" ref="N3:N11" si="5">M3/L3-1</f>
        <v>-0.04457491893</v>
      </c>
    </row>
    <row r="4" ht="12.75" customHeight="1">
      <c r="A4" s="30" t="s">
        <v>41</v>
      </c>
      <c r="B4" s="2"/>
      <c r="C4" s="37">
        <v>657084.97</v>
      </c>
      <c r="D4" s="37">
        <v>708915.52</v>
      </c>
      <c r="E4" s="40">
        <f t="shared" si="2"/>
        <v>0.07887952452</v>
      </c>
      <c r="F4" s="2"/>
      <c r="G4" s="42" t="s">
        <v>39</v>
      </c>
      <c r="H4" s="37">
        <v>1.2275756621E8</v>
      </c>
      <c r="I4" s="37">
        <v>1.076013532E8</v>
      </c>
      <c r="J4" s="40">
        <f t="shared" si="3"/>
        <v>-0.1234645935</v>
      </c>
      <c r="K4" s="2"/>
      <c r="L4" s="45">
        <f t="shared" ref="L4:M4" si="4">H4/C4</f>
        <v>186.821449</v>
      </c>
      <c r="M4" s="45">
        <f t="shared" si="4"/>
        <v>151.7830407</v>
      </c>
      <c r="N4" s="40">
        <f t="shared" si="5"/>
        <v>-0.1875502439</v>
      </c>
    </row>
    <row r="5" ht="12.75" customHeight="1">
      <c r="A5" s="30" t="s">
        <v>44</v>
      </c>
      <c r="B5" s="2"/>
      <c r="C5" s="37">
        <v>76984.22</v>
      </c>
      <c r="D5" s="37">
        <v>90741.35</v>
      </c>
      <c r="E5" s="40">
        <f t="shared" si="2"/>
        <v>0.178700648</v>
      </c>
      <c r="F5" s="2"/>
      <c r="G5" s="42" t="s">
        <v>39</v>
      </c>
      <c r="H5" s="37">
        <v>1.60163602E7</v>
      </c>
      <c r="I5" s="37">
        <v>1.90317793E7</v>
      </c>
      <c r="J5" s="40">
        <f t="shared" si="3"/>
        <v>0.1882711841</v>
      </c>
      <c r="K5" s="2"/>
      <c r="L5" s="45">
        <f t="shared" ref="L5:M5" si="6">H5/C5</f>
        <v>208.0473141</v>
      </c>
      <c r="M5" s="45">
        <f t="shared" si="6"/>
        <v>209.7365677</v>
      </c>
      <c r="N5" s="40">
        <f t="shared" si="5"/>
        <v>0.008119564644</v>
      </c>
    </row>
    <row r="6" ht="12.75" customHeight="1">
      <c r="A6" s="30" t="s">
        <v>45</v>
      </c>
      <c r="B6" s="2"/>
      <c r="C6" s="37">
        <v>293468.47</v>
      </c>
      <c r="D6" s="37">
        <v>313461.0</v>
      </c>
      <c r="E6" s="40">
        <f t="shared" si="2"/>
        <v>0.06812496756</v>
      </c>
      <c r="F6" s="2"/>
      <c r="G6" s="42" t="s">
        <v>39</v>
      </c>
      <c r="H6" s="37">
        <v>3.558638437E7</v>
      </c>
      <c r="I6" s="37">
        <v>3.999380451E7</v>
      </c>
      <c r="J6" s="40">
        <f t="shared" si="3"/>
        <v>0.1238513049</v>
      </c>
      <c r="K6" s="2"/>
      <c r="L6" s="45">
        <f t="shared" ref="L6:M6" si="7">H6/C6</f>
        <v>121.2613552</v>
      </c>
      <c r="M6" s="45">
        <f t="shared" si="7"/>
        <v>127.5878164</v>
      </c>
      <c r="N6" s="40">
        <f t="shared" si="5"/>
        <v>0.05217211375</v>
      </c>
    </row>
    <row r="7" ht="12.75" customHeight="1">
      <c r="A7" s="30" t="s">
        <v>35</v>
      </c>
      <c r="B7" s="2"/>
      <c r="C7" s="37">
        <v>368824.94</v>
      </c>
      <c r="D7" s="37">
        <v>365533.12</v>
      </c>
      <c r="E7" s="40">
        <f t="shared" si="2"/>
        <v>-0.008925155658</v>
      </c>
      <c r="F7" s="2"/>
      <c r="G7" s="42" t="s">
        <v>39</v>
      </c>
      <c r="H7" s="37">
        <v>8.134636468E7</v>
      </c>
      <c r="I7" s="37">
        <v>7.962758095E7</v>
      </c>
      <c r="J7" s="40">
        <f t="shared" si="3"/>
        <v>-0.02112920149</v>
      </c>
      <c r="K7" s="2"/>
      <c r="L7" s="45">
        <f t="shared" ref="L7:M7" si="8">H7/C7</f>
        <v>220.5554881</v>
      </c>
      <c r="M7" s="45">
        <f t="shared" si="8"/>
        <v>217.8395789</v>
      </c>
      <c r="N7" s="40">
        <f t="shared" si="5"/>
        <v>-0.01231394975</v>
      </c>
    </row>
    <row r="8" ht="12.75" customHeight="1">
      <c r="A8" s="30" t="s">
        <v>43</v>
      </c>
      <c r="B8" s="2"/>
      <c r="C8" s="37">
        <v>3331344.51</v>
      </c>
      <c r="D8" s="37">
        <v>3401329.09</v>
      </c>
      <c r="E8" s="40">
        <f t="shared" si="2"/>
        <v>0.02100790831</v>
      </c>
      <c r="F8" s="2"/>
      <c r="G8" s="42" t="s">
        <v>39</v>
      </c>
      <c r="H8" s="37">
        <v>6.03927695E8</v>
      </c>
      <c r="I8" s="37">
        <v>6.0306358566E8</v>
      </c>
      <c r="J8" s="40">
        <f t="shared" si="3"/>
        <v>-0.001430815886</v>
      </c>
      <c r="K8" s="2"/>
      <c r="L8" s="45">
        <f t="shared" ref="L8:M8" si="9">H8/C8</f>
        <v>181.2864725</v>
      </c>
      <c r="M8" s="45">
        <f t="shared" si="9"/>
        <v>177.3023338</v>
      </c>
      <c r="N8" s="40">
        <f t="shared" si="5"/>
        <v>-0.0219770327</v>
      </c>
    </row>
    <row r="9" ht="12.75" customHeight="1">
      <c r="A9" s="30" t="s">
        <v>48</v>
      </c>
      <c r="B9" s="2"/>
      <c r="C9" s="37">
        <v>417969.36</v>
      </c>
      <c r="D9" s="37">
        <v>395543.27</v>
      </c>
      <c r="E9" s="40">
        <f t="shared" si="2"/>
        <v>-0.05365486599</v>
      </c>
      <c r="F9" s="2"/>
      <c r="G9" s="42" t="s">
        <v>39</v>
      </c>
      <c r="H9" s="37">
        <v>7.265430922E7</v>
      </c>
      <c r="I9" s="37">
        <v>6.662621676E7</v>
      </c>
      <c r="J9" s="40">
        <f t="shared" si="3"/>
        <v>-0.08296951034</v>
      </c>
      <c r="K9" s="2"/>
      <c r="L9" s="45">
        <f t="shared" ref="L9:M9" si="10">H9/C9</f>
        <v>173.8268786</v>
      </c>
      <c r="M9" s="45">
        <f t="shared" si="10"/>
        <v>168.4422965</v>
      </c>
      <c r="N9" s="40">
        <f t="shared" si="5"/>
        <v>-0.03097669475</v>
      </c>
    </row>
    <row r="10" ht="12.75" customHeight="1">
      <c r="A10" s="30" t="s">
        <v>49</v>
      </c>
      <c r="B10" s="2"/>
      <c r="C10" s="37">
        <v>846467.4</v>
      </c>
      <c r="D10" s="37">
        <v>973495.41</v>
      </c>
      <c r="E10" s="40">
        <f t="shared" si="2"/>
        <v>0.1500684019</v>
      </c>
      <c r="F10" s="2"/>
      <c r="G10" s="42" t="s">
        <v>39</v>
      </c>
      <c r="H10" s="37">
        <v>1.1575774629E8</v>
      </c>
      <c r="I10" s="37">
        <v>1.2562017834E8</v>
      </c>
      <c r="J10" s="40">
        <f t="shared" si="3"/>
        <v>0.08519889481</v>
      </c>
      <c r="K10" s="2"/>
      <c r="L10" s="45">
        <f t="shared" ref="L10:M10" si="11">H10/C10</f>
        <v>136.7539332</v>
      </c>
      <c r="M10" s="45">
        <f t="shared" si="11"/>
        <v>129.0403396</v>
      </c>
      <c r="N10" s="40">
        <f t="shared" si="5"/>
        <v>-0.05640491209</v>
      </c>
    </row>
    <row r="11" ht="12.75" customHeight="1">
      <c r="A11" s="30" t="s">
        <v>50</v>
      </c>
      <c r="B11" s="2"/>
      <c r="C11" s="37">
        <v>1049913.0</v>
      </c>
      <c r="D11" s="37">
        <v>1110076.4</v>
      </c>
      <c r="E11" s="40">
        <f t="shared" si="2"/>
        <v>0.05730322417</v>
      </c>
      <c r="F11" s="2"/>
      <c r="G11" s="42" t="s">
        <v>39</v>
      </c>
      <c r="H11" s="37">
        <v>3.609786855E7</v>
      </c>
      <c r="I11" s="37">
        <v>3.47651393E7</v>
      </c>
      <c r="J11" s="40">
        <f t="shared" si="3"/>
        <v>-0.03691988761</v>
      </c>
      <c r="K11" s="2"/>
      <c r="L11" s="45">
        <f t="shared" ref="L11:M11" si="12">H11/C11</f>
        <v>34.3817712</v>
      </c>
      <c r="M11" s="45">
        <f t="shared" si="12"/>
        <v>31.31778975</v>
      </c>
      <c r="N11" s="40">
        <f t="shared" si="5"/>
        <v>-0.08911645177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2016.0</v>
      </c>
      <c r="B1" s="4"/>
      <c r="C1" s="2"/>
      <c r="D1" s="5" t="s">
        <v>1</v>
      </c>
      <c r="E1" s="6"/>
      <c r="F1" s="7"/>
      <c r="G1" s="2"/>
      <c r="H1" s="9" t="s">
        <v>3</v>
      </c>
      <c r="I1" s="6"/>
      <c r="J1" s="6"/>
      <c r="K1" s="6"/>
      <c r="L1" s="2"/>
      <c r="M1" s="11" t="s">
        <v>6</v>
      </c>
      <c r="P1" s="2"/>
      <c r="Q1" s="11" t="s">
        <v>7</v>
      </c>
      <c r="T1" s="2"/>
      <c r="U1" s="11" t="s">
        <v>8</v>
      </c>
      <c r="X1" s="2"/>
      <c r="Y1" s="11" t="s">
        <v>9</v>
      </c>
      <c r="AB1" s="2"/>
      <c r="AC1" s="11" t="s">
        <v>4</v>
      </c>
      <c r="AG1" s="2"/>
      <c r="AH1" s="11" t="s">
        <v>11</v>
      </c>
    </row>
    <row r="2" ht="25.5" customHeight="1">
      <c r="A2" s="14" t="s">
        <v>12</v>
      </c>
      <c r="B2" s="14" t="s">
        <v>13</v>
      </c>
      <c r="C2" s="2"/>
      <c r="D2" s="15" t="s">
        <v>14</v>
      </c>
      <c r="E2" s="15" t="s">
        <v>15</v>
      </c>
      <c r="F2" s="15" t="s">
        <v>16</v>
      </c>
      <c r="G2" s="2"/>
      <c r="H2" s="17" t="s">
        <v>17</v>
      </c>
      <c r="I2" s="17" t="s">
        <v>25</v>
      </c>
      <c r="J2" s="17" t="s">
        <v>26</v>
      </c>
      <c r="K2" s="17" t="s">
        <v>27</v>
      </c>
      <c r="L2" s="2"/>
      <c r="M2" s="17" t="s">
        <v>28</v>
      </c>
      <c r="N2" s="17" t="s">
        <v>29</v>
      </c>
      <c r="O2" s="17" t="s">
        <v>30</v>
      </c>
      <c r="P2" s="2"/>
      <c r="Q2" s="17" t="s">
        <v>31</v>
      </c>
      <c r="R2" s="17" t="s">
        <v>32</v>
      </c>
      <c r="S2" s="17" t="s">
        <v>33</v>
      </c>
      <c r="T2" s="2"/>
      <c r="U2" s="17" t="s">
        <v>18</v>
      </c>
      <c r="V2" s="17" t="s">
        <v>19</v>
      </c>
      <c r="W2" s="17" t="s">
        <v>20</v>
      </c>
      <c r="X2" s="2"/>
      <c r="Y2" s="19" t="s">
        <v>21</v>
      </c>
      <c r="Z2" s="19" t="s">
        <v>22</v>
      </c>
      <c r="AA2" s="19" t="s">
        <v>23</v>
      </c>
      <c r="AB2" s="2"/>
      <c r="AC2" s="16" t="s">
        <v>17</v>
      </c>
      <c r="AD2" s="16" t="s">
        <v>18</v>
      </c>
      <c r="AE2" s="16" t="s">
        <v>19</v>
      </c>
      <c r="AF2" s="16" t="s">
        <v>20</v>
      </c>
      <c r="AG2" s="2"/>
      <c r="AH2" s="21" t="s">
        <v>21</v>
      </c>
      <c r="AI2" s="21" t="s">
        <v>22</v>
      </c>
      <c r="AJ2" s="21" t="s">
        <v>23</v>
      </c>
    </row>
    <row r="3" ht="12.75" customHeight="1">
      <c r="A3" s="23" t="s">
        <v>34</v>
      </c>
      <c r="B3" s="26" t="s">
        <v>35</v>
      </c>
      <c r="C3" s="2"/>
      <c r="D3" s="28">
        <v>190100.0</v>
      </c>
      <c r="E3" s="28">
        <v>183800.78</v>
      </c>
      <c r="F3" s="32">
        <f t="shared" ref="F3:F41" si="3">E3/D3-1</f>
        <v>-0.03313634929</v>
      </c>
      <c r="G3" s="2"/>
      <c r="H3" s="34" t="s">
        <v>39</v>
      </c>
      <c r="I3" s="28">
        <v>4.0897E7</v>
      </c>
      <c r="J3" s="28">
        <v>3.9327723E7</v>
      </c>
      <c r="K3" s="32">
        <f t="shared" ref="K3:K41" si="4">J3/I3-1</f>
        <v>-0.03837144534</v>
      </c>
      <c r="L3" s="2"/>
      <c r="M3" s="38">
        <v>0.017</v>
      </c>
      <c r="N3" s="38">
        <v>0.01</v>
      </c>
      <c r="O3" s="32">
        <f t="shared" ref="O3:O41" si="5">N3-M3</f>
        <v>-0.007</v>
      </c>
      <c r="P3" s="2"/>
      <c r="Q3" s="39">
        <v>116.095</v>
      </c>
      <c r="R3" s="39">
        <v>114.276</v>
      </c>
      <c r="S3" s="41">
        <f t="shared" ref="S3:S41" si="6">R3-Q3</f>
        <v>-1.819</v>
      </c>
      <c r="T3" s="2"/>
      <c r="U3" s="28">
        <v>3.522706503E7</v>
      </c>
      <c r="V3" s="28">
        <v>3.441468604E7</v>
      </c>
      <c r="W3" s="32">
        <f t="shared" ref="W3:W41" si="7">V3/U3-1</f>
        <v>-0.02306121697</v>
      </c>
      <c r="X3" s="2"/>
      <c r="Y3" s="43">
        <f t="shared" ref="Y3:Z3" si="1">U3/D3</f>
        <v>185.3080749</v>
      </c>
      <c r="Z3" s="43">
        <f t="shared" si="1"/>
        <v>187.2390642</v>
      </c>
      <c r="AA3" s="44">
        <f t="shared" ref="AA3:AA41" si="9">Z3/Y3-1</f>
        <v>0.01042042723</v>
      </c>
      <c r="AB3" s="2"/>
      <c r="AC3" s="34" t="s">
        <v>39</v>
      </c>
      <c r="AD3" s="28">
        <v>3.522706503E7</v>
      </c>
      <c r="AE3" s="28">
        <v>3.441468604E7</v>
      </c>
      <c r="AF3" s="32">
        <f t="shared" ref="AF3:AF41" si="10">AE3/AD3-1</f>
        <v>-0.02306121697</v>
      </c>
      <c r="AG3" s="2"/>
      <c r="AH3" s="43">
        <f t="shared" ref="AH3:AI3" si="2">AD3/D3</f>
        <v>185.3080749</v>
      </c>
      <c r="AI3" s="43">
        <f t="shared" si="2"/>
        <v>187.2390642</v>
      </c>
      <c r="AJ3" s="44">
        <f t="shared" ref="AJ3:AJ41" si="12">AI3/AH3-1</f>
        <v>0.01042042723</v>
      </c>
    </row>
    <row r="4" ht="12.75" customHeight="1">
      <c r="A4" s="23" t="s">
        <v>42</v>
      </c>
      <c r="B4" s="26" t="s">
        <v>43</v>
      </c>
      <c r="C4" s="2"/>
      <c r="D4" s="28">
        <v>3947.21</v>
      </c>
      <c r="E4" s="28">
        <v>4370.61</v>
      </c>
      <c r="F4" s="32">
        <f t="shared" si="3"/>
        <v>0.1072656383</v>
      </c>
      <c r="G4" s="2"/>
      <c r="H4" s="34" t="s">
        <v>39</v>
      </c>
      <c r="I4" s="28">
        <v>5506774.16</v>
      </c>
      <c r="J4" s="28">
        <v>5252264.35</v>
      </c>
      <c r="K4" s="32">
        <f t="shared" si="4"/>
        <v>-0.0462175863</v>
      </c>
      <c r="L4" s="2"/>
      <c r="M4" s="38">
        <v>0.01188</v>
      </c>
      <c r="N4" s="38">
        <v>0.018</v>
      </c>
      <c r="O4" s="32">
        <f t="shared" si="5"/>
        <v>0.00612</v>
      </c>
      <c r="P4" s="2"/>
      <c r="Q4" s="39">
        <v>112.947</v>
      </c>
      <c r="R4" s="39">
        <v>113.051</v>
      </c>
      <c r="S4" s="41">
        <f t="shared" si="6"/>
        <v>0.104</v>
      </c>
      <c r="T4" s="2"/>
      <c r="U4" s="28">
        <v>4875519.13</v>
      </c>
      <c r="V4" s="28">
        <v>4645936.93</v>
      </c>
      <c r="W4" s="32">
        <f t="shared" si="7"/>
        <v>-0.04708877022</v>
      </c>
      <c r="X4" s="2"/>
      <c r="Y4" s="43">
        <f t="shared" ref="Y4:Z4" si="8">U4/D4</f>
        <v>1235.181085</v>
      </c>
      <c r="Z4" s="43">
        <f t="shared" si="8"/>
        <v>1062.995081</v>
      </c>
      <c r="AA4" s="44">
        <f t="shared" si="9"/>
        <v>-0.1394014256</v>
      </c>
      <c r="AB4" s="2"/>
      <c r="AC4" s="34" t="s">
        <v>39</v>
      </c>
      <c r="AD4" s="28">
        <v>4875519.13</v>
      </c>
      <c r="AE4" s="28">
        <v>4645936.93</v>
      </c>
      <c r="AF4" s="32">
        <f t="shared" si="10"/>
        <v>-0.04708877022</v>
      </c>
      <c r="AG4" s="2"/>
      <c r="AH4" s="43">
        <f t="shared" ref="AH4:AI4" si="11">AD4/D4</f>
        <v>1235.181085</v>
      </c>
      <c r="AI4" s="43">
        <f t="shared" si="11"/>
        <v>1062.995081</v>
      </c>
      <c r="AJ4" s="44">
        <f t="shared" si="12"/>
        <v>-0.1394014256</v>
      </c>
    </row>
    <row r="5" ht="12.75" customHeight="1">
      <c r="A5" s="23" t="s">
        <v>46</v>
      </c>
      <c r="B5" s="26" t="s">
        <v>43</v>
      </c>
      <c r="C5" s="2"/>
      <c r="D5" s="28">
        <v>139355.17</v>
      </c>
      <c r="E5" s="28">
        <v>147296.98</v>
      </c>
      <c r="F5" s="32">
        <f t="shared" si="3"/>
        <v>0.0569897048</v>
      </c>
      <c r="G5" s="2"/>
      <c r="H5" s="34" t="s">
        <v>39</v>
      </c>
      <c r="I5" s="28">
        <v>3.502950529E7</v>
      </c>
      <c r="J5" s="28">
        <v>3.377730517E7</v>
      </c>
      <c r="K5" s="32">
        <f t="shared" si="4"/>
        <v>-0.03574701126</v>
      </c>
      <c r="L5" s="2"/>
      <c r="M5" s="38">
        <v>0.01188</v>
      </c>
      <c r="N5" s="38">
        <v>0.018</v>
      </c>
      <c r="O5" s="32">
        <f t="shared" si="5"/>
        <v>0.00612</v>
      </c>
      <c r="P5" s="2"/>
      <c r="Q5" s="39">
        <v>112.947</v>
      </c>
      <c r="R5" s="39">
        <v>113.051</v>
      </c>
      <c r="S5" s="41">
        <f t="shared" si="6"/>
        <v>0.104</v>
      </c>
      <c r="T5" s="2"/>
      <c r="U5" s="28">
        <v>3.101398719E7</v>
      </c>
      <c r="V5" s="28">
        <v>2.987801435E7</v>
      </c>
      <c r="W5" s="32">
        <f t="shared" si="7"/>
        <v>-0.03662775873</v>
      </c>
      <c r="X5" s="2"/>
      <c r="Y5" s="43">
        <f t="shared" ref="Y5:Z5" si="13">U5/D5</f>
        <v>222.5535457</v>
      </c>
      <c r="Z5" s="43">
        <f t="shared" si="13"/>
        <v>202.8420023</v>
      </c>
      <c r="AA5" s="44">
        <f t="shared" si="9"/>
        <v>-0.08856989155</v>
      </c>
      <c r="AB5" s="2"/>
      <c r="AC5" s="34" t="s">
        <v>39</v>
      </c>
      <c r="AD5" s="28">
        <v>3.101398719E7</v>
      </c>
      <c r="AE5" s="28">
        <v>2.987801435E7</v>
      </c>
      <c r="AF5" s="32">
        <f t="shared" si="10"/>
        <v>-0.03662775873</v>
      </c>
      <c r="AG5" s="2"/>
      <c r="AH5" s="43">
        <f t="shared" ref="AH5:AI5" si="14">AD5/D5</f>
        <v>222.5535457</v>
      </c>
      <c r="AI5" s="43">
        <f t="shared" si="14"/>
        <v>202.8420023</v>
      </c>
      <c r="AJ5" s="44">
        <f t="shared" si="12"/>
        <v>-0.08856989155</v>
      </c>
    </row>
    <row r="6" ht="12.75" customHeight="1">
      <c r="A6" s="23" t="s">
        <v>47</v>
      </c>
      <c r="B6" s="26" t="s">
        <v>43</v>
      </c>
      <c r="C6" s="2"/>
      <c r="D6" s="28">
        <v>34838.89</v>
      </c>
      <c r="E6" s="28">
        <v>30005.24</v>
      </c>
      <c r="F6" s="32">
        <f t="shared" si="3"/>
        <v>-0.1387429393</v>
      </c>
      <c r="G6" s="2"/>
      <c r="H6" s="34" t="s">
        <v>39</v>
      </c>
      <c r="I6" s="28">
        <v>8108922.38</v>
      </c>
      <c r="J6" s="28">
        <v>6672780.42</v>
      </c>
      <c r="K6" s="32">
        <f t="shared" si="4"/>
        <v>-0.1771063888</v>
      </c>
      <c r="L6" s="2"/>
      <c r="M6" s="38">
        <v>0.01188</v>
      </c>
      <c r="N6" s="38">
        <v>0.018</v>
      </c>
      <c r="O6" s="32">
        <f t="shared" si="5"/>
        <v>0.00612</v>
      </c>
      <c r="P6" s="2"/>
      <c r="Q6" s="39">
        <v>112.947</v>
      </c>
      <c r="R6" s="39">
        <v>113.051</v>
      </c>
      <c r="S6" s="41">
        <f t="shared" si="6"/>
        <v>0.104</v>
      </c>
      <c r="T6" s="2"/>
      <c r="U6" s="28">
        <v>7179376.72</v>
      </c>
      <c r="V6" s="28">
        <v>5902467.0</v>
      </c>
      <c r="W6" s="32">
        <f t="shared" si="7"/>
        <v>-0.1778580189</v>
      </c>
      <c r="X6" s="2"/>
      <c r="Y6" s="43">
        <f t="shared" ref="Y6:Z6" si="15">U6/D6</f>
        <v>206.0736355</v>
      </c>
      <c r="Z6" s="43">
        <f t="shared" si="15"/>
        <v>196.7145405</v>
      </c>
      <c r="AA6" s="44">
        <f t="shared" si="9"/>
        <v>-0.04541626577</v>
      </c>
      <c r="AB6" s="2"/>
      <c r="AC6" s="34" t="s">
        <v>39</v>
      </c>
      <c r="AD6" s="28">
        <v>7179376.72</v>
      </c>
      <c r="AE6" s="28">
        <v>5902467.0</v>
      </c>
      <c r="AF6" s="32">
        <f t="shared" si="10"/>
        <v>-0.1778580189</v>
      </c>
      <c r="AG6" s="2"/>
      <c r="AH6" s="43">
        <f t="shared" ref="AH6:AI6" si="16">AD6/D6</f>
        <v>206.0736355</v>
      </c>
      <c r="AI6" s="43">
        <f t="shared" si="16"/>
        <v>196.7145405</v>
      </c>
      <c r="AJ6" s="44">
        <f t="shared" si="12"/>
        <v>-0.04541626577</v>
      </c>
    </row>
    <row r="7" ht="12.75" customHeight="1">
      <c r="A7" s="23" t="s">
        <v>51</v>
      </c>
      <c r="B7" s="26" t="s">
        <v>43</v>
      </c>
      <c r="C7" s="2"/>
      <c r="D7" s="28">
        <v>25495.79</v>
      </c>
      <c r="E7" s="28">
        <v>29517.33</v>
      </c>
      <c r="F7" s="32">
        <f t="shared" si="3"/>
        <v>0.1577334925</v>
      </c>
      <c r="G7" s="2"/>
      <c r="H7" s="34" t="s">
        <v>39</v>
      </c>
      <c r="I7" s="28">
        <v>7486634.96</v>
      </c>
      <c r="J7" s="28">
        <v>7156499.81</v>
      </c>
      <c r="K7" s="32">
        <f t="shared" si="4"/>
        <v>-0.04409660038</v>
      </c>
      <c r="L7" s="2"/>
      <c r="M7" s="38">
        <v>0.01188</v>
      </c>
      <c r="N7" s="38">
        <v>0.018</v>
      </c>
      <c r="O7" s="32">
        <f t="shared" si="5"/>
        <v>0.00612</v>
      </c>
      <c r="P7" s="2"/>
      <c r="Q7" s="39">
        <v>112.947</v>
      </c>
      <c r="R7" s="39">
        <v>113.051</v>
      </c>
      <c r="S7" s="41">
        <f t="shared" si="6"/>
        <v>0.104</v>
      </c>
      <c r="T7" s="2"/>
      <c r="U7" s="28">
        <v>6628423.63</v>
      </c>
      <c r="V7" s="28">
        <v>6330345.27</v>
      </c>
      <c r="W7" s="32">
        <f t="shared" si="7"/>
        <v>-0.0449697208</v>
      </c>
      <c r="X7" s="2"/>
      <c r="Y7" s="43">
        <f t="shared" ref="Y7:Z7" si="17">U7/D7</f>
        <v>259.9811039</v>
      </c>
      <c r="Z7" s="43">
        <f t="shared" si="17"/>
        <v>214.4619879</v>
      </c>
      <c r="AA7" s="44">
        <f t="shared" si="9"/>
        <v>-0.1750862479</v>
      </c>
      <c r="AB7" s="2"/>
      <c r="AC7" s="34" t="s">
        <v>39</v>
      </c>
      <c r="AD7" s="28">
        <v>6628423.63</v>
      </c>
      <c r="AE7" s="28">
        <v>6330345.27</v>
      </c>
      <c r="AF7" s="32">
        <f t="shared" si="10"/>
        <v>-0.0449697208</v>
      </c>
      <c r="AG7" s="2"/>
      <c r="AH7" s="43">
        <f t="shared" ref="AH7:AI7" si="18">AD7/D7</f>
        <v>259.9811039</v>
      </c>
      <c r="AI7" s="43">
        <f t="shared" si="18"/>
        <v>214.4619879</v>
      </c>
      <c r="AJ7" s="44">
        <f t="shared" si="12"/>
        <v>-0.1750862479</v>
      </c>
    </row>
    <row r="8" ht="12.75" customHeight="1">
      <c r="A8" s="23" t="s">
        <v>52</v>
      </c>
      <c r="B8" s="26" t="s">
        <v>43</v>
      </c>
      <c r="C8" s="2"/>
      <c r="D8" s="28">
        <v>6057.15</v>
      </c>
      <c r="E8" s="28">
        <v>4882.85</v>
      </c>
      <c r="F8" s="32">
        <f t="shared" si="3"/>
        <v>-0.1938700544</v>
      </c>
      <c r="G8" s="2"/>
      <c r="H8" s="34" t="s">
        <v>39</v>
      </c>
      <c r="I8" s="28">
        <v>2410572.52</v>
      </c>
      <c r="J8" s="28">
        <v>2326727.66</v>
      </c>
      <c r="K8" s="32">
        <f t="shared" si="4"/>
        <v>-0.03478213549</v>
      </c>
      <c r="L8" s="2"/>
      <c r="M8" s="38">
        <v>0.01188</v>
      </c>
      <c r="N8" s="38">
        <v>0.018</v>
      </c>
      <c r="O8" s="32">
        <f t="shared" si="5"/>
        <v>0.00612</v>
      </c>
      <c r="P8" s="2"/>
      <c r="Q8" s="39">
        <v>112.947</v>
      </c>
      <c r="R8" s="39">
        <v>113.051</v>
      </c>
      <c r="S8" s="41">
        <f t="shared" si="6"/>
        <v>0.104</v>
      </c>
      <c r="T8" s="2"/>
      <c r="U8" s="28">
        <v>2134242.68</v>
      </c>
      <c r="V8" s="28">
        <v>2058127.55</v>
      </c>
      <c r="W8" s="32">
        <f t="shared" si="7"/>
        <v>-0.03566376528</v>
      </c>
      <c r="X8" s="2"/>
      <c r="Y8" s="43">
        <f t="shared" ref="Y8:Z8" si="19">U8/D8</f>
        <v>352.3509703</v>
      </c>
      <c r="Z8" s="43">
        <f t="shared" si="19"/>
        <v>421.5012851</v>
      </c>
      <c r="AA8" s="44">
        <f t="shared" si="9"/>
        <v>0.1962540779</v>
      </c>
      <c r="AB8" s="2"/>
      <c r="AC8" s="34" t="s">
        <v>39</v>
      </c>
      <c r="AD8" s="28">
        <v>2134242.68</v>
      </c>
      <c r="AE8" s="28">
        <v>2058127.55</v>
      </c>
      <c r="AF8" s="32">
        <f t="shared" si="10"/>
        <v>-0.03566376528</v>
      </c>
      <c r="AG8" s="2"/>
      <c r="AH8" s="43">
        <f t="shared" ref="AH8:AI8" si="20">AD8/D8</f>
        <v>352.3509703</v>
      </c>
      <c r="AI8" s="43">
        <f t="shared" si="20"/>
        <v>421.5012851</v>
      </c>
      <c r="AJ8" s="44">
        <f t="shared" si="12"/>
        <v>0.1962540779</v>
      </c>
    </row>
    <row r="9" ht="12.75" customHeight="1">
      <c r="A9" s="23" t="s">
        <v>53</v>
      </c>
      <c r="B9" s="26" t="s">
        <v>44</v>
      </c>
      <c r="C9" s="2"/>
      <c r="D9" s="28">
        <v>24191.38</v>
      </c>
      <c r="E9" s="28">
        <v>28729.27</v>
      </c>
      <c r="F9" s="32">
        <f t="shared" si="3"/>
        <v>0.1875829324</v>
      </c>
      <c r="G9" s="2"/>
      <c r="H9" s="34" t="s">
        <v>54</v>
      </c>
      <c r="I9" s="28">
        <v>1.072520567E7</v>
      </c>
      <c r="J9" s="28">
        <v>1.015484874E7</v>
      </c>
      <c r="K9" s="32">
        <f t="shared" si="4"/>
        <v>-0.05317911353</v>
      </c>
      <c r="L9" s="2"/>
      <c r="M9" s="38">
        <v>0.01788</v>
      </c>
      <c r="N9" s="38">
        <v>-0.013</v>
      </c>
      <c r="O9" s="32">
        <f t="shared" si="5"/>
        <v>-0.03088</v>
      </c>
      <c r="P9" s="2"/>
      <c r="Q9" s="39">
        <v>112.052</v>
      </c>
      <c r="R9" s="39">
        <v>105.172</v>
      </c>
      <c r="S9" s="41">
        <f t="shared" si="6"/>
        <v>-6.88</v>
      </c>
      <c r="T9" s="2"/>
      <c r="U9" s="28">
        <v>9571628.92</v>
      </c>
      <c r="V9" s="28">
        <v>9655471.43</v>
      </c>
      <c r="W9" s="32">
        <f t="shared" si="7"/>
        <v>0.008759481871</v>
      </c>
      <c r="X9" s="2"/>
      <c r="Y9" s="43">
        <f t="shared" ref="Y9:Z9" si="21">U9/D9</f>
        <v>395.6627906</v>
      </c>
      <c r="Z9" s="43">
        <f t="shared" si="21"/>
        <v>336.0848163</v>
      </c>
      <c r="AA9" s="44">
        <f t="shared" si="9"/>
        <v>-0.1505776529</v>
      </c>
      <c r="AB9" s="2"/>
      <c r="AC9" s="34" t="s">
        <v>39</v>
      </c>
      <c r="AD9" s="28">
        <v>4895222.69</v>
      </c>
      <c r="AE9" s="28">
        <v>4938102.3</v>
      </c>
      <c r="AF9" s="32">
        <f t="shared" si="10"/>
        <v>0.008759480971</v>
      </c>
      <c r="AG9" s="2"/>
      <c r="AH9" s="43">
        <f t="shared" ref="AH9:AI9" si="22">AD9/D9</f>
        <v>202.3540075</v>
      </c>
      <c r="AI9" s="43">
        <f t="shared" si="22"/>
        <v>171.8840158</v>
      </c>
      <c r="AJ9" s="44">
        <f t="shared" si="12"/>
        <v>-0.1505776536</v>
      </c>
    </row>
    <row r="10" ht="12.75" customHeight="1">
      <c r="A10" s="23" t="s">
        <v>55</v>
      </c>
      <c r="B10" s="26" t="s">
        <v>35</v>
      </c>
      <c r="C10" s="2"/>
      <c r="D10" s="28">
        <v>17500.0</v>
      </c>
      <c r="E10" s="28">
        <v>18262.1</v>
      </c>
      <c r="F10" s="32">
        <f t="shared" si="3"/>
        <v>0.04354857143</v>
      </c>
      <c r="G10" s="2"/>
      <c r="H10" s="34" t="s">
        <v>56</v>
      </c>
      <c r="I10" s="28">
        <v>3.136670633E7</v>
      </c>
      <c r="J10" s="28">
        <v>3.080324922E7</v>
      </c>
      <c r="K10" s="32">
        <f t="shared" si="4"/>
        <v>-0.01796354083</v>
      </c>
      <c r="L10" s="2"/>
      <c r="M10" s="38">
        <v>0.01027</v>
      </c>
      <c r="N10" s="38">
        <v>-0.006</v>
      </c>
      <c r="O10" s="32">
        <f t="shared" si="5"/>
        <v>-0.01627</v>
      </c>
      <c r="P10" s="2"/>
      <c r="Q10" s="39">
        <v>110.357</v>
      </c>
      <c r="R10" s="39">
        <v>108.636</v>
      </c>
      <c r="S10" s="41">
        <f t="shared" si="6"/>
        <v>-1.721</v>
      </c>
      <c r="T10" s="2"/>
      <c r="U10" s="28">
        <v>2.842283205E7</v>
      </c>
      <c r="V10" s="28">
        <v>2.835465083E7</v>
      </c>
      <c r="W10" s="32">
        <f t="shared" si="7"/>
        <v>-0.002398818664</v>
      </c>
      <c r="X10" s="2"/>
      <c r="Y10" s="43">
        <f t="shared" ref="Y10:Z10" si="23">U10/D10</f>
        <v>1624.161831</v>
      </c>
      <c r="Z10" s="43">
        <f t="shared" si="23"/>
        <v>1552.650069</v>
      </c>
      <c r="AA10" s="44">
        <f t="shared" si="9"/>
        <v>-0.04402994873</v>
      </c>
      <c r="AB10" s="2"/>
      <c r="AC10" s="34" t="s">
        <v>39</v>
      </c>
      <c r="AD10" s="28">
        <v>3873354.74</v>
      </c>
      <c r="AE10" s="28">
        <v>3864063.27</v>
      </c>
      <c r="AF10" s="32">
        <f t="shared" si="10"/>
        <v>-0.002398817207</v>
      </c>
      <c r="AG10" s="2"/>
      <c r="AH10" s="43">
        <f t="shared" ref="AH10:AI10" si="24">AD10/D10</f>
        <v>221.3345566</v>
      </c>
      <c r="AI10" s="43">
        <f t="shared" si="24"/>
        <v>211.5892077</v>
      </c>
      <c r="AJ10" s="44">
        <f t="shared" si="12"/>
        <v>-0.04402994733</v>
      </c>
    </row>
    <row r="11" ht="12.75" customHeight="1">
      <c r="A11" s="23" t="s">
        <v>61</v>
      </c>
      <c r="B11" s="26" t="s">
        <v>41</v>
      </c>
      <c r="C11" s="2"/>
      <c r="D11" s="28">
        <v>39200.0</v>
      </c>
      <c r="E11" s="28">
        <v>47273.67</v>
      </c>
      <c r="F11" s="32">
        <f t="shared" si="3"/>
        <v>0.2059609694</v>
      </c>
      <c r="G11" s="2"/>
      <c r="H11" s="34" t="s">
        <v>39</v>
      </c>
      <c r="I11" s="28">
        <v>8207992.2</v>
      </c>
      <c r="J11" s="28">
        <v>6937912.61</v>
      </c>
      <c r="K11" s="32">
        <f t="shared" si="4"/>
        <v>-0.1547369392</v>
      </c>
      <c r="L11" s="2"/>
      <c r="M11" s="38">
        <v>0.017</v>
      </c>
      <c r="N11" s="38">
        <v>-0.012</v>
      </c>
      <c r="O11" s="32">
        <f t="shared" si="5"/>
        <v>-0.029</v>
      </c>
      <c r="P11" s="2"/>
      <c r="Q11" s="39">
        <v>114.829</v>
      </c>
      <c r="R11" s="39">
        <v>106.548</v>
      </c>
      <c r="S11" s="41">
        <f t="shared" si="6"/>
        <v>-8.281</v>
      </c>
      <c r="T11" s="2"/>
      <c r="U11" s="28">
        <v>7148010.28</v>
      </c>
      <c r="V11" s="28">
        <v>6511542.78</v>
      </c>
      <c r="W11" s="32">
        <f t="shared" si="7"/>
        <v>-0.08904121218</v>
      </c>
      <c r="X11" s="2"/>
      <c r="Y11" s="43">
        <f t="shared" ref="Y11:Z11" si="25">U11/D11</f>
        <v>182.347201</v>
      </c>
      <c r="Z11" s="43">
        <f t="shared" si="25"/>
        <v>137.7414273</v>
      </c>
      <c r="AA11" s="44">
        <f t="shared" si="9"/>
        <v>-0.2446200077</v>
      </c>
      <c r="AB11" s="2"/>
      <c r="AC11" s="34" t="s">
        <v>39</v>
      </c>
      <c r="AD11" s="28">
        <v>7148010.28</v>
      </c>
      <c r="AE11" s="28">
        <v>6511542.78</v>
      </c>
      <c r="AF11" s="32">
        <f t="shared" si="10"/>
        <v>-0.08904121218</v>
      </c>
      <c r="AG11" s="2"/>
      <c r="AH11" s="43">
        <f t="shared" ref="AH11:AI11" si="26">AD11/D11</f>
        <v>182.347201</v>
      </c>
      <c r="AI11" s="43">
        <f t="shared" si="26"/>
        <v>137.7414273</v>
      </c>
      <c r="AJ11" s="44">
        <f t="shared" si="12"/>
        <v>-0.2446200077</v>
      </c>
    </row>
    <row r="12" ht="12.75" customHeight="1">
      <c r="A12" s="23" t="s">
        <v>64</v>
      </c>
      <c r="B12" s="26" t="s">
        <v>35</v>
      </c>
      <c r="C12" s="2"/>
      <c r="D12" s="28">
        <v>84700.0</v>
      </c>
      <c r="E12" s="28">
        <v>82480.7</v>
      </c>
      <c r="F12" s="32">
        <f t="shared" si="3"/>
        <v>-0.02620188902</v>
      </c>
      <c r="G12" s="2"/>
      <c r="H12" s="34" t="s">
        <v>65</v>
      </c>
      <c r="I12" s="28">
        <v>5.74984E8</v>
      </c>
      <c r="J12" s="28">
        <v>5.87224E8</v>
      </c>
      <c r="K12" s="32">
        <f t="shared" si="4"/>
        <v>0.02128754887</v>
      </c>
      <c r="L12" s="2"/>
      <c r="M12" s="38">
        <v>0.02</v>
      </c>
      <c r="N12" s="38">
        <v>0.006</v>
      </c>
      <c r="O12" s="32">
        <f t="shared" si="5"/>
        <v>-0.014</v>
      </c>
      <c r="P12" s="2"/>
      <c r="Q12" s="39">
        <v>113.721</v>
      </c>
      <c r="R12" s="39">
        <v>110.18</v>
      </c>
      <c r="S12" s="41">
        <f t="shared" si="6"/>
        <v>-3.541</v>
      </c>
      <c r="T12" s="2"/>
      <c r="U12" s="28">
        <v>5.0560729824E8</v>
      </c>
      <c r="V12" s="28">
        <v>5.3296793502E8</v>
      </c>
      <c r="W12" s="32">
        <f t="shared" si="7"/>
        <v>0.05411440237</v>
      </c>
      <c r="X12" s="2"/>
      <c r="Y12" s="43">
        <f t="shared" ref="Y12:Z12" si="27">U12/D12</f>
        <v>5969.38959</v>
      </c>
      <c r="Z12" s="43">
        <f t="shared" si="27"/>
        <v>6461.729047</v>
      </c>
      <c r="AA12" s="44">
        <f t="shared" si="9"/>
        <v>0.08247735387</v>
      </c>
      <c r="AB12" s="2"/>
      <c r="AC12" s="34" t="s">
        <v>39</v>
      </c>
      <c r="AD12" s="28">
        <v>1.914113347E7</v>
      </c>
      <c r="AE12" s="28">
        <v>2.017694447E7</v>
      </c>
      <c r="AF12" s="32">
        <f t="shared" si="10"/>
        <v>0.05411440245</v>
      </c>
      <c r="AG12" s="2"/>
      <c r="AH12" s="43">
        <f t="shared" ref="AH12:AI12" si="28">AD12/D12</f>
        <v>225.9874081</v>
      </c>
      <c r="AI12" s="43">
        <f t="shared" si="28"/>
        <v>244.6262516</v>
      </c>
      <c r="AJ12" s="44">
        <f t="shared" si="12"/>
        <v>0.08247735395</v>
      </c>
    </row>
    <row r="13" ht="12.75" customHeight="1">
      <c r="A13" s="23" t="s">
        <v>66</v>
      </c>
      <c r="B13" s="26" t="s">
        <v>45</v>
      </c>
      <c r="C13" s="2"/>
      <c r="D13" s="28">
        <v>151768.47</v>
      </c>
      <c r="E13" s="28">
        <v>169561.0</v>
      </c>
      <c r="F13" s="32">
        <f t="shared" si="3"/>
        <v>0.1172346931</v>
      </c>
      <c r="G13" s="2"/>
      <c r="H13" s="34" t="s">
        <v>67</v>
      </c>
      <c r="I13" s="28">
        <v>1.7679083507E8</v>
      </c>
      <c r="J13" s="28">
        <v>1.81867E8</v>
      </c>
      <c r="K13" s="32">
        <f t="shared" si="4"/>
        <v>0.02871282851</v>
      </c>
      <c r="L13" s="2"/>
      <c r="M13" s="38">
        <v>0.022</v>
      </c>
      <c r="N13" s="38">
        <v>0.0</v>
      </c>
      <c r="O13" s="32">
        <f t="shared" si="5"/>
        <v>-0.022</v>
      </c>
      <c r="P13" s="2"/>
      <c r="Q13" s="39">
        <v>114.065</v>
      </c>
      <c r="R13" s="39">
        <v>108.557</v>
      </c>
      <c r="S13" s="41">
        <f t="shared" si="6"/>
        <v>-5.508</v>
      </c>
      <c r="T13" s="2"/>
      <c r="U13" s="28">
        <v>1.5499142577E8</v>
      </c>
      <c r="V13" s="28">
        <v>1.675320453E8</v>
      </c>
      <c r="W13" s="32">
        <f t="shared" si="7"/>
        <v>0.08091169862</v>
      </c>
      <c r="X13" s="2"/>
      <c r="Y13" s="43">
        <f t="shared" ref="Y13:Z13" si="29">U13/D13</f>
        <v>1021.236004</v>
      </c>
      <c r="Z13" s="43">
        <f t="shared" si="29"/>
        <v>988.0340721</v>
      </c>
      <c r="AA13" s="44">
        <f t="shared" si="9"/>
        <v>-0.03251151678</v>
      </c>
      <c r="AB13" s="2"/>
      <c r="AC13" s="34" t="s">
        <v>39</v>
      </c>
      <c r="AD13" s="28">
        <v>2.082274907E7</v>
      </c>
      <c r="AE13" s="28">
        <v>2.250755307E7</v>
      </c>
      <c r="AF13" s="32">
        <f t="shared" si="10"/>
        <v>0.08091169875</v>
      </c>
      <c r="AG13" s="2"/>
      <c r="AH13" s="43">
        <f t="shared" ref="AH13:AI13" si="30">AD13/D13</f>
        <v>137.2007576</v>
      </c>
      <c r="AI13" s="43">
        <f t="shared" si="30"/>
        <v>132.7401529</v>
      </c>
      <c r="AJ13" s="44">
        <f t="shared" si="12"/>
        <v>-0.03251151665</v>
      </c>
    </row>
    <row r="14" ht="13.5" customHeight="1">
      <c r="A14" s="23" t="s">
        <v>68</v>
      </c>
      <c r="B14" s="26" t="s">
        <v>48</v>
      </c>
      <c r="C14" s="2"/>
      <c r="D14" s="28">
        <v>16551.0</v>
      </c>
      <c r="E14" s="28">
        <v>16003.0</v>
      </c>
      <c r="F14" s="32">
        <f t="shared" si="3"/>
        <v>-0.03310978189</v>
      </c>
      <c r="G14" s="2"/>
      <c r="H14" s="34" t="s">
        <v>39</v>
      </c>
      <c r="I14" s="28">
        <v>2249331.12</v>
      </c>
      <c r="J14" s="28">
        <v>2189000.0</v>
      </c>
      <c r="K14" s="32">
        <f t="shared" si="4"/>
        <v>-0.0268218047</v>
      </c>
      <c r="L14" s="2"/>
      <c r="M14" s="38">
        <v>0.031</v>
      </c>
      <c r="N14" s="38">
        <v>0.008</v>
      </c>
      <c r="O14" s="32">
        <f t="shared" si="5"/>
        <v>-0.023</v>
      </c>
      <c r="P14" s="2"/>
      <c r="Q14" s="39">
        <v>127.08</v>
      </c>
      <c r="R14" s="39">
        <v>118.045</v>
      </c>
      <c r="S14" s="41">
        <f t="shared" si="6"/>
        <v>-9.035</v>
      </c>
      <c r="T14" s="2"/>
      <c r="U14" s="28">
        <v>1770015.34</v>
      </c>
      <c r="V14" s="28">
        <v>1854375.72</v>
      </c>
      <c r="W14" s="32">
        <f t="shared" si="7"/>
        <v>0.04766081858</v>
      </c>
      <c r="X14" s="2"/>
      <c r="Y14" s="43">
        <f t="shared" ref="Y14:Z14" si="31">U14/D14</f>
        <v>106.9431056</v>
      </c>
      <c r="Z14" s="43">
        <f t="shared" si="31"/>
        <v>115.8767556</v>
      </c>
      <c r="AA14" s="44">
        <f t="shared" si="9"/>
        <v>0.08353647493</v>
      </c>
      <c r="AB14" s="2"/>
      <c r="AC14" s="34" t="s">
        <v>39</v>
      </c>
      <c r="AD14" s="28">
        <v>1770015.34</v>
      </c>
      <c r="AE14" s="28">
        <v>1854375.72</v>
      </c>
      <c r="AF14" s="32">
        <f t="shared" si="10"/>
        <v>0.04766081858</v>
      </c>
      <c r="AG14" s="2"/>
      <c r="AH14" s="43">
        <f t="shared" ref="AH14:AI14" si="32">AD14/D14</f>
        <v>106.9431056</v>
      </c>
      <c r="AI14" s="43">
        <f t="shared" si="32"/>
        <v>115.8767556</v>
      </c>
      <c r="AJ14" s="44">
        <f t="shared" si="12"/>
        <v>0.08353647493</v>
      </c>
    </row>
    <row r="15" ht="12.75" customHeight="1">
      <c r="A15" s="23" t="s">
        <v>69</v>
      </c>
      <c r="B15" s="26" t="s">
        <v>48</v>
      </c>
      <c r="C15" s="2"/>
      <c r="D15" s="28">
        <v>101000.0</v>
      </c>
      <c r="E15" s="28">
        <v>102636.27</v>
      </c>
      <c r="F15" s="32">
        <f t="shared" si="3"/>
        <v>0.01620069307</v>
      </c>
      <c r="G15" s="2"/>
      <c r="H15" s="34" t="s">
        <v>39</v>
      </c>
      <c r="I15" s="28">
        <v>1.5150612E7</v>
      </c>
      <c r="J15" s="28">
        <v>1.4260526E7</v>
      </c>
      <c r="K15" s="32">
        <f t="shared" si="4"/>
        <v>-0.05874917792</v>
      </c>
      <c r="L15" s="2"/>
      <c r="M15" s="38">
        <v>0.017</v>
      </c>
      <c r="N15" s="38">
        <v>0.004</v>
      </c>
      <c r="O15" s="32">
        <f t="shared" si="5"/>
        <v>-0.013</v>
      </c>
      <c r="P15" s="2"/>
      <c r="Q15" s="39">
        <v>116.376</v>
      </c>
      <c r="R15" s="39">
        <v>112.356</v>
      </c>
      <c r="S15" s="41">
        <f t="shared" si="6"/>
        <v>-4.02</v>
      </c>
      <c r="T15" s="2"/>
      <c r="U15" s="28">
        <v>1.301862438E7</v>
      </c>
      <c r="V15" s="28">
        <v>1.269225856E7</v>
      </c>
      <c r="W15" s="32">
        <f t="shared" si="7"/>
        <v>-0.0250691479</v>
      </c>
      <c r="X15" s="2"/>
      <c r="Y15" s="43">
        <f t="shared" ref="Y15:Z15" si="33">U15/D15</f>
        <v>128.8972711</v>
      </c>
      <c r="Z15" s="43">
        <f t="shared" si="33"/>
        <v>123.662508</v>
      </c>
      <c r="AA15" s="44">
        <f t="shared" si="9"/>
        <v>-0.04061190004</v>
      </c>
      <c r="AB15" s="2"/>
      <c r="AC15" s="34" t="s">
        <v>39</v>
      </c>
      <c r="AD15" s="28">
        <v>1.301862438E7</v>
      </c>
      <c r="AE15" s="28">
        <v>1.269225856E7</v>
      </c>
      <c r="AF15" s="32">
        <f t="shared" si="10"/>
        <v>-0.0250691479</v>
      </c>
      <c r="AG15" s="2"/>
      <c r="AH15" s="43">
        <f t="shared" ref="AH15:AI15" si="34">AD15/D15</f>
        <v>128.8972711</v>
      </c>
      <c r="AI15" s="43">
        <f t="shared" si="34"/>
        <v>123.662508</v>
      </c>
      <c r="AJ15" s="44">
        <f t="shared" si="12"/>
        <v>-0.04061190004</v>
      </c>
    </row>
    <row r="16" ht="12.75" customHeight="1">
      <c r="A16" s="23" t="s">
        <v>70</v>
      </c>
      <c r="B16" s="26" t="s">
        <v>43</v>
      </c>
      <c r="C16" s="2"/>
      <c r="D16" s="28">
        <v>1093550.0</v>
      </c>
      <c r="E16" s="28">
        <v>1073058.0</v>
      </c>
      <c r="F16" s="32">
        <f t="shared" si="3"/>
        <v>-0.01873896941</v>
      </c>
      <c r="G16" s="2"/>
      <c r="H16" s="34" t="s">
        <v>39</v>
      </c>
      <c r="I16" s="28">
        <v>2.4344991952E8</v>
      </c>
      <c r="J16" s="28">
        <v>2.3977772818E8</v>
      </c>
      <c r="K16" s="32">
        <f t="shared" si="4"/>
        <v>-0.01508397024</v>
      </c>
      <c r="L16" s="2"/>
      <c r="M16" s="38">
        <v>0.0083</v>
      </c>
      <c r="N16" s="38">
        <v>0.0031</v>
      </c>
      <c r="O16" s="32">
        <f t="shared" si="5"/>
        <v>-0.0052</v>
      </c>
      <c r="P16" s="2"/>
      <c r="Q16" s="39">
        <v>109.117</v>
      </c>
      <c r="R16" s="39">
        <v>108.532</v>
      </c>
      <c r="S16" s="41">
        <f t="shared" si="6"/>
        <v>-0.585</v>
      </c>
      <c r="T16" s="2"/>
      <c r="U16" s="28">
        <v>2.23109947E8</v>
      </c>
      <c r="V16" s="28">
        <v>2.2092784061E8</v>
      </c>
      <c r="W16" s="32">
        <f t="shared" si="7"/>
        <v>-0.009780408356</v>
      </c>
      <c r="X16" s="2"/>
      <c r="Y16" s="43">
        <f t="shared" ref="Y16:Z16" si="35">U16/D16</f>
        <v>204.0235444</v>
      </c>
      <c r="Z16" s="43">
        <f t="shared" si="35"/>
        <v>205.8862062</v>
      </c>
      <c r="AA16" s="44">
        <f t="shared" si="9"/>
        <v>0.009129641121</v>
      </c>
      <c r="AB16" s="2"/>
      <c r="AC16" s="34" t="s">
        <v>39</v>
      </c>
      <c r="AD16" s="28">
        <v>2.23109947E8</v>
      </c>
      <c r="AE16" s="28">
        <v>2.2092784061E8</v>
      </c>
      <c r="AF16" s="32">
        <f t="shared" si="10"/>
        <v>-0.009780408356</v>
      </c>
      <c r="AG16" s="2"/>
      <c r="AH16" s="43">
        <f t="shared" ref="AH16:AI16" si="36">AD16/D16</f>
        <v>204.0235444</v>
      </c>
      <c r="AI16" s="43">
        <f t="shared" si="36"/>
        <v>205.8862062</v>
      </c>
      <c r="AJ16" s="44">
        <f t="shared" si="12"/>
        <v>0.009129641121</v>
      </c>
    </row>
    <row r="17" ht="12.75" customHeight="1">
      <c r="A17" s="23" t="s">
        <v>71</v>
      </c>
      <c r="B17" s="26" t="s">
        <v>43</v>
      </c>
      <c r="C17" s="2"/>
      <c r="D17" s="28">
        <v>589032.0</v>
      </c>
      <c r="E17" s="28">
        <v>575780.0</v>
      </c>
      <c r="F17" s="32">
        <f t="shared" si="3"/>
        <v>-0.02249792881</v>
      </c>
      <c r="G17" s="2"/>
      <c r="H17" s="34" t="s">
        <v>39</v>
      </c>
      <c r="I17" s="28">
        <v>1.3113236066E8</v>
      </c>
      <c r="J17" s="28">
        <v>1.2865960678E8</v>
      </c>
      <c r="K17" s="32">
        <f t="shared" si="4"/>
        <v>-0.01885693102</v>
      </c>
      <c r="L17" s="2"/>
      <c r="M17" s="38">
        <v>0.0083</v>
      </c>
      <c r="N17" s="38">
        <v>0.0031</v>
      </c>
      <c r="O17" s="32">
        <f t="shared" si="5"/>
        <v>-0.0052</v>
      </c>
      <c r="P17" s="2"/>
      <c r="Q17" s="39">
        <v>109.117</v>
      </c>
      <c r="R17" s="39">
        <v>108.532</v>
      </c>
      <c r="S17" s="41">
        <f t="shared" si="6"/>
        <v>-0.585</v>
      </c>
      <c r="T17" s="2"/>
      <c r="U17" s="28">
        <v>1.2017639642E8</v>
      </c>
      <c r="V17" s="28">
        <v>1.1854515978E8</v>
      </c>
      <c r="W17" s="32">
        <f t="shared" si="7"/>
        <v>-0.01357368575</v>
      </c>
      <c r="X17" s="2"/>
      <c r="Y17" s="43">
        <f t="shared" ref="Y17:Z17" si="37">U17/D17</f>
        <v>204.0235444</v>
      </c>
      <c r="Z17" s="43">
        <f t="shared" si="37"/>
        <v>205.8862062</v>
      </c>
      <c r="AA17" s="44">
        <f t="shared" si="9"/>
        <v>0.009129641066</v>
      </c>
      <c r="AB17" s="2"/>
      <c r="AC17" s="34" t="s">
        <v>39</v>
      </c>
      <c r="AD17" s="28">
        <v>1.2017639642E8</v>
      </c>
      <c r="AE17" s="28">
        <v>1.1854515978E8</v>
      </c>
      <c r="AF17" s="32">
        <f t="shared" si="10"/>
        <v>-0.01357368575</v>
      </c>
      <c r="AG17" s="2"/>
      <c r="AH17" s="43">
        <f t="shared" ref="AH17:AI17" si="38">AD17/D17</f>
        <v>204.0235444</v>
      </c>
      <c r="AI17" s="43">
        <f t="shared" si="38"/>
        <v>205.8862062</v>
      </c>
      <c r="AJ17" s="44">
        <f t="shared" si="12"/>
        <v>0.009129641066</v>
      </c>
    </row>
    <row r="18" ht="12.75" customHeight="1">
      <c r="A18" s="23" t="s">
        <v>72</v>
      </c>
      <c r="B18" s="26" t="s">
        <v>43</v>
      </c>
      <c r="C18" s="2"/>
      <c r="D18" s="28">
        <v>504518.0</v>
      </c>
      <c r="E18" s="28">
        <v>497278.0</v>
      </c>
      <c r="F18" s="32">
        <f t="shared" si="3"/>
        <v>-0.01435033041</v>
      </c>
      <c r="G18" s="2"/>
      <c r="H18" s="34" t="s">
        <v>39</v>
      </c>
      <c r="I18" s="28">
        <v>1.1231755887E8</v>
      </c>
      <c r="J18" s="28">
        <v>1.111181214E8</v>
      </c>
      <c r="K18" s="32">
        <f t="shared" si="4"/>
        <v>-0.0106789845</v>
      </c>
      <c r="L18" s="2"/>
      <c r="M18" s="38">
        <v>0.0083</v>
      </c>
      <c r="N18" s="38">
        <v>0.0031</v>
      </c>
      <c r="O18" s="32">
        <f t="shared" si="5"/>
        <v>-0.0052</v>
      </c>
      <c r="P18" s="2"/>
      <c r="Q18" s="39">
        <v>109.117</v>
      </c>
      <c r="R18" s="39">
        <v>108.532</v>
      </c>
      <c r="S18" s="41">
        <f t="shared" si="6"/>
        <v>-0.585</v>
      </c>
      <c r="T18" s="2"/>
      <c r="U18" s="28">
        <v>1.0293355058E8</v>
      </c>
      <c r="V18" s="28">
        <v>1.0238268083E8</v>
      </c>
      <c r="W18" s="32">
        <f t="shared" si="7"/>
        <v>-0.005351702597</v>
      </c>
      <c r="X18" s="2"/>
      <c r="Y18" s="43">
        <f t="shared" ref="Y18:Z18" si="39">U18/D18</f>
        <v>204.0235444</v>
      </c>
      <c r="Z18" s="43">
        <f t="shared" si="39"/>
        <v>205.8862062</v>
      </c>
      <c r="AA18" s="44">
        <f t="shared" si="9"/>
        <v>0.009129641185</v>
      </c>
      <c r="AB18" s="2"/>
      <c r="AC18" s="34" t="s">
        <v>39</v>
      </c>
      <c r="AD18" s="28">
        <v>1.0293355058E8</v>
      </c>
      <c r="AE18" s="28">
        <v>1.0238268083E8</v>
      </c>
      <c r="AF18" s="32">
        <f t="shared" si="10"/>
        <v>-0.005351702597</v>
      </c>
      <c r="AG18" s="2"/>
      <c r="AH18" s="43">
        <f t="shared" ref="AH18:AI18" si="40">AD18/D18</f>
        <v>204.0235444</v>
      </c>
      <c r="AI18" s="43">
        <f t="shared" si="40"/>
        <v>205.8862062</v>
      </c>
      <c r="AJ18" s="44">
        <f t="shared" si="12"/>
        <v>0.009129641185</v>
      </c>
    </row>
    <row r="19" ht="12.75" customHeight="1">
      <c r="A19" s="23" t="s">
        <v>73</v>
      </c>
      <c r="B19" s="26" t="s">
        <v>43</v>
      </c>
      <c r="C19" s="2"/>
      <c r="D19" s="28">
        <v>1357300.0</v>
      </c>
      <c r="E19" s="28">
        <v>1395519.0</v>
      </c>
      <c r="F19" s="32">
        <f t="shared" si="3"/>
        <v>0.02815810801</v>
      </c>
      <c r="G19" s="2"/>
      <c r="H19" s="34" t="s">
        <v>39</v>
      </c>
      <c r="I19" s="28">
        <v>2.2876283372E8</v>
      </c>
      <c r="J19" s="28">
        <v>2.2347865572E8</v>
      </c>
      <c r="K19" s="32">
        <f t="shared" si="4"/>
        <v>-0.02309893576</v>
      </c>
      <c r="L19" s="2"/>
      <c r="M19" s="38">
        <v>0.016</v>
      </c>
      <c r="N19" s="38">
        <v>0.004</v>
      </c>
      <c r="O19" s="32">
        <f t="shared" si="5"/>
        <v>-0.012</v>
      </c>
      <c r="P19" s="2"/>
      <c r="Q19" s="39">
        <v>111.695</v>
      </c>
      <c r="R19" s="39">
        <v>109.006</v>
      </c>
      <c r="S19" s="41">
        <f t="shared" si="6"/>
        <v>-2.689</v>
      </c>
      <c r="T19" s="2"/>
      <c r="U19" s="28">
        <v>2.0481117633E8</v>
      </c>
      <c r="V19" s="28">
        <v>2.0501417976E8</v>
      </c>
      <c r="W19" s="32">
        <f t="shared" si="7"/>
        <v>0.0009911735953</v>
      </c>
      <c r="X19" s="2"/>
      <c r="Y19" s="43">
        <f t="shared" ref="Y19:Z19" si="41">U19/D19</f>
        <v>150.8960262</v>
      </c>
      <c r="Z19" s="43">
        <f t="shared" si="41"/>
        <v>146.9089133</v>
      </c>
      <c r="AA19" s="44">
        <f t="shared" si="9"/>
        <v>-0.02642291512</v>
      </c>
      <c r="AB19" s="2"/>
      <c r="AC19" s="34" t="s">
        <v>39</v>
      </c>
      <c r="AD19" s="28">
        <v>2.0481117633E8</v>
      </c>
      <c r="AE19" s="28">
        <v>2.0501417976E8</v>
      </c>
      <c r="AF19" s="32">
        <f t="shared" si="10"/>
        <v>0.0009911735953</v>
      </c>
      <c r="AG19" s="2"/>
      <c r="AH19" s="43">
        <f t="shared" ref="AH19:AI19" si="42">AD19/D19</f>
        <v>150.8960262</v>
      </c>
      <c r="AI19" s="43">
        <f t="shared" si="42"/>
        <v>146.9089133</v>
      </c>
      <c r="AJ19" s="44">
        <f t="shared" si="12"/>
        <v>-0.02642291512</v>
      </c>
    </row>
    <row r="20" ht="12.75" customHeight="1">
      <c r="A20" s="23" t="s">
        <v>74</v>
      </c>
      <c r="B20" s="26" t="s">
        <v>41</v>
      </c>
      <c r="C20" s="2"/>
      <c r="D20" s="28">
        <v>77174.0</v>
      </c>
      <c r="E20" s="28">
        <v>108299.98</v>
      </c>
      <c r="F20" s="32">
        <f t="shared" si="3"/>
        <v>0.4033221033</v>
      </c>
      <c r="G20" s="2"/>
      <c r="H20" s="34" t="s">
        <v>39</v>
      </c>
      <c r="I20" s="28">
        <v>1.739804987E7</v>
      </c>
      <c r="J20" s="28">
        <v>1.682878716E7</v>
      </c>
      <c r="K20" s="32">
        <f t="shared" si="4"/>
        <v>-0.03271991483</v>
      </c>
      <c r="L20" s="2"/>
      <c r="M20" s="38">
        <v>0.01056</v>
      </c>
      <c r="N20" s="38">
        <v>0.0</v>
      </c>
      <c r="O20" s="32">
        <f t="shared" si="5"/>
        <v>-0.01056</v>
      </c>
      <c r="P20" s="2"/>
      <c r="Q20" s="39">
        <v>109.086</v>
      </c>
      <c r="R20" s="39">
        <v>105.359</v>
      </c>
      <c r="S20" s="41">
        <f t="shared" si="6"/>
        <v>-3.727</v>
      </c>
      <c r="T20" s="2"/>
      <c r="U20" s="28">
        <v>1.594892556E7</v>
      </c>
      <c r="V20" s="28">
        <v>1.597273315E7</v>
      </c>
      <c r="W20" s="32">
        <f t="shared" si="7"/>
        <v>0.001492739427</v>
      </c>
      <c r="X20" s="2"/>
      <c r="Y20" s="43">
        <f t="shared" ref="Y20:Z20" si="43">U20/D20</f>
        <v>206.6619012</v>
      </c>
      <c r="Z20" s="43">
        <f t="shared" si="43"/>
        <v>147.4860212</v>
      </c>
      <c r="AA20" s="44">
        <f t="shared" si="9"/>
        <v>-0.2863415056</v>
      </c>
      <c r="AB20" s="2"/>
      <c r="AC20" s="34" t="s">
        <v>39</v>
      </c>
      <c r="AD20" s="28">
        <v>1.594892556E7</v>
      </c>
      <c r="AE20" s="28">
        <v>1.597273315E7</v>
      </c>
      <c r="AF20" s="32">
        <f t="shared" si="10"/>
        <v>0.001492739427</v>
      </c>
      <c r="AG20" s="2"/>
      <c r="AH20" s="43">
        <f t="shared" ref="AH20:AI20" si="44">AD20/D20</f>
        <v>206.6619012</v>
      </c>
      <c r="AI20" s="43">
        <f t="shared" si="44"/>
        <v>147.4860212</v>
      </c>
      <c r="AJ20" s="44">
        <f t="shared" si="12"/>
        <v>-0.2863415056</v>
      </c>
    </row>
    <row r="21" ht="12.75" customHeight="1">
      <c r="A21" s="23" t="s">
        <v>75</v>
      </c>
      <c r="B21" s="26" t="s">
        <v>35</v>
      </c>
      <c r="C21" s="2"/>
      <c r="D21" s="28">
        <v>54322.8</v>
      </c>
      <c r="E21" s="28">
        <v>59112.67</v>
      </c>
      <c r="F21" s="32">
        <f t="shared" si="3"/>
        <v>0.08817421046</v>
      </c>
      <c r="G21" s="2"/>
      <c r="H21" s="34" t="s">
        <v>76</v>
      </c>
      <c r="I21" s="28">
        <v>5.86668281205E9</v>
      </c>
      <c r="J21" s="28">
        <v>4.8951997169E9</v>
      </c>
      <c r="K21" s="32">
        <f t="shared" si="4"/>
        <v>-0.1655932537</v>
      </c>
      <c r="L21" s="2"/>
      <c r="M21" s="38">
        <v>0.03</v>
      </c>
      <c r="N21" s="38">
        <v>0.004</v>
      </c>
      <c r="O21" s="32">
        <f t="shared" si="5"/>
        <v>-0.026</v>
      </c>
      <c r="P21" s="2"/>
      <c r="Q21" s="39">
        <v>122.849</v>
      </c>
      <c r="R21" s="39">
        <v>117.772</v>
      </c>
      <c r="S21" s="41">
        <f t="shared" si="6"/>
        <v>-5.077</v>
      </c>
      <c r="T21" s="2"/>
      <c r="U21" s="28">
        <v>4.77551957519E9</v>
      </c>
      <c r="V21" s="28">
        <v>4.15650970233E9</v>
      </c>
      <c r="W21" s="32">
        <f t="shared" si="7"/>
        <v>-0.1296214712</v>
      </c>
      <c r="X21" s="2"/>
      <c r="Y21" s="43">
        <f t="shared" ref="Y21:Z21" si="45">U21/D21</f>
        <v>87910.041</v>
      </c>
      <c r="Z21" s="43">
        <f t="shared" si="45"/>
        <v>70315.0391</v>
      </c>
      <c r="AA21" s="44">
        <f t="shared" si="9"/>
        <v>-0.2001478068</v>
      </c>
      <c r="AB21" s="2"/>
      <c r="AC21" s="34" t="s">
        <v>39</v>
      </c>
      <c r="AD21" s="28">
        <v>1.707378137E7</v>
      </c>
      <c r="AE21" s="28">
        <v>1.486065271E7</v>
      </c>
      <c r="AF21" s="32">
        <f t="shared" si="10"/>
        <v>-0.1296214712</v>
      </c>
      <c r="AG21" s="2"/>
      <c r="AH21" s="43">
        <f t="shared" ref="AH21:AI21" si="46">AD21/D21</f>
        <v>314.3023071</v>
      </c>
      <c r="AI21" s="43">
        <f t="shared" si="46"/>
        <v>251.3953897</v>
      </c>
      <c r="AJ21" s="44">
        <f t="shared" si="12"/>
        <v>-0.2001478068</v>
      </c>
    </row>
    <row r="22" ht="12.75" customHeight="1">
      <c r="A22" s="23" t="s">
        <v>77</v>
      </c>
      <c r="B22" s="26" t="s">
        <v>50</v>
      </c>
      <c r="C22" s="2"/>
      <c r="D22" s="28">
        <v>144400.0</v>
      </c>
      <c r="E22" s="28">
        <v>163305.29</v>
      </c>
      <c r="F22" s="32">
        <f t="shared" si="3"/>
        <v>0.1309230609</v>
      </c>
      <c r="G22" s="2"/>
      <c r="H22" s="34" t="s">
        <v>39</v>
      </c>
      <c r="I22" s="28">
        <v>2.57871E7</v>
      </c>
      <c r="J22" s="28">
        <v>2.320772E7</v>
      </c>
      <c r="K22" s="32">
        <f t="shared" si="4"/>
        <v>-0.100025982</v>
      </c>
      <c r="L22" s="2"/>
      <c r="M22" s="38">
        <v>0.012</v>
      </c>
      <c r="N22" s="38">
        <v>-0.002</v>
      </c>
      <c r="O22" s="32">
        <f t="shared" si="5"/>
        <v>-0.014</v>
      </c>
      <c r="P22" s="2"/>
      <c r="Q22" s="39">
        <v>104.965</v>
      </c>
      <c r="R22" s="39">
        <v>102.082</v>
      </c>
      <c r="S22" s="41">
        <f t="shared" si="6"/>
        <v>-2.883</v>
      </c>
      <c r="T22" s="2"/>
      <c r="U22" s="28">
        <v>2.456727566E7</v>
      </c>
      <c r="V22" s="28">
        <v>2.273448628E7</v>
      </c>
      <c r="W22" s="32">
        <f t="shared" si="7"/>
        <v>-0.07460287438</v>
      </c>
      <c r="X22" s="2"/>
      <c r="Y22" s="43">
        <f t="shared" ref="Y22:Z22" si="47">U22/D22</f>
        <v>170.133488</v>
      </c>
      <c r="Z22" s="43">
        <f t="shared" si="47"/>
        <v>139.2146346</v>
      </c>
      <c r="AA22" s="44">
        <f t="shared" si="9"/>
        <v>-0.1817329069</v>
      </c>
      <c r="AB22" s="2"/>
      <c r="AC22" s="34" t="s">
        <v>39</v>
      </c>
      <c r="AD22" s="28">
        <v>2.456727566E7</v>
      </c>
      <c r="AE22" s="28">
        <v>2.273448628E7</v>
      </c>
      <c r="AF22" s="32">
        <f t="shared" si="10"/>
        <v>-0.07460287438</v>
      </c>
      <c r="AG22" s="2"/>
      <c r="AH22" s="43">
        <f t="shared" ref="AH22:AI22" si="48">AD22/D22</f>
        <v>170.133488</v>
      </c>
      <c r="AI22" s="43">
        <f t="shared" si="48"/>
        <v>139.2146346</v>
      </c>
      <c r="AJ22" s="44">
        <f t="shared" si="12"/>
        <v>-0.1817329069</v>
      </c>
    </row>
    <row r="23" ht="12.75" customHeight="1">
      <c r="A23" s="23" t="s">
        <v>78</v>
      </c>
      <c r="B23" s="26" t="s">
        <v>41</v>
      </c>
      <c r="C23" s="2"/>
      <c r="D23" s="28">
        <v>224343.47</v>
      </c>
      <c r="E23" s="28">
        <v>225694.99</v>
      </c>
      <c r="F23" s="32">
        <f t="shared" si="3"/>
        <v>0.006024334027</v>
      </c>
      <c r="G23" s="2"/>
      <c r="H23" s="34" t="s">
        <v>39</v>
      </c>
      <c r="I23" s="28">
        <v>4.368767022E7</v>
      </c>
      <c r="J23" s="28">
        <v>3.587457048E7</v>
      </c>
      <c r="K23" s="32">
        <f t="shared" si="4"/>
        <v>-0.1788399267</v>
      </c>
      <c r="L23" s="2"/>
      <c r="M23" s="38">
        <v>0.011</v>
      </c>
      <c r="N23" s="38">
        <v>-0.001</v>
      </c>
      <c r="O23" s="32">
        <f t="shared" si="5"/>
        <v>-0.012</v>
      </c>
      <c r="P23" s="2"/>
      <c r="Q23" s="39">
        <v>112.013</v>
      </c>
      <c r="R23" s="39">
        <v>109.661</v>
      </c>
      <c r="S23" s="41">
        <f t="shared" si="6"/>
        <v>-2.352</v>
      </c>
      <c r="T23" s="2"/>
      <c r="U23" s="28">
        <v>3.900239122E7</v>
      </c>
      <c r="V23" s="28">
        <v>3.271401871E7</v>
      </c>
      <c r="W23" s="32">
        <f t="shared" si="7"/>
        <v>-0.1612304352</v>
      </c>
      <c r="X23" s="2"/>
      <c r="Y23" s="43">
        <f t="shared" ref="Y23:Z23" si="49">U23/D23</f>
        <v>173.8512435</v>
      </c>
      <c r="Z23" s="43">
        <f t="shared" si="49"/>
        <v>144.9479171</v>
      </c>
      <c r="AA23" s="44">
        <f t="shared" si="9"/>
        <v>-0.1662532044</v>
      </c>
      <c r="AB23" s="2"/>
      <c r="AC23" s="34" t="s">
        <v>39</v>
      </c>
      <c r="AD23" s="28">
        <v>3.900239122E7</v>
      </c>
      <c r="AE23" s="28">
        <v>3.271401871E7</v>
      </c>
      <c r="AF23" s="32">
        <f t="shared" si="10"/>
        <v>-0.1612304352</v>
      </c>
      <c r="AG23" s="2"/>
      <c r="AH23" s="43">
        <f t="shared" ref="AH23:AI23" si="50">AD23/D23</f>
        <v>173.8512435</v>
      </c>
      <c r="AI23" s="43">
        <f t="shared" si="50"/>
        <v>144.9479171</v>
      </c>
      <c r="AJ23" s="44">
        <f t="shared" si="12"/>
        <v>-0.1662532044</v>
      </c>
    </row>
    <row r="24" ht="12.75" customHeight="1">
      <c r="A24" s="23" t="s">
        <v>79</v>
      </c>
      <c r="B24" s="26" t="s">
        <v>41</v>
      </c>
      <c r="C24" s="2"/>
      <c r="D24" s="28">
        <v>294467.5</v>
      </c>
      <c r="E24" s="28">
        <v>300714.22</v>
      </c>
      <c r="F24" s="32">
        <f t="shared" si="3"/>
        <v>0.02121361441</v>
      </c>
      <c r="G24" s="2"/>
      <c r="H24" s="34" t="s">
        <v>39</v>
      </c>
      <c r="I24" s="28">
        <v>6.350102492E7</v>
      </c>
      <c r="J24" s="28">
        <v>5.413647745E7</v>
      </c>
      <c r="K24" s="32">
        <f t="shared" si="4"/>
        <v>-0.1474708083</v>
      </c>
      <c r="L24" s="2"/>
      <c r="M24" s="38">
        <v>0.011</v>
      </c>
      <c r="N24" s="38">
        <v>-0.001</v>
      </c>
      <c r="O24" s="32">
        <f t="shared" si="5"/>
        <v>-0.012</v>
      </c>
      <c r="P24" s="2"/>
      <c r="Q24" s="39">
        <v>112.013</v>
      </c>
      <c r="R24" s="39">
        <v>109.661</v>
      </c>
      <c r="S24" s="41">
        <f t="shared" si="6"/>
        <v>-2.352</v>
      </c>
      <c r="T24" s="2"/>
      <c r="U24" s="28">
        <v>5.669086504E7</v>
      </c>
      <c r="V24" s="28">
        <v>4.93670506E7</v>
      </c>
      <c r="W24" s="32">
        <f t="shared" si="7"/>
        <v>-0.1291886168</v>
      </c>
      <c r="X24" s="2"/>
      <c r="Y24" s="43">
        <f t="shared" ref="Y24:Z24" si="51">U24/D24</f>
        <v>192.5199387</v>
      </c>
      <c r="Z24" s="43">
        <f t="shared" si="51"/>
        <v>164.1659999</v>
      </c>
      <c r="AA24" s="44">
        <f t="shared" si="9"/>
        <v>-0.1472779339</v>
      </c>
      <c r="AB24" s="2"/>
      <c r="AC24" s="34" t="s">
        <v>39</v>
      </c>
      <c r="AD24" s="28">
        <v>5.669086504E7</v>
      </c>
      <c r="AE24" s="28">
        <v>4.93670506E7</v>
      </c>
      <c r="AF24" s="32">
        <f t="shared" si="10"/>
        <v>-0.1291886168</v>
      </c>
      <c r="AG24" s="2"/>
      <c r="AH24" s="43">
        <f t="shared" ref="AH24:AI24" si="52">AD24/D24</f>
        <v>192.5199387</v>
      </c>
      <c r="AI24" s="43">
        <f t="shared" si="52"/>
        <v>164.1659999</v>
      </c>
      <c r="AJ24" s="44">
        <f t="shared" si="12"/>
        <v>-0.1472779339</v>
      </c>
    </row>
    <row r="25" ht="12.75" customHeight="1">
      <c r="A25" s="23" t="s">
        <v>80</v>
      </c>
      <c r="B25" s="26" t="s">
        <v>48</v>
      </c>
      <c r="C25" s="2"/>
      <c r="D25" s="28">
        <v>32600.0</v>
      </c>
      <c r="E25" s="28">
        <v>31722.0</v>
      </c>
      <c r="F25" s="32">
        <f t="shared" si="3"/>
        <v>-0.02693251534</v>
      </c>
      <c r="G25" s="2"/>
      <c r="H25" s="34" t="s">
        <v>39</v>
      </c>
      <c r="I25" s="28">
        <v>7698210.14</v>
      </c>
      <c r="J25" s="28">
        <v>6010389.49</v>
      </c>
      <c r="K25" s="32">
        <f t="shared" si="4"/>
        <v>-0.2192484512</v>
      </c>
      <c r="L25" s="2"/>
      <c r="M25" s="38">
        <v>0.02325</v>
      </c>
      <c r="N25" s="38">
        <v>0.001</v>
      </c>
      <c r="O25" s="32">
        <f t="shared" si="5"/>
        <v>-0.02225</v>
      </c>
      <c r="P25" s="2"/>
      <c r="Q25" s="39">
        <v>112.203</v>
      </c>
      <c r="R25" s="39">
        <v>106.481</v>
      </c>
      <c r="S25" s="41">
        <f t="shared" si="6"/>
        <v>-5.722</v>
      </c>
      <c r="T25" s="2"/>
      <c r="U25" s="28">
        <v>6860952.22</v>
      </c>
      <c r="V25" s="28">
        <v>5644580.91</v>
      </c>
      <c r="W25" s="32">
        <f t="shared" si="7"/>
        <v>-0.177288993</v>
      </c>
      <c r="X25" s="2"/>
      <c r="Y25" s="43">
        <f t="shared" ref="Y25:Z25" si="53">U25/D25</f>
        <v>210.4586571</v>
      </c>
      <c r="Z25" s="43">
        <f t="shared" si="53"/>
        <v>177.9389985</v>
      </c>
      <c r="AA25" s="44">
        <f t="shared" si="9"/>
        <v>-0.1545180371</v>
      </c>
      <c r="AB25" s="2"/>
      <c r="AC25" s="34" t="s">
        <v>39</v>
      </c>
      <c r="AD25" s="28">
        <v>6860952.22</v>
      </c>
      <c r="AE25" s="28">
        <v>5644580.91</v>
      </c>
      <c r="AF25" s="32">
        <f t="shared" si="10"/>
        <v>-0.177288993</v>
      </c>
      <c r="AG25" s="2"/>
      <c r="AH25" s="43">
        <f t="shared" ref="AH25:AI25" si="54">AD25/D25</f>
        <v>210.4586571</v>
      </c>
      <c r="AI25" s="43">
        <f t="shared" si="54"/>
        <v>177.9389985</v>
      </c>
      <c r="AJ25" s="44">
        <f t="shared" si="12"/>
        <v>-0.1545180371</v>
      </c>
    </row>
    <row r="26" ht="13.5" customHeight="1">
      <c r="A26" s="23" t="s">
        <v>81</v>
      </c>
      <c r="B26" s="26" t="s">
        <v>24</v>
      </c>
      <c r="C26" s="2"/>
      <c r="D26" s="28">
        <v>24588.68</v>
      </c>
      <c r="E26" s="28">
        <v>27269.0</v>
      </c>
      <c r="F26" s="32">
        <f t="shared" si="3"/>
        <v>0.1090062582</v>
      </c>
      <c r="G26" s="2"/>
      <c r="H26" s="34" t="s">
        <v>39</v>
      </c>
      <c r="I26" s="28">
        <v>5140160.55</v>
      </c>
      <c r="J26" s="28">
        <v>5184574.97</v>
      </c>
      <c r="K26" s="32">
        <f t="shared" si="4"/>
        <v>0.008640667848</v>
      </c>
      <c r="L26" s="2"/>
      <c r="M26" s="38">
        <v>0.02233</v>
      </c>
      <c r="N26" s="38">
        <v>0.007</v>
      </c>
      <c r="O26" s="32">
        <f t="shared" si="5"/>
        <v>-0.01533</v>
      </c>
      <c r="P26" s="2"/>
      <c r="Q26" s="39">
        <v>115.42</v>
      </c>
      <c r="R26" s="39">
        <v>110.24</v>
      </c>
      <c r="S26" s="41">
        <f t="shared" si="6"/>
        <v>-5.18</v>
      </c>
      <c r="T26" s="2"/>
      <c r="U26" s="28">
        <v>4453450.24</v>
      </c>
      <c r="V26" s="28">
        <v>4703003.12</v>
      </c>
      <c r="W26" s="32">
        <f t="shared" si="7"/>
        <v>0.05603585233</v>
      </c>
      <c r="X26" s="2"/>
      <c r="Y26" s="43">
        <f t="shared" ref="Y26:Z26" si="55">U26/D26</f>
        <v>181.1179063</v>
      </c>
      <c r="Z26" s="43">
        <f t="shared" si="55"/>
        <v>172.4670182</v>
      </c>
      <c r="AA26" s="44">
        <f t="shared" si="9"/>
        <v>-0.04776384754</v>
      </c>
      <c r="AB26" s="2"/>
      <c r="AC26" s="34" t="s">
        <v>39</v>
      </c>
      <c r="AD26" s="28">
        <v>4453450.24</v>
      </c>
      <c r="AE26" s="28">
        <v>4703003.12</v>
      </c>
      <c r="AF26" s="32">
        <f t="shared" si="10"/>
        <v>0.05603585233</v>
      </c>
      <c r="AG26" s="2"/>
      <c r="AH26" s="43">
        <f t="shared" ref="AH26:AI26" si="56">AD26/D26</f>
        <v>181.1179063</v>
      </c>
      <c r="AI26" s="43">
        <f t="shared" si="56"/>
        <v>172.4670182</v>
      </c>
      <c r="AJ26" s="44">
        <f t="shared" si="12"/>
        <v>-0.04776384754</v>
      </c>
    </row>
    <row r="27" ht="12.75" customHeight="1">
      <c r="A27" s="23" t="s">
        <v>82</v>
      </c>
      <c r="B27" s="26" t="s">
        <v>43</v>
      </c>
      <c r="C27" s="2"/>
      <c r="D27" s="28">
        <v>42989.0</v>
      </c>
      <c r="E27" s="28">
        <v>45676.3</v>
      </c>
      <c r="F27" s="32">
        <f t="shared" si="3"/>
        <v>0.06251134011</v>
      </c>
      <c r="G27" s="2"/>
      <c r="H27" s="34" t="s">
        <v>39</v>
      </c>
      <c r="I27" s="28">
        <v>1.236127468E7</v>
      </c>
      <c r="J27" s="28">
        <v>1.202844647E7</v>
      </c>
      <c r="K27" s="32">
        <f t="shared" si="4"/>
        <v>-0.02692507194</v>
      </c>
      <c r="L27" s="2"/>
      <c r="M27" s="38">
        <v>0.01773</v>
      </c>
      <c r="N27" s="38">
        <v>0.0</v>
      </c>
      <c r="O27" s="32">
        <f t="shared" si="5"/>
        <v>-0.01773</v>
      </c>
      <c r="P27" s="2"/>
      <c r="Q27" s="39">
        <v>116.441</v>
      </c>
      <c r="R27" s="39">
        <v>112.453</v>
      </c>
      <c r="S27" s="41">
        <f t="shared" si="6"/>
        <v>-3.988</v>
      </c>
      <c r="T27" s="2"/>
      <c r="U27" s="28">
        <v>1.061591819E7</v>
      </c>
      <c r="V27" s="28">
        <v>1.069640388E7</v>
      </c>
      <c r="W27" s="32">
        <f t="shared" si="7"/>
        <v>0.007581604206</v>
      </c>
      <c r="X27" s="2"/>
      <c r="Y27" s="43">
        <f t="shared" ref="Y27:Z27" si="57">U27/D27</f>
        <v>246.9449903</v>
      </c>
      <c r="Z27" s="43">
        <f t="shared" si="57"/>
        <v>234.1784225</v>
      </c>
      <c r="AA27" s="44">
        <f t="shared" si="9"/>
        <v>-0.05169802319</v>
      </c>
      <c r="AB27" s="2"/>
      <c r="AC27" s="34" t="s">
        <v>39</v>
      </c>
      <c r="AD27" s="28">
        <v>1.061591819E7</v>
      </c>
      <c r="AE27" s="28">
        <v>1.069640388E7</v>
      </c>
      <c r="AF27" s="32">
        <f t="shared" si="10"/>
        <v>0.007581604206</v>
      </c>
      <c r="AG27" s="2"/>
      <c r="AH27" s="43">
        <f t="shared" ref="AH27:AI27" si="58">AD27/D27</f>
        <v>246.9449903</v>
      </c>
      <c r="AI27" s="43">
        <f t="shared" si="58"/>
        <v>234.1784225</v>
      </c>
      <c r="AJ27" s="44">
        <f t="shared" si="12"/>
        <v>-0.05169802319</v>
      </c>
    </row>
    <row r="28" ht="12.75" customHeight="1">
      <c r="A28" s="23" t="s">
        <v>83</v>
      </c>
      <c r="B28" s="26" t="s">
        <v>41</v>
      </c>
      <c r="C28" s="2"/>
      <c r="D28" s="28">
        <v>21900.0</v>
      </c>
      <c r="E28" s="28">
        <v>26932.65</v>
      </c>
      <c r="F28" s="32">
        <f t="shared" si="3"/>
        <v>0.2298013699</v>
      </c>
      <c r="G28" s="2"/>
      <c r="H28" s="34" t="s">
        <v>39</v>
      </c>
      <c r="I28" s="28">
        <v>4520832.0</v>
      </c>
      <c r="J28" s="28">
        <v>3405338.0</v>
      </c>
      <c r="K28" s="32">
        <f t="shared" si="4"/>
        <v>-0.2467452894</v>
      </c>
      <c r="L28" s="2"/>
      <c r="M28" s="38">
        <v>0.018</v>
      </c>
      <c r="N28" s="38">
        <v>0.009</v>
      </c>
      <c r="O28" s="32">
        <f t="shared" si="5"/>
        <v>-0.009</v>
      </c>
      <c r="P28" s="2"/>
      <c r="Q28" s="39">
        <v>113.95</v>
      </c>
      <c r="R28" s="39">
        <v>112.165</v>
      </c>
      <c r="S28" s="41">
        <f t="shared" si="6"/>
        <v>-1.785</v>
      </c>
      <c r="T28" s="2"/>
      <c r="U28" s="28">
        <v>3967374.11</v>
      </c>
      <c r="V28" s="28">
        <v>3036007.96</v>
      </c>
      <c r="W28" s="32">
        <f t="shared" si="7"/>
        <v>-0.234756321</v>
      </c>
      <c r="X28" s="2"/>
      <c r="Y28" s="43">
        <f t="shared" ref="Y28:Z28" si="59">U28/D28</f>
        <v>181.1586352</v>
      </c>
      <c r="Z28" s="43">
        <f t="shared" si="59"/>
        <v>112.7259278</v>
      </c>
      <c r="AA28" s="44">
        <f t="shared" si="9"/>
        <v>-0.3777501816</v>
      </c>
      <c r="AB28" s="2"/>
      <c r="AC28" s="34" t="s">
        <v>39</v>
      </c>
      <c r="AD28" s="28">
        <v>3967374.11</v>
      </c>
      <c r="AE28" s="28">
        <v>3036007.96</v>
      </c>
      <c r="AF28" s="32">
        <f t="shared" si="10"/>
        <v>-0.234756321</v>
      </c>
      <c r="AG28" s="2"/>
      <c r="AH28" s="43">
        <f t="shared" ref="AH28:AI28" si="60">AD28/D28</f>
        <v>181.1586352</v>
      </c>
      <c r="AI28" s="43">
        <f t="shared" si="60"/>
        <v>112.7259278</v>
      </c>
      <c r="AJ28" s="44">
        <f t="shared" si="12"/>
        <v>-0.3777501816</v>
      </c>
    </row>
    <row r="29" ht="12.75" customHeight="1">
      <c r="A29" s="23" t="s">
        <v>84</v>
      </c>
      <c r="B29" s="26" t="s">
        <v>43</v>
      </c>
      <c r="C29" s="2"/>
      <c r="D29" s="28">
        <v>360000.0</v>
      </c>
      <c r="E29" s="28">
        <v>390467.0</v>
      </c>
      <c r="F29" s="32">
        <f t="shared" si="3"/>
        <v>0.08463055556</v>
      </c>
      <c r="G29" s="2"/>
      <c r="H29" s="34" t="s">
        <v>39</v>
      </c>
      <c r="I29" s="28">
        <v>5.839902248E7</v>
      </c>
      <c r="J29" s="28">
        <v>6.1845E7</v>
      </c>
      <c r="K29" s="32">
        <f t="shared" si="4"/>
        <v>0.05900745207</v>
      </c>
      <c r="L29" s="2"/>
      <c r="M29" s="38">
        <v>0.0124</v>
      </c>
      <c r="N29" s="38">
        <v>0.001</v>
      </c>
      <c r="O29" s="32">
        <f t="shared" si="5"/>
        <v>-0.0114</v>
      </c>
      <c r="P29" s="2"/>
      <c r="Q29" s="39">
        <v>111.985</v>
      </c>
      <c r="R29" s="39">
        <v>109.847</v>
      </c>
      <c r="S29" s="41">
        <f t="shared" si="6"/>
        <v>-2.138</v>
      </c>
      <c r="T29" s="2"/>
      <c r="U29" s="28">
        <v>5.214893214E7</v>
      </c>
      <c r="V29" s="28">
        <v>5.630100499E7</v>
      </c>
      <c r="W29" s="32">
        <f t="shared" si="7"/>
        <v>0.07961951817</v>
      </c>
      <c r="X29" s="2"/>
      <c r="Y29" s="43">
        <f t="shared" ref="Y29:Z29" si="61">U29/D29</f>
        <v>144.8581448</v>
      </c>
      <c r="Z29" s="43">
        <f t="shared" si="61"/>
        <v>144.1888943</v>
      </c>
      <c r="AA29" s="44">
        <f t="shared" si="9"/>
        <v>-0.00462004077</v>
      </c>
      <c r="AB29" s="2"/>
      <c r="AC29" s="34" t="s">
        <v>39</v>
      </c>
      <c r="AD29" s="28">
        <v>5.214893214E7</v>
      </c>
      <c r="AE29" s="28">
        <v>5.630100499E7</v>
      </c>
      <c r="AF29" s="32">
        <f t="shared" si="10"/>
        <v>0.07961951817</v>
      </c>
      <c r="AG29" s="2"/>
      <c r="AH29" s="43">
        <f t="shared" ref="AH29:AI29" si="62">AD29/D29</f>
        <v>144.8581448</v>
      </c>
      <c r="AI29" s="43">
        <f t="shared" si="62"/>
        <v>144.1888943</v>
      </c>
      <c r="AJ29" s="44">
        <f t="shared" si="12"/>
        <v>-0.00462004077</v>
      </c>
    </row>
    <row r="30" ht="12.75" customHeight="1">
      <c r="A30" s="23" t="s">
        <v>85</v>
      </c>
      <c r="B30" s="26" t="s">
        <v>48</v>
      </c>
      <c r="C30" s="2"/>
      <c r="D30" s="28">
        <v>267818.36</v>
      </c>
      <c r="E30" s="28">
        <v>245182.0</v>
      </c>
      <c r="F30" s="32">
        <f t="shared" si="3"/>
        <v>-0.08452131512</v>
      </c>
      <c r="G30" s="2"/>
      <c r="H30" s="34" t="s">
        <v>86</v>
      </c>
      <c r="I30" s="28">
        <v>4.9596863184E8</v>
      </c>
      <c r="J30" s="28">
        <v>4.61305825E8</v>
      </c>
      <c r="K30" s="32">
        <f t="shared" si="4"/>
        <v>-0.06988911115</v>
      </c>
      <c r="L30" s="2"/>
      <c r="M30" s="38">
        <v>0.017</v>
      </c>
      <c r="N30" s="38">
        <v>0.039</v>
      </c>
      <c r="O30" s="32">
        <f t="shared" si="5"/>
        <v>0.022</v>
      </c>
      <c r="P30" s="2"/>
      <c r="Q30" s="39">
        <v>111.41</v>
      </c>
      <c r="R30" s="39">
        <v>113.822</v>
      </c>
      <c r="S30" s="41">
        <f t="shared" si="6"/>
        <v>2.412</v>
      </c>
      <c r="T30" s="2"/>
      <c r="U30" s="28">
        <v>4.4517274274E8</v>
      </c>
      <c r="V30" s="28">
        <v>4.0528794415E8</v>
      </c>
      <c r="W30" s="32">
        <f t="shared" si="7"/>
        <v>-0.08959398175</v>
      </c>
      <c r="X30" s="2"/>
      <c r="Y30" s="43">
        <f t="shared" ref="Y30:Z30" si="63">U30/D30</f>
        <v>1662.218911</v>
      </c>
      <c r="Z30" s="43">
        <f t="shared" si="63"/>
        <v>1653.008558</v>
      </c>
      <c r="AA30" s="44">
        <f t="shared" si="9"/>
        <v>-0.005540999172</v>
      </c>
      <c r="AB30" s="2"/>
      <c r="AC30" s="34" t="s">
        <v>39</v>
      </c>
      <c r="AD30" s="28">
        <v>5.100471728E7</v>
      </c>
      <c r="AE30" s="28">
        <v>4.643500157E7</v>
      </c>
      <c r="AF30" s="32">
        <f t="shared" si="10"/>
        <v>-0.08959398177</v>
      </c>
      <c r="AG30" s="2"/>
      <c r="AH30" s="43">
        <f t="shared" ref="AH30:AI30" si="64">AD30/D30</f>
        <v>190.4451856</v>
      </c>
      <c r="AI30" s="43">
        <f t="shared" si="64"/>
        <v>189.389929</v>
      </c>
      <c r="AJ30" s="44">
        <f t="shared" si="12"/>
        <v>-0.005540999187</v>
      </c>
    </row>
    <row r="31" ht="12.75" customHeight="1">
      <c r="A31" s="23" t="s">
        <v>87</v>
      </c>
      <c r="B31" s="26" t="s">
        <v>24</v>
      </c>
      <c r="C31" s="2"/>
      <c r="D31" s="28">
        <v>170574.08</v>
      </c>
      <c r="E31" s="28">
        <v>182240.5</v>
      </c>
      <c r="F31" s="32">
        <f t="shared" si="3"/>
        <v>0.06839503399</v>
      </c>
      <c r="G31" s="2"/>
      <c r="H31" s="34" t="s">
        <v>88</v>
      </c>
      <c r="I31" s="28">
        <v>1.3809470277E8</v>
      </c>
      <c r="J31" s="28">
        <v>1.31327366E8</v>
      </c>
      <c r="K31" s="32">
        <f t="shared" si="4"/>
        <v>-0.04900504244</v>
      </c>
      <c r="L31" s="2"/>
      <c r="M31" s="38">
        <v>0.025</v>
      </c>
      <c r="N31" s="38">
        <v>-0.002</v>
      </c>
      <c r="O31" s="32">
        <f t="shared" si="5"/>
        <v>-0.027</v>
      </c>
      <c r="P31" s="2"/>
      <c r="Q31" s="39">
        <v>118.749</v>
      </c>
      <c r="R31" s="39">
        <v>110.647</v>
      </c>
      <c r="S31" s="41">
        <f t="shared" si="6"/>
        <v>-8.102</v>
      </c>
      <c r="T31" s="2"/>
      <c r="U31" s="28">
        <v>1.1629141712E8</v>
      </c>
      <c r="V31" s="28">
        <v>1.1869053485E8</v>
      </c>
      <c r="W31" s="32">
        <f t="shared" si="7"/>
        <v>0.02063022181</v>
      </c>
      <c r="X31" s="2"/>
      <c r="Y31" s="43">
        <f t="shared" ref="Y31:Z31" si="65">U31/D31</f>
        <v>681.7648796</v>
      </c>
      <c r="Z31" s="43">
        <f t="shared" si="65"/>
        <v>651.285169</v>
      </c>
      <c r="AA31" s="44">
        <f t="shared" si="9"/>
        <v>-0.04470707057</v>
      </c>
      <c r="AB31" s="2"/>
      <c r="AC31" s="34" t="s">
        <v>39</v>
      </c>
      <c r="AD31" s="28">
        <v>2.68954647E7</v>
      </c>
      <c r="AE31" s="28">
        <v>2.74503241E7</v>
      </c>
      <c r="AF31" s="32">
        <f t="shared" si="10"/>
        <v>0.02063022172</v>
      </c>
      <c r="AG31" s="2"/>
      <c r="AH31" s="43">
        <f t="shared" ref="AH31:AI31" si="66">AD31/D31</f>
        <v>157.6761528</v>
      </c>
      <c r="AI31" s="43">
        <f t="shared" si="66"/>
        <v>150.6269139</v>
      </c>
      <c r="AJ31" s="44">
        <f t="shared" si="12"/>
        <v>-0.04470707066</v>
      </c>
    </row>
    <row r="32" ht="12.75" customHeight="1">
      <c r="A32" s="23" t="s">
        <v>89</v>
      </c>
      <c r="B32" s="26" t="s">
        <v>24</v>
      </c>
      <c r="C32" s="2"/>
      <c r="D32" s="28">
        <v>68522.27</v>
      </c>
      <c r="E32" s="28">
        <v>78788.83</v>
      </c>
      <c r="F32" s="32">
        <f t="shared" si="3"/>
        <v>0.1498280778</v>
      </c>
      <c r="G32" s="2"/>
      <c r="H32" s="34" t="s">
        <v>88</v>
      </c>
      <c r="I32" s="28">
        <v>4.04737386E7</v>
      </c>
      <c r="J32" s="28">
        <v>4.148308524E7</v>
      </c>
      <c r="K32" s="32">
        <f t="shared" si="4"/>
        <v>0.02493831</v>
      </c>
      <c r="L32" s="2"/>
      <c r="M32" s="38">
        <v>0.025</v>
      </c>
      <c r="N32" s="38">
        <v>-0.002</v>
      </c>
      <c r="O32" s="32">
        <f t="shared" si="5"/>
        <v>-0.027</v>
      </c>
      <c r="P32" s="2"/>
      <c r="Q32" s="39">
        <v>118.749</v>
      </c>
      <c r="R32" s="39">
        <v>110.647</v>
      </c>
      <c r="S32" s="41">
        <f t="shared" si="6"/>
        <v>-8.102</v>
      </c>
      <c r="T32" s="2"/>
      <c r="U32" s="28">
        <v>3.408348273E7</v>
      </c>
      <c r="V32" s="28">
        <v>3.749142106E7</v>
      </c>
      <c r="W32" s="32">
        <f t="shared" si="7"/>
        <v>0.09998797239</v>
      </c>
      <c r="X32" s="2"/>
      <c r="Y32" s="43">
        <f t="shared" ref="Y32:Z32" si="67">U32/D32</f>
        <v>497.4073791</v>
      </c>
      <c r="Z32" s="43">
        <f t="shared" si="67"/>
        <v>475.846907</v>
      </c>
      <c r="AA32" s="44">
        <f t="shared" si="9"/>
        <v>-0.04334570217</v>
      </c>
      <c r="AB32" s="2"/>
      <c r="AC32" s="34" t="s">
        <v>39</v>
      </c>
      <c r="AD32" s="28">
        <v>7882706.47</v>
      </c>
      <c r="AE32" s="28">
        <v>8670882.31</v>
      </c>
      <c r="AF32" s="32">
        <f t="shared" si="10"/>
        <v>0.09998797279</v>
      </c>
      <c r="AG32" s="2"/>
      <c r="AH32" s="43">
        <f t="shared" ref="AH32:AI32" si="68">AD32/D32</f>
        <v>115.0386067</v>
      </c>
      <c r="AI32" s="43">
        <f t="shared" si="68"/>
        <v>110.0521776</v>
      </c>
      <c r="AJ32" s="44">
        <f t="shared" si="12"/>
        <v>-0.04334570182</v>
      </c>
    </row>
    <row r="33" ht="12.75" customHeight="1">
      <c r="A33" s="59" t="s">
        <v>90</v>
      </c>
      <c r="B33" s="26" t="s">
        <v>24</v>
      </c>
      <c r="C33" s="2"/>
      <c r="D33" s="28">
        <v>102051.81</v>
      </c>
      <c r="E33" s="28">
        <v>103451.67</v>
      </c>
      <c r="F33" s="32">
        <f t="shared" si="3"/>
        <v>0.01371715014</v>
      </c>
      <c r="G33" s="2"/>
      <c r="H33" s="34" t="s">
        <v>88</v>
      </c>
      <c r="I33" s="28">
        <v>9.762096417E7</v>
      </c>
      <c r="J33" s="28">
        <v>8.984428075E7</v>
      </c>
      <c r="K33" s="32">
        <f t="shared" si="4"/>
        <v>-0.07966202225</v>
      </c>
      <c r="L33" s="2"/>
      <c r="M33" s="38">
        <v>0.025</v>
      </c>
      <c r="N33" s="38">
        <v>-0.002</v>
      </c>
      <c r="O33" s="32">
        <f t="shared" si="5"/>
        <v>-0.027</v>
      </c>
      <c r="P33" s="2"/>
      <c r="Q33" s="39">
        <v>118.749</v>
      </c>
      <c r="R33" s="39">
        <v>110.647</v>
      </c>
      <c r="S33" s="41">
        <f t="shared" si="6"/>
        <v>-8.102</v>
      </c>
      <c r="T33" s="2"/>
      <c r="U33" s="28">
        <v>8.220793438E7</v>
      </c>
      <c r="V33" s="28">
        <v>8.11991138E7</v>
      </c>
      <c r="W33" s="32">
        <f t="shared" si="7"/>
        <v>-0.01227157193</v>
      </c>
      <c r="X33" s="2"/>
      <c r="Y33" s="43">
        <f t="shared" ref="Y33:Z33" si="69">U33/D33</f>
        <v>805.5509685</v>
      </c>
      <c r="Z33" s="43">
        <f t="shared" si="69"/>
        <v>784.8990142</v>
      </c>
      <c r="AA33" s="44">
        <f t="shared" si="9"/>
        <v>-0.02563705474</v>
      </c>
      <c r="AB33" s="2"/>
      <c r="AC33" s="34" t="s">
        <v>39</v>
      </c>
      <c r="AD33" s="28">
        <v>1.901275822E7</v>
      </c>
      <c r="AE33" s="28">
        <v>1.877944179E7</v>
      </c>
      <c r="AF33" s="32">
        <f t="shared" si="10"/>
        <v>-0.01227157193</v>
      </c>
      <c r="AG33" s="2"/>
      <c r="AH33" s="43">
        <f t="shared" ref="AH33:AI33" si="70">AD33/D33</f>
        <v>186.3049584</v>
      </c>
      <c r="AI33" s="43">
        <f t="shared" si="70"/>
        <v>181.528648</v>
      </c>
      <c r="AJ33" s="44">
        <f t="shared" si="12"/>
        <v>-0.02563705474</v>
      </c>
    </row>
    <row r="34" ht="12.75" customHeight="1">
      <c r="A34" s="59" t="s">
        <v>91</v>
      </c>
      <c r="B34" s="26" t="s">
        <v>49</v>
      </c>
      <c r="C34" s="2"/>
      <c r="D34" s="28">
        <v>200022.4</v>
      </c>
      <c r="E34" s="28">
        <v>232390.11</v>
      </c>
      <c r="F34" s="32">
        <f t="shared" si="3"/>
        <v>0.1618204261</v>
      </c>
      <c r="G34" s="2"/>
      <c r="H34" s="34" t="s">
        <v>39</v>
      </c>
      <c r="I34" s="28">
        <v>3.018337799E7</v>
      </c>
      <c r="J34" s="28">
        <v>2.846592473E7</v>
      </c>
      <c r="K34" s="32">
        <f t="shared" si="4"/>
        <v>-0.05690063122</v>
      </c>
      <c r="L34" s="2"/>
      <c r="M34" s="38">
        <v>0.015</v>
      </c>
      <c r="N34" s="38">
        <v>0.006</v>
      </c>
      <c r="O34" s="32">
        <f t="shared" si="5"/>
        <v>-0.009</v>
      </c>
      <c r="P34" s="2"/>
      <c r="Q34" s="39">
        <v>112.15</v>
      </c>
      <c r="R34" s="39">
        <v>109.4</v>
      </c>
      <c r="S34" s="41">
        <f t="shared" si="6"/>
        <v>-2.75</v>
      </c>
      <c r="T34" s="2"/>
      <c r="U34" s="28">
        <v>2.691332025E7</v>
      </c>
      <c r="V34" s="28">
        <v>2.601993307E7</v>
      </c>
      <c r="W34" s="32">
        <f t="shared" si="7"/>
        <v>-0.03319498195</v>
      </c>
      <c r="X34" s="2"/>
      <c r="Y34" s="43">
        <f t="shared" ref="Y34:Z34" si="71">U34/D34</f>
        <v>134.5515315</v>
      </c>
      <c r="Z34" s="43">
        <f t="shared" si="71"/>
        <v>111.9666111</v>
      </c>
      <c r="AA34" s="44">
        <f t="shared" si="9"/>
        <v>-0.1678533134</v>
      </c>
      <c r="AB34" s="2"/>
      <c r="AC34" s="34" t="s">
        <v>39</v>
      </c>
      <c r="AD34" s="28">
        <v>2.691332025E7</v>
      </c>
      <c r="AE34" s="28">
        <v>2.601993307E7</v>
      </c>
      <c r="AF34" s="32">
        <f t="shared" si="10"/>
        <v>-0.03319498195</v>
      </c>
      <c r="AG34" s="2"/>
      <c r="AH34" s="43">
        <f t="shared" ref="AH34:AI34" si="72">AD34/D34</f>
        <v>134.5515315</v>
      </c>
      <c r="AI34" s="43">
        <f t="shared" si="72"/>
        <v>111.9666111</v>
      </c>
      <c r="AJ34" s="44">
        <f t="shared" si="12"/>
        <v>-0.1678533134</v>
      </c>
    </row>
    <row r="35" ht="12.75" customHeight="1">
      <c r="A35" s="59" t="s">
        <v>92</v>
      </c>
      <c r="B35" s="26" t="s">
        <v>44</v>
      </c>
      <c r="C35" s="2"/>
      <c r="D35" s="28">
        <v>52792.84</v>
      </c>
      <c r="E35" s="28">
        <v>62012.08</v>
      </c>
      <c r="F35" s="32">
        <f t="shared" si="3"/>
        <v>0.1746304991</v>
      </c>
      <c r="G35" s="2"/>
      <c r="H35" s="34" t="s">
        <v>93</v>
      </c>
      <c r="I35" s="28">
        <v>6.155113781E7</v>
      </c>
      <c r="J35" s="28">
        <v>7.137901209E7</v>
      </c>
      <c r="K35" s="32">
        <f t="shared" si="4"/>
        <v>0.1596700667</v>
      </c>
      <c r="L35" s="2"/>
      <c r="M35" s="38">
        <v>0.03</v>
      </c>
      <c r="N35" s="38">
        <v>-0.011</v>
      </c>
      <c r="O35" s="32">
        <f t="shared" si="5"/>
        <v>-0.041</v>
      </c>
      <c r="P35" s="2"/>
      <c r="Q35" s="39">
        <v>130.748</v>
      </c>
      <c r="R35" s="39">
        <v>119.645</v>
      </c>
      <c r="S35" s="41">
        <f t="shared" si="6"/>
        <v>-11.103</v>
      </c>
      <c r="T35" s="2"/>
      <c r="U35" s="28">
        <v>4.707610874E7</v>
      </c>
      <c r="V35" s="28">
        <v>5.965895752E7</v>
      </c>
      <c r="W35" s="32">
        <f t="shared" si="7"/>
        <v>0.2672873591</v>
      </c>
      <c r="X35" s="2"/>
      <c r="Y35" s="43">
        <f t="shared" ref="Y35:Z35" si="73">U35/D35</f>
        <v>891.7138904</v>
      </c>
      <c r="Z35" s="43">
        <f t="shared" si="73"/>
        <v>962.053805</v>
      </c>
      <c r="AA35" s="44">
        <f t="shared" si="9"/>
        <v>0.0788817079</v>
      </c>
      <c r="AB35" s="2"/>
      <c r="AC35" s="34" t="s">
        <v>39</v>
      </c>
      <c r="AD35" s="28">
        <v>1.112113752E7</v>
      </c>
      <c r="AE35" s="28">
        <v>1.409367699E7</v>
      </c>
      <c r="AF35" s="32">
        <f t="shared" si="10"/>
        <v>0.2672873584</v>
      </c>
      <c r="AG35" s="2"/>
      <c r="AH35" s="43">
        <f t="shared" ref="AH35:AI35" si="74">AD35/D35</f>
        <v>210.6561708</v>
      </c>
      <c r="AI35" s="43">
        <f t="shared" si="74"/>
        <v>227.2730892</v>
      </c>
      <c r="AJ35" s="44">
        <f t="shared" si="12"/>
        <v>0.07888170733</v>
      </c>
    </row>
    <row r="36" ht="12.75" customHeight="1">
      <c r="A36" s="59" t="s">
        <v>94</v>
      </c>
      <c r="B36" s="26" t="s">
        <v>35</v>
      </c>
      <c r="C36" s="2"/>
      <c r="D36" s="28">
        <v>9600.0</v>
      </c>
      <c r="E36" s="28">
        <v>10251.49</v>
      </c>
      <c r="F36" s="32">
        <f t="shared" si="3"/>
        <v>0.06786354167</v>
      </c>
      <c r="G36" s="2"/>
      <c r="H36" s="34" t="s">
        <v>39</v>
      </c>
      <c r="I36" s="28">
        <v>2943863.0</v>
      </c>
      <c r="J36" s="28">
        <v>2692990.0</v>
      </c>
      <c r="K36" s="32">
        <f t="shared" si="4"/>
        <v>-0.08521897928</v>
      </c>
      <c r="L36" s="2"/>
      <c r="M36" s="38">
        <v>0.01431</v>
      </c>
      <c r="N36" s="38">
        <v>-0.005</v>
      </c>
      <c r="O36" s="32">
        <f t="shared" si="5"/>
        <v>-0.01931</v>
      </c>
      <c r="P36" s="2"/>
      <c r="Q36" s="39">
        <v>111.844</v>
      </c>
      <c r="R36" s="39">
        <v>109.347</v>
      </c>
      <c r="S36" s="41">
        <f t="shared" si="6"/>
        <v>-2.497</v>
      </c>
      <c r="T36" s="2"/>
      <c r="U36" s="28">
        <v>2632112.36</v>
      </c>
      <c r="V36" s="28">
        <v>2462782.25</v>
      </c>
      <c r="W36" s="32">
        <f t="shared" si="7"/>
        <v>-0.06433240183</v>
      </c>
      <c r="X36" s="2"/>
      <c r="Y36" s="43">
        <f t="shared" ref="Y36:Z36" si="75">U36/D36</f>
        <v>274.1783708</v>
      </c>
      <c r="Z36" s="43">
        <f t="shared" si="75"/>
        <v>240.2365168</v>
      </c>
      <c r="AA36" s="44">
        <f t="shared" si="9"/>
        <v>-0.1237947906</v>
      </c>
      <c r="AB36" s="2"/>
      <c r="AC36" s="34" t="s">
        <v>39</v>
      </c>
      <c r="AD36" s="28">
        <v>2632112.36</v>
      </c>
      <c r="AE36" s="28">
        <v>2462782.25</v>
      </c>
      <c r="AF36" s="32">
        <f t="shared" si="10"/>
        <v>-0.06433240183</v>
      </c>
      <c r="AG36" s="2"/>
      <c r="AH36" s="43">
        <f t="shared" ref="AH36:AI36" si="76">AD36/D36</f>
        <v>274.1783708</v>
      </c>
      <c r="AI36" s="43">
        <f t="shared" si="76"/>
        <v>240.2365168</v>
      </c>
      <c r="AJ36" s="44">
        <f t="shared" si="12"/>
        <v>-0.1237947906</v>
      </c>
    </row>
    <row r="37" ht="12.75" customHeight="1">
      <c r="A37" s="59" t="s">
        <v>95</v>
      </c>
      <c r="B37" s="26" t="s">
        <v>35</v>
      </c>
      <c r="C37" s="2"/>
      <c r="D37" s="28">
        <v>12602.14</v>
      </c>
      <c r="E37" s="28">
        <v>11625.39</v>
      </c>
      <c r="F37" s="32">
        <f t="shared" si="3"/>
        <v>-0.07750667744</v>
      </c>
      <c r="G37" s="2"/>
      <c r="H37" s="34" t="s">
        <v>39</v>
      </c>
      <c r="I37" s="28">
        <v>3885015.55</v>
      </c>
      <c r="J37" s="28">
        <v>4164883.36</v>
      </c>
      <c r="K37" s="32">
        <f t="shared" si="4"/>
        <v>0.072037758</v>
      </c>
      <c r="L37" s="2"/>
      <c r="M37" s="38">
        <v>0.02127</v>
      </c>
      <c r="N37" s="38">
        <v>-0.002</v>
      </c>
      <c r="O37" s="32">
        <f t="shared" si="5"/>
        <v>-0.02327</v>
      </c>
      <c r="P37" s="2"/>
      <c r="Q37" s="39">
        <v>114.302</v>
      </c>
      <c r="R37" s="39">
        <v>108.222</v>
      </c>
      <c r="S37" s="41">
        <f t="shared" si="6"/>
        <v>-6.08</v>
      </c>
      <c r="T37" s="2"/>
      <c r="U37" s="28">
        <v>3398917.7</v>
      </c>
      <c r="V37" s="28">
        <v>3848452.21</v>
      </c>
      <c r="W37" s="32">
        <f t="shared" si="7"/>
        <v>0.1322581332</v>
      </c>
      <c r="X37" s="2"/>
      <c r="Y37" s="43">
        <f t="shared" ref="Y37:Z37" si="77">U37/D37</f>
        <v>269.7095652</v>
      </c>
      <c r="Z37" s="43">
        <f t="shared" si="77"/>
        <v>331.0385467</v>
      </c>
      <c r="AA37" s="44">
        <f t="shared" si="9"/>
        <v>0.2273889746</v>
      </c>
      <c r="AB37" s="2"/>
      <c r="AC37" s="34" t="s">
        <v>39</v>
      </c>
      <c r="AD37" s="28">
        <v>3398917.7</v>
      </c>
      <c r="AE37" s="28">
        <v>3848452.21</v>
      </c>
      <c r="AF37" s="32">
        <f t="shared" si="10"/>
        <v>0.1322581332</v>
      </c>
      <c r="AG37" s="2"/>
      <c r="AH37" s="43">
        <f t="shared" ref="AH37:AI37" si="78">AD37/D37</f>
        <v>269.7095652</v>
      </c>
      <c r="AI37" s="43">
        <f t="shared" si="78"/>
        <v>331.0385467</v>
      </c>
      <c r="AJ37" s="44">
        <f t="shared" si="12"/>
        <v>0.2273889746</v>
      </c>
    </row>
    <row r="38" ht="12.75" customHeight="1">
      <c r="A38" s="59" t="s">
        <v>96</v>
      </c>
      <c r="B38" s="26" t="s">
        <v>49</v>
      </c>
      <c r="C38" s="2"/>
      <c r="D38" s="28">
        <v>646445.0</v>
      </c>
      <c r="E38" s="28">
        <v>741105.3</v>
      </c>
      <c r="F38" s="32">
        <f t="shared" si="3"/>
        <v>0.1464321017</v>
      </c>
      <c r="G38" s="2"/>
      <c r="H38" s="34" t="s">
        <v>39</v>
      </c>
      <c r="I38" s="28">
        <v>9.911029124E7</v>
      </c>
      <c r="J38" s="28">
        <v>1.0771568085E8</v>
      </c>
      <c r="K38" s="32">
        <f t="shared" si="4"/>
        <v>0.08682639817</v>
      </c>
      <c r="L38" s="2"/>
      <c r="M38" s="38">
        <v>0.00898</v>
      </c>
      <c r="N38" s="38">
        <v>-0.003</v>
      </c>
      <c r="O38" s="32">
        <f t="shared" si="5"/>
        <v>-0.01198</v>
      </c>
      <c r="P38" s="2"/>
      <c r="Q38" s="39">
        <v>111.555</v>
      </c>
      <c r="R38" s="39">
        <v>108.148</v>
      </c>
      <c r="S38" s="41">
        <f t="shared" si="6"/>
        <v>-3.407</v>
      </c>
      <c r="T38" s="2"/>
      <c r="U38" s="28">
        <v>8.884442604E7</v>
      </c>
      <c r="V38" s="28">
        <v>9.960024527E7</v>
      </c>
      <c r="W38" s="32">
        <f t="shared" si="7"/>
        <v>0.1210635232</v>
      </c>
      <c r="X38" s="2"/>
      <c r="Y38" s="43">
        <f t="shared" ref="Y38:Z38" si="79">U38/D38</f>
        <v>137.4353983</v>
      </c>
      <c r="Z38" s="43">
        <f t="shared" si="79"/>
        <v>134.3941883</v>
      </c>
      <c r="AA38" s="44">
        <f t="shared" si="9"/>
        <v>-0.02212828699</v>
      </c>
      <c r="AB38" s="2"/>
      <c r="AC38" s="34" t="s">
        <v>39</v>
      </c>
      <c r="AD38" s="28">
        <v>8.884442604E7</v>
      </c>
      <c r="AE38" s="28">
        <v>9.960024527E7</v>
      </c>
      <c r="AF38" s="32">
        <f t="shared" si="10"/>
        <v>0.1210635232</v>
      </c>
      <c r="AG38" s="2"/>
      <c r="AH38" s="43">
        <f t="shared" ref="AH38:AI38" si="80">AD38/D38</f>
        <v>137.4353983</v>
      </c>
      <c r="AI38" s="43">
        <f t="shared" si="80"/>
        <v>134.3941883</v>
      </c>
      <c r="AJ38" s="44">
        <f t="shared" si="12"/>
        <v>-0.02212828699</v>
      </c>
    </row>
    <row r="39" ht="12.75" customHeight="1">
      <c r="A39" s="59" t="s">
        <v>97</v>
      </c>
      <c r="B39" s="26" t="s">
        <v>45</v>
      </c>
      <c r="C39" s="2"/>
      <c r="D39" s="28">
        <v>141700.0</v>
      </c>
      <c r="E39" s="28">
        <v>143900.0</v>
      </c>
      <c r="F39" s="32">
        <f t="shared" si="3"/>
        <v>0.01552575865</v>
      </c>
      <c r="G39" s="2"/>
      <c r="H39" s="34" t="s">
        <v>98</v>
      </c>
      <c r="I39" s="28">
        <v>1.7010978622E8</v>
      </c>
      <c r="J39" s="28">
        <v>1.9674875077E8</v>
      </c>
      <c r="K39" s="32">
        <f t="shared" si="4"/>
        <v>0.1565986599</v>
      </c>
      <c r="L39" s="2"/>
      <c r="M39" s="38">
        <v>0.024</v>
      </c>
      <c r="N39" s="38">
        <v>0.011</v>
      </c>
      <c r="O39" s="32">
        <f t="shared" si="5"/>
        <v>-0.013</v>
      </c>
      <c r="P39" s="2"/>
      <c r="Q39" s="39">
        <v>108.596</v>
      </c>
      <c r="R39" s="39">
        <v>106.045</v>
      </c>
      <c r="S39" s="41">
        <f t="shared" si="6"/>
        <v>-2.551</v>
      </c>
      <c r="T39" s="2"/>
      <c r="U39" s="28">
        <v>1.5664512322E8</v>
      </c>
      <c r="V39" s="28">
        <v>1.8553262505E8</v>
      </c>
      <c r="W39" s="32">
        <f t="shared" si="7"/>
        <v>0.1844136685</v>
      </c>
      <c r="X39" s="2"/>
      <c r="Y39" s="43">
        <f t="shared" ref="Y39:Z39" si="81">U39/D39</f>
        <v>1105.470171</v>
      </c>
      <c r="Z39" s="43">
        <f t="shared" si="81"/>
        <v>1289.316366</v>
      </c>
      <c r="AA39" s="44">
        <f t="shared" si="9"/>
        <v>0.1663058849</v>
      </c>
      <c r="AB39" s="2"/>
      <c r="AC39" s="34" t="s">
        <v>39</v>
      </c>
      <c r="AD39" s="28">
        <v>1.47636353E7</v>
      </c>
      <c r="AE39" s="28">
        <v>1.748625144E7</v>
      </c>
      <c r="AF39" s="32">
        <f t="shared" si="10"/>
        <v>0.1844136681</v>
      </c>
      <c r="AG39" s="2"/>
      <c r="AH39" s="43">
        <f t="shared" ref="AH39:AI39" si="82">AD39/D39</f>
        <v>104.1893811</v>
      </c>
      <c r="AI39" s="43">
        <f t="shared" si="82"/>
        <v>121.5166883</v>
      </c>
      <c r="AJ39" s="44">
        <f t="shared" si="12"/>
        <v>0.1663058844</v>
      </c>
    </row>
    <row r="40" ht="12.75" customHeight="1">
      <c r="A40" s="59" t="s">
        <v>99</v>
      </c>
      <c r="B40" s="26" t="s">
        <v>43</v>
      </c>
      <c r="C40" s="2"/>
      <c r="D40" s="28">
        <v>267811.31</v>
      </c>
      <c r="E40" s="28">
        <v>280535.77</v>
      </c>
      <c r="F40" s="32">
        <f t="shared" si="3"/>
        <v>0.04751278055</v>
      </c>
      <c r="G40" s="2"/>
      <c r="H40" s="34" t="s">
        <v>100</v>
      </c>
      <c r="I40" s="28">
        <v>9.182784154E7</v>
      </c>
      <c r="J40" s="28">
        <v>9.140284896E7</v>
      </c>
      <c r="K40" s="32">
        <f t="shared" si="4"/>
        <v>-0.004628145156</v>
      </c>
      <c r="L40" s="2"/>
      <c r="M40" s="38">
        <v>0.0</v>
      </c>
      <c r="N40" s="38">
        <v>-0.005</v>
      </c>
      <c r="O40" s="32">
        <f t="shared" si="5"/>
        <v>-0.005</v>
      </c>
      <c r="P40" s="2"/>
      <c r="Q40" s="39">
        <v>99.095</v>
      </c>
      <c r="R40" s="39">
        <v>98.798</v>
      </c>
      <c r="S40" s="41">
        <f t="shared" si="6"/>
        <v>-0.297</v>
      </c>
      <c r="T40" s="2"/>
      <c r="U40" s="28">
        <v>9.266672133E7</v>
      </c>
      <c r="V40" s="28">
        <v>9.251445516E7</v>
      </c>
      <c r="W40" s="32">
        <f t="shared" si="7"/>
        <v>-0.001643159139</v>
      </c>
      <c r="X40" s="2"/>
      <c r="Y40" s="43">
        <f t="shared" ref="Y40:Z40" si="83">U40/D40</f>
        <v>346.014966</v>
      </c>
      <c r="Z40" s="43">
        <f t="shared" si="83"/>
        <v>329.7777505</v>
      </c>
      <c r="AA40" s="44">
        <f t="shared" si="9"/>
        <v>-0.04692633885</v>
      </c>
      <c r="AB40" s="2"/>
      <c r="AC40" s="34" t="s">
        <v>39</v>
      </c>
      <c r="AD40" s="28">
        <v>6.141017199E7</v>
      </c>
      <c r="AE40" s="28">
        <v>6.130926531E7</v>
      </c>
      <c r="AF40" s="32">
        <f t="shared" si="10"/>
        <v>-0.001643159052</v>
      </c>
      <c r="AG40" s="2"/>
      <c r="AH40" s="43">
        <f t="shared" ref="AH40:AI40" si="84">AD40/D40</f>
        <v>229.3038781</v>
      </c>
      <c r="AI40" s="43">
        <f t="shared" si="84"/>
        <v>218.5434867</v>
      </c>
      <c r="AJ40" s="44">
        <f t="shared" si="12"/>
        <v>-0.04692633876</v>
      </c>
    </row>
    <row r="41" ht="12.75" customHeight="1">
      <c r="A41" s="59" t="s">
        <v>101</v>
      </c>
      <c r="B41" s="26" t="s">
        <v>50</v>
      </c>
      <c r="C41" s="2"/>
      <c r="D41" s="28">
        <v>905513.0</v>
      </c>
      <c r="E41" s="28">
        <v>946771.11</v>
      </c>
      <c r="F41" s="32">
        <f t="shared" si="3"/>
        <v>0.04556324426</v>
      </c>
      <c r="G41" s="2"/>
      <c r="H41" s="34" t="s">
        <v>102</v>
      </c>
      <c r="I41" s="28">
        <v>1.237119836E7</v>
      </c>
      <c r="J41" s="28">
        <v>1.247420324E7</v>
      </c>
      <c r="K41" s="32">
        <f t="shared" si="4"/>
        <v>0.008326184497</v>
      </c>
      <c r="L41" s="2"/>
      <c r="M41" s="38">
        <v>0.019</v>
      </c>
      <c r="N41" s="38">
        <v>0.007</v>
      </c>
      <c r="O41" s="32">
        <f t="shared" si="5"/>
        <v>-0.012</v>
      </c>
      <c r="P41" s="2"/>
      <c r="Q41" s="39">
        <v>120.463</v>
      </c>
      <c r="R41" s="39">
        <v>116.417</v>
      </c>
      <c r="S41" s="41">
        <f t="shared" si="6"/>
        <v>-4.046</v>
      </c>
      <c r="T41" s="2"/>
      <c r="U41" s="28">
        <v>1.026968796E7</v>
      </c>
      <c r="V41" s="28">
        <v>1.071506502E7</v>
      </c>
      <c r="W41" s="32">
        <f t="shared" si="7"/>
        <v>0.04336812002</v>
      </c>
      <c r="X41" s="2"/>
      <c r="Y41" s="43">
        <f t="shared" ref="Y41:Z41" si="85">U41/D41</f>
        <v>11.34129268</v>
      </c>
      <c r="Z41" s="43">
        <f t="shared" si="85"/>
        <v>11.31748203</v>
      </c>
      <c r="AA41" s="44">
        <f t="shared" si="9"/>
        <v>-0.00209946577</v>
      </c>
      <c r="AB41" s="2"/>
      <c r="AC41" s="34" t="s">
        <v>39</v>
      </c>
      <c r="AD41" s="28">
        <v>1.153059289E7</v>
      </c>
      <c r="AE41" s="28">
        <v>1.203065302E7</v>
      </c>
      <c r="AF41" s="32">
        <f t="shared" si="10"/>
        <v>0.04336811947</v>
      </c>
      <c r="AG41" s="2"/>
      <c r="AH41" s="43">
        <f t="shared" ref="AH41:AI41" si="86">AD41/D41</f>
        <v>12.73376847</v>
      </c>
      <c r="AI41" s="43">
        <f t="shared" si="86"/>
        <v>12.70703435</v>
      </c>
      <c r="AJ41" s="44">
        <f t="shared" si="12"/>
        <v>-0.002099466296</v>
      </c>
    </row>
  </sheetData>
  <mergeCells count="8">
    <mergeCell ref="H1:K1"/>
    <mergeCell ref="M1:O1"/>
    <mergeCell ref="Q1:S1"/>
    <mergeCell ref="U1:W1"/>
    <mergeCell ref="Y1:AA1"/>
    <mergeCell ref="AC1:AF1"/>
    <mergeCell ref="AH1:AJ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6" t="s">
        <v>57</v>
      </c>
      <c r="B1" s="47" t="s">
        <v>58</v>
      </c>
      <c r="C1" s="47" t="s">
        <v>59</v>
      </c>
      <c r="D1" s="46" t="s">
        <v>60</v>
      </c>
    </row>
    <row r="2" ht="12.75" customHeight="1">
      <c r="A2" s="48">
        <v>43171.0</v>
      </c>
      <c r="B2" s="49" t="s">
        <v>62</v>
      </c>
      <c r="C2" s="50">
        <v>2016.0</v>
      </c>
      <c r="D2" s="51" t="s">
        <v>63</v>
      </c>
    </row>
    <row r="3" ht="15.75" customHeight="1">
      <c r="A3" s="52"/>
      <c r="B3" s="49"/>
      <c r="C3" s="53"/>
      <c r="D3" s="54"/>
    </row>
    <row r="4" ht="15.75" customHeight="1">
      <c r="A4" s="55"/>
      <c r="B4" s="49"/>
      <c r="C4" s="56"/>
      <c r="D4" s="51"/>
    </row>
    <row r="5" ht="15.75" customHeight="1">
      <c r="A5" s="57"/>
      <c r="B5" s="57"/>
      <c r="C5" s="57"/>
      <c r="D5" s="57"/>
    </row>
    <row r="6" ht="15.75" customHeight="1">
      <c r="A6" s="57"/>
      <c r="B6" s="57"/>
      <c r="C6" s="57"/>
      <c r="D6" s="57"/>
    </row>
    <row r="7" ht="15.75" customHeight="1">
      <c r="A7" s="57"/>
      <c r="B7" s="57"/>
      <c r="C7" s="57"/>
      <c r="D7" s="57"/>
    </row>
    <row r="8" ht="15.75" customHeight="1">
      <c r="A8" s="57"/>
      <c r="B8" s="57"/>
      <c r="C8" s="57"/>
      <c r="D8" s="57"/>
    </row>
    <row r="9" ht="15.75" customHeight="1">
      <c r="A9" s="57"/>
      <c r="B9" s="57"/>
      <c r="C9" s="57"/>
      <c r="D9" s="57"/>
    </row>
    <row r="10" ht="15.75" customHeight="1">
      <c r="A10" s="57"/>
      <c r="B10" s="57"/>
      <c r="C10" s="57"/>
      <c r="D10" s="57"/>
    </row>
    <row r="11" ht="15.75" customHeight="1">
      <c r="A11" s="57"/>
      <c r="B11" s="57"/>
      <c r="C11" s="57"/>
      <c r="D11" s="57"/>
    </row>
    <row r="12" ht="15.75" customHeight="1">
      <c r="A12" s="57"/>
      <c r="B12" s="57"/>
      <c r="C12" s="57"/>
      <c r="D12" s="57"/>
    </row>
    <row r="13" ht="15.75" customHeight="1">
      <c r="A13" s="57"/>
      <c r="B13" s="57"/>
      <c r="C13" s="57"/>
      <c r="D13" s="57"/>
    </row>
    <row r="14" ht="15.75" customHeight="1">
      <c r="A14" s="57"/>
      <c r="B14" s="57"/>
      <c r="C14" s="57"/>
      <c r="D14" s="57"/>
    </row>
    <row r="15" ht="15.75" customHeight="1">
      <c r="A15" s="57"/>
      <c r="B15" s="57"/>
      <c r="C15" s="57"/>
      <c r="D15" s="57"/>
    </row>
    <row r="16" ht="15.75" customHeight="1">
      <c r="A16" s="57"/>
      <c r="B16" s="57"/>
      <c r="C16" s="57"/>
      <c r="D16" s="57"/>
    </row>
    <row r="17" ht="15.75" customHeight="1">
      <c r="A17" s="57"/>
      <c r="B17" s="57"/>
      <c r="C17" s="57"/>
      <c r="D17" s="57"/>
    </row>
    <row r="18" ht="15.75" customHeight="1">
      <c r="A18" s="57"/>
      <c r="B18" s="57"/>
      <c r="C18" s="57"/>
      <c r="D18" s="57"/>
    </row>
    <row r="19" ht="15.75" customHeight="1">
      <c r="A19" s="57"/>
      <c r="B19" s="57"/>
      <c r="C19" s="57"/>
      <c r="D19" s="57"/>
    </row>
    <row r="20">
      <c r="A20" s="58"/>
      <c r="B20" s="58"/>
      <c r="C20" s="58"/>
      <c r="D20" s="58"/>
    </row>
  </sheetData>
  <drawing r:id="rId1"/>
</worksheet>
</file>