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<sst xmlns="http://schemas.openxmlformats.org/spreadsheetml/2006/main" count="227" uniqueCount="169">
  <si>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</si>
  <si>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</si>
  <si>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</si>
  <si>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</si>
  <si>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</si>
  <si>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</si>
  <si>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</si>
  <si>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</si>
  <si>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</si>
  <si>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JAN-FEB</t>
  </si>
  <si>
    <t>SES Area (RP4)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</si>
  <si>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</si>
  <si>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</si>
  <si>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</si>
  <si>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</si>
  <si>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</si>
  <si>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</si>
  <si>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</si>
  <si>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</si>
  <si>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</si>
  <si>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>2019</t>
  </si>
  <si>
    <t>2020</t>
  </si>
  <si>
    <t>2021</t>
  </si>
  <si>
    <t>2022</t>
  </si>
  <si>
    <t>2023</t>
  </si>
  <si>
    <t xml:space="preserve">2024 </t>
  </si>
  <si>
    <t>SES area (RP4)</t>
  </si>
  <si>
    <t>2025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</si>
  <si>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</si>
  <si>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</si>
  <si>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</si>
  <si>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</si>
  <si>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</si>
  <si>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</si>
  <si>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</si>
  <si>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</si>
  <si>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</si>
  <si>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</si>
  <si>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</si>
  <si>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</si>
  <si>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</si>
  <si>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</si>
  <si>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</si>
  <si>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</si>
  <si>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</si>
  <si>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</si>
  <si>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</si>
  <si>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</si>
  <si>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</si>
  <si>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</si>
  <si>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</si>
  <si>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</si>
  <si>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</si>
  <si>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</si>
  <si>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</si>
  <si>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</si>
  <si>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</si>
  <si>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</si>
  <si>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</si>
  <si>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</si>
  <si>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</si>
  <si>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</si>
  <si>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</si>
  <si>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</si>
  <si>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</si>
  <si>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</si>
  <si>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</si>
  <si>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</si>
  <si>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</si>
  <si>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</si>
  <si>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</si>
  <si>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</si>
  <si>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</si>
  <si>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</si>
  <si>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</si>
  <si>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</si>
  <si>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</si>
  <si>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</si>
  <si>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</si>
  <si>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</si>
  <si>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</si>
  <si>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</si>
  <si>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</si>
  <si>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</si>
  <si>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</si>
  <si>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</si>
  <si>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</si>
  <si>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</si>
  <si>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</si>
  <si>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</si>
  <si>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</si>
  <si>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</si>
  <si>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</si>
  <si>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</si>
  <si>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</si>
  <si>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</si>
  <si>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</si>
  <si>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</si>
  <si>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</si>
  <si>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</si>
  <si>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</si>
  <si>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</si>
  <si>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</si>
  <si>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</si>
  <si>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</si>
  <si>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</si>
  <si>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</si>
  <si>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</si>
  <si>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</si>
  <si>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</si>
  <si>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</si>
  <si>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</si>
  <si>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</si>
  <si>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</si>
  <si>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</si>
  <si>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Full Year</t>
  </si>
  <si>
    <t>FAB_ANSB</t>
  </si>
  <si>
    <t>FAB (based on ANSP)</t>
  </si>
  <si>
    <t>Plan [2025]</t>
  </si>
  <si>
    <t>FLTS [TOT]</t>
  </si>
  <si>
    <t>En-route ATFM delay [min.]</t>
  </si>
  <si>
    <t>Actual [2025]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</si>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</sst>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2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4" fillId="3" fontId="6" numFmtId="2" xfId="0" applyAlignment="1" applyBorder="1" applyFont="1" applyNumberFormat="1">
      <alignment readingOrder="0" shrinkToFit="0" vertical="center" wrapText="0"/>
    </xf>
    <xf borderId="0" fillId="3" fontId="6" numFmtId="49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6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17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18" fillId="5" fontId="6" numFmtId="4" xfId="0" applyAlignment="1" applyBorder="1" applyFont="1" applyNumberFormat="1">
      <alignment readingOrder="0" shrinkToFit="0" vertical="center" wrapText="0"/>
    </xf>
    <xf borderId="19" fillId="3" fontId="10" numFmtId="3" xfId="0" applyAlignment="1" applyBorder="1" applyFont="1" applyNumberFormat="1">
      <alignment readingOrder="0" shrinkToFit="0" wrapText="1"/>
    </xf>
    <xf borderId="19" fillId="3" fontId="6" numFmtId="3" xfId="0" applyAlignment="1" applyBorder="1" applyFont="1" applyNumberFormat="1">
      <alignment readingOrder="0" shrinkToFit="0" wrapText="1"/>
    </xf>
    <xf borderId="18" fillId="5" fontId="6" numFmtId="2" xfId="0" applyAlignment="1" applyBorder="1" applyFont="1" applyNumberFormat="1">
      <alignment horizontal="right" shrinkToFit="0" wrapText="0"/>
    </xf>
    <xf borderId="18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8" fillId="5" fontId="14" numFmtId="2" xfId="0" applyAlignment="1" applyBorder="1" applyFont="1" applyNumberFormat="1">
      <alignment horizontal="right" readingOrder="0" shrinkToFit="0" wrapText="0"/>
    </xf>
    <xf borderId="20" fillId="5" fontId="6" numFmtId="4" xfId="0" applyAlignment="1" applyBorder="1" applyFont="1" applyNumberFormat="1">
      <alignment readingOrder="0" shrinkToFit="0" vertical="center" wrapText="0"/>
    </xf>
    <xf borderId="20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19" fillId="5" fontId="6" numFmtId="2" xfId="0" applyAlignment="1" applyBorder="1" applyFont="1" applyNumberFormat="1">
      <alignment horizontal="right" shrinkToFit="0" wrapText="0"/>
    </xf>
    <xf borderId="19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0" fillId="3" fontId="14" numFmtId="3" xfId="0" applyAlignment="1" applyBorder="1" applyFont="1" applyNumberFormat="1">
      <alignment readingOrder="0" shrinkToFit="0" wrapText="1"/>
    </xf>
    <xf borderId="18" fillId="3" fontId="14" numFmtId="3" xfId="0" applyAlignment="1" applyBorder="1" applyFont="1" applyNumberFormat="1">
      <alignment readingOrder="0" shrinkToFit="0" wrapText="1"/>
    </xf>
    <xf borderId="21" fillId="5" fontId="6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readingOrder="0"/>
    </xf>
    <xf borderId="11" fillId="3" fontId="18" numFmtId="49" xfId="0" applyAlignment="1" applyBorder="1" applyFont="1" applyNumberFormat="1">
      <alignment horizontal="right" readingOrder="0" shrinkToFit="0" vertical="bottom" wrapText="1"/>
    </xf>
    <xf borderId="1" fillId="3" fontId="2" numFmtId="49" xfId="0" applyAlignment="1" applyBorder="1" applyFont="1" applyNumberFormat="1">
      <alignment vertical="bottom"/>
    </xf>
    <xf borderId="16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45734.0</v>
      </c>
      <c r="C2" s="11" t="s">
        <v>6</v>
      </c>
      <c r="D2" s="12">
        <v>45716.0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 ht="12.0" customHeight="1">
      <c r="A6" s="30" t="s">
        <v>19</v>
      </c>
      <c r="B6" s="31" t="s">
        <v>20</v>
      </c>
      <c r="C6" s="32">
        <f t="shared" ref="C6:C12" si="1">E6/D6</f>
        <v>0.4473667544</v>
      </c>
      <c r="D6" s="33">
        <v>1357868.0</v>
      </c>
      <c r="E6" s="34">
        <v>607465.0</v>
      </c>
      <c r="F6" s="35"/>
      <c r="G6" s="36">
        <f t="shared" ref="G6:G12" si="2">C6-F6</f>
        <v>0.4473667544</v>
      </c>
      <c r="H6" s="37">
        <v>0.0095</v>
      </c>
    </row>
    <row r="7" ht="12.0" customHeight="1">
      <c r="A7" s="30" t="s">
        <v>19</v>
      </c>
      <c r="B7" s="31" t="s">
        <v>21</v>
      </c>
      <c r="C7" s="32">
        <f t="shared" si="1"/>
        <v>0.6836790549</v>
      </c>
      <c r="D7" s="33">
        <v>1366514.0</v>
      </c>
      <c r="E7" s="34">
        <v>934257.0</v>
      </c>
      <c r="F7" s="38">
        <v>0.9</v>
      </c>
      <c r="G7" s="36">
        <f t="shared" si="2"/>
        <v>-0.2163209451</v>
      </c>
      <c r="H7" s="37">
        <v>0.0138</v>
      </c>
    </row>
    <row r="8" ht="12.0" customHeight="1">
      <c r="A8" s="30" t="s">
        <v>19</v>
      </c>
      <c r="B8" s="31" t="s">
        <v>22</v>
      </c>
      <c r="C8" s="32">
        <f t="shared" si="1"/>
        <v>0.02638855286</v>
      </c>
      <c r="D8" s="33">
        <v>462928.0</v>
      </c>
      <c r="E8" s="34">
        <v>12216.0</v>
      </c>
      <c r="F8" s="38">
        <v>0.35</v>
      </c>
      <c r="G8" s="36">
        <f t="shared" si="2"/>
        <v>-0.3236114471</v>
      </c>
      <c r="H8" s="37">
        <v>6.0E-4</v>
      </c>
    </row>
    <row r="9" ht="12.0" customHeight="1">
      <c r="A9" s="30" t="s">
        <v>19</v>
      </c>
      <c r="B9" s="31" t="s">
        <v>23</v>
      </c>
      <c r="C9" s="32">
        <f t="shared" si="1"/>
        <v>0.1718175766</v>
      </c>
      <c r="D9" s="33">
        <v>941743.0</v>
      </c>
      <c r="E9" s="34">
        <v>161808.0</v>
      </c>
      <c r="F9" s="38">
        <v>0.5</v>
      </c>
      <c r="G9" s="36">
        <f t="shared" si="2"/>
        <v>-0.3281824234</v>
      </c>
      <c r="H9" s="37">
        <v>0.0038</v>
      </c>
    </row>
    <row r="10" ht="12.0" customHeight="1">
      <c r="A10" s="30" t="s">
        <v>19</v>
      </c>
      <c r="B10" s="31" t="s">
        <v>24</v>
      </c>
      <c r="C10" s="32">
        <f t="shared" si="1"/>
        <v>0.4525907174</v>
      </c>
      <c r="D10" s="33">
        <v>1164909.0</v>
      </c>
      <c r="E10" s="34">
        <v>527227.0</v>
      </c>
      <c r="F10" s="38">
        <v>0.5</v>
      </c>
      <c r="G10" s="36">
        <f t="shared" si="2"/>
        <v>-0.04740928261</v>
      </c>
      <c r="H10" s="37">
        <v>0.0097</v>
      </c>
    </row>
    <row r="11" ht="12.0" customHeight="1">
      <c r="A11" s="30" t="s">
        <v>19</v>
      </c>
      <c r="B11" s="31" t="s">
        <v>25</v>
      </c>
      <c r="C11" s="32">
        <f t="shared" si="1"/>
        <v>0.4082067956</v>
      </c>
      <c r="D11" s="33">
        <v>1241922.0</v>
      </c>
      <c r="E11" s="34">
        <v>506961.0</v>
      </c>
      <c r="F11" s="38">
        <v>0.5</v>
      </c>
      <c r="G11" s="36">
        <f t="shared" si="2"/>
        <v>-0.0917932044</v>
      </c>
      <c r="H11" s="37">
        <v>0.0086</v>
      </c>
    </row>
    <row r="12" ht="12.0" customHeight="1">
      <c r="A12" s="30" t="s">
        <v>26</v>
      </c>
      <c r="B12" s="39" t="s">
        <v>27</v>
      </c>
      <c r="C12" s="32">
        <f t="shared" si="1"/>
        <v>0.4656716949</v>
      </c>
      <c r="D12" s="40">
        <v>1292432.0</v>
      </c>
      <c r="E12" s="40">
        <v>601849.0</v>
      </c>
      <c r="F12" s="38">
        <v>0.9</v>
      </c>
      <c r="G12" s="36">
        <f t="shared" si="2"/>
        <v>-0.4343283051</v>
      </c>
      <c r="H12" s="37">
        <v>0.0096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1" t="s">
        <v>0</v>
      </c>
      <c r="B1" s="42" t="s">
        <v>1</v>
      </c>
      <c r="C1" s="43" t="s">
        <v>2</v>
      </c>
      <c r="D1" s="44">
        <v>43466.0</v>
      </c>
      <c r="E1" s="45" t="s">
        <v>3</v>
      </c>
      <c r="F1" s="46" t="str">
        <f>HYPERLINK("https://www.eurocontrol.int/prudata/dashboard/metadata/minutes-of-en-route-atfm-delay-per-flight-ses-rp2/","En route ATFM delay")</f>
        <v>En route ATFM delay</v>
      </c>
      <c r="G1" s="47"/>
    </row>
    <row r="2" ht="12.0" customHeight="1">
      <c r="A2" s="48" t="s">
        <v>5</v>
      </c>
      <c r="B2" s="49">
        <f>ERT_ATFM_YY!B2</f>
        <v>45734</v>
      </c>
      <c r="C2" s="11" t="s">
        <v>6</v>
      </c>
      <c r="D2" s="50">
        <f>ERT_ATFM_YY!D2</f>
        <v>45716</v>
      </c>
      <c r="E2" s="51" t="s">
        <v>7</v>
      </c>
      <c r="F2" s="52" t="s">
        <v>8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4</v>
      </c>
      <c r="E4" s="58" t="s">
        <v>4</v>
      </c>
      <c r="F4" s="59"/>
    </row>
    <row r="5" ht="51.0" customHeight="1">
      <c r="A5" s="60" t="s">
        <v>28</v>
      </c>
      <c r="B5" s="60" t="s">
        <v>13</v>
      </c>
      <c r="C5" s="60" t="s">
        <v>14</v>
      </c>
      <c r="D5" s="60" t="s">
        <v>15</v>
      </c>
      <c r="E5" s="60" t="s">
        <v>29</v>
      </c>
      <c r="F5" s="60" t="s">
        <v>30</v>
      </c>
    </row>
    <row r="6" ht="12.0" customHeight="1">
      <c r="A6" s="61" t="s">
        <v>31</v>
      </c>
      <c r="B6" s="62">
        <f t="shared" ref="B6:B79" si="1">D6/C6</f>
        <v>0.4041344334</v>
      </c>
      <c r="C6" s="63">
        <v>699975.0</v>
      </c>
      <c r="D6" s="64">
        <v>282884.0</v>
      </c>
      <c r="E6" s="65"/>
      <c r="F6" s="66"/>
    </row>
    <row r="7" ht="12.0" customHeight="1">
      <c r="A7" s="61" t="s">
        <v>32</v>
      </c>
      <c r="B7" s="67">
        <f t="shared" si="1"/>
        <v>0.4933644225</v>
      </c>
      <c r="C7" s="68">
        <v>657893.0</v>
      </c>
      <c r="D7" s="69">
        <v>324581.0</v>
      </c>
      <c r="E7" s="65"/>
      <c r="F7" s="66"/>
    </row>
    <row r="8" ht="12.0" customHeight="1">
      <c r="A8" s="61" t="s">
        <v>33</v>
      </c>
      <c r="B8" s="67">
        <f t="shared" si="1"/>
        <v>1.012783337</v>
      </c>
      <c r="C8" s="68">
        <v>753872.0</v>
      </c>
      <c r="D8" s="69">
        <v>763509.0</v>
      </c>
      <c r="E8" s="65"/>
      <c r="F8" s="66"/>
    </row>
    <row r="9" ht="12.0" customHeight="1">
      <c r="A9" s="61" t="s">
        <v>34</v>
      </c>
      <c r="B9" s="67">
        <f t="shared" si="1"/>
        <v>1.148831511</v>
      </c>
      <c r="C9" s="69">
        <v>815412.0</v>
      </c>
      <c r="D9" s="69">
        <v>936771.0</v>
      </c>
      <c r="E9" s="65"/>
      <c r="F9" s="66"/>
    </row>
    <row r="10" ht="12.0" customHeight="1">
      <c r="A10" s="61" t="s">
        <v>35</v>
      </c>
      <c r="B10" s="67">
        <f t="shared" si="1"/>
        <v>1.914318462</v>
      </c>
      <c r="C10" s="69">
        <v>886422.0</v>
      </c>
      <c r="D10" s="69">
        <v>1696894.0</v>
      </c>
      <c r="E10" s="65"/>
      <c r="F10" s="66"/>
    </row>
    <row r="11" ht="12.0" customHeight="1">
      <c r="A11" s="61" t="s">
        <v>36</v>
      </c>
      <c r="B11" s="67">
        <f t="shared" si="1"/>
        <v>2.988936024</v>
      </c>
      <c r="C11" s="69">
        <v>932305.0</v>
      </c>
      <c r="D11" s="69">
        <v>2786600.0</v>
      </c>
      <c r="E11" s="65"/>
      <c r="F11" s="66"/>
    </row>
    <row r="12" ht="12.0" customHeight="1">
      <c r="A12" s="61" t="s">
        <v>37</v>
      </c>
      <c r="B12" s="67">
        <f t="shared" si="1"/>
        <v>3.369078543</v>
      </c>
      <c r="C12" s="69">
        <v>982444.0</v>
      </c>
      <c r="D12" s="69">
        <v>3309931.0</v>
      </c>
      <c r="E12" s="70" t="s">
        <v>4</v>
      </c>
      <c r="F12" s="66"/>
    </row>
    <row r="13" ht="12.0" customHeight="1">
      <c r="A13" s="61" t="s">
        <v>38</v>
      </c>
      <c r="B13" s="67">
        <f t="shared" si="1"/>
        <v>2.808366039</v>
      </c>
      <c r="C13" s="69">
        <v>970256.0</v>
      </c>
      <c r="D13" s="69">
        <v>2724834.0</v>
      </c>
      <c r="E13" s="65"/>
      <c r="F13" s="66"/>
    </row>
    <row r="14" ht="12.0" customHeight="1">
      <c r="A14" s="61" t="s">
        <v>39</v>
      </c>
      <c r="B14" s="67">
        <f t="shared" si="1"/>
        <v>1.895806678</v>
      </c>
      <c r="C14" s="69">
        <v>932411.0</v>
      </c>
      <c r="D14" s="69">
        <v>1767671.0</v>
      </c>
      <c r="E14" s="65"/>
      <c r="F14" s="66"/>
    </row>
    <row r="15" ht="12.0" customHeight="1">
      <c r="A15" s="61" t="s">
        <v>40</v>
      </c>
      <c r="B15" s="67">
        <f t="shared" si="1"/>
        <v>1.049598995</v>
      </c>
      <c r="C15" s="69">
        <v>880038.0</v>
      </c>
      <c r="D15" s="69">
        <v>923687.0</v>
      </c>
      <c r="E15" s="65"/>
      <c r="F15" s="66"/>
    </row>
    <row r="16" ht="12.0" customHeight="1">
      <c r="A16" s="61" t="s">
        <v>41</v>
      </c>
      <c r="B16" s="67">
        <f t="shared" si="1"/>
        <v>0.3515899995</v>
      </c>
      <c r="C16" s="69">
        <v>713365.0</v>
      </c>
      <c r="D16" s="69">
        <v>250812.0</v>
      </c>
      <c r="E16" s="65"/>
      <c r="F16" s="66"/>
    </row>
    <row r="17" ht="12.0" customHeight="1">
      <c r="A17" s="61" t="s">
        <v>42</v>
      </c>
      <c r="B17" s="71">
        <f t="shared" si="1"/>
        <v>1.297685975</v>
      </c>
      <c r="C17" s="72">
        <v>709543.0</v>
      </c>
      <c r="D17" s="72">
        <v>920764.0</v>
      </c>
      <c r="E17" s="73"/>
      <c r="F17" s="66"/>
    </row>
    <row r="18" ht="12.0" customHeight="1">
      <c r="A18" s="61" t="s">
        <v>43</v>
      </c>
      <c r="B18" s="62">
        <f t="shared" si="1"/>
        <v>0.5179546649</v>
      </c>
      <c r="C18" s="64">
        <v>700208.0</v>
      </c>
      <c r="D18" s="64">
        <v>362676.0</v>
      </c>
      <c r="E18" s="74"/>
      <c r="F18" s="75"/>
    </row>
    <row r="19" ht="12.0" customHeight="1">
      <c r="A19" s="61" t="s">
        <v>44</v>
      </c>
      <c r="B19" s="67">
        <f t="shared" si="1"/>
        <v>0.8578355891</v>
      </c>
      <c r="C19" s="69">
        <v>666306.0</v>
      </c>
      <c r="D19" s="69">
        <v>571581.0</v>
      </c>
      <c r="E19" s="67"/>
      <c r="F19" s="76"/>
    </row>
    <row r="20" ht="12.0" customHeight="1">
      <c r="A20" s="61" t="s">
        <v>45</v>
      </c>
      <c r="B20" s="67">
        <f t="shared" si="1"/>
        <v>1.374425536</v>
      </c>
      <c r="C20" s="69">
        <v>443239.0</v>
      </c>
      <c r="D20" s="69">
        <v>609199.0</v>
      </c>
      <c r="E20" s="67"/>
      <c r="F20" s="76"/>
    </row>
    <row r="21" ht="12.0" customHeight="1">
      <c r="A21" s="61" t="s">
        <v>46</v>
      </c>
      <c r="B21" s="67">
        <f t="shared" si="1"/>
        <v>0.001553583396</v>
      </c>
      <c r="C21" s="69">
        <v>98482.0</v>
      </c>
      <c r="D21" s="69">
        <v>153.0</v>
      </c>
      <c r="E21" s="67"/>
      <c r="F21" s="76"/>
    </row>
    <row r="22" ht="12.0" customHeight="1">
      <c r="A22" s="61" t="s">
        <v>47</v>
      </c>
      <c r="B22" s="67">
        <f t="shared" si="1"/>
        <v>0.02419386359</v>
      </c>
      <c r="C22" s="69">
        <v>127925.0</v>
      </c>
      <c r="D22" s="69">
        <v>3095.0</v>
      </c>
      <c r="E22" s="67"/>
      <c r="F22" s="76"/>
    </row>
    <row r="23" ht="12.0" customHeight="1">
      <c r="A23" s="61" t="s">
        <v>48</v>
      </c>
      <c r="B23" s="67">
        <f t="shared" si="1"/>
        <v>0.01580281065</v>
      </c>
      <c r="C23" s="69">
        <v>193763.0</v>
      </c>
      <c r="D23" s="69">
        <v>3062.0</v>
      </c>
      <c r="E23" s="67"/>
      <c r="F23" s="76"/>
    </row>
    <row r="24" ht="12.0" customHeight="1">
      <c r="A24" s="61" t="s">
        <v>49</v>
      </c>
      <c r="B24" s="67">
        <f t="shared" si="1"/>
        <v>0.01835972393</v>
      </c>
      <c r="C24" s="69">
        <v>388459.0</v>
      </c>
      <c r="D24" s="69">
        <v>7132.0</v>
      </c>
      <c r="E24" s="67"/>
      <c r="F24" s="76"/>
    </row>
    <row r="25" ht="12.0" customHeight="1">
      <c r="A25" s="61" t="s">
        <v>50</v>
      </c>
      <c r="B25" s="67">
        <f t="shared" si="1"/>
        <v>0.01736281183</v>
      </c>
      <c r="C25" s="69">
        <v>473656.0</v>
      </c>
      <c r="D25" s="69">
        <v>8224.0</v>
      </c>
      <c r="E25" s="67"/>
      <c r="F25" s="76"/>
    </row>
    <row r="26" ht="12.0" customHeight="1">
      <c r="A26" s="61" t="s">
        <v>51</v>
      </c>
      <c r="B26" s="67">
        <f t="shared" si="1"/>
        <v>0.007348057912</v>
      </c>
      <c r="C26" s="69">
        <v>421608.0</v>
      </c>
      <c r="D26" s="69">
        <v>3098.0</v>
      </c>
      <c r="E26" s="67"/>
      <c r="F26" s="76"/>
    </row>
    <row r="27" ht="12.0" customHeight="1">
      <c r="A27" s="61" t="s">
        <v>52</v>
      </c>
      <c r="B27" s="67">
        <f t="shared" si="1"/>
        <v>0.0254128384</v>
      </c>
      <c r="C27" s="69">
        <v>374299.0</v>
      </c>
      <c r="D27" s="69">
        <v>9512.0</v>
      </c>
      <c r="E27" s="67"/>
      <c r="F27" s="76"/>
    </row>
    <row r="28" ht="12.0" customHeight="1">
      <c r="A28" s="61" t="s">
        <v>53</v>
      </c>
      <c r="B28" s="67">
        <f t="shared" si="1"/>
        <v>0.01331426098</v>
      </c>
      <c r="C28" s="69">
        <v>265655.0</v>
      </c>
      <c r="D28" s="69">
        <v>3537.0</v>
      </c>
      <c r="E28" s="67"/>
      <c r="F28" s="76"/>
    </row>
    <row r="29" ht="12.0" customHeight="1">
      <c r="A29" s="61" t="s">
        <v>54</v>
      </c>
      <c r="B29" s="71">
        <f t="shared" si="1"/>
        <v>0.005765633256</v>
      </c>
      <c r="C29" s="72">
        <v>280108.0</v>
      </c>
      <c r="D29" s="72">
        <v>1615.0</v>
      </c>
      <c r="E29" s="71"/>
      <c r="F29" s="77"/>
    </row>
    <row r="30" ht="12.0" customHeight="1">
      <c r="A30" s="61" t="s">
        <v>55</v>
      </c>
      <c r="B30" s="62">
        <f t="shared" si="1"/>
        <v>0.02086406998</v>
      </c>
      <c r="C30" s="64">
        <v>248753.0</v>
      </c>
      <c r="D30" s="64">
        <v>5190.0</v>
      </c>
      <c r="E30" s="74"/>
      <c r="F30" s="78"/>
    </row>
    <row r="31" ht="12.0" customHeight="1">
      <c r="A31" s="61" t="s">
        <v>56</v>
      </c>
      <c r="B31" s="67">
        <f t="shared" si="1"/>
        <v>0.03576514533</v>
      </c>
      <c r="C31" s="69">
        <v>214175.0</v>
      </c>
      <c r="D31" s="69">
        <v>7660.0</v>
      </c>
      <c r="E31" s="67"/>
      <c r="F31" s="76"/>
    </row>
    <row r="32" ht="12.0" customHeight="1">
      <c r="A32" s="61" t="s">
        <v>57</v>
      </c>
      <c r="B32" s="62">
        <f t="shared" si="1"/>
        <v>0.02954633341</v>
      </c>
      <c r="C32" s="69">
        <v>261183.0</v>
      </c>
      <c r="D32" s="69">
        <v>7717.0</v>
      </c>
      <c r="E32" s="67"/>
      <c r="F32" s="76"/>
    </row>
    <row r="33" ht="12.0" customHeight="1">
      <c r="A33" s="61" t="s">
        <v>58</v>
      </c>
      <c r="B33" s="62">
        <f t="shared" si="1"/>
        <v>0.01548864461</v>
      </c>
      <c r="C33" s="69">
        <v>282465.0</v>
      </c>
      <c r="D33" s="69">
        <v>4375.0</v>
      </c>
      <c r="E33" s="67"/>
      <c r="F33" s="76"/>
    </row>
    <row r="34" ht="12.0" customHeight="1">
      <c r="A34" s="61" t="s">
        <v>59</v>
      </c>
      <c r="B34" s="62">
        <f t="shared" si="1"/>
        <v>0.02489684698</v>
      </c>
      <c r="C34" s="69">
        <v>335424.0</v>
      </c>
      <c r="D34" s="69">
        <v>8351.0</v>
      </c>
      <c r="E34" s="67"/>
      <c r="F34" s="76"/>
    </row>
    <row r="35" ht="12.0" customHeight="1">
      <c r="A35" s="61" t="s">
        <v>60</v>
      </c>
      <c r="B35" s="62">
        <f t="shared" si="1"/>
        <v>0.0698667918</v>
      </c>
      <c r="C35" s="69">
        <v>451774.0</v>
      </c>
      <c r="D35" s="69">
        <v>31564.0</v>
      </c>
      <c r="E35" s="67"/>
      <c r="F35" s="76"/>
    </row>
    <row r="36" ht="12.0" customHeight="1">
      <c r="A36" s="61" t="s">
        <v>61</v>
      </c>
      <c r="B36" s="62">
        <f t="shared" si="1"/>
        <v>0.7470127697</v>
      </c>
      <c r="C36" s="69">
        <v>626249.0</v>
      </c>
      <c r="D36" s="69">
        <v>467816.0</v>
      </c>
      <c r="E36" s="67"/>
      <c r="F36" s="76"/>
    </row>
    <row r="37" ht="12.0" customHeight="1">
      <c r="A37" s="61" t="s">
        <v>62</v>
      </c>
      <c r="B37" s="62">
        <f t="shared" si="1"/>
        <v>0.7516791286</v>
      </c>
      <c r="C37" s="69">
        <v>673117.0</v>
      </c>
      <c r="D37" s="69">
        <v>505968.0</v>
      </c>
      <c r="E37" s="67"/>
      <c r="F37" s="76"/>
    </row>
    <row r="38" ht="12.0" customHeight="1">
      <c r="A38" s="61" t="s">
        <v>63</v>
      </c>
      <c r="B38" s="62">
        <f t="shared" si="1"/>
        <v>0.4836262446</v>
      </c>
      <c r="C38" s="69">
        <v>643255.0</v>
      </c>
      <c r="D38" s="69">
        <v>311095.0</v>
      </c>
      <c r="E38" s="67"/>
      <c r="F38" s="76"/>
    </row>
    <row r="39" ht="12.0" customHeight="1">
      <c r="A39" s="61" t="s">
        <v>64</v>
      </c>
      <c r="B39" s="62">
        <f t="shared" si="1"/>
        <v>0.3350536015</v>
      </c>
      <c r="C39" s="69">
        <v>634591.0</v>
      </c>
      <c r="D39" s="69">
        <v>212622.0</v>
      </c>
      <c r="E39" s="67"/>
      <c r="F39" s="76"/>
    </row>
    <row r="40" ht="12.0" customHeight="1">
      <c r="A40" s="61" t="s">
        <v>65</v>
      </c>
      <c r="B40" s="62">
        <f t="shared" si="1"/>
        <v>0.1168186673</v>
      </c>
      <c r="C40" s="69">
        <v>547695.0</v>
      </c>
      <c r="D40" s="69">
        <v>63981.0</v>
      </c>
      <c r="E40" s="67"/>
      <c r="F40" s="76"/>
    </row>
    <row r="41" ht="12.0" customHeight="1">
      <c r="A41" s="61" t="s">
        <v>66</v>
      </c>
      <c r="B41" s="79">
        <f t="shared" si="1"/>
        <v>0.29345768</v>
      </c>
      <c r="C41" s="72">
        <v>552434.0</v>
      </c>
      <c r="D41" s="72">
        <v>162116.0</v>
      </c>
      <c r="E41" s="67"/>
      <c r="F41" s="76"/>
    </row>
    <row r="42" ht="12.0" customHeight="1">
      <c r="A42" s="61" t="s">
        <v>67</v>
      </c>
      <c r="B42" s="62">
        <f t="shared" si="1"/>
        <v>0.1678644785</v>
      </c>
      <c r="C42" s="64">
        <v>478094.0</v>
      </c>
      <c r="D42" s="64">
        <v>80255.0</v>
      </c>
      <c r="E42" s="74"/>
      <c r="F42" s="75">
        <v>1.0</v>
      </c>
    </row>
    <row r="43" ht="12.0" customHeight="1">
      <c r="A43" s="61" t="s">
        <v>68</v>
      </c>
      <c r="B43" s="67">
        <f t="shared" si="1"/>
        <v>0.1864517896</v>
      </c>
      <c r="C43" s="69">
        <v>463707.0</v>
      </c>
      <c r="D43" s="69">
        <v>86459.0</v>
      </c>
      <c r="E43" s="67"/>
      <c r="F43" s="76">
        <v>1.0</v>
      </c>
    </row>
    <row r="44" ht="12.0" customHeight="1">
      <c r="A44" s="61" t="s">
        <v>69</v>
      </c>
      <c r="B44" s="67">
        <f t="shared" si="1"/>
        <v>0.3268656819</v>
      </c>
      <c r="C44" s="69">
        <v>580324.0</v>
      </c>
      <c r="D44" s="69">
        <v>189688.0</v>
      </c>
      <c r="E44" s="67"/>
      <c r="F44" s="76">
        <v>1.0</v>
      </c>
    </row>
    <row r="45" ht="12.0" customHeight="1">
      <c r="A45" s="61" t="s">
        <v>70</v>
      </c>
      <c r="B45" s="67">
        <f t="shared" si="1"/>
        <v>1.400135631</v>
      </c>
      <c r="C45" s="69">
        <v>675361.0</v>
      </c>
      <c r="D45" s="69">
        <v>945597.0</v>
      </c>
      <c r="E45" s="67"/>
      <c r="F45" s="76">
        <v>1.0</v>
      </c>
    </row>
    <row r="46" ht="12.0" customHeight="1">
      <c r="A46" s="61" t="s">
        <v>71</v>
      </c>
      <c r="B46" s="67">
        <f t="shared" si="1"/>
        <v>2.080701982</v>
      </c>
      <c r="C46" s="69">
        <v>769535.0</v>
      </c>
      <c r="D46" s="69">
        <v>1601173.0</v>
      </c>
      <c r="E46" s="67"/>
      <c r="F46" s="76">
        <v>1.0</v>
      </c>
    </row>
    <row r="47" ht="12.0" customHeight="1">
      <c r="A47" s="61" t="s">
        <v>72</v>
      </c>
      <c r="B47" s="67">
        <f t="shared" si="1"/>
        <v>3.594616992</v>
      </c>
      <c r="C47" s="69">
        <v>807281.0</v>
      </c>
      <c r="D47" s="69">
        <v>2901866.0</v>
      </c>
      <c r="E47" s="67"/>
      <c r="F47" s="76">
        <v>1.0</v>
      </c>
    </row>
    <row r="48" ht="12.0" customHeight="1">
      <c r="A48" s="61" t="s">
        <v>73</v>
      </c>
      <c r="B48" s="67">
        <f t="shared" si="1"/>
        <v>3.260962316</v>
      </c>
      <c r="C48" s="69">
        <v>856434.0</v>
      </c>
      <c r="D48" s="69">
        <v>2792799.0</v>
      </c>
      <c r="E48" s="67"/>
      <c r="F48" s="76">
        <v>1.0</v>
      </c>
    </row>
    <row r="49" ht="12.0" customHeight="1">
      <c r="A49" s="61" t="s">
        <v>74</v>
      </c>
      <c r="B49" s="67">
        <f t="shared" si="1"/>
        <v>2.523595948</v>
      </c>
      <c r="C49" s="69">
        <v>853494.0</v>
      </c>
      <c r="D49" s="69">
        <v>2153874.0</v>
      </c>
      <c r="E49" s="67"/>
      <c r="F49" s="76">
        <v>1.0</v>
      </c>
    </row>
    <row r="50" ht="12.0" customHeight="1">
      <c r="A50" s="61" t="s">
        <v>75</v>
      </c>
      <c r="B50" s="67">
        <f t="shared" si="1"/>
        <v>2.456896605</v>
      </c>
      <c r="C50" s="69">
        <v>811247.0</v>
      </c>
      <c r="D50" s="69">
        <v>1993150.0</v>
      </c>
      <c r="E50" s="67"/>
      <c r="F50" s="76">
        <v>1.0</v>
      </c>
    </row>
    <row r="51" ht="12.0" customHeight="1">
      <c r="A51" s="61" t="s">
        <v>76</v>
      </c>
      <c r="B51" s="67">
        <f t="shared" si="1"/>
        <v>1.219841009</v>
      </c>
      <c r="C51" s="69">
        <v>773882.0</v>
      </c>
      <c r="D51" s="69">
        <v>944013.0</v>
      </c>
      <c r="E51" s="67"/>
      <c r="F51" s="76">
        <v>1.0</v>
      </c>
    </row>
    <row r="52" ht="12.0" customHeight="1">
      <c r="A52" s="61" t="s">
        <v>77</v>
      </c>
      <c r="B52" s="67">
        <f t="shared" si="1"/>
        <v>0.488293392</v>
      </c>
      <c r="C52" s="69">
        <v>616404.0</v>
      </c>
      <c r="D52" s="69">
        <v>300986.0</v>
      </c>
      <c r="E52" s="67"/>
      <c r="F52" s="76">
        <v>1.0</v>
      </c>
    </row>
    <row r="53" ht="12.0" customHeight="1">
      <c r="A53" s="61" t="s">
        <v>78</v>
      </c>
      <c r="B53" s="71">
        <f t="shared" si="1"/>
        <v>0.684113007</v>
      </c>
      <c r="C53" s="72">
        <v>616882.0</v>
      </c>
      <c r="D53" s="72">
        <v>422017.0</v>
      </c>
      <c r="E53" s="67"/>
      <c r="F53" s="76">
        <v>1.0</v>
      </c>
    </row>
    <row r="54" ht="12.0" customHeight="1">
      <c r="A54" s="61" t="s">
        <v>79</v>
      </c>
      <c r="B54" s="62">
        <f t="shared" si="1"/>
        <v>0.3051586418</v>
      </c>
      <c r="C54" s="64">
        <v>597037.0</v>
      </c>
      <c r="D54" s="64">
        <v>182191.0</v>
      </c>
      <c r="E54" s="74"/>
      <c r="F54" s="75">
        <v>1.0</v>
      </c>
    </row>
    <row r="55" ht="12.0" customHeight="1">
      <c r="A55" s="61" t="s">
        <v>80</v>
      </c>
      <c r="B55" s="67">
        <f t="shared" si="1"/>
        <v>0.6111623746</v>
      </c>
      <c r="C55" s="69">
        <v>567872.0</v>
      </c>
      <c r="D55" s="69">
        <v>347062.0</v>
      </c>
      <c r="E55" s="67"/>
      <c r="F55" s="76">
        <v>1.0</v>
      </c>
    </row>
    <row r="56" ht="12.0" customHeight="1">
      <c r="A56" s="61" t="s">
        <v>81</v>
      </c>
      <c r="B56" s="67">
        <f t="shared" si="1"/>
        <v>2.335165838</v>
      </c>
      <c r="C56" s="69">
        <v>662663.0</v>
      </c>
      <c r="D56" s="69">
        <v>1547428.0</v>
      </c>
      <c r="E56" s="67"/>
      <c r="F56" s="76">
        <v>1.0</v>
      </c>
    </row>
    <row r="57" ht="12.0" customHeight="1">
      <c r="A57" s="61" t="s">
        <v>82</v>
      </c>
      <c r="B57" s="67">
        <f t="shared" si="1"/>
        <v>2.052073357</v>
      </c>
      <c r="C57" s="69">
        <v>731929.0</v>
      </c>
      <c r="D57" s="69">
        <v>1501972.0</v>
      </c>
      <c r="E57" s="67"/>
      <c r="F57" s="76">
        <v>1.0</v>
      </c>
    </row>
    <row r="58" ht="12.0" customHeight="1">
      <c r="A58" s="61" t="s">
        <v>83</v>
      </c>
      <c r="B58" s="67">
        <f t="shared" si="1"/>
        <v>1.734733059</v>
      </c>
      <c r="C58" s="69">
        <v>814112.0</v>
      </c>
      <c r="D58" s="69">
        <v>1412267.0</v>
      </c>
      <c r="E58" s="67"/>
      <c r="F58" s="76">
        <v>1.0</v>
      </c>
    </row>
    <row r="59" ht="12.0" customHeight="1">
      <c r="A59" s="61" t="s">
        <v>84</v>
      </c>
      <c r="B59" s="67">
        <f t="shared" si="1"/>
        <v>2.811579409</v>
      </c>
      <c r="C59" s="69">
        <v>860113.0</v>
      </c>
      <c r="D59" s="69">
        <v>2418276.0</v>
      </c>
      <c r="E59" s="67"/>
      <c r="F59" s="76">
        <v>1.0</v>
      </c>
    </row>
    <row r="60" ht="12.0" customHeight="1">
      <c r="A60" s="61" t="s">
        <v>85</v>
      </c>
      <c r="B60" s="67">
        <f t="shared" si="1"/>
        <v>3.219138936</v>
      </c>
      <c r="C60" s="69">
        <v>914032.0</v>
      </c>
      <c r="D60" s="69">
        <v>2942396.0</v>
      </c>
      <c r="E60" s="67"/>
      <c r="F60" s="76">
        <v>1.0</v>
      </c>
    </row>
    <row r="61" ht="12.0" customHeight="1">
      <c r="A61" s="61" t="s">
        <v>86</v>
      </c>
      <c r="B61" s="67">
        <f t="shared" si="1"/>
        <v>2.815165044</v>
      </c>
      <c r="C61" s="69">
        <v>905121.0</v>
      </c>
      <c r="D61" s="69">
        <v>2548065.0</v>
      </c>
      <c r="E61" s="67"/>
      <c r="F61" s="76">
        <v>1.0</v>
      </c>
    </row>
    <row r="62" ht="12.0" customHeight="1">
      <c r="A62" s="61" t="s">
        <v>87</v>
      </c>
      <c r="B62" s="67">
        <f t="shared" si="1"/>
        <v>1.901974394</v>
      </c>
      <c r="C62" s="69">
        <v>870191.0</v>
      </c>
      <c r="D62" s="69">
        <v>1655081.0</v>
      </c>
      <c r="E62" s="67"/>
      <c r="F62" s="76">
        <v>1.0</v>
      </c>
    </row>
    <row r="63" ht="12.0" customHeight="1">
      <c r="A63" s="61" t="s">
        <v>88</v>
      </c>
      <c r="B63" s="67">
        <f t="shared" si="1"/>
        <v>1.497203313</v>
      </c>
      <c r="C63" s="69">
        <v>835274.0</v>
      </c>
      <c r="D63" s="69">
        <v>1250575.0</v>
      </c>
      <c r="E63" s="67"/>
      <c r="F63" s="76">
        <v>1.0</v>
      </c>
    </row>
    <row r="64" ht="12.0" customHeight="1">
      <c r="A64" s="61" t="s">
        <v>89</v>
      </c>
      <c r="B64" s="67">
        <f t="shared" si="1"/>
        <v>0.7708645685</v>
      </c>
      <c r="C64" s="69">
        <v>657646.0</v>
      </c>
      <c r="D64" s="69">
        <v>506956.0</v>
      </c>
      <c r="E64" s="67"/>
      <c r="F64" s="76">
        <v>1.0</v>
      </c>
    </row>
    <row r="65" ht="12.0" customHeight="1">
      <c r="A65" s="61" t="s">
        <v>90</v>
      </c>
      <c r="B65" s="71">
        <f t="shared" si="1"/>
        <v>0.6036431122</v>
      </c>
      <c r="C65" s="72">
        <v>658997.0</v>
      </c>
      <c r="D65" s="72">
        <v>397799.0</v>
      </c>
      <c r="E65" s="67"/>
      <c r="F65" s="76">
        <v>1.0</v>
      </c>
    </row>
    <row r="66" ht="12.0" customHeight="1">
      <c r="A66" s="61" t="s">
        <v>91</v>
      </c>
      <c r="B66" s="62">
        <f t="shared" si="1"/>
        <v>0.4424622971</v>
      </c>
      <c r="C66" s="64">
        <v>625416.0</v>
      </c>
      <c r="D66" s="64">
        <v>276723.0</v>
      </c>
      <c r="E66" s="74">
        <f>D66/C66</f>
        <v>0.4424622971</v>
      </c>
      <c r="F66" s="75">
        <v>1.0</v>
      </c>
    </row>
    <row r="67" ht="12.0" customHeight="1">
      <c r="A67" s="61" t="s">
        <v>92</v>
      </c>
      <c r="B67" s="67">
        <f t="shared" si="1"/>
        <v>0.3734562194</v>
      </c>
      <c r="C67" s="69">
        <v>616506.0</v>
      </c>
      <c r="D67" s="69">
        <v>230238.0</v>
      </c>
      <c r="E67" s="67">
        <f t="shared" ref="E67:E77" si="2">sum(D$66:D67)/sum(C$66:C67)</f>
        <v>0.4082067956</v>
      </c>
      <c r="F67" s="76">
        <v>1.0</v>
      </c>
    </row>
    <row r="68" ht="12.0" customHeight="1">
      <c r="A68" s="61" t="s">
        <v>93</v>
      </c>
      <c r="B68" s="67">
        <f t="shared" si="1"/>
        <v>0.5594933823</v>
      </c>
      <c r="C68" s="69">
        <v>701910.0</v>
      </c>
      <c r="D68" s="69">
        <v>392714.0</v>
      </c>
      <c r="E68" s="67">
        <f t="shared" si="2"/>
        <v>0.46283578</v>
      </c>
      <c r="F68" s="76">
        <v>1.0</v>
      </c>
    </row>
    <row r="69" ht="12.0" customHeight="1">
      <c r="A69" s="61" t="s">
        <v>94</v>
      </c>
      <c r="B69" s="67">
        <f t="shared" si="1"/>
        <v>0.60922087</v>
      </c>
      <c r="C69" s="69">
        <v>780794.0</v>
      </c>
      <c r="D69" s="69">
        <v>475676.0</v>
      </c>
      <c r="E69" s="67">
        <f t="shared" si="2"/>
        <v>0.5047852439</v>
      </c>
      <c r="F69" s="76">
        <v>1.0</v>
      </c>
    </row>
    <row r="70" ht="12.0" customHeight="1">
      <c r="A70" s="61" t="s">
        <v>95</v>
      </c>
      <c r="B70" s="67">
        <f t="shared" si="1"/>
        <v>1.680132592</v>
      </c>
      <c r="C70" s="69">
        <v>867325.0</v>
      </c>
      <c r="D70" s="69">
        <v>1457221.0</v>
      </c>
      <c r="E70" s="67">
        <f t="shared" si="2"/>
        <v>0.7885887085</v>
      </c>
      <c r="F70" s="76">
        <v>1.0</v>
      </c>
    </row>
    <row r="71" ht="12.0" customHeight="1">
      <c r="A71" s="61" t="s">
        <v>96</v>
      </c>
      <c r="B71" s="67">
        <f t="shared" si="1"/>
        <v>4.033719586</v>
      </c>
      <c r="C71" s="69">
        <v>903036.0</v>
      </c>
      <c r="D71" s="69">
        <v>3642594.0</v>
      </c>
      <c r="E71" s="67">
        <f t="shared" si="2"/>
        <v>1.440530529</v>
      </c>
      <c r="F71" s="76">
        <v>1.0</v>
      </c>
      <c r="G71" s="80" t="s">
        <v>4</v>
      </c>
    </row>
    <row r="72" ht="12.0" customHeight="1">
      <c r="A72" s="61" t="s">
        <v>97</v>
      </c>
      <c r="B72" s="67">
        <f t="shared" si="1"/>
        <v>5.801750683</v>
      </c>
      <c r="C72" s="69">
        <v>953799.0</v>
      </c>
      <c r="D72" s="69">
        <v>5533704.0</v>
      </c>
      <c r="E72" s="67">
        <f t="shared" si="2"/>
        <v>2.203953321</v>
      </c>
      <c r="F72" s="76">
        <v>1.0</v>
      </c>
    </row>
    <row r="73" ht="12.0" customHeight="1">
      <c r="A73" s="61" t="s">
        <v>98</v>
      </c>
      <c r="B73" s="67">
        <f t="shared" si="1"/>
        <v>4.353791676</v>
      </c>
      <c r="C73" s="69">
        <v>945189.0</v>
      </c>
      <c r="D73" s="69">
        <v>4115156.0</v>
      </c>
      <c r="E73" s="67">
        <f t="shared" si="2"/>
        <v>2.521753057</v>
      </c>
      <c r="F73" s="76">
        <v>1.0</v>
      </c>
    </row>
    <row r="74" ht="12.0" customHeight="1">
      <c r="A74" s="61" t="s">
        <v>99</v>
      </c>
      <c r="B74" s="67">
        <f t="shared" si="1"/>
        <v>2.561973507</v>
      </c>
      <c r="C74" s="69">
        <v>905758.0</v>
      </c>
      <c r="D74" s="69">
        <v>2320528.0</v>
      </c>
      <c r="E74" s="67">
        <f t="shared" si="2"/>
        <v>2.526743649</v>
      </c>
      <c r="F74" s="76">
        <v>1.0</v>
      </c>
    </row>
    <row r="75" ht="12.0" customHeight="1">
      <c r="A75" s="61" t="s">
        <v>100</v>
      </c>
      <c r="B75" s="67">
        <f t="shared" si="1"/>
        <v>1.529953699</v>
      </c>
      <c r="C75" s="69">
        <v>867372.0</v>
      </c>
      <c r="D75" s="69">
        <v>1327039.0</v>
      </c>
      <c r="E75" s="67">
        <f t="shared" si="2"/>
        <v>2.420881451</v>
      </c>
      <c r="F75" s="76">
        <v>1.0</v>
      </c>
    </row>
    <row r="76" ht="12.0" customHeight="1">
      <c r="A76" s="61" t="s">
        <v>101</v>
      </c>
      <c r="B76" s="67">
        <f t="shared" si="1"/>
        <v>0.7072755251</v>
      </c>
      <c r="C76" s="69">
        <v>686246.0</v>
      </c>
      <c r="D76" s="69">
        <v>485365.0</v>
      </c>
      <c r="E76" s="67">
        <f t="shared" si="2"/>
        <v>2.288055449</v>
      </c>
      <c r="F76" s="76">
        <v>1.0</v>
      </c>
    </row>
    <row r="77" ht="12.0" customHeight="1">
      <c r="A77" s="61" t="s">
        <v>102</v>
      </c>
      <c r="B77" s="71">
        <f t="shared" si="1"/>
        <v>0.7805587792</v>
      </c>
      <c r="C77" s="72">
        <v>692796.0</v>
      </c>
      <c r="D77" s="72">
        <v>540768.0</v>
      </c>
      <c r="E77" s="71">
        <f t="shared" si="2"/>
        <v>2.178651345</v>
      </c>
      <c r="F77" s="77">
        <v>1.0</v>
      </c>
    </row>
    <row r="78" ht="12.0" customHeight="1">
      <c r="A78" s="81" t="s">
        <v>103</v>
      </c>
      <c r="B78" s="62">
        <f t="shared" si="1"/>
        <v>0.4683287446</v>
      </c>
      <c r="C78" s="64">
        <v>657410.0</v>
      </c>
      <c r="D78" s="64">
        <v>307884.0</v>
      </c>
      <c r="E78" s="74">
        <f>D78/C78</f>
        <v>0.4683287446</v>
      </c>
      <c r="F78" s="75">
        <v>1.0</v>
      </c>
    </row>
    <row r="79" ht="12.0" customHeight="1">
      <c r="A79" s="81" t="s">
        <v>104</v>
      </c>
      <c r="B79" s="67">
        <f t="shared" si="1"/>
        <v>0.4629209697</v>
      </c>
      <c r="C79" s="69">
        <v>635022.0</v>
      </c>
      <c r="D79" s="69">
        <v>293965.0</v>
      </c>
      <c r="E79" s="67">
        <f>sum(D$78:D79)/sum(C$78:C79)</f>
        <v>0.4656716949</v>
      </c>
      <c r="F79" s="76">
        <v>1.0</v>
      </c>
    </row>
    <row r="80" ht="12.0" customHeight="1">
      <c r="A80" s="81" t="s">
        <v>105</v>
      </c>
      <c r="B80" s="67"/>
      <c r="C80" s="69"/>
      <c r="D80" s="69"/>
      <c r="E80" s="67"/>
      <c r="F80" s="76"/>
    </row>
    <row r="81" ht="12.0" customHeight="1">
      <c r="A81" s="81" t="s">
        <v>106</v>
      </c>
      <c r="B81" s="67"/>
      <c r="C81" s="69"/>
      <c r="D81" s="69"/>
      <c r="E81" s="67"/>
      <c r="F81" s="76"/>
    </row>
    <row r="82" ht="12.0" customHeight="1">
      <c r="A82" s="81" t="s">
        <v>107</v>
      </c>
      <c r="B82" s="67"/>
      <c r="C82" s="69"/>
      <c r="D82" s="69"/>
      <c r="E82" s="67"/>
      <c r="F82" s="76"/>
    </row>
    <row r="83" ht="12.0" customHeight="1">
      <c r="A83" s="81" t="s">
        <v>108</v>
      </c>
      <c r="B83" s="67"/>
      <c r="C83" s="69"/>
      <c r="D83" s="69"/>
      <c r="E83" s="67"/>
      <c r="F83" s="76"/>
    </row>
    <row r="84" ht="12.0" customHeight="1">
      <c r="A84" s="81" t="s">
        <v>109</v>
      </c>
      <c r="B84" s="67"/>
      <c r="C84" s="69"/>
      <c r="D84" s="69"/>
      <c r="E84" s="67"/>
      <c r="F84" s="76"/>
    </row>
    <row r="85" ht="12.0" customHeight="1">
      <c r="A85" s="81" t="s">
        <v>110</v>
      </c>
      <c r="B85" s="67"/>
      <c r="C85" s="69"/>
      <c r="D85" s="69"/>
      <c r="E85" s="67"/>
      <c r="F85" s="76"/>
    </row>
    <row r="86" ht="12.0" customHeight="1">
      <c r="A86" s="81" t="s">
        <v>111</v>
      </c>
      <c r="B86" s="67"/>
      <c r="C86" s="69"/>
      <c r="D86" s="69"/>
      <c r="E86" s="67"/>
      <c r="F86" s="76"/>
    </row>
    <row r="87" ht="12.0" customHeight="1">
      <c r="A87" s="81" t="s">
        <v>112</v>
      </c>
      <c r="B87" s="67"/>
      <c r="C87" s="69"/>
      <c r="D87" s="69"/>
      <c r="E87" s="67"/>
      <c r="F87" s="76"/>
    </row>
    <row r="88" ht="12.0" customHeight="1">
      <c r="A88" s="81" t="s">
        <v>113</v>
      </c>
      <c r="B88" s="67"/>
      <c r="C88" s="69"/>
      <c r="D88" s="69"/>
      <c r="E88" s="67"/>
      <c r="F88" s="76"/>
    </row>
    <row r="89" ht="12.0" customHeight="1">
      <c r="A89" s="81" t="s">
        <v>114</v>
      </c>
      <c r="B89" s="71"/>
      <c r="C89" s="72"/>
      <c r="D89" s="72"/>
      <c r="E89" s="71"/>
      <c r="F89" s="77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44927.0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5</v>
      </c>
      <c r="B2" s="49">
        <f>ERT_ATFM_YY!B2</f>
        <v>45734</v>
      </c>
      <c r="C2" s="11" t="s">
        <v>6</v>
      </c>
      <c r="D2" s="87">
        <f>ERT_ATFM_YY!D2</f>
        <v>45716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JAN-FEB</v>
      </c>
      <c r="B4" s="92" t="s">
        <v>115</v>
      </c>
      <c r="C4" s="92" t="s">
        <v>116</v>
      </c>
      <c r="D4" s="93"/>
      <c r="E4" s="93"/>
      <c r="F4" s="93"/>
    </row>
    <row r="5" ht="25.5" customHeight="1">
      <c r="A5" s="94" t="s">
        <v>117</v>
      </c>
      <c r="B5" s="94" t="s">
        <v>118</v>
      </c>
      <c r="C5" s="94" t="s">
        <v>119</v>
      </c>
      <c r="D5" s="94" t="s">
        <v>120</v>
      </c>
      <c r="E5" s="94" t="s">
        <v>121</v>
      </c>
      <c r="F5" s="94" t="s">
        <v>122</v>
      </c>
    </row>
    <row r="6" ht="12.75" customHeight="1">
      <c r="A6" s="95" t="s">
        <v>10</v>
      </c>
      <c r="B6" s="96">
        <v>0.9</v>
      </c>
      <c r="C6" s="97">
        <v>1292432.0</v>
      </c>
      <c r="D6" s="97">
        <v>601849.0</v>
      </c>
      <c r="E6" s="96">
        <f t="shared" ref="E6:E15" si="1">D6/C6</f>
        <v>0.4656716949</v>
      </c>
      <c r="F6" s="96">
        <f>E6-B6</f>
        <v>-0.4343283051</v>
      </c>
    </row>
    <row r="7" ht="12.75" customHeight="1">
      <c r="A7" s="95" t="s">
        <v>123</v>
      </c>
      <c r="B7" s="96"/>
      <c r="C7" s="97">
        <v>103795.0</v>
      </c>
      <c r="D7" s="97">
        <v>4793.0</v>
      </c>
      <c r="E7" s="96">
        <f t="shared" si="1"/>
        <v>0.04617756154</v>
      </c>
      <c r="F7" s="96"/>
    </row>
    <row r="8" ht="12.75" customHeight="1">
      <c r="A8" s="95" t="s">
        <v>124</v>
      </c>
      <c r="B8" s="96"/>
      <c r="C8" s="97">
        <v>349316.0</v>
      </c>
      <c r="D8" s="97">
        <v>902.0</v>
      </c>
      <c r="E8" s="96">
        <f t="shared" si="1"/>
        <v>0.002582189193</v>
      </c>
      <c r="F8" s="96"/>
    </row>
    <row r="9" ht="12.75" customHeight="1">
      <c r="A9" s="95" t="s">
        <v>125</v>
      </c>
      <c r="B9" s="96"/>
      <c r="C9" s="97">
        <v>162570.0</v>
      </c>
      <c r="D9" s="97">
        <v>0.0</v>
      </c>
      <c r="E9" s="96">
        <f t="shared" si="1"/>
        <v>0</v>
      </c>
      <c r="F9" s="96"/>
    </row>
    <row r="10" ht="12.75" customHeight="1">
      <c r="A10" s="95" t="s">
        <v>126</v>
      </c>
      <c r="B10" s="96"/>
      <c r="C10" s="97">
        <v>124969.0</v>
      </c>
      <c r="D10" s="97">
        <v>278.0</v>
      </c>
      <c r="E10" s="96">
        <f t="shared" si="1"/>
        <v>0.002224551689</v>
      </c>
      <c r="F10" s="96"/>
    </row>
    <row r="11" ht="12.75" customHeight="1">
      <c r="A11" s="95" t="s">
        <v>127</v>
      </c>
      <c r="B11" s="96"/>
      <c r="C11" s="97">
        <v>307600.0</v>
      </c>
      <c r="D11" s="97">
        <v>7747.0</v>
      </c>
      <c r="E11" s="96">
        <f t="shared" si="1"/>
        <v>0.02518530559</v>
      </c>
      <c r="F11" s="96"/>
    </row>
    <row r="12" ht="12.75" customHeight="1">
      <c r="A12" s="95" t="s">
        <v>128</v>
      </c>
      <c r="B12" s="96"/>
      <c r="C12" s="97">
        <v>799493.0</v>
      </c>
      <c r="D12" s="97">
        <v>399146.0</v>
      </c>
      <c r="E12" s="96">
        <f t="shared" si="1"/>
        <v>0.499248899</v>
      </c>
      <c r="F12" s="96"/>
    </row>
    <row r="13" ht="12.75" customHeight="1">
      <c r="A13" s="95" t="s">
        <v>129</v>
      </c>
      <c r="B13" s="96"/>
      <c r="C13" s="97">
        <v>132370.0</v>
      </c>
      <c r="D13" s="97">
        <v>332.0</v>
      </c>
      <c r="E13" s="96">
        <f t="shared" si="1"/>
        <v>0.002508121175</v>
      </c>
      <c r="F13" s="96"/>
    </row>
    <row r="14" ht="12.75" customHeight="1">
      <c r="A14" s="95" t="s">
        <v>130</v>
      </c>
      <c r="B14" s="96"/>
      <c r="C14" s="97">
        <v>330158.0</v>
      </c>
      <c r="D14" s="97">
        <v>188397.0</v>
      </c>
      <c r="E14" s="96">
        <f t="shared" si="1"/>
        <v>0.5706267908</v>
      </c>
      <c r="F14" s="96"/>
    </row>
    <row r="15" ht="12.75" customHeight="1">
      <c r="A15" s="98" t="s">
        <v>131</v>
      </c>
      <c r="B15" s="96"/>
      <c r="C15" s="97">
        <v>337050.0</v>
      </c>
      <c r="D15" s="97">
        <v>3498.0</v>
      </c>
      <c r="E15" s="96">
        <f t="shared" si="1"/>
        <v>0.01037828215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45292.0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5</v>
      </c>
      <c r="B2" s="49">
        <f>ERT_ATFM_YY!B2</f>
        <v>45734</v>
      </c>
      <c r="C2" s="11" t="s">
        <v>6</v>
      </c>
      <c r="D2" s="87">
        <f>ERT_ATFM_YY!D2</f>
        <v>45716</v>
      </c>
      <c r="E2" s="88" t="s">
        <v>7</v>
      </c>
      <c r="F2" s="14" t="s">
        <v>8</v>
      </c>
    </row>
    <row r="3" ht="12.75" customHeight="1">
      <c r="A3" s="89"/>
      <c r="B3" s="89"/>
      <c r="C3" s="90" t="s">
        <v>4</v>
      </c>
      <c r="D3" s="90" t="s">
        <v>132</v>
      </c>
      <c r="E3" s="90" t="s">
        <v>4</v>
      </c>
      <c r="F3" s="90" t="s">
        <v>133</v>
      </c>
    </row>
    <row r="4" ht="13.5" customHeight="1">
      <c r="A4" s="91" t="str">
        <f>ERT_ATFM_YY!A4</f>
        <v>Period: JAN-FEB</v>
      </c>
      <c r="B4" s="92" t="s">
        <v>115</v>
      </c>
      <c r="C4" s="92" t="s">
        <v>4</v>
      </c>
      <c r="D4" s="93"/>
      <c r="E4" s="93"/>
      <c r="F4" s="93"/>
    </row>
    <row r="5" ht="25.5" customHeight="1">
      <c r="A5" s="94" t="s">
        <v>134</v>
      </c>
      <c r="B5" s="94" t="s">
        <v>118</v>
      </c>
      <c r="C5" s="94" t="s">
        <v>119</v>
      </c>
      <c r="D5" s="94" t="s">
        <v>120</v>
      </c>
      <c r="E5" s="94" t="s">
        <v>121</v>
      </c>
      <c r="F5" s="94" t="s">
        <v>122</v>
      </c>
    </row>
    <row r="6" ht="12.75" customHeight="1">
      <c r="A6" s="95" t="s">
        <v>135</v>
      </c>
      <c r="B6" s="96"/>
      <c r="C6" s="97">
        <v>89260.0</v>
      </c>
      <c r="D6" s="97">
        <v>254.0</v>
      </c>
      <c r="E6" s="99">
        <f t="shared" ref="E6:E34" si="1">D6/C6</f>
        <v>0.002845619538</v>
      </c>
      <c r="F6" s="96" t="s">
        <v>4</v>
      </c>
    </row>
    <row r="7" ht="12.75" customHeight="1">
      <c r="A7" s="95" t="s">
        <v>136</v>
      </c>
      <c r="B7" s="96"/>
      <c r="C7" s="97">
        <v>88402.0</v>
      </c>
      <c r="D7" s="97">
        <v>786.0</v>
      </c>
      <c r="E7" s="99">
        <f t="shared" si="1"/>
        <v>0.008891201557</v>
      </c>
      <c r="F7" s="96"/>
    </row>
    <row r="8" ht="12.75" customHeight="1">
      <c r="A8" s="95" t="s">
        <v>137</v>
      </c>
      <c r="B8" s="96"/>
      <c r="C8" s="97">
        <v>167992.0</v>
      </c>
      <c r="D8" s="97">
        <v>907.0</v>
      </c>
      <c r="E8" s="99">
        <f t="shared" si="1"/>
        <v>0.005399066622</v>
      </c>
      <c r="F8" s="96"/>
    </row>
    <row r="9" ht="12.75" customHeight="1">
      <c r="A9" s="95" t="s">
        <v>138</v>
      </c>
      <c r="B9" s="96"/>
      <c r="C9" s="97">
        <v>80618.0</v>
      </c>
      <c r="D9" s="97">
        <v>332.0</v>
      </c>
      <c r="E9" s="99">
        <f t="shared" si="1"/>
        <v>0.004118187005</v>
      </c>
      <c r="F9" s="96"/>
    </row>
    <row r="10" ht="12.75" customHeight="1">
      <c r="A10" s="95" t="s">
        <v>139</v>
      </c>
      <c r="B10" s="96"/>
      <c r="C10" s="97">
        <v>137366.0</v>
      </c>
      <c r="D10" s="97">
        <v>0.0</v>
      </c>
      <c r="E10" s="99">
        <f t="shared" si="1"/>
        <v>0</v>
      </c>
      <c r="F10" s="96"/>
    </row>
    <row r="11" ht="12.75" customHeight="1">
      <c r="A11" s="95" t="s">
        <v>140</v>
      </c>
      <c r="B11" s="96"/>
      <c r="C11" s="97">
        <v>101691.0</v>
      </c>
      <c r="D11" s="97">
        <v>0.0</v>
      </c>
      <c r="E11" s="99">
        <f t="shared" si="1"/>
        <v>0</v>
      </c>
      <c r="F11" s="96"/>
    </row>
    <row r="12" ht="12.75" customHeight="1">
      <c r="A12" s="95" t="s">
        <v>141</v>
      </c>
      <c r="B12" s="96"/>
      <c r="C12" s="97">
        <v>56744.0</v>
      </c>
      <c r="D12" s="97">
        <v>653.0</v>
      </c>
      <c r="E12" s="99">
        <f t="shared" si="1"/>
        <v>0.01150782462</v>
      </c>
      <c r="F12" s="96"/>
    </row>
    <row r="13" ht="12.75" customHeight="1">
      <c r="A13" s="95" t="s">
        <v>142</v>
      </c>
      <c r="B13" s="96"/>
      <c r="C13" s="97">
        <v>377141.0</v>
      </c>
      <c r="D13" s="97">
        <v>83085.0</v>
      </c>
      <c r="E13" s="99">
        <f t="shared" si="1"/>
        <v>0.2203022212</v>
      </c>
      <c r="F13" s="96"/>
    </row>
    <row r="14" ht="12.75" customHeight="1">
      <c r="A14" s="95" t="s">
        <v>143</v>
      </c>
      <c r="B14" s="96"/>
      <c r="C14" s="97">
        <v>443947.0</v>
      </c>
      <c r="D14" s="97">
        <v>270435.0</v>
      </c>
      <c r="E14" s="99">
        <f t="shared" si="1"/>
        <v>0.6091605529</v>
      </c>
      <c r="F14" s="96"/>
    </row>
    <row r="15" ht="12.75" customHeight="1">
      <c r="A15" s="95" t="s">
        <v>144</v>
      </c>
      <c r="B15" s="96"/>
      <c r="C15" s="97">
        <v>22813.0</v>
      </c>
      <c r="D15" s="97">
        <v>0.0</v>
      </c>
      <c r="E15" s="99">
        <f t="shared" si="1"/>
        <v>0</v>
      </c>
      <c r="F15" s="96"/>
    </row>
    <row r="16" ht="12.75" customHeight="1">
      <c r="A16" s="95" t="s">
        <v>145</v>
      </c>
      <c r="B16" s="96"/>
      <c r="C16" s="97">
        <v>319351.0</v>
      </c>
      <c r="D16" s="97">
        <v>140969.0</v>
      </c>
      <c r="E16" s="99">
        <f t="shared" si="1"/>
        <v>0.4414233868</v>
      </c>
      <c r="F16" s="96"/>
    </row>
    <row r="17" ht="12.75" customHeight="1">
      <c r="A17" s="95" t="s">
        <v>146</v>
      </c>
      <c r="B17" s="96"/>
      <c r="C17" s="97">
        <v>246799.0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147</v>
      </c>
      <c r="B18" s="96"/>
      <c r="C18" s="97">
        <v>35162.0</v>
      </c>
      <c r="D18" s="97">
        <v>0.0</v>
      </c>
      <c r="E18" s="99">
        <f t="shared" si="1"/>
        <v>0</v>
      </c>
      <c r="F18" s="96"/>
    </row>
    <row r="19" ht="12.75" customHeight="1">
      <c r="A19" s="95" t="s">
        <v>148</v>
      </c>
      <c r="B19" s="96"/>
      <c r="C19" s="97">
        <v>110408.0</v>
      </c>
      <c r="D19" s="97">
        <v>249.0</v>
      </c>
      <c r="E19" s="99">
        <f t="shared" si="1"/>
        <v>0.002255271357</v>
      </c>
      <c r="F19" s="96"/>
    </row>
    <row r="20" ht="12.75" customHeight="1">
      <c r="A20" s="95" t="s">
        <v>149</v>
      </c>
      <c r="B20" s="96"/>
      <c r="C20" s="97">
        <v>142410.0</v>
      </c>
      <c r="D20" s="97">
        <v>6054.0</v>
      </c>
      <c r="E20" s="99">
        <f t="shared" si="1"/>
        <v>0.04251105962</v>
      </c>
      <c r="F20" s="96"/>
    </row>
    <row r="21" ht="12.75" customHeight="1">
      <c r="A21" s="95" t="s">
        <v>150</v>
      </c>
      <c r="B21" s="96"/>
      <c r="C21" s="97">
        <v>82921.0</v>
      </c>
      <c r="D21" s="97">
        <v>0.0</v>
      </c>
      <c r="E21" s="99">
        <f t="shared" si="1"/>
        <v>0</v>
      </c>
      <c r="F21" s="96"/>
    </row>
    <row r="22" ht="12.75" customHeight="1">
      <c r="A22" s="95" t="s">
        <v>151</v>
      </c>
      <c r="B22" s="96"/>
      <c r="C22" s="97">
        <v>30766.0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152</v>
      </c>
      <c r="B23" s="96"/>
      <c r="C23" s="97">
        <v>66821.0</v>
      </c>
      <c r="D23" s="97">
        <v>0.0</v>
      </c>
      <c r="E23" s="99">
        <f t="shared" si="1"/>
        <v>0</v>
      </c>
      <c r="F23" s="96"/>
    </row>
    <row r="24" ht="12.75" customHeight="1">
      <c r="A24" s="95" t="s">
        <v>153</v>
      </c>
      <c r="B24" s="96"/>
      <c r="C24" s="97">
        <v>84129.0</v>
      </c>
      <c r="D24" s="97">
        <v>4149.0</v>
      </c>
      <c r="E24" s="99">
        <f t="shared" si="1"/>
        <v>0.04931712014</v>
      </c>
      <c r="F24" s="96"/>
    </row>
    <row r="25" ht="12.75" customHeight="1">
      <c r="A25" s="95" t="s">
        <v>154</v>
      </c>
      <c r="B25" s="96"/>
      <c r="C25" s="97">
        <v>251066.0</v>
      </c>
      <c r="D25" s="97">
        <v>17283.0</v>
      </c>
      <c r="E25" s="99">
        <f t="shared" si="1"/>
        <v>0.06883847275</v>
      </c>
      <c r="F25" s="96"/>
    </row>
    <row r="26" ht="12.75" customHeight="1">
      <c r="A26" s="95" t="s">
        <v>155</v>
      </c>
      <c r="B26" s="96"/>
      <c r="C26" s="97">
        <v>22862.0</v>
      </c>
      <c r="D26" s="97">
        <v>0.0</v>
      </c>
      <c r="E26" s="99">
        <f t="shared" si="1"/>
        <v>0</v>
      </c>
      <c r="F26" s="96"/>
    </row>
    <row r="27" ht="12.75" customHeight="1">
      <c r="A27" s="95" t="s">
        <v>156</v>
      </c>
      <c r="B27" s="96"/>
      <c r="C27" s="97">
        <v>108736.0</v>
      </c>
      <c r="D27" s="97">
        <v>47428.0</v>
      </c>
      <c r="E27" s="99">
        <f t="shared" si="1"/>
        <v>0.4361756916</v>
      </c>
      <c r="F27" s="96"/>
    </row>
    <row r="28" ht="12.75" customHeight="1">
      <c r="A28" s="95" t="s">
        <v>157</v>
      </c>
      <c r="B28" s="96"/>
      <c r="C28" s="97">
        <v>84066.0</v>
      </c>
      <c r="D28" s="97">
        <v>278.0</v>
      </c>
      <c r="E28" s="99">
        <f t="shared" si="1"/>
        <v>0.003306925511</v>
      </c>
      <c r="F28" s="96"/>
    </row>
    <row r="29" ht="12.75" customHeight="1">
      <c r="A29" s="95" t="s">
        <v>158</v>
      </c>
      <c r="B29" s="96"/>
      <c r="C29" s="97">
        <v>24058.0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159</v>
      </c>
      <c r="B30" s="96"/>
      <c r="C30" s="97">
        <v>96890.0</v>
      </c>
      <c r="D30" s="97">
        <v>4793.0</v>
      </c>
      <c r="E30" s="99">
        <f t="shared" si="1"/>
        <v>0.0494684694</v>
      </c>
      <c r="F30" s="96"/>
    </row>
    <row r="31" ht="12.75" customHeight="1">
      <c r="A31" s="95" t="s">
        <v>160</v>
      </c>
      <c r="B31" s="96"/>
      <c r="C31" s="97">
        <v>114185.0</v>
      </c>
      <c r="D31" s="97">
        <v>0.0</v>
      </c>
      <c r="E31" s="99">
        <f t="shared" si="1"/>
        <v>0</v>
      </c>
      <c r="F31" s="96"/>
    </row>
    <row r="32" ht="12.75" customHeight="1">
      <c r="A32" s="95" t="s">
        <v>161</v>
      </c>
      <c r="B32" s="96"/>
      <c r="C32" s="97">
        <v>81654.0</v>
      </c>
      <c r="D32" s="97">
        <v>7482.0</v>
      </c>
      <c r="E32" s="99">
        <f t="shared" si="1"/>
        <v>0.09163053861</v>
      </c>
      <c r="F32" s="96"/>
    </row>
    <row r="33" ht="12.75" customHeight="1">
      <c r="A33" s="95" t="s">
        <v>162</v>
      </c>
      <c r="B33" s="96"/>
      <c r="C33" s="97">
        <v>173318.0</v>
      </c>
      <c r="D33" s="97">
        <v>16712.0</v>
      </c>
      <c r="E33" s="99">
        <f t="shared" si="1"/>
        <v>0.09642391442</v>
      </c>
      <c r="F33" s="96"/>
    </row>
    <row r="34" ht="12.75" customHeight="1">
      <c r="A34" s="95" t="s">
        <v>163</v>
      </c>
      <c r="B34" s="96"/>
      <c r="C34" s="97">
        <v>50155.0</v>
      </c>
      <c r="D34" s="97">
        <v>0.0</v>
      </c>
      <c r="E34" s="99">
        <f t="shared" si="1"/>
        <v>0</v>
      </c>
      <c r="F34" s="96"/>
    </row>
    <row r="35" ht="12.75" customHeight="1">
      <c r="A35" s="100"/>
      <c r="B35" s="101"/>
      <c r="C35" s="102"/>
      <c r="D35" s="102"/>
      <c r="E35" s="103"/>
      <c r="F35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4" t="s">
        <v>164</v>
      </c>
      <c r="B1" s="104" t="s">
        <v>134</v>
      </c>
      <c r="C1" s="104" t="s">
        <v>165</v>
      </c>
      <c r="D1" s="104" t="s">
        <v>166</v>
      </c>
    </row>
    <row r="2" ht="15.75" customHeight="1">
      <c r="A2" s="105">
        <v>44351.0</v>
      </c>
      <c r="B2" s="106" t="s">
        <v>167</v>
      </c>
      <c r="C2" s="107"/>
      <c r="D2" s="106" t="s">
        <v>168</v>
      </c>
    </row>
    <row r="3" ht="15.75" customHeight="1">
      <c r="A3" s="108"/>
      <c r="B3" s="106"/>
      <c r="C3" s="107"/>
      <c r="D3" s="106"/>
    </row>
    <row r="4" ht="15.75" customHeight="1">
      <c r="A4" s="108"/>
      <c r="B4" s="106"/>
      <c r="C4" s="109"/>
      <c r="D4" s="106"/>
    </row>
    <row r="5" ht="15.75" customHeight="1">
      <c r="A5" s="105"/>
      <c r="B5" s="110"/>
      <c r="C5" s="107"/>
      <c r="D5" s="111"/>
    </row>
  </sheetData>
  <drawing r:id="rId1"/>
</worksheet>
</file>