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RT_SU_CZ" sheetId="1" r:id="rId3"/>
    <sheet state="visible" name="Change Log" sheetId="2" r:id="rId4"/>
  </sheets>
  <definedNames/>
  <calcPr/>
</workbook>
</file>

<file path=xl/sharedStrings.xml><?xml version="1.0" encoding="utf-8"?>
<sst xmlns="http://schemas.openxmlformats.org/spreadsheetml/2006/main" count="56" uniqueCount="55">
  <si>
    <t>Data source</t>
  </si>
  <si>
    <t>EUROCONTROL</t>
  </si>
  <si>
    <t>Period Start</t>
  </si>
  <si>
    <t>Meta data</t>
  </si>
  <si>
    <t>N/A</t>
  </si>
  <si>
    <t xml:space="preserve"> </t>
  </si>
  <si>
    <t>Release date</t>
  </si>
  <si>
    <t>Period End</t>
  </si>
  <si>
    <t>Contact</t>
  </si>
  <si>
    <t>pru-support@eurocontrol.int</t>
  </si>
  <si>
    <t>Period: JAN-MAR</t>
  </si>
  <si>
    <t>SOURCE: CRCO</t>
  </si>
  <si>
    <t>En-route service units</t>
  </si>
  <si>
    <t>Actual [2021]</t>
  </si>
  <si>
    <t>Daily ER SU [2021]</t>
  </si>
  <si>
    <t>Actual [2022]</t>
  </si>
  <si>
    <t>Daily ER SU [actual, 2022]</t>
  </si>
  <si>
    <t>22/21 (%)</t>
  </si>
  <si>
    <t>Det. [2022]</t>
  </si>
  <si>
    <t>Daily ER SU [2022]</t>
  </si>
  <si>
    <t>act./det.(%)</t>
  </si>
  <si>
    <t>SES Area</t>
  </si>
  <si>
    <t>Austria</t>
  </si>
  <si>
    <t>Belgium-Luxembourg</t>
  </si>
  <si>
    <t>Bulgaria</t>
  </si>
  <si>
    <t>Croatia</t>
  </si>
  <si>
    <t>Cyprus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</si>
  <si>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</si>
  <si>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</si>
  <si>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</si>
  <si>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</si>
  <si>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</si>
  <si>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</si>
  <si>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</si>
  <si>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</si>
  <si>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</si>
  <si>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</si>
  <si>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</si>
  <si>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Lithuania</t>
  </si>
  <si>
    <t>Malta</t>
  </si>
  <si>
    <t>Netherlands</t>
  </si>
  <si>
    <t>Norway</t>
  </si>
  <si>
    <t>Poland</t>
  </si>
  <si>
    <t>Portugal Continental</t>
  </si>
  <si>
    <t>Romania</t>
  </si>
  <si>
    <t>Slovakia</t>
  </si>
  <si>
    <t>Slovenia</t>
  </si>
  <si>
    <t>Spain Canarias</t>
  </si>
  <si>
    <t>Spain Continental</t>
  </si>
  <si>
    <t>Sweden</t>
  </si>
  <si>
    <t>Switzerland</t>
  </si>
  <si>
    <t>Change date</t>
  </si>
  <si>
    <t>Entity</t>
  </si>
  <si>
    <t>Period</t>
  </si>
  <si>
    <t>Comment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</si>
</sst>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&quot; &quot;mmm&quot; &quot;yyyy"/>
    <numFmt numFmtId="165" formatCode="d mmm yyyy"/>
    <numFmt numFmtId="166" formatCode="d mmm. yyyy"/>
    <numFmt numFmtId="167" formatCode="m/d/yyyy"/>
    <numFmt numFmtId="168" formatCode="0.0%"/>
  </numFmts>
  <fonts count="14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b/>
      <sz val="10.0"/>
      <color rgb="FF396EA2"/>
      <name val="Calibri"/>
    </font>
    <font>
      <sz val="10.0"/>
      <color rgb="FF396EA2"/>
      <name val="Calibri"/>
    </font>
    <font>
      <sz val="9.0"/>
      <color rgb="FFC00000"/>
      <name val="Calibri"/>
    </font>
    <font>
      <u/>
      <sz val="9.0"/>
      <color rgb="FF396EA2"/>
      <name val="Calibri"/>
    </font>
    <font>
      <u/>
      <sz val="10.0"/>
      <color rgb="FF396EA2"/>
      <name val="Calibri"/>
    </font>
    <font>
      <sz val="10.0"/>
      <color rgb="FF000000"/>
      <name val="Calibri"/>
    </font>
    <font>
      <b/>
      <sz val="8.0"/>
      <color rgb="FFC00000"/>
      <name val="Calibri"/>
    </font>
    <font>
      <sz val="10.0"/>
      <color rgb="FFF3F3F3"/>
      <name val="Calibri"/>
    </font>
    <font>
      <sz val="9.0"/>
      <color rgb="FF000000"/>
      <name val="Calibri"/>
    </font>
    <font>
      <sz val="9.0"/>
      <color rgb="FFF3F3F3"/>
      <name val="Calibri"/>
    </font>
    <font>
      <sz val="9.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  <fill>
      <patternFill patternType="solid">
        <fgColor rgb="FFD9D9D9"/>
        <bgColor rgb="FFD9D9D9"/>
      </patternFill>
    </fill>
  </fills>
  <borders count="10">
    <border/>
    <border>
      <left/>
      <right/>
      <top/>
      <bottom/>
    </border>
    <border>
      <top/>
      <bottom/>
    </border>
    <border>
      <right/>
      <top/>
      <bottom/>
    </border>
    <border>
      <left/>
      <right/>
      <top/>
      <bottom style="thin">
        <color rgb="FF000000"/>
      </bottom>
    </border>
    <border>
      <right/>
      <bottom style="thin">
        <color rgb="FF000000"/>
      </bottom>
    </border>
    <border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/>
      <right/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1" fillId="3" fontId="2" numFmtId="49" xfId="0" applyAlignment="1" applyBorder="1" applyFill="1" applyFont="1" applyNumberFormat="1">
      <alignment horizontal="left" readingOrder="0" shrinkToFit="0" vertical="bottom" wrapText="0"/>
    </xf>
    <xf borderId="2" fillId="2" fontId="1" numFmtId="0" xfId="0" applyAlignment="1" applyBorder="1" applyFont="1">
      <alignment shrinkToFit="0" vertical="bottom" wrapText="0"/>
    </xf>
    <xf borderId="0" fillId="3" fontId="2" numFmtId="164" xfId="0" applyAlignment="1" applyFont="1" applyNumberFormat="1">
      <alignment horizontal="left" readingOrder="0" shrinkToFit="0" wrapText="0"/>
    </xf>
    <xf borderId="3" fillId="2" fontId="3" numFmtId="0" xfId="0" applyAlignment="1" applyBorder="1" applyFont="1">
      <alignment horizontal="left" shrinkToFit="0" wrapText="0"/>
    </xf>
    <xf borderId="1" fillId="3" fontId="4" numFmtId="0" xfId="0" applyAlignment="1" applyBorder="1" applyFont="1">
      <alignment horizontal="left" readingOrder="0" shrinkToFit="0" wrapText="0"/>
    </xf>
    <xf borderId="0" fillId="3" fontId="4" numFmtId="0" xfId="0" applyAlignment="1" applyFont="1">
      <alignment horizontal="left" readingOrder="0" shrinkToFit="0" wrapText="0"/>
    </xf>
    <xf borderId="4" fillId="2" fontId="1" numFmtId="0" xfId="0" applyAlignment="1" applyBorder="1" applyFont="1">
      <alignment shrinkToFit="0" wrapText="0"/>
    </xf>
    <xf borderId="4" fillId="3" fontId="5" numFmtId="165" xfId="0" applyAlignment="1" applyBorder="1" applyFont="1" applyNumberFormat="1">
      <alignment horizontal="left" readingOrder="0" vertical="bottom"/>
    </xf>
    <xf borderId="5" fillId="2" fontId="1" numFmtId="0" xfId="0" applyAlignment="1" applyBorder="1" applyFont="1">
      <alignment shrinkToFit="0" vertical="bottom" wrapText="0"/>
    </xf>
    <xf borderId="6" fillId="3" fontId="2" numFmtId="166" xfId="0" applyAlignment="1" applyBorder="1" applyFont="1" applyNumberFormat="1">
      <alignment horizontal="left" readingOrder="0" vertical="bottom"/>
    </xf>
    <xf borderId="4" fillId="2" fontId="3" numFmtId="0" xfId="0" applyAlignment="1" applyBorder="1" applyFont="1">
      <alignment horizontal="left" shrinkToFit="0" wrapText="0"/>
    </xf>
    <xf borderId="4" fillId="3" fontId="6" numFmtId="0" xfId="0" applyAlignment="1" applyBorder="1" applyFont="1">
      <alignment horizontal="left" readingOrder="0" shrinkToFit="0" wrapText="0"/>
    </xf>
    <xf borderId="0" fillId="3" fontId="7" numFmtId="167" xfId="0" applyAlignment="1" applyFont="1" applyNumberFormat="1">
      <alignment horizontal="left" shrinkToFit="0" wrapText="0"/>
    </xf>
    <xf borderId="1" fillId="3" fontId="8" numFmtId="0" xfId="0" applyAlignment="1" applyBorder="1" applyFont="1">
      <alignment shrinkToFit="0" wrapText="1"/>
    </xf>
    <xf borderId="1" fillId="3" fontId="8" numFmtId="0" xfId="0" applyAlignment="1" applyBorder="1" applyFont="1">
      <alignment readingOrder="0" shrinkToFit="0" wrapText="1"/>
    </xf>
    <xf borderId="0" fillId="3" fontId="8" numFmtId="0" xfId="0" applyAlignment="1" applyFont="1">
      <alignment shrinkToFit="0" wrapText="1"/>
    </xf>
    <xf borderId="7" fillId="3" fontId="9" numFmtId="0" xfId="0" applyAlignment="1" applyBorder="1" applyFont="1">
      <alignment horizontal="left" readingOrder="0" shrinkToFit="0" vertical="center" wrapText="0"/>
    </xf>
    <xf borderId="7" fillId="3" fontId="9" numFmtId="0" xfId="0" applyAlignment="1" applyBorder="1" applyFont="1">
      <alignment horizontal="center" readingOrder="0" shrinkToFit="0" vertical="center" wrapText="0"/>
    </xf>
    <xf borderId="7" fillId="3" fontId="9" numFmtId="0" xfId="0" applyAlignment="1" applyBorder="1" applyFont="1">
      <alignment horizontal="center" shrinkToFit="0" vertical="center" wrapText="0"/>
    </xf>
    <xf borderId="7" fillId="4" fontId="10" numFmtId="0" xfId="0" applyAlignment="1" applyBorder="1" applyFill="1" applyFont="1">
      <alignment horizontal="center" readingOrder="0" shrinkToFit="0" vertical="center" wrapText="1"/>
    </xf>
    <xf borderId="7" fillId="4" fontId="10" numFmtId="49" xfId="0" applyAlignment="1" applyBorder="1" applyFont="1" applyNumberFormat="1">
      <alignment horizontal="center" readingOrder="0" shrinkToFit="0" vertical="center" wrapText="1"/>
    </xf>
    <xf borderId="7" fillId="3" fontId="11" numFmtId="0" xfId="0" applyAlignment="1" applyBorder="1" applyFont="1">
      <alignment readingOrder="0" shrinkToFit="0" vertical="center" wrapText="0"/>
    </xf>
    <xf borderId="7" fillId="5" fontId="11" numFmtId="3" xfId="0" applyAlignment="1" applyBorder="1" applyFill="1" applyFont="1" applyNumberFormat="1">
      <alignment horizontal="right" readingOrder="0" shrinkToFit="0" vertical="center" wrapText="0"/>
    </xf>
    <xf borderId="7" fillId="5" fontId="8" numFmtId="168" xfId="0" applyAlignment="1" applyBorder="1" applyFont="1" applyNumberFormat="1">
      <alignment horizontal="right" shrinkToFit="0" wrapText="1"/>
    </xf>
    <xf borderId="7" fillId="3" fontId="11" numFmtId="3" xfId="0" applyAlignment="1" applyBorder="1" applyFont="1" applyNumberFormat="1">
      <alignment horizontal="right" readingOrder="0" shrinkToFit="0" vertical="center" wrapText="0"/>
    </xf>
    <xf borderId="0" fillId="3" fontId="11" numFmtId="0" xfId="0" applyAlignment="1" applyFont="1">
      <alignment readingOrder="0" shrinkToFit="0" vertical="center" wrapText="0"/>
    </xf>
    <xf borderId="8" fillId="4" fontId="12" numFmtId="0" xfId="0" applyAlignment="1" applyBorder="1" applyFont="1">
      <alignment shrinkToFit="0" wrapText="0"/>
    </xf>
    <xf borderId="8" fillId="4" fontId="12" numFmtId="0" xfId="0" applyAlignment="1" applyBorder="1" applyFont="1">
      <alignment horizontal="center" shrinkToFit="0" wrapText="0"/>
    </xf>
    <xf borderId="9" fillId="3" fontId="13" numFmtId="164" xfId="0" applyAlignment="1" applyBorder="1" applyFont="1" applyNumberFormat="1">
      <alignment horizontal="left" readingOrder="0" shrinkToFit="0" vertical="bottom" wrapText="0"/>
    </xf>
    <xf borderId="0" fillId="3" fontId="11" numFmtId="0" xfId="0" applyAlignment="1" applyFont="1">
      <alignment readingOrder="0" shrinkToFit="0" vertical="center" wrapText="1"/>
    </xf>
    <xf borderId="0" fillId="3" fontId="11" numFmtId="0" xfId="0" applyAlignment="1" applyFont="1">
      <alignment horizontal="center" readingOrder="0" shrinkToFit="0" vertical="center" wrapText="0"/>
    </xf>
    <xf borderId="0" fillId="3" fontId="11" numFmtId="0" xfId="0" applyAlignment="1" applyFont="1">
      <alignment readingOrder="0" shrinkToFit="0" wrapText="1"/>
    </xf>
    <xf borderId="0" fillId="3" fontId="13" numFmtId="164" xfId="0" applyAlignment="1" applyFont="1" applyNumberFormat="1">
      <alignment horizontal="center" readingOrder="0" shrinkToFit="0" vertical="bottom" wrapText="0"/>
    </xf>
    <xf borderId="0" fillId="3" fontId="11" numFmtId="17" xfId="0" applyAlignment="1" applyFont="1" applyNumberFormat="1">
      <alignment vertical="bottom"/>
    </xf>
    <xf borderId="0" fillId="3" fontId="11" numFmtId="0" xfId="0" applyAlignment="1" applyFont="1">
      <alignment horizontal="center" shrinkToFit="0" vertical="bottom" wrapText="0"/>
    </xf>
    <xf borderId="0" fillId="3" fontId="11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7.63"/>
    <col customWidth="1" min="2" max="2" width="18.0"/>
    <col customWidth="1" min="3" max="3" width="11.5"/>
    <col customWidth="1" min="4" max="4" width="12.63"/>
    <col customWidth="1" min="5" max="5" width="13.5"/>
    <col customWidth="1" min="6" max="6" width="7.88"/>
    <col customWidth="1" min="7" max="7" width="13.88"/>
    <col customWidth="1" min="8" max="8" width="12.13"/>
    <col customWidth="1" min="9" max="9" width="11.25"/>
  </cols>
  <sheetData>
    <row r="1" ht="12.75" customHeight="1">
      <c r="A1" s="1" t="s">
        <v>0</v>
      </c>
      <c r="B1" s="2" t="s">
        <v>1</v>
      </c>
      <c r="C1" s="3" t="s">
        <v>2</v>
      </c>
      <c r="D1" s="4">
        <v>44197.0</v>
      </c>
      <c r="E1" s="5" t="s">
        <v>3</v>
      </c>
      <c r="F1" s="6" t="s">
        <v>4</v>
      </c>
      <c r="G1" s="7" t="s">
        <v>5</v>
      </c>
      <c r="H1" s="7"/>
      <c r="I1" s="7"/>
    </row>
    <row r="2" ht="12.75" customHeight="1">
      <c r="A2" s="8" t="s">
        <v>6</v>
      </c>
      <c r="B2" s="9">
        <v>44664.0</v>
      </c>
      <c r="C2" s="10" t="s">
        <v>7</v>
      </c>
      <c r="D2" s="11">
        <v>44651.0</v>
      </c>
      <c r="E2" s="12" t="s">
        <v>8</v>
      </c>
      <c r="F2" s="13" t="s">
        <v>9</v>
      </c>
      <c r="G2" s="14"/>
      <c r="H2" s="14"/>
      <c r="I2" s="14"/>
    </row>
    <row r="3" ht="12.75" customHeight="1">
      <c r="A3" s="15"/>
      <c r="B3" s="15"/>
      <c r="C3" s="15"/>
      <c r="D3" s="16" t="s">
        <v>5</v>
      </c>
      <c r="E3" s="15"/>
      <c r="F3" s="15"/>
      <c r="G3" s="17"/>
      <c r="H3" s="17"/>
      <c r="I3" s="17"/>
    </row>
    <row r="4" ht="13.5" customHeight="1">
      <c r="A4" s="18" t="s">
        <v>10</v>
      </c>
      <c r="B4" s="19" t="s">
        <v>11</v>
      </c>
      <c r="C4" s="19">
        <v>90.0</v>
      </c>
      <c r="D4" s="20"/>
      <c r="E4" s="19">
        <v>90.0</v>
      </c>
      <c r="F4" s="20"/>
      <c r="G4" s="20"/>
      <c r="H4" s="19">
        <v>90.0</v>
      </c>
      <c r="I4" s="20"/>
    </row>
    <row r="5" ht="25.5" customHeight="1">
      <c r="A5" s="21" t="s">
        <v>12</v>
      </c>
      <c r="B5" s="21" t="s">
        <v>13</v>
      </c>
      <c r="C5" s="22" t="s">
        <v>14</v>
      </c>
      <c r="D5" s="21" t="s">
        <v>15</v>
      </c>
      <c r="E5" s="21" t="s">
        <v>16</v>
      </c>
      <c r="F5" s="21" t="s">
        <v>17</v>
      </c>
      <c r="G5" s="21" t="s">
        <v>18</v>
      </c>
      <c r="H5" s="21" t="s">
        <v>19</v>
      </c>
      <c r="I5" s="21" t="s">
        <v>20</v>
      </c>
    </row>
    <row r="6" ht="12.75" customHeight="1">
      <c r="A6" s="23" t="s">
        <v>21</v>
      </c>
      <c r="B6" s="24">
        <f>sum(B7:B35)</f>
        <v>8616468.87</v>
      </c>
      <c r="C6" s="24">
        <f t="shared" ref="C6:C35" si="1">B6/C$4</f>
        <v>95738.543</v>
      </c>
      <c r="D6" s="24">
        <f>sum(D7:D35)</f>
        <v>19301544.87</v>
      </c>
      <c r="E6" s="24">
        <f t="shared" ref="E6:E35" si="2">D6/E$4</f>
        <v>214461.6097</v>
      </c>
      <c r="F6" s="25">
        <f t="shared" ref="F6:F35" si="3">E6/C6-1</f>
        <v>1.240075971</v>
      </c>
      <c r="G6" s="24">
        <f>sum(G7:G35)</f>
        <v>21622542.89</v>
      </c>
      <c r="H6" s="24">
        <f t="shared" ref="H6:H35" si="4">G6/H$4</f>
        <v>240250.4766</v>
      </c>
      <c r="I6" s="25">
        <f t="shared" ref="I6:I35" si="5">D6/G6-1</f>
        <v>-0.1073415847</v>
      </c>
    </row>
    <row r="7" ht="12.75" customHeight="1">
      <c r="A7" s="23" t="s">
        <v>22</v>
      </c>
      <c r="B7" s="26">
        <v>218078.19</v>
      </c>
      <c r="C7" s="24">
        <f t="shared" si="1"/>
        <v>2423.091</v>
      </c>
      <c r="D7" s="26">
        <v>527786.3</v>
      </c>
      <c r="E7" s="24">
        <f t="shared" si="2"/>
        <v>5864.292222</v>
      </c>
      <c r="F7" s="25">
        <f t="shared" si="3"/>
        <v>1.420170032</v>
      </c>
      <c r="G7" s="26">
        <v>606253.79</v>
      </c>
      <c r="H7" s="24">
        <f t="shared" si="4"/>
        <v>6736.153222</v>
      </c>
      <c r="I7" s="25">
        <f t="shared" si="5"/>
        <v>-0.1294301022</v>
      </c>
    </row>
    <row r="8" ht="12.75" customHeight="1">
      <c r="A8" s="23" t="s">
        <v>23</v>
      </c>
      <c r="B8" s="26">
        <v>162674.34</v>
      </c>
      <c r="C8" s="24">
        <f t="shared" si="1"/>
        <v>1807.492667</v>
      </c>
      <c r="D8" s="26">
        <v>378565.6</v>
      </c>
      <c r="E8" s="24">
        <f t="shared" si="2"/>
        <v>4206.284444</v>
      </c>
      <c r="F8" s="25">
        <f t="shared" si="3"/>
        <v>1.327137765</v>
      </c>
      <c r="G8" s="26">
        <v>461068.0</v>
      </c>
      <c r="H8" s="24">
        <f t="shared" si="4"/>
        <v>5122.977778</v>
      </c>
      <c r="I8" s="25">
        <f t="shared" si="5"/>
        <v>-0.1789375971</v>
      </c>
    </row>
    <row r="9" ht="12.75" customHeight="1">
      <c r="A9" s="23" t="s">
        <v>24</v>
      </c>
      <c r="B9" s="26">
        <v>361097.58</v>
      </c>
      <c r="C9" s="24">
        <f t="shared" si="1"/>
        <v>4012.195333</v>
      </c>
      <c r="D9" s="26">
        <v>637746.54</v>
      </c>
      <c r="E9" s="24">
        <f t="shared" si="2"/>
        <v>7086.072667</v>
      </c>
      <c r="F9" s="25">
        <f t="shared" si="3"/>
        <v>0.7661335199</v>
      </c>
      <c r="G9" s="26">
        <v>644992.29</v>
      </c>
      <c r="H9" s="24">
        <f t="shared" si="4"/>
        <v>7166.581</v>
      </c>
      <c r="I9" s="25">
        <f t="shared" si="5"/>
        <v>-0.01123385521</v>
      </c>
    </row>
    <row r="10" ht="12.75" customHeight="1">
      <c r="A10" s="23" t="s">
        <v>25</v>
      </c>
      <c r="B10" s="26">
        <v>154295.36</v>
      </c>
      <c r="C10" s="24">
        <f t="shared" si="1"/>
        <v>1714.392889</v>
      </c>
      <c r="D10" s="26">
        <v>322787.96</v>
      </c>
      <c r="E10" s="24">
        <f t="shared" si="2"/>
        <v>3586.532889</v>
      </c>
      <c r="F10" s="25">
        <f t="shared" si="3"/>
        <v>1.092013396</v>
      </c>
      <c r="G10" s="26">
        <v>247237.55</v>
      </c>
      <c r="H10" s="24">
        <f t="shared" si="4"/>
        <v>2747.083889</v>
      </c>
      <c r="I10" s="25">
        <f t="shared" si="5"/>
        <v>0.3055782182</v>
      </c>
    </row>
    <row r="11" ht="12.75" customHeight="1">
      <c r="A11" s="23" t="s">
        <v>26</v>
      </c>
      <c r="B11" s="26">
        <v>171465.94</v>
      </c>
      <c r="C11" s="24">
        <f t="shared" si="1"/>
        <v>1905.177111</v>
      </c>
      <c r="D11" s="26">
        <v>331534.01</v>
      </c>
      <c r="E11" s="24">
        <f t="shared" si="2"/>
        <v>3683.711222</v>
      </c>
      <c r="F11" s="25">
        <f t="shared" si="3"/>
        <v>0.933526915</v>
      </c>
      <c r="G11" s="26">
        <v>360074.58</v>
      </c>
      <c r="H11" s="24">
        <f t="shared" si="4"/>
        <v>4000.828667</v>
      </c>
      <c r="I11" s="25">
        <f t="shared" si="5"/>
        <v>-0.07926294047</v>
      </c>
    </row>
    <row r="12" ht="12.75" customHeight="1">
      <c r="A12" s="23" t="s">
        <v>27</v>
      </c>
      <c r="B12" s="26">
        <v>184575.34</v>
      </c>
      <c r="C12" s="24">
        <f t="shared" si="1"/>
        <v>2050.837111</v>
      </c>
      <c r="D12" s="26">
        <v>307096.02</v>
      </c>
      <c r="E12" s="24">
        <f t="shared" si="2"/>
        <v>3412.178</v>
      </c>
      <c r="F12" s="25">
        <f t="shared" si="3"/>
        <v>0.6637976666</v>
      </c>
      <c r="G12" s="26">
        <v>415140.23</v>
      </c>
      <c r="H12" s="24">
        <f t="shared" si="4"/>
        <v>4612.669222</v>
      </c>
      <c r="I12" s="25">
        <f t="shared" si="5"/>
        <v>-0.2602595513</v>
      </c>
    </row>
    <row r="13" ht="12.75" customHeight="1">
      <c r="A13" s="23" t="s">
        <v>28</v>
      </c>
      <c r="B13" s="26">
        <v>108079.07</v>
      </c>
      <c r="C13" s="24">
        <f t="shared" si="1"/>
        <v>1200.878556</v>
      </c>
      <c r="D13" s="26">
        <v>258168.89</v>
      </c>
      <c r="E13" s="24">
        <f t="shared" si="2"/>
        <v>2868.543222</v>
      </c>
      <c r="F13" s="25">
        <f t="shared" si="3"/>
        <v>1.388703844</v>
      </c>
      <c r="G13" s="26">
        <v>324257.62</v>
      </c>
      <c r="H13" s="24">
        <f t="shared" si="4"/>
        <v>3602.862444</v>
      </c>
      <c r="I13" s="25">
        <f t="shared" si="5"/>
        <v>-0.2038155032</v>
      </c>
    </row>
    <row r="14" ht="12.75" customHeight="1">
      <c r="A14" s="23" t="s">
        <v>29</v>
      </c>
      <c r="B14" s="26">
        <v>84618.1</v>
      </c>
      <c r="C14" s="24">
        <f t="shared" si="1"/>
        <v>940.2011111</v>
      </c>
      <c r="D14" s="26">
        <v>122995.41</v>
      </c>
      <c r="E14" s="24">
        <f t="shared" si="2"/>
        <v>1366.615667</v>
      </c>
      <c r="F14" s="25">
        <f t="shared" si="3"/>
        <v>0.4535354729</v>
      </c>
      <c r="G14" s="26">
        <v>167409.48</v>
      </c>
      <c r="H14" s="24">
        <f t="shared" si="4"/>
        <v>1860.105333</v>
      </c>
      <c r="I14" s="25">
        <f t="shared" si="5"/>
        <v>-0.2653020008</v>
      </c>
    </row>
    <row r="15" ht="12.75" customHeight="1">
      <c r="A15" s="23" t="s">
        <v>30</v>
      </c>
      <c r="B15" s="26">
        <v>93689.84</v>
      </c>
      <c r="C15" s="24">
        <f t="shared" si="1"/>
        <v>1040.998222</v>
      </c>
      <c r="D15" s="26">
        <v>155189.14</v>
      </c>
      <c r="E15" s="24">
        <f t="shared" si="2"/>
        <v>1724.323778</v>
      </c>
      <c r="F15" s="25">
        <f t="shared" si="3"/>
        <v>0.6564137584</v>
      </c>
      <c r="G15" s="26">
        <v>222821.99</v>
      </c>
      <c r="H15" s="24">
        <f t="shared" si="4"/>
        <v>2475.799889</v>
      </c>
      <c r="I15" s="25">
        <f t="shared" si="5"/>
        <v>-0.3035286149</v>
      </c>
    </row>
    <row r="16" ht="12.75" customHeight="1">
      <c r="A16" s="23" t="s">
        <v>31</v>
      </c>
      <c r="B16" s="26">
        <v>1232972.53</v>
      </c>
      <c r="C16" s="24">
        <f t="shared" si="1"/>
        <v>13699.69478</v>
      </c>
      <c r="D16" s="26">
        <v>3277236.77</v>
      </c>
      <c r="E16" s="24">
        <f t="shared" si="2"/>
        <v>36413.74189</v>
      </c>
      <c r="F16" s="25">
        <f t="shared" si="3"/>
        <v>1.657996582</v>
      </c>
      <c r="G16" s="26">
        <v>3439465.83</v>
      </c>
      <c r="H16" s="24">
        <f t="shared" si="4"/>
        <v>38216.287</v>
      </c>
      <c r="I16" s="25">
        <f t="shared" si="5"/>
        <v>-0.04716693464</v>
      </c>
    </row>
    <row r="17" ht="12.75" customHeight="1">
      <c r="A17" s="23" t="s">
        <v>32</v>
      </c>
      <c r="B17" s="26">
        <v>1098909.01</v>
      </c>
      <c r="C17" s="24">
        <f t="shared" si="1"/>
        <v>12210.10011</v>
      </c>
      <c r="D17" s="26">
        <v>2356658.1</v>
      </c>
      <c r="E17" s="24">
        <f t="shared" si="2"/>
        <v>26185.09</v>
      </c>
      <c r="F17" s="25">
        <f t="shared" si="3"/>
        <v>1.144543432</v>
      </c>
      <c r="G17" s="26">
        <v>2964572.07</v>
      </c>
      <c r="H17" s="24">
        <f t="shared" si="4"/>
        <v>32939.68967</v>
      </c>
      <c r="I17" s="25">
        <f t="shared" si="5"/>
        <v>-0.2050596024</v>
      </c>
    </row>
    <row r="18" ht="12.75" customHeight="1">
      <c r="A18" s="23" t="s">
        <v>33</v>
      </c>
      <c r="B18" s="26">
        <v>470611.69</v>
      </c>
      <c r="C18" s="24">
        <f t="shared" si="1"/>
        <v>5229.018778</v>
      </c>
      <c r="D18" s="26">
        <v>939098.37</v>
      </c>
      <c r="E18" s="24">
        <f t="shared" si="2"/>
        <v>10434.42633</v>
      </c>
      <c r="F18" s="25">
        <f t="shared" si="3"/>
        <v>0.9954845788</v>
      </c>
      <c r="G18" s="26">
        <v>912905.0</v>
      </c>
      <c r="H18" s="24">
        <f t="shared" si="4"/>
        <v>10143.38889</v>
      </c>
      <c r="I18" s="25">
        <f t="shared" si="5"/>
        <v>0.02869232834</v>
      </c>
    </row>
    <row r="19" ht="12.75" customHeight="1">
      <c r="A19" s="23" t="s">
        <v>34</v>
      </c>
      <c r="B19" s="26">
        <v>238132.35</v>
      </c>
      <c r="C19" s="24">
        <f t="shared" si="1"/>
        <v>2645.915</v>
      </c>
      <c r="D19" s="26">
        <v>511164.98</v>
      </c>
      <c r="E19" s="24">
        <f t="shared" si="2"/>
        <v>5679.610889</v>
      </c>
      <c r="F19" s="25">
        <f t="shared" si="3"/>
        <v>1.146558332</v>
      </c>
      <c r="G19" s="26">
        <v>515385.04</v>
      </c>
      <c r="H19" s="24">
        <f t="shared" si="4"/>
        <v>5726.500444</v>
      </c>
      <c r="I19" s="25">
        <f t="shared" si="5"/>
        <v>-0.008188169373</v>
      </c>
    </row>
    <row r="20" ht="12.75" customHeight="1">
      <c r="A20" s="23" t="s">
        <v>35</v>
      </c>
      <c r="B20" s="26">
        <v>431194.87</v>
      </c>
      <c r="C20" s="24">
        <f t="shared" si="1"/>
        <v>4791.054111</v>
      </c>
      <c r="D20" s="26">
        <v>770681.42</v>
      </c>
      <c r="E20" s="24">
        <f t="shared" si="2"/>
        <v>8563.126889</v>
      </c>
      <c r="F20" s="25">
        <f t="shared" si="3"/>
        <v>0.787315837</v>
      </c>
      <c r="G20" s="26">
        <v>836107.57</v>
      </c>
      <c r="H20" s="24">
        <f t="shared" si="4"/>
        <v>9290.084111</v>
      </c>
      <c r="I20" s="25">
        <f t="shared" si="5"/>
        <v>-0.07825087626</v>
      </c>
    </row>
    <row r="21" ht="12.75" customHeight="1">
      <c r="A21" s="23" t="s">
        <v>36</v>
      </c>
      <c r="B21" s="26">
        <v>555923.56</v>
      </c>
      <c r="C21" s="24">
        <f t="shared" si="1"/>
        <v>6176.928444</v>
      </c>
      <c r="D21" s="26">
        <v>1492930.85</v>
      </c>
      <c r="E21" s="24">
        <f t="shared" si="2"/>
        <v>16588.12056</v>
      </c>
      <c r="F21" s="25">
        <f t="shared" si="3"/>
        <v>1.685496636</v>
      </c>
      <c r="G21" s="26">
        <v>1538339.52</v>
      </c>
      <c r="H21" s="24">
        <f t="shared" si="4"/>
        <v>17092.66133</v>
      </c>
      <c r="I21" s="25">
        <f t="shared" si="5"/>
        <v>-0.02951797663</v>
      </c>
    </row>
    <row r="22" ht="12.75" customHeight="1">
      <c r="A22" s="23" t="s">
        <v>37</v>
      </c>
      <c r="B22" s="26">
        <v>79724.96</v>
      </c>
      <c r="C22" s="24">
        <f t="shared" si="1"/>
        <v>885.8328889</v>
      </c>
      <c r="D22" s="26">
        <v>143278.07</v>
      </c>
      <c r="E22" s="24">
        <f t="shared" si="2"/>
        <v>1591.978556</v>
      </c>
      <c r="F22" s="25">
        <f t="shared" si="3"/>
        <v>0.7971544921</v>
      </c>
      <c r="G22" s="26">
        <v>165612.3</v>
      </c>
      <c r="H22" s="24">
        <f t="shared" si="4"/>
        <v>1840.136667</v>
      </c>
      <c r="I22" s="25">
        <f t="shared" si="5"/>
        <v>-0.134858522</v>
      </c>
    </row>
    <row r="23" ht="12.75" customHeight="1">
      <c r="A23" s="23" t="s">
        <v>38</v>
      </c>
      <c r="B23" s="26">
        <v>68669.32</v>
      </c>
      <c r="C23" s="24">
        <f t="shared" si="1"/>
        <v>762.9924444</v>
      </c>
      <c r="D23" s="26">
        <v>101545.28</v>
      </c>
      <c r="E23" s="24">
        <f t="shared" si="2"/>
        <v>1128.280889</v>
      </c>
      <c r="F23" s="25">
        <f t="shared" si="3"/>
        <v>0.4787576169</v>
      </c>
      <c r="G23" s="26">
        <v>101884.96</v>
      </c>
      <c r="H23" s="24">
        <f t="shared" si="4"/>
        <v>1132.055111</v>
      </c>
      <c r="I23" s="25">
        <f t="shared" si="5"/>
        <v>-0.003333956258</v>
      </c>
    </row>
    <row r="24" ht="12.75" customHeight="1">
      <c r="A24" s="23" t="s">
        <v>39</v>
      </c>
      <c r="B24" s="26">
        <v>96949.64</v>
      </c>
      <c r="C24" s="24">
        <f t="shared" si="1"/>
        <v>1077.218222</v>
      </c>
      <c r="D24" s="26">
        <v>142851.52</v>
      </c>
      <c r="E24" s="24">
        <f t="shared" si="2"/>
        <v>1587.239111</v>
      </c>
      <c r="F24" s="25">
        <f t="shared" si="3"/>
        <v>0.473461067</v>
      </c>
      <c r="G24" s="26">
        <v>151285.76</v>
      </c>
      <c r="H24" s="24">
        <f t="shared" si="4"/>
        <v>1680.952889</v>
      </c>
      <c r="I24" s="25">
        <f t="shared" si="5"/>
        <v>-0.0557503892</v>
      </c>
    </row>
    <row r="25" ht="12.75" customHeight="1">
      <c r="A25" s="23" t="s">
        <v>40</v>
      </c>
      <c r="B25" s="26">
        <v>239424.34</v>
      </c>
      <c r="C25" s="24">
        <f t="shared" si="1"/>
        <v>2660.270444</v>
      </c>
      <c r="D25" s="26">
        <v>499922.73</v>
      </c>
      <c r="E25" s="24">
        <f t="shared" si="2"/>
        <v>5554.697</v>
      </c>
      <c r="F25" s="25">
        <f t="shared" si="3"/>
        <v>1.088019664</v>
      </c>
      <c r="G25" s="26">
        <v>578518.41</v>
      </c>
      <c r="H25" s="24">
        <f t="shared" si="4"/>
        <v>6427.982333</v>
      </c>
      <c r="I25" s="25">
        <f t="shared" si="5"/>
        <v>-0.1358568347</v>
      </c>
    </row>
    <row r="26" ht="12.75" customHeight="1">
      <c r="A26" s="23" t="s">
        <v>41</v>
      </c>
      <c r="B26" s="26">
        <v>239248.64</v>
      </c>
      <c r="C26" s="24">
        <f t="shared" si="1"/>
        <v>2658.318222</v>
      </c>
      <c r="D26" s="26">
        <v>435659.1</v>
      </c>
      <c r="E26" s="24">
        <f t="shared" si="2"/>
        <v>4840.656667</v>
      </c>
      <c r="F26" s="25">
        <f t="shared" si="3"/>
        <v>0.8209470282</v>
      </c>
      <c r="G26" s="26">
        <v>475385.36</v>
      </c>
      <c r="H26" s="24">
        <f t="shared" si="4"/>
        <v>5282.059556</v>
      </c>
      <c r="I26" s="25">
        <f t="shared" si="5"/>
        <v>-0.08356643545</v>
      </c>
    </row>
    <row r="27" ht="12.75" customHeight="1">
      <c r="A27" s="23" t="s">
        <v>42</v>
      </c>
      <c r="B27" s="26">
        <v>404892.4</v>
      </c>
      <c r="C27" s="24">
        <f t="shared" si="1"/>
        <v>4498.804444</v>
      </c>
      <c r="D27" s="26">
        <v>638787.78</v>
      </c>
      <c r="E27" s="24">
        <f t="shared" si="2"/>
        <v>7097.642</v>
      </c>
      <c r="F27" s="25">
        <f t="shared" si="3"/>
        <v>0.5776729324</v>
      </c>
      <c r="G27" s="26">
        <v>788791.08</v>
      </c>
      <c r="H27" s="24">
        <f t="shared" si="4"/>
        <v>8764.345333</v>
      </c>
      <c r="I27" s="25">
        <f t="shared" si="5"/>
        <v>-0.1901686059</v>
      </c>
    </row>
    <row r="28" ht="12.75" customHeight="1">
      <c r="A28" s="23" t="s">
        <v>43</v>
      </c>
      <c r="B28" s="26">
        <v>206913.52</v>
      </c>
      <c r="C28" s="24">
        <f t="shared" si="1"/>
        <v>2299.039111</v>
      </c>
      <c r="D28" s="26">
        <v>775098.25</v>
      </c>
      <c r="E28" s="24">
        <f t="shared" si="2"/>
        <v>8612.202778</v>
      </c>
      <c r="F28" s="25">
        <f t="shared" si="3"/>
        <v>2.746000986</v>
      </c>
      <c r="G28" s="26">
        <v>767283.66</v>
      </c>
      <c r="H28" s="24">
        <f t="shared" si="4"/>
        <v>8525.374</v>
      </c>
      <c r="I28" s="25">
        <f t="shared" si="5"/>
        <v>0.01018474706</v>
      </c>
    </row>
    <row r="29" ht="12.75" customHeight="1">
      <c r="A29" s="23" t="s">
        <v>44</v>
      </c>
      <c r="B29" s="26">
        <v>442997.64</v>
      </c>
      <c r="C29" s="24">
        <f t="shared" si="1"/>
        <v>4922.196</v>
      </c>
      <c r="D29" s="26">
        <v>815035.78</v>
      </c>
      <c r="E29" s="24">
        <f t="shared" si="2"/>
        <v>9055.953111</v>
      </c>
      <c r="F29" s="25">
        <f t="shared" si="3"/>
        <v>0.8398196884</v>
      </c>
      <c r="G29" s="26">
        <v>973670.27</v>
      </c>
      <c r="H29" s="24">
        <f t="shared" si="4"/>
        <v>10818.55856</v>
      </c>
      <c r="I29" s="25">
        <f t="shared" si="5"/>
        <v>-0.1629242413</v>
      </c>
    </row>
    <row r="30" ht="12.75" customHeight="1">
      <c r="A30" s="23" t="s">
        <v>45</v>
      </c>
      <c r="B30" s="26">
        <v>80107.27</v>
      </c>
      <c r="C30" s="24">
        <f t="shared" si="1"/>
        <v>890.0807778</v>
      </c>
      <c r="D30" s="26">
        <v>149920.12</v>
      </c>
      <c r="E30" s="24">
        <f t="shared" si="2"/>
        <v>1665.779111</v>
      </c>
      <c r="F30" s="25">
        <f t="shared" si="3"/>
        <v>0.8714920631</v>
      </c>
      <c r="G30" s="26">
        <v>162762.77</v>
      </c>
      <c r="H30" s="24">
        <f t="shared" si="4"/>
        <v>1808.475222</v>
      </c>
      <c r="I30" s="25">
        <f t="shared" si="5"/>
        <v>-0.07890410074</v>
      </c>
    </row>
    <row r="31" ht="12.75" customHeight="1">
      <c r="A31" s="23" t="s">
        <v>46</v>
      </c>
      <c r="B31" s="26">
        <v>36681.34</v>
      </c>
      <c r="C31" s="24">
        <f t="shared" si="1"/>
        <v>407.5704444</v>
      </c>
      <c r="D31" s="26">
        <v>88081.99</v>
      </c>
      <c r="E31" s="24">
        <f t="shared" si="2"/>
        <v>978.6887778</v>
      </c>
      <c r="F31" s="25">
        <f t="shared" si="3"/>
        <v>1.401275144</v>
      </c>
      <c r="G31" s="26">
        <v>90399.14</v>
      </c>
      <c r="H31" s="24">
        <f t="shared" si="4"/>
        <v>1004.434889</v>
      </c>
      <c r="I31" s="25">
        <f t="shared" si="5"/>
        <v>-0.02563243411</v>
      </c>
    </row>
    <row r="32" ht="12.75" customHeight="1">
      <c r="A32" s="23" t="s">
        <v>47</v>
      </c>
      <c r="B32" s="26">
        <v>139640.18</v>
      </c>
      <c r="C32" s="24">
        <f t="shared" si="1"/>
        <v>1551.557556</v>
      </c>
      <c r="D32" s="26">
        <v>396685.51</v>
      </c>
      <c r="E32" s="24">
        <f t="shared" si="2"/>
        <v>4407.616778</v>
      </c>
      <c r="F32" s="25">
        <f t="shared" si="3"/>
        <v>1.840769111</v>
      </c>
      <c r="G32" s="26">
        <v>359311.37</v>
      </c>
      <c r="H32" s="24">
        <f t="shared" si="4"/>
        <v>3992.348556</v>
      </c>
      <c r="I32" s="25">
        <f t="shared" si="5"/>
        <v>0.1040160238</v>
      </c>
    </row>
    <row r="33" ht="12.75" customHeight="1">
      <c r="A33" s="23" t="s">
        <v>48</v>
      </c>
      <c r="B33" s="26">
        <v>637881.8</v>
      </c>
      <c r="C33" s="24">
        <f t="shared" si="1"/>
        <v>7087.575556</v>
      </c>
      <c r="D33" s="26">
        <v>1923971.38</v>
      </c>
      <c r="E33" s="24">
        <f t="shared" si="2"/>
        <v>21377.45978</v>
      </c>
      <c r="F33" s="25">
        <f t="shared" si="3"/>
        <v>2.016187921</v>
      </c>
      <c r="G33" s="26">
        <v>2293507.13</v>
      </c>
      <c r="H33" s="24">
        <f t="shared" si="4"/>
        <v>25483.41256</v>
      </c>
      <c r="I33" s="25">
        <f t="shared" si="5"/>
        <v>-0.1611225643</v>
      </c>
    </row>
    <row r="34" ht="12.75" customHeight="1">
      <c r="A34" s="23" t="s">
        <v>49</v>
      </c>
      <c r="B34" s="26">
        <v>284180.96</v>
      </c>
      <c r="C34" s="24">
        <f t="shared" si="1"/>
        <v>3157.566222</v>
      </c>
      <c r="D34" s="26">
        <v>539008.61</v>
      </c>
      <c r="E34" s="24">
        <f t="shared" si="2"/>
        <v>5988.984556</v>
      </c>
      <c r="F34" s="25">
        <f t="shared" si="3"/>
        <v>0.8967090899</v>
      </c>
      <c r="G34" s="26">
        <v>744110.56</v>
      </c>
      <c r="H34" s="24">
        <f t="shared" si="4"/>
        <v>8267.895111</v>
      </c>
      <c r="I34" s="25">
        <f t="shared" si="5"/>
        <v>-0.2756337042</v>
      </c>
    </row>
    <row r="35" ht="12.75" customHeight="1">
      <c r="A35" s="23" t="s">
        <v>50</v>
      </c>
      <c r="B35" s="26">
        <v>92839.09</v>
      </c>
      <c r="C35" s="24">
        <f t="shared" si="1"/>
        <v>1031.545444</v>
      </c>
      <c r="D35" s="26">
        <v>262058.39</v>
      </c>
      <c r="E35" s="24">
        <f t="shared" si="2"/>
        <v>2911.759889</v>
      </c>
      <c r="F35" s="25">
        <f t="shared" si="3"/>
        <v>1.822716056</v>
      </c>
      <c r="G35" s="26">
        <v>313989.56</v>
      </c>
      <c r="H35" s="24">
        <f t="shared" si="4"/>
        <v>3488.772889</v>
      </c>
      <c r="I35" s="25">
        <f t="shared" si="5"/>
        <v>-0.1653913907</v>
      </c>
    </row>
    <row r="36" ht="12.75" customHeight="1">
      <c r="A36" s="27"/>
      <c r="B36" s="27"/>
      <c r="C36" s="27"/>
      <c r="D36" s="27"/>
      <c r="E36" s="27"/>
      <c r="F36" s="27"/>
      <c r="G36" s="27"/>
      <c r="H36" s="27"/>
      <c r="I36" s="27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0.63"/>
    <col customWidth="1" min="2" max="2" width="15.88"/>
    <col customWidth="1" min="3" max="3" width="7.0"/>
    <col customWidth="1" min="4" max="4" width="46.38"/>
  </cols>
  <sheetData>
    <row r="1" ht="12.0" customHeight="1">
      <c r="A1" s="28" t="s">
        <v>51</v>
      </c>
      <c r="B1" s="29" t="s">
        <v>52</v>
      </c>
      <c r="C1" s="29" t="s">
        <v>53</v>
      </c>
      <c r="D1" s="28" t="s">
        <v>54</v>
      </c>
    </row>
    <row r="2" ht="12.75" customHeight="1">
      <c r="A2" s="30"/>
      <c r="B2" s="31"/>
      <c r="C2" s="32"/>
      <c r="D2" s="33"/>
    </row>
    <row r="3" ht="12.0" customHeight="1">
      <c r="A3" s="30"/>
      <c r="B3" s="31"/>
      <c r="C3" s="32"/>
      <c r="D3" s="33"/>
    </row>
    <row r="4" ht="12.0" customHeight="1">
      <c r="A4" s="30"/>
      <c r="B4" s="31"/>
      <c r="C4" s="32"/>
      <c r="D4" s="33"/>
    </row>
    <row r="5" ht="15.75" customHeight="1">
      <c r="A5" s="34"/>
      <c r="B5" s="35"/>
      <c r="C5" s="36"/>
      <c r="D5" s="37"/>
    </row>
  </sheetData>
  <drawing r:id="rId1"/>
</worksheet>
</file>