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<sst xmlns="http://schemas.openxmlformats.org/spreadsheetml/2006/main" count="220" uniqueCount="158">
  <si>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</si>
  <si>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</si>
  <si>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</si>
  <si>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</si>
  <si>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</si>
  <si>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</si>
  <si>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</si>
  <si>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</si>
  <si>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</si>
  <si>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JAN-NOV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</si>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</sst>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45274.0</v>
      </c>
      <c r="C2" s="11" t="s">
        <v>6</v>
      </c>
      <c r="D2" s="12">
        <v>45260.0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4" si="1">E6/D6</f>
        <v>0.7545069097</v>
      </c>
      <c r="D6" s="33">
        <v>8189037.0</v>
      </c>
      <c r="E6" s="34">
        <v>6178685.0</v>
      </c>
      <c r="F6" s="35"/>
      <c r="G6" s="36">
        <f t="shared" ref="G6:G14" si="2">C6-F6</f>
        <v>0.7545069097</v>
      </c>
      <c r="H6" s="37">
        <v>0.0188</v>
      </c>
    </row>
    <row r="7" ht="12.0" customHeight="1">
      <c r="A7" s="30" t="s">
        <v>19</v>
      </c>
      <c r="B7" s="38" t="s">
        <v>21</v>
      </c>
      <c r="C7" s="32">
        <f t="shared" si="1"/>
        <v>0.9193386297</v>
      </c>
      <c r="D7" s="39">
        <v>8427231.0</v>
      </c>
      <c r="E7" s="40">
        <v>7747479.0</v>
      </c>
      <c r="F7" s="41"/>
      <c r="G7" s="42">
        <f t="shared" si="2"/>
        <v>0.9193386297</v>
      </c>
      <c r="H7" s="37">
        <v>0.0217</v>
      </c>
    </row>
    <row r="8" ht="12.0" customHeight="1">
      <c r="A8" s="30" t="s">
        <v>19</v>
      </c>
      <c r="B8" s="38" t="s">
        <v>22</v>
      </c>
      <c r="C8" s="32">
        <f t="shared" si="1"/>
        <v>0.9894070779</v>
      </c>
      <c r="D8" s="39">
        <v>8758301.0</v>
      </c>
      <c r="E8" s="40">
        <v>8665525.0</v>
      </c>
      <c r="F8" s="35"/>
      <c r="G8" s="42">
        <f t="shared" si="2"/>
        <v>0.9894070779</v>
      </c>
      <c r="H8" s="37">
        <v>0.0229</v>
      </c>
    </row>
    <row r="9" ht="12.0" customHeight="1">
      <c r="A9" s="30" t="s">
        <v>19</v>
      </c>
      <c r="B9" s="38" t="s">
        <v>23</v>
      </c>
      <c r="C9" s="32">
        <f t="shared" si="1"/>
        <v>1.911390332</v>
      </c>
      <c r="D9" s="39">
        <v>9091333.0</v>
      </c>
      <c r="E9" s="40">
        <v>1.7377086E7</v>
      </c>
      <c r="F9" s="35"/>
      <c r="G9" s="42">
        <f t="shared" si="2"/>
        <v>1.911390332</v>
      </c>
      <c r="H9" s="37">
        <v>0.0457</v>
      </c>
    </row>
    <row r="10" ht="12.0" customHeight="1">
      <c r="A10" s="30" t="s">
        <v>19</v>
      </c>
      <c r="B10" s="38" t="s">
        <v>24</v>
      </c>
      <c r="C10" s="32">
        <f t="shared" si="1"/>
        <v>1.709399632</v>
      </c>
      <c r="D10" s="39">
        <v>9224393.0</v>
      </c>
      <c r="E10" s="40">
        <v>1.5768174E7</v>
      </c>
      <c r="F10" s="35"/>
      <c r="G10" s="42">
        <f t="shared" si="2"/>
        <v>1.709399632</v>
      </c>
      <c r="H10" s="37">
        <v>0.0403</v>
      </c>
    </row>
    <row r="11" ht="12.0" customHeight="1">
      <c r="A11" s="30" t="s">
        <v>19</v>
      </c>
      <c r="B11" s="38" t="s">
        <v>25</v>
      </c>
      <c r="C11" s="32">
        <f t="shared" si="1"/>
        <v>0.3806984303</v>
      </c>
      <c r="D11" s="39">
        <v>4153600.0</v>
      </c>
      <c r="E11" s="40">
        <v>1581269.0</v>
      </c>
      <c r="F11" s="43">
        <v>0.9</v>
      </c>
      <c r="G11" s="42">
        <f t="shared" si="2"/>
        <v>-0.5193015697</v>
      </c>
      <c r="H11" s="37">
        <v>0.0076</v>
      </c>
    </row>
    <row r="12" ht="12.0" customHeight="1">
      <c r="A12" s="30" t="s">
        <v>19</v>
      </c>
      <c r="B12" s="38" t="s">
        <v>26</v>
      </c>
      <c r="C12" s="32">
        <f t="shared" si="1"/>
        <v>0.3283809216</v>
      </c>
      <c r="D12" s="39">
        <v>4918681.0</v>
      </c>
      <c r="E12" s="40">
        <v>1615201.0</v>
      </c>
      <c r="F12" s="43">
        <v>0.35</v>
      </c>
      <c r="G12" s="42">
        <f t="shared" si="2"/>
        <v>-0.02161907837</v>
      </c>
      <c r="H12" s="37">
        <v>0.0072</v>
      </c>
    </row>
    <row r="13" ht="12.0" customHeight="1">
      <c r="A13" s="30" t="s">
        <v>19</v>
      </c>
      <c r="B13" s="38" t="s">
        <v>27</v>
      </c>
      <c r="C13" s="32">
        <f t="shared" si="1"/>
        <v>1.775649469</v>
      </c>
      <c r="D13" s="39">
        <v>7685705.0</v>
      </c>
      <c r="E13" s="40">
        <v>1.3647118E7</v>
      </c>
      <c r="F13" s="43">
        <v>0.5</v>
      </c>
      <c r="G13" s="42">
        <f t="shared" si="2"/>
        <v>1.275649469</v>
      </c>
      <c r="H13" s="37">
        <v>0.0414</v>
      </c>
    </row>
    <row r="14" ht="12.0" customHeight="1">
      <c r="A14" s="30" t="s">
        <v>19</v>
      </c>
      <c r="B14" s="38" t="s">
        <v>28</v>
      </c>
      <c r="C14" s="32">
        <f t="shared" si="1"/>
        <v>1.938247194</v>
      </c>
      <c r="D14" s="39">
        <v>8415990.0</v>
      </c>
      <c r="E14" s="40">
        <v>1.6312269E7</v>
      </c>
      <c r="F14" s="43">
        <v>0.5</v>
      </c>
      <c r="G14" s="42">
        <f t="shared" si="2"/>
        <v>1.438247194</v>
      </c>
      <c r="H14" s="37">
        <v>0.0444</v>
      </c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45274</v>
      </c>
      <c r="C2" s="11" t="s">
        <v>6</v>
      </c>
      <c r="D2" s="53">
        <f>ERT_ATFM_YY!D2</f>
        <v>45260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64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4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/>
      <c r="C65" s="75"/>
      <c r="D65" s="75"/>
      <c r="E65" s="74"/>
      <c r="F65" s="75"/>
    </row>
    <row r="66" ht="12.0" customHeight="1">
      <c r="A66" s="64" t="s">
        <v>93</v>
      </c>
      <c r="B66" s="83"/>
      <c r="C66" s="67"/>
      <c r="D66" s="67"/>
      <c r="E66" s="77"/>
      <c r="F66" s="78"/>
    </row>
    <row r="67" ht="12.0" customHeight="1">
      <c r="A67" s="64" t="s">
        <v>94</v>
      </c>
      <c r="B67" s="70"/>
      <c r="C67" s="72"/>
      <c r="D67" s="72"/>
      <c r="E67" s="70"/>
      <c r="F67" s="72"/>
    </row>
    <row r="68" ht="12.0" customHeight="1">
      <c r="A68" s="64" t="s">
        <v>95</v>
      </c>
      <c r="B68" s="70"/>
      <c r="C68" s="72"/>
      <c r="D68" s="72"/>
      <c r="E68" s="70"/>
      <c r="F68" s="72"/>
    </row>
    <row r="69" ht="12.0" customHeight="1">
      <c r="A69" s="64" t="s">
        <v>96</v>
      </c>
      <c r="B69" s="70"/>
      <c r="C69" s="72"/>
      <c r="D69" s="72"/>
      <c r="E69" s="70"/>
      <c r="F69" s="72"/>
    </row>
    <row r="70" ht="12.0" customHeight="1">
      <c r="A70" s="64" t="s">
        <v>97</v>
      </c>
      <c r="B70" s="70"/>
      <c r="C70" s="72"/>
      <c r="D70" s="72"/>
      <c r="E70" s="70"/>
      <c r="F70" s="72"/>
    </row>
    <row r="71" ht="12.0" customHeight="1">
      <c r="A71" s="64" t="s">
        <v>98</v>
      </c>
      <c r="B71" s="70"/>
      <c r="C71" s="72"/>
      <c r="D71" s="72"/>
      <c r="E71" s="70"/>
      <c r="F71" s="72"/>
    </row>
    <row r="72" ht="12.0" customHeight="1">
      <c r="A72" s="64" t="s">
        <v>99</v>
      </c>
      <c r="B72" s="70"/>
      <c r="C72" s="72"/>
      <c r="D72" s="72"/>
      <c r="E72" s="70"/>
      <c r="F72" s="72"/>
    </row>
    <row r="73" ht="12.0" customHeight="1">
      <c r="A73" s="64" t="s">
        <v>100</v>
      </c>
      <c r="B73" s="70"/>
      <c r="C73" s="72"/>
      <c r="D73" s="72"/>
      <c r="E73" s="70"/>
      <c r="F73" s="72"/>
    </row>
    <row r="74" ht="12.0" customHeight="1">
      <c r="A74" s="64" t="s">
        <v>101</v>
      </c>
      <c r="B74" s="70"/>
      <c r="C74" s="72"/>
      <c r="D74" s="72"/>
      <c r="E74" s="70"/>
      <c r="F74" s="72"/>
    </row>
    <row r="75" ht="12.0" customHeight="1">
      <c r="A75" s="64" t="s">
        <v>102</v>
      </c>
      <c r="B75" s="70"/>
      <c r="C75" s="72"/>
      <c r="D75" s="72"/>
      <c r="E75" s="70"/>
      <c r="F75" s="72"/>
    </row>
    <row r="76" ht="12.0" customHeight="1">
      <c r="A76" s="64" t="s">
        <v>103</v>
      </c>
      <c r="B76" s="70"/>
      <c r="C76" s="72"/>
      <c r="D76" s="72"/>
      <c r="E76" s="70"/>
      <c r="F76" s="72"/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45274</v>
      </c>
      <c r="C2" s="11" t="s">
        <v>6</v>
      </c>
      <c r="D2" s="89">
        <f>ERT_ATFM_YY!D2</f>
        <v>45260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JAN-NOV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8415990.0</v>
      </c>
      <c r="D6" s="99">
        <v>1.6312269E7</v>
      </c>
      <c r="E6" s="98">
        <f t="shared" ref="E6:E15" si="1">D6/C6</f>
        <v>1.938247194</v>
      </c>
      <c r="F6" s="98">
        <f>E6-B6</f>
        <v>1.438247194</v>
      </c>
    </row>
    <row r="7" ht="12.75" customHeight="1">
      <c r="A7" s="97" t="s">
        <v>113</v>
      </c>
      <c r="B7" s="98"/>
      <c r="C7" s="99">
        <v>680342.0</v>
      </c>
      <c r="D7" s="99">
        <v>134605.0</v>
      </c>
      <c r="E7" s="98">
        <f t="shared" si="1"/>
        <v>0.197849023</v>
      </c>
      <c r="F7" s="98"/>
    </row>
    <row r="8" ht="12.75" customHeight="1">
      <c r="A8" s="97" t="s">
        <v>114</v>
      </c>
      <c r="B8" s="98"/>
      <c r="C8" s="99">
        <v>2545549.0</v>
      </c>
      <c r="D8" s="99">
        <v>1167922.0</v>
      </c>
      <c r="E8" s="98">
        <f t="shared" si="1"/>
        <v>0.4588094749</v>
      </c>
      <c r="F8" s="98"/>
    </row>
    <row r="9" ht="12.75" customHeight="1">
      <c r="A9" s="97" t="s">
        <v>115</v>
      </c>
      <c r="B9" s="98"/>
      <c r="C9" s="99">
        <v>1048966.0</v>
      </c>
      <c r="D9" s="99">
        <v>215363.0</v>
      </c>
      <c r="E9" s="98">
        <f t="shared" si="1"/>
        <v>0.2053098003</v>
      </c>
      <c r="F9" s="98"/>
    </row>
    <row r="10" ht="12.75" customHeight="1">
      <c r="A10" s="97" t="s">
        <v>116</v>
      </c>
      <c r="B10" s="98"/>
      <c r="C10" s="99">
        <v>827531.0</v>
      </c>
      <c r="D10" s="99">
        <v>57095.0</v>
      </c>
      <c r="E10" s="98">
        <f t="shared" si="1"/>
        <v>0.06899439417</v>
      </c>
      <c r="F10" s="98"/>
    </row>
    <row r="11" ht="12.75" customHeight="1">
      <c r="A11" s="97" t="s">
        <v>117</v>
      </c>
      <c r="B11" s="98"/>
      <c r="C11" s="99">
        <v>2068195.0</v>
      </c>
      <c r="D11" s="99">
        <v>1640903.0</v>
      </c>
      <c r="E11" s="98">
        <f t="shared" si="1"/>
        <v>0.7933985915</v>
      </c>
      <c r="F11" s="98"/>
    </row>
    <row r="12" ht="12.75" customHeight="1">
      <c r="A12" s="97" t="s">
        <v>118</v>
      </c>
      <c r="B12" s="98"/>
      <c r="C12" s="99">
        <v>5256933.0</v>
      </c>
      <c r="D12" s="99">
        <v>1.1676092E7</v>
      </c>
      <c r="E12" s="98">
        <f t="shared" si="1"/>
        <v>2.221084423</v>
      </c>
      <c r="F12" s="98"/>
    </row>
    <row r="13" ht="12.75" customHeight="1">
      <c r="A13" s="97" t="s">
        <v>119</v>
      </c>
      <c r="B13" s="98"/>
      <c r="C13" s="99">
        <v>797588.0</v>
      </c>
      <c r="D13" s="99">
        <v>17086.0</v>
      </c>
      <c r="E13" s="98">
        <f t="shared" si="1"/>
        <v>0.02142208759</v>
      </c>
      <c r="F13" s="98"/>
    </row>
    <row r="14" ht="12.75" customHeight="1">
      <c r="A14" s="97" t="s">
        <v>120</v>
      </c>
      <c r="B14" s="98"/>
      <c r="C14" s="99">
        <v>2096850.0</v>
      </c>
      <c r="D14" s="99">
        <v>1392434.0</v>
      </c>
      <c r="E14" s="98">
        <f t="shared" si="1"/>
        <v>0.6640598994</v>
      </c>
      <c r="F14" s="98"/>
    </row>
    <row r="15" ht="12.75" customHeight="1">
      <c r="A15" s="100" t="s">
        <v>121</v>
      </c>
      <c r="B15" s="98"/>
      <c r="C15" s="99">
        <v>2229686.0</v>
      </c>
      <c r="D15" s="99">
        <v>757585.0</v>
      </c>
      <c r="E15" s="98">
        <f t="shared" si="1"/>
        <v>0.3397720576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45274</v>
      </c>
      <c r="C2" s="11" t="s">
        <v>6</v>
      </c>
      <c r="D2" s="89">
        <f>ERT_ATFM_YY!D2</f>
        <v>45260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122</v>
      </c>
      <c r="F3" s="92" t="s">
        <v>4</v>
      </c>
    </row>
    <row r="4" ht="13.5" customHeight="1">
      <c r="A4" s="93" t="str">
        <f>ERT_ATFM_YY!A4</f>
        <v>Period: JAN-NOV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124</v>
      </c>
      <c r="B6" s="98"/>
      <c r="C6" s="99">
        <v>576992.0</v>
      </c>
      <c r="D6" s="99">
        <v>68881.0</v>
      </c>
      <c r="E6" s="101">
        <f t="shared" ref="E6:E34" si="1">D6/C6</f>
        <v>0.1193794715</v>
      </c>
      <c r="F6" s="98" t="s">
        <v>4</v>
      </c>
    </row>
    <row r="7" ht="12.75" customHeight="1">
      <c r="A7" s="97" t="s">
        <v>125</v>
      </c>
      <c r="B7" s="98"/>
      <c r="C7" s="99">
        <v>1113354.0</v>
      </c>
      <c r="D7" s="99">
        <v>164070.0</v>
      </c>
      <c r="E7" s="101">
        <f t="shared" si="1"/>
        <v>0.1473655279</v>
      </c>
      <c r="F7" s="98"/>
    </row>
    <row r="8" ht="12.75" customHeight="1">
      <c r="A8" s="97" t="s">
        <v>126</v>
      </c>
      <c r="B8" s="98"/>
      <c r="C8" s="99">
        <v>511849.0</v>
      </c>
      <c r="D8" s="99">
        <v>17086.0</v>
      </c>
      <c r="E8" s="101">
        <f t="shared" si="1"/>
        <v>0.03338093852</v>
      </c>
      <c r="F8" s="98"/>
    </row>
    <row r="9" ht="12.75" customHeight="1">
      <c r="A9" s="97" t="s">
        <v>127</v>
      </c>
      <c r="B9" s="98"/>
      <c r="C9" s="99">
        <v>904315.0</v>
      </c>
      <c r="D9" s="99">
        <v>60663.0</v>
      </c>
      <c r="E9" s="101">
        <f t="shared" si="1"/>
        <v>0.06708171378</v>
      </c>
      <c r="F9" s="98"/>
    </row>
    <row r="10" ht="12.75" customHeight="1">
      <c r="A10" s="97" t="s">
        <v>128</v>
      </c>
      <c r="B10" s="98"/>
      <c r="C10" s="99">
        <v>763011.0</v>
      </c>
      <c r="D10" s="99">
        <v>386246.0</v>
      </c>
      <c r="E10" s="101">
        <f t="shared" si="1"/>
        <v>0.5062128855</v>
      </c>
      <c r="F10" s="98"/>
    </row>
    <row r="11" ht="12.75" customHeight="1">
      <c r="A11" s="97" t="s">
        <v>129</v>
      </c>
      <c r="B11" s="98"/>
      <c r="C11" s="99">
        <v>379425.0</v>
      </c>
      <c r="D11" s="99">
        <v>15024.0</v>
      </c>
      <c r="E11" s="101">
        <f t="shared" si="1"/>
        <v>0.03959675825</v>
      </c>
      <c r="F11" s="98"/>
    </row>
    <row r="12" ht="12.75" customHeight="1">
      <c r="A12" s="97" t="s">
        <v>130</v>
      </c>
      <c r="B12" s="98"/>
      <c r="C12" s="99">
        <v>2500180.0</v>
      </c>
      <c r="D12" s="99">
        <v>4444198.0</v>
      </c>
      <c r="E12" s="101">
        <f t="shared" si="1"/>
        <v>1.777551216</v>
      </c>
      <c r="F12" s="98"/>
    </row>
    <row r="13" ht="12.75" customHeight="1">
      <c r="A13" s="97" t="s">
        <v>131</v>
      </c>
      <c r="B13" s="98"/>
      <c r="C13" s="99">
        <v>2950544.0</v>
      </c>
      <c r="D13" s="99">
        <v>6575984.0</v>
      </c>
      <c r="E13" s="101">
        <f t="shared" si="1"/>
        <v>2.228736125</v>
      </c>
      <c r="F13" s="98"/>
    </row>
    <row r="14" ht="12.75" customHeight="1">
      <c r="A14" s="97" t="s">
        <v>132</v>
      </c>
      <c r="B14" s="98"/>
      <c r="C14" s="99">
        <v>136862.0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2029357.0</v>
      </c>
      <c r="D15" s="99">
        <v>1101926.0</v>
      </c>
      <c r="E15" s="101">
        <f t="shared" si="1"/>
        <v>0.5429926819</v>
      </c>
      <c r="F15" s="98"/>
    </row>
    <row r="16" ht="12.75" customHeight="1">
      <c r="A16" s="97" t="s">
        <v>134</v>
      </c>
      <c r="B16" s="98"/>
      <c r="C16" s="99">
        <v>1727956.0</v>
      </c>
      <c r="D16" s="99">
        <v>314830.0</v>
      </c>
      <c r="E16" s="101">
        <f t="shared" si="1"/>
        <v>0.1821979263</v>
      </c>
      <c r="F16" s="98"/>
    </row>
    <row r="17" ht="12.75" customHeight="1">
      <c r="A17" s="97" t="s">
        <v>135</v>
      </c>
      <c r="B17" s="98"/>
      <c r="C17" s="99">
        <v>192680.0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947480.0</v>
      </c>
      <c r="D18" s="99">
        <v>838068.0</v>
      </c>
      <c r="E18" s="101">
        <f t="shared" si="1"/>
        <v>0.8845231562</v>
      </c>
      <c r="F18" s="98"/>
    </row>
    <row r="19" ht="12.75" customHeight="1">
      <c r="A19" s="97" t="s">
        <v>137</v>
      </c>
      <c r="B19" s="98"/>
      <c r="C19" s="99">
        <v>957524.0</v>
      </c>
      <c r="D19" s="99">
        <v>986554.0</v>
      </c>
      <c r="E19" s="101">
        <f t="shared" si="1"/>
        <v>1.030317778</v>
      </c>
      <c r="F19" s="98"/>
    </row>
    <row r="20" ht="12.75" customHeight="1">
      <c r="A20" s="97" t="s">
        <v>138</v>
      </c>
      <c r="B20" s="98"/>
      <c r="C20" s="99">
        <v>615527.0</v>
      </c>
      <c r="D20" s="99">
        <v>10769.0</v>
      </c>
      <c r="E20" s="101">
        <f t="shared" si="1"/>
        <v>0.01749557696</v>
      </c>
      <c r="F20" s="98"/>
    </row>
    <row r="21" ht="12.75" customHeight="1">
      <c r="A21" s="97" t="s">
        <v>139</v>
      </c>
      <c r="B21" s="98"/>
      <c r="C21" s="99">
        <v>537298.0</v>
      </c>
      <c r="D21" s="99">
        <v>7242.0</v>
      </c>
      <c r="E21" s="101">
        <f t="shared" si="1"/>
        <v>0.0134785538</v>
      </c>
      <c r="F21" s="98"/>
    </row>
    <row r="22" ht="12.75" customHeight="1">
      <c r="A22" s="97" t="s">
        <v>140</v>
      </c>
      <c r="B22" s="98"/>
      <c r="C22" s="99">
        <v>183432.0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494590.0</v>
      </c>
      <c r="D23" s="99">
        <v>22132.0</v>
      </c>
      <c r="E23" s="101">
        <f t="shared" si="1"/>
        <v>0.04474817526</v>
      </c>
      <c r="F23" s="98"/>
    </row>
    <row r="24" ht="12.75" customHeight="1">
      <c r="A24" s="97" t="s">
        <v>142</v>
      </c>
      <c r="B24" s="98"/>
      <c r="C24" s="99">
        <v>511275.0</v>
      </c>
      <c r="D24" s="99">
        <v>37141.0</v>
      </c>
      <c r="E24" s="101">
        <f t="shared" si="1"/>
        <v>0.07264388049</v>
      </c>
      <c r="F24" s="98"/>
    </row>
    <row r="25" ht="12.75" customHeight="1">
      <c r="A25" s="97" t="s">
        <v>143</v>
      </c>
      <c r="B25" s="98"/>
      <c r="C25" s="99">
        <v>1582708.0</v>
      </c>
      <c r="D25" s="99">
        <v>332238.0</v>
      </c>
      <c r="E25" s="101">
        <f t="shared" si="1"/>
        <v>0.2099174327</v>
      </c>
      <c r="F25" s="98"/>
    </row>
    <row r="26" ht="12.75" customHeight="1">
      <c r="A26" s="97" t="s">
        <v>144</v>
      </c>
      <c r="B26" s="98"/>
      <c r="C26" s="99">
        <v>125680.0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617457.0</v>
      </c>
      <c r="D27" s="99">
        <v>290508.0</v>
      </c>
      <c r="E27" s="101">
        <f t="shared" si="1"/>
        <v>0.4704910625</v>
      </c>
      <c r="F27" s="98"/>
    </row>
    <row r="28" ht="12.75" customHeight="1">
      <c r="A28" s="97" t="s">
        <v>146</v>
      </c>
      <c r="B28" s="98"/>
      <c r="C28" s="99">
        <v>527138.0</v>
      </c>
      <c r="D28" s="99">
        <v>49853.0</v>
      </c>
      <c r="E28" s="101">
        <f t="shared" si="1"/>
        <v>0.09457295812</v>
      </c>
      <c r="F28" s="98"/>
    </row>
    <row r="29" ht="12.75" customHeight="1">
      <c r="A29" s="97" t="s">
        <v>147</v>
      </c>
      <c r="B29" s="98"/>
      <c r="C29" s="99">
        <v>155773.0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634808.0</v>
      </c>
      <c r="D30" s="99">
        <v>134605.0</v>
      </c>
      <c r="E30" s="101">
        <f t="shared" si="1"/>
        <v>0.212040491</v>
      </c>
      <c r="F30" s="98"/>
    </row>
    <row r="31" ht="12.75" customHeight="1">
      <c r="A31" s="97" t="s">
        <v>149</v>
      </c>
      <c r="B31" s="98"/>
      <c r="C31" s="99">
        <v>710798.0</v>
      </c>
      <c r="D31" s="99">
        <v>154700.0</v>
      </c>
      <c r="E31" s="101">
        <f t="shared" si="1"/>
        <v>0.2176427058</v>
      </c>
      <c r="F31" s="98"/>
    </row>
    <row r="32" ht="12.75" customHeight="1">
      <c r="A32" s="97" t="s">
        <v>150</v>
      </c>
      <c r="B32" s="98"/>
      <c r="C32" s="99">
        <v>518064.0</v>
      </c>
      <c r="D32" s="99">
        <v>48442.0</v>
      </c>
      <c r="E32" s="101">
        <f t="shared" si="1"/>
        <v>0.09350582167</v>
      </c>
      <c r="F32" s="98"/>
    </row>
    <row r="33" ht="12.75" customHeight="1">
      <c r="A33" s="97" t="s">
        <v>151</v>
      </c>
      <c r="B33" s="98"/>
      <c r="C33" s="99">
        <v>1123257.0</v>
      </c>
      <c r="D33" s="99">
        <v>238089.0</v>
      </c>
      <c r="E33" s="101">
        <f t="shared" si="1"/>
        <v>0.2119630681</v>
      </c>
      <c r="F33" s="98"/>
    </row>
    <row r="34" ht="12.75" customHeight="1">
      <c r="A34" s="97" t="s">
        <v>152</v>
      </c>
      <c r="B34" s="98"/>
      <c r="C34" s="99">
        <v>371461.0</v>
      </c>
      <c r="D34" s="99">
        <v>13020.0</v>
      </c>
      <c r="E34" s="101">
        <f t="shared" si="1"/>
        <v>0.03505078595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