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<sst xmlns="http://schemas.openxmlformats.org/spreadsheetml/2006/main" count="656" uniqueCount="461">
  <si>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</si>
  <si>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</si>
  <si>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</si>
  <si>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</si>
  <si>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</si>
  <si>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</si>
  <si>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</si>
  <si>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</si>
  <si>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</si>
  <si>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JAN-DEC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</si>
  <si>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</si>
  <si>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</si>
  <si>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</si>
  <si>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</si>
  <si>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</si>
  <si>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</si>
  <si>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</si>
  <si>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</si>
  <si>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</si>
  <si>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</si>
  <si>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</si>
  <si>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</si>
  <si>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</si>
  <si>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</si>
  <si>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</si>
  <si>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</si>
  <si>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</si>
  <si>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</si>
  <si>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</si>
  <si>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</si>
  <si>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</si>
  <si>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</si>
  <si>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</si>
  <si>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</si>
  <si>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</si>
  <si>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</si>
  <si>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</si>
  <si>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</si>
  <si>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</si>
  <si>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</si>
  <si>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</si>
  <si>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</si>
  <si>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</si>
  <si>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</si>
  <si>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</si>
  <si>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</si>
  <si>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</si>
  <si>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</si>
  <si>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</si>
  <si>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</si>
  <si>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</si>
  <si>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</si>
  <si>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</si>
  <si>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</si>
  <si>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</si>
  <si>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</si>
  <si>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</si>
  <si>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</si>
  <si>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</si>
  <si>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</si>
  <si>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</si>
  <si>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</si>
  <si>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</si>
  <si>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</si>
  <si>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</si>
  <si>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</si>
  <si>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</si>
  <si>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</si>
  <si>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</si>
  <si>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</si>
  <si>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</si>
  <si>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</si>
  <si>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</si>
  <si>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</si>
  <si>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</si>
  <si>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</si>
  <si>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</si>
  <si>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</si>
  <si>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</si>
  <si>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</si>
  <si>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</si>
  <si>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</si>
  <si>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</si>
  <si>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</si>
  <si>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</si>
  <si>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</si>
  <si>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</si>
  <si>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</si>
  <si>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</si>
  <si>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</si>
  <si>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</si>
  <si>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</si>
  <si>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</si>
  <si>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</si>
  <si>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</si>
  <si>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</si>
  <si>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</si>
  <si>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</si>
  <si>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</si>
  <si>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</si>
  <si>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</si>
  <si>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</si>
  <si>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</si>
  <si>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</si>
  <si>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</si>
  <si>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</si>
  <si>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</si>
  <si>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</si>
  <si>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</si>
  <si>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</si>
  <si>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</si>
  <si>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</si>
  <si>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</si>
  <si>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</si>
  <si>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</si>
  <si>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</si>
  <si>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</si>
  <si>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</si>
  <si>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</si>
  <si>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</si>
  <si>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</si>
  <si>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</si>
  <si>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</si>
  <si>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</si>
  <si>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</si>
  <si>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</si>
  <si>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United Kingdom</t>
  </si>
  <si>
    <t>Apt. name</t>
  </si>
  <si>
    <t>ICAO</t>
  </si>
  <si>
    <t>FLTS [ARR]</t>
  </si>
  <si>
    <t>Airport ATFM arr. delay [total]</t>
  </si>
  <si>
    <t>Agen-La Garenne (LFBA)</t>
  </si>
  <si>
    <t>LFBA</t>
  </si>
  <si>
    <t>Ajaccio-Napoléon-Bonaparte (LFKJ)</t>
  </si>
  <si>
    <t>LFKJ</t>
  </si>
  <si>
    <t>Albert-Bray (LFAQ)</t>
  </si>
  <si>
    <t>LFAQ</t>
  </si>
  <si>
    <t>Alicante (LEAL)</t>
  </si>
  <si>
    <t>LEAL</t>
  </si>
  <si>
    <t>Amsterdam/ Schiphol (EHAM)</t>
  </si>
  <si>
    <t>EHAM</t>
  </si>
  <si>
    <t>Annecy-Meythet (LFLP)</t>
  </si>
  <si>
    <t>LFLP</t>
  </si>
  <si>
    <t>Athens (LGAV)</t>
  </si>
  <si>
    <t>LGAV</t>
  </si>
  <si>
    <t>Avignon-Caumont (LFMV)</t>
  </si>
  <si>
    <t>LFMV</t>
  </si>
  <si>
    <t>Bâle-Mulhouse (LFSB)</t>
  </si>
  <si>
    <t>LFSB</t>
  </si>
  <si>
    <t>Barcelona (LEBL)</t>
  </si>
  <si>
    <t>LEBL</t>
  </si>
  <si>
    <t>Bastia-Poretta (LFKB)</t>
  </si>
  <si>
    <t>LFKB</t>
  </si>
  <si>
    <t>Beauvais-Tillé (LFOB)</t>
  </si>
  <si>
    <t>LFOB</t>
  </si>
  <si>
    <t>Bergamo (LIME)</t>
  </si>
  <si>
    <t>LIME</t>
  </si>
  <si>
    <t>Bergen (ENBR)</t>
  </si>
  <si>
    <t>ENBR</t>
  </si>
  <si>
    <t>Bergerac-Roumanière (LFBE)</t>
  </si>
  <si>
    <t>LFBE</t>
  </si>
  <si>
    <t>Berlin/ Schoenefeld (EDDB)</t>
  </si>
  <si>
    <t>EDDB</t>
  </si>
  <si>
    <t>Berlin/ Tegel (EDDT)</t>
  </si>
  <si>
    <t>EDDT</t>
  </si>
  <si>
    <t>Béziers-Vias (LFMU)</t>
  </si>
  <si>
    <t>LFMU</t>
  </si>
  <si>
    <t>Biarritz-Bayonne-Anglet (LFBZ)</t>
  </si>
  <si>
    <t>LFBZ</t>
  </si>
  <si>
    <t>Biggin Hill (EGKB)</t>
  </si>
  <si>
    <t>EGKB</t>
  </si>
  <si>
    <t>Birmingham (EGBB)</t>
  </si>
  <si>
    <t>EGBB</t>
  </si>
  <si>
    <t>Bordeaux-Mérignac (LFBD)</t>
  </si>
  <si>
    <t>LFBD</t>
  </si>
  <si>
    <t>Bremen (EDDW)</t>
  </si>
  <si>
    <t>EDDW</t>
  </si>
  <si>
    <t>Brest-Bretagne (LFRB)</t>
  </si>
  <si>
    <t>LFRB</t>
  </si>
  <si>
    <t>Brive-Souillac (LFSL)</t>
  </si>
  <si>
    <t>LFSL</t>
  </si>
  <si>
    <t>Brno-Tuřany (LKTB)</t>
  </si>
  <si>
    <t>LKTB</t>
  </si>
  <si>
    <t>Brussels (EBBR)</t>
  </si>
  <si>
    <t>EBBR</t>
  </si>
  <si>
    <t>Bucharest/ Băneasa (LRBS)</t>
  </si>
  <si>
    <t>LRBS</t>
  </si>
  <si>
    <t>Bucharest/ Otopeni (LROP)</t>
  </si>
  <si>
    <t>LROP</t>
  </si>
  <si>
    <t>Budapest/ Ferihegy (LHBP)</t>
  </si>
  <si>
    <t>LHBP</t>
  </si>
  <si>
    <t>Bydgoszcz (EPBY)</t>
  </si>
  <si>
    <t>EPBY</t>
  </si>
  <si>
    <t>Caen-Carpiquet (LFRK)</t>
  </si>
  <si>
    <t>LFRK</t>
  </si>
  <si>
    <t>Calvi-Sainte-Catherine (LFKC)</t>
  </si>
  <si>
    <t>LFKC</t>
  </si>
  <si>
    <t>Cannes-Mandelieu (LFMD)</t>
  </si>
  <si>
    <t>LFMD</t>
  </si>
  <si>
    <t>Carcassonne-Salvaza (LFMK)</t>
  </si>
  <si>
    <t>LFMK</t>
  </si>
  <si>
    <t>Cascais (LPCS)</t>
  </si>
  <si>
    <t>LPCS</t>
  </si>
  <si>
    <t>Châlons-Vatry (LFOK)</t>
  </si>
  <si>
    <t>LFOK</t>
  </si>
  <si>
    <t>Chambéry-Aix-les-Bains (LFLB)</t>
  </si>
  <si>
    <t>LFLB</t>
  </si>
  <si>
    <t>Châteauroux-Déols (LFLX)</t>
  </si>
  <si>
    <t>LFLX</t>
  </si>
  <si>
    <t>Clermont-Ferrand-Auvergne (LFLC)</t>
  </si>
  <si>
    <t>LFLC</t>
  </si>
  <si>
    <t>Cologne-Bonn (EDDK)</t>
  </si>
  <si>
    <t>EDDK</t>
  </si>
  <si>
    <t>Copenhagen/ Kastrup (EKCH)</t>
  </si>
  <si>
    <t>EKCH</t>
  </si>
  <si>
    <t>Cork (EICK)</t>
  </si>
  <si>
    <t>EICK</t>
  </si>
  <si>
    <t>Deauville-Normandie (LFRG)</t>
  </si>
  <si>
    <t>LFRG</t>
  </si>
  <si>
    <t>Dinard-Pleurtuit-Saint-Malo (LFRD)</t>
  </si>
  <si>
    <t>LFRD</t>
  </si>
  <si>
    <t>Dôle-Tavaux (LFGJ)</t>
  </si>
  <si>
    <t>LFGJ</t>
  </si>
  <si>
    <t>Dresden (EDDC)</t>
  </si>
  <si>
    <t>EDDC</t>
  </si>
  <si>
    <t>Dublin (EIDW)</t>
  </si>
  <si>
    <t>EIDW</t>
  </si>
  <si>
    <t>Dusseldorf (EDDL)</t>
  </si>
  <si>
    <t>EDDL</t>
  </si>
  <si>
    <t>Edinburgh (EGPH)</t>
  </si>
  <si>
    <t>EGPH</t>
  </si>
  <si>
    <t>Erfurt (EDDE)</t>
  </si>
  <si>
    <t>EDDE</t>
  </si>
  <si>
    <t>Faro (LPFR)</t>
  </si>
  <si>
    <t>LPFR</t>
  </si>
  <si>
    <t>Figari-Sud Corse (LFKF)</t>
  </si>
  <si>
    <t>LFKF</t>
  </si>
  <si>
    <t>Flores (LPFL)</t>
  </si>
  <si>
    <t>LPFL</t>
  </si>
  <si>
    <t>Frankfurt (EDDF)</t>
  </si>
  <si>
    <t>EDDF</t>
  </si>
  <si>
    <t>Gdansk (EPGD)</t>
  </si>
  <si>
    <t>EPGD</t>
  </si>
  <si>
    <t>Geneva (LSGG)</t>
  </si>
  <si>
    <t>LSGG</t>
  </si>
  <si>
    <t>Glasgow (EGPF)</t>
  </si>
  <si>
    <t>EGPF</t>
  </si>
  <si>
    <t>Gran Canaria (GCLP)</t>
  </si>
  <si>
    <t>GCLP</t>
  </si>
  <si>
    <t>Graz (LOWG)</t>
  </si>
  <si>
    <t>LOWG</t>
  </si>
  <si>
    <t>Grenoble-Isère (LFLS)</t>
  </si>
  <si>
    <t>LFLS</t>
  </si>
  <si>
    <t>Groningen (EHGG)</t>
  </si>
  <si>
    <t>EHGG</t>
  </si>
  <si>
    <t>Hamburg (EDDH)</t>
  </si>
  <si>
    <t>EDDH</t>
  </si>
  <si>
    <t>Hanover (EDDV)</t>
  </si>
  <si>
    <t>EDDV</t>
  </si>
  <si>
    <t>Helsinki/ Vantaa (EFHK)</t>
  </si>
  <si>
    <t>EFHK</t>
  </si>
  <si>
    <t>Horta (LPHR)</t>
  </si>
  <si>
    <t>LPHR</t>
  </si>
  <si>
    <t>Hyères-Le Palyvestre (LFTH)</t>
  </si>
  <si>
    <t>LFTH</t>
  </si>
  <si>
    <t>Ibiza (LEIB)</t>
  </si>
  <si>
    <t>LEIB</t>
  </si>
  <si>
    <t>Innsbruck (LOWI)</t>
  </si>
  <si>
    <t>LOWI</t>
  </si>
  <si>
    <t>Istres-Le Tubé (LFMI)</t>
  </si>
  <si>
    <t>LFMI</t>
  </si>
  <si>
    <t>Karlovy Vary (LKKV)</t>
  </si>
  <si>
    <t>LKKV</t>
  </si>
  <si>
    <t>Katowice - Pyrzowice (EPKT)</t>
  </si>
  <si>
    <t>EPKT</t>
  </si>
  <si>
    <t>Klagenfurt (LOWK)</t>
  </si>
  <si>
    <t>LOWK</t>
  </si>
  <si>
    <t>Krakow - Balice (EPKK)</t>
  </si>
  <si>
    <t>EPKK</t>
  </si>
  <si>
    <t>La Rochelle-Ile de Ré (LFBH)</t>
  </si>
  <si>
    <t>LFBH</t>
  </si>
  <si>
    <t>Leipzig-Halle (EDDP)</t>
  </si>
  <si>
    <t>EDDP</t>
  </si>
  <si>
    <t>Liepaja (EVLA)</t>
  </si>
  <si>
    <t>EVLA</t>
  </si>
  <si>
    <t>Lille-Lesquin (LFQQ)</t>
  </si>
  <si>
    <t>LFQQ</t>
  </si>
  <si>
    <t>Limoges-Bellegarde (LFBL)</t>
  </si>
  <si>
    <t>LFBL</t>
  </si>
  <si>
    <t>Linz (LOWL)</t>
  </si>
  <si>
    <t>LOWL</t>
  </si>
  <si>
    <t>Lisbon (LPPT)</t>
  </si>
  <si>
    <t>LPPT</t>
  </si>
  <si>
    <t>Lodz - Lublinek (EPLL)</t>
  </si>
  <si>
    <t>EPLL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</si>
  <si>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</si>
  <si>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</si>
  <si>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</si>
  <si>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</si>
  <si>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</si>
  <si>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</si>
  <si>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</si>
  <si>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</si>
  <si>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</si>
  <si>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</si>
  <si>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Lorient-Lann Bihoué (LFRH)</t>
  </si>
  <si>
    <t>LFRH</t>
  </si>
  <si>
    <t>Lublin (EPLB)</t>
  </si>
  <si>
    <t>EPLB</t>
  </si>
  <si>
    <t>Luxembourg (ELLX)</t>
  </si>
  <si>
    <t>ELLX</t>
  </si>
  <si>
    <t>Lyon-Bron (LFLY)</t>
  </si>
  <si>
    <t>LFLY</t>
  </si>
  <si>
    <t>Lyon-Saint-Exupéry (LFLL)</t>
  </si>
  <si>
    <t>LFLL</t>
  </si>
  <si>
    <t>Maastricht-Aachen (EHBK)</t>
  </si>
  <si>
    <t>EHBK</t>
  </si>
  <si>
    <t>Madeira (LPMA)</t>
  </si>
  <si>
    <t>LPMA</t>
  </si>
  <si>
    <t>Madrid/ Barajas (LEMD)</t>
  </si>
  <si>
    <t>LEMD</t>
  </si>
  <si>
    <t>Málaga (LEMG)</t>
  </si>
  <si>
    <t>LEMG</t>
  </si>
  <si>
    <t>Malta (LMML)</t>
  </si>
  <si>
    <t>LMML</t>
  </si>
  <si>
    <t>Manchester (EGCC)</t>
  </si>
  <si>
    <t>EGCC</t>
  </si>
  <si>
    <t>Marseille-Provence (LFML)</t>
  </si>
  <si>
    <t>LFML</t>
  </si>
  <si>
    <t>Metz-Nancy-Lorraine (LFJL)</t>
  </si>
  <si>
    <t>LFJL</t>
  </si>
  <si>
    <t>Milan/ Linate (LIML)</t>
  </si>
  <si>
    <t>LIML</t>
  </si>
  <si>
    <t>Milan/ Malpensa (LIMC)</t>
  </si>
  <si>
    <t>LIMC</t>
  </si>
  <si>
    <t>Montijo AirBase (LPMT)</t>
  </si>
  <si>
    <t>LPMT</t>
  </si>
  <si>
    <t>Montpellier-Méditerranée (LFMT)</t>
  </si>
  <si>
    <t>LFMT</t>
  </si>
  <si>
    <t>Muenster-Osnabrueck (EDDG)</t>
  </si>
  <si>
    <t>EDDG</t>
  </si>
  <si>
    <t>Munich (EDDM)</t>
  </si>
  <si>
    <t>EDDM</t>
  </si>
  <si>
    <t>Nantes-Atlantique (LFRS)</t>
  </si>
  <si>
    <t>LFRS</t>
  </si>
  <si>
    <t>Nice-Côte d’Azur (LFMN)</t>
  </si>
  <si>
    <t>LFMN</t>
  </si>
  <si>
    <t>Nîmes-Garons (LFTW)</t>
  </si>
  <si>
    <t>LFTW</t>
  </si>
  <si>
    <t>Nuremberg (EDDN)</t>
  </si>
  <si>
    <t>EDDN</t>
  </si>
  <si>
    <t>Olsztyn-Mazury (EPSY)</t>
  </si>
  <si>
    <t>EPSY</t>
  </si>
  <si>
    <t>Oslo/ Gardermoen (ENGM)</t>
  </si>
  <si>
    <t>ENGM</t>
  </si>
  <si>
    <t>Ostrava (LKMT)</t>
  </si>
  <si>
    <t>LKMT</t>
  </si>
  <si>
    <t>Palma de Mallorca (LEPA)</t>
  </si>
  <si>
    <t>LEPA</t>
  </si>
  <si>
    <t>Paris-Charles-de-Gaulle (LFPG)</t>
  </si>
  <si>
    <t>LFPG</t>
  </si>
  <si>
    <t>Paris-Le Bourget (LFPB)</t>
  </si>
  <si>
    <t>LFPB</t>
  </si>
  <si>
    <t>Paris-Orly (LFPO)</t>
  </si>
  <si>
    <t>LFPO</t>
  </si>
  <si>
    <t>Pau-Pyrénées (LFBP)</t>
  </si>
  <si>
    <t>LFBP</t>
  </si>
  <si>
    <t>Perpignan-Rivesaltes (LFMP)</t>
  </si>
  <si>
    <t>LFMP</t>
  </si>
  <si>
    <t>Poitiers-Biard (LFBI)</t>
  </si>
  <si>
    <t>LFBI</t>
  </si>
  <si>
    <t>Ponta Delgada (LPPD)</t>
  </si>
  <si>
    <t>LPPD</t>
  </si>
  <si>
    <t>Porto (LPPR)</t>
  </si>
  <si>
    <t>LPPR</t>
  </si>
  <si>
    <t>Porto Santo (LPPS)</t>
  </si>
  <si>
    <t>LPPS</t>
  </si>
  <si>
    <t>Poznan - Lawica (EPPO)</t>
  </si>
  <si>
    <t>EPPO</t>
  </si>
  <si>
    <t>Prague (LKPR)</t>
  </si>
  <si>
    <t>LKPR</t>
  </si>
  <si>
    <t>Quimper-Pluguffan (LFRQ)</t>
  </si>
  <si>
    <t>LFRQ</t>
  </si>
  <si>
    <t>Radom (EPRA)</t>
  </si>
  <si>
    <t>EPRA</t>
  </si>
  <si>
    <t>Rennes-Saint-Jacques (LFRN)</t>
  </si>
  <si>
    <t>LFRN</t>
  </si>
  <si>
    <t>Riga (EVRA)</t>
  </si>
  <si>
    <t>EVRA</t>
  </si>
  <si>
    <t>Rodez-Marcillac (LFCR)</t>
  </si>
  <si>
    <t>LFCR</t>
  </si>
  <si>
    <t>Rome/Fiumicino (LIRF)</t>
  </si>
  <si>
    <t>LIRF</t>
  </si>
  <si>
    <t>Rotterdam (EHRD)</t>
  </si>
  <si>
    <t>EHRD</t>
  </si>
  <si>
    <t>Rouen (LFOP)</t>
  </si>
  <si>
    <t>LFOP</t>
  </si>
  <si>
    <t>Rzeszow - Jasionka (EPRZ)</t>
  </si>
  <si>
    <t>EPRZ</t>
  </si>
  <si>
    <t>Saarbruecken (EDDR)</t>
  </si>
  <si>
    <t>EDDR</t>
  </si>
  <si>
    <t>Saint-Etienne-Bouthéon (LFMH)</t>
  </si>
  <si>
    <t>LFMH</t>
  </si>
  <si>
    <t>Saint-Nazaire-Montoir (LFRZ)</t>
  </si>
  <si>
    <t>LFRZ</t>
  </si>
  <si>
    <t>Salzburg (LOWS)</t>
  </si>
  <si>
    <t>LOWS</t>
  </si>
  <si>
    <t>Santa Maria (LPAZ)</t>
  </si>
  <si>
    <t>LPAZ</t>
  </si>
  <si>
    <t>Shannon (EINN)</t>
  </si>
  <si>
    <t>EINN</t>
  </si>
  <si>
    <t>Stavanger (ENZV)</t>
  </si>
  <si>
    <t>ENZV</t>
  </si>
  <si>
    <t>Stockholm/ Arlanda (ESSA)</t>
  </si>
  <si>
    <t>ESSA</t>
  </si>
  <si>
    <t>Strasbourg-Entzheim (LFST)</t>
  </si>
  <si>
    <t>LFST</t>
  </si>
  <si>
    <t>Stuttgart (EDDS)</t>
  </si>
  <si>
    <t>EDDS</t>
  </si>
  <si>
    <t>Szczecin - Goleniów (EPSC)</t>
  </si>
  <si>
    <t>EPSC</t>
  </si>
  <si>
    <t>Tallinn (EETN)</t>
  </si>
  <si>
    <t>EETN</t>
  </si>
  <si>
    <t>Tarbes-Lourdes Pyrénées (LFBT)</t>
  </si>
  <si>
    <t>LFBT</t>
  </si>
  <si>
    <t>Tartu (EETU)</t>
  </si>
  <si>
    <t>EETU</t>
  </si>
  <si>
    <t>Toulouse-Blagnac (LFBO)</t>
  </si>
  <si>
    <t>LFBO</t>
  </si>
  <si>
    <t>Tours-Val de Loire (LFOT)</t>
  </si>
  <si>
    <t>LFOT</t>
  </si>
  <si>
    <t>Toussus-le-Noble (LFPN)</t>
  </si>
  <si>
    <t>LFPN</t>
  </si>
  <si>
    <t>Trondheim (ENVA)</t>
  </si>
  <si>
    <t>ENVA</t>
  </si>
  <si>
    <t>Jurmala (EVJA)</t>
  </si>
  <si>
    <t>EVJA</t>
  </si>
  <si>
    <t>Venice (LIPZ)</t>
  </si>
  <si>
    <t>LIPZ</t>
  </si>
  <si>
    <t>Ventspils (EVVA)</t>
  </si>
  <si>
    <t>EVVA</t>
  </si>
  <si>
    <t>Vienna (LOWW)</t>
  </si>
  <si>
    <t>LOWW</t>
  </si>
  <si>
    <t>Warszawa/ Chopina (EPWA)</t>
  </si>
  <si>
    <t>EPWA</t>
  </si>
  <si>
    <t>Warszawa/ Modlin (EPMO)</t>
  </si>
  <si>
    <t>EPMO</t>
  </si>
  <si>
    <t>Wroclaw/ Strachowice (EPWR)</t>
  </si>
  <si>
    <t>EPWR</t>
  </si>
  <si>
    <t>Zielona Gora - Babimost (EPZG)</t>
  </si>
  <si>
    <t>EPZG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</si>
  <si>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</si>
  <si>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</si>
  <si>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</si>
  <si>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</si>
  <si>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</si>
  <si>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</si>
  <si>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</si>
  <si>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</si>
  <si>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All</t>
  </si>
  <si>
    <t>post-operational adjustments included for 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</si>
</sst>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9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sz val="9.0"/>
      <color rgb="FF396EA2"/>
      <name val="Arial"/>
    </font>
    <font>
      <u/>
      <sz val="9.0"/>
      <color rgb="FF396EA2"/>
      <name val="Arial"/>
    </font>
    <font>
      <sz val="9.0"/>
      <color rgb="FF000000"/>
      <name val="Arial"/>
    </font>
    <font>
      <sz val="9.0"/>
      <color rgb="FF000000"/>
      <name val="Calibri"/>
    </font>
    <font>
      <b/>
      <sz val="8.0"/>
      <color rgb="FFC00000"/>
      <name val="Arial"/>
    </font>
    <font>
      <sz val="9.0"/>
      <color rgb="FFF3F3F3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name val="Calibri"/>
    </font>
    <font>
      <sz val="9.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color rgb="FFF3F3F3"/>
      <name val="Calibri"/>
    </font>
    <font>
      <sz val="9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5" numFmtId="167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6" numFmtId="0" xfId="0" applyAlignment="1" applyBorder="1" applyFont="1">
      <alignment horizontal="left" readingOrder="0" shrinkToFit="0" wrapText="0"/>
    </xf>
    <xf borderId="3" fillId="3" fontId="7" numFmtId="0" xfId="0" applyAlignment="1" applyBorder="1" applyFont="1">
      <alignment readingOrder="0" shrinkToFit="0" wrapText="1"/>
    </xf>
    <xf borderId="3" fillId="3" fontId="8" numFmtId="49" xfId="0" applyAlignment="1" applyBorder="1" applyFont="1" applyNumberFormat="1">
      <alignment shrinkToFit="0" wrapText="1"/>
    </xf>
    <xf borderId="3" fillId="3" fontId="8" numFmtId="0" xfId="0" applyAlignment="1" applyBorder="1" applyFont="1">
      <alignment shrinkToFit="0" wrapText="1"/>
    </xf>
    <xf borderId="5" fillId="3" fontId="8" numFmtId="0" xfId="0" applyAlignment="1" applyBorder="1" applyFont="1">
      <alignment shrinkToFit="0" wrapText="1"/>
    </xf>
    <xf borderId="6" fillId="3" fontId="9" numFmtId="0" xfId="0" applyAlignment="1" applyBorder="1" applyFont="1">
      <alignment readingOrder="0" shrinkToFit="0" vertical="center" wrapText="0"/>
    </xf>
    <xf borderId="7" fillId="3" fontId="8" numFmtId="0" xfId="0" applyAlignment="1" applyBorder="1" applyFont="1">
      <alignment shrinkToFit="0" wrapText="1"/>
    </xf>
    <xf borderId="0" fillId="3" fontId="8" numFmtId="0" xfId="0" applyAlignment="1" applyFont="1">
      <alignment shrinkToFit="0" wrapText="1"/>
    </xf>
    <xf borderId="6" fillId="4" fontId="10" numFmtId="49" xfId="0" applyAlignment="1" applyBorder="1" applyFill="1" applyFont="1" applyNumberFormat="1">
      <alignment horizontal="center" readingOrder="0" shrinkToFit="0" vertical="center" wrapText="1"/>
    </xf>
    <xf borderId="6" fillId="4" fontId="10" numFmtId="0" xfId="0" applyAlignment="1" applyBorder="1" applyFont="1">
      <alignment horizontal="center" readingOrder="0" shrinkToFit="0" vertical="center" wrapText="1"/>
    </xf>
    <xf borderId="6" fillId="4" fontId="10" numFmtId="0" xfId="0" applyAlignment="1" applyBorder="1" applyFont="1">
      <alignment horizontal="center" shrinkToFit="0" vertical="center" wrapText="1"/>
    </xf>
    <xf borderId="6" fillId="3" fontId="7" numFmtId="49" xfId="0" applyAlignment="1" applyBorder="1" applyFont="1" applyNumberFormat="1">
      <alignment horizontal="center" readingOrder="0" vertical="bottom"/>
    </xf>
    <xf borderId="8" fillId="5" fontId="8" numFmtId="4" xfId="0" applyAlignment="1" applyBorder="1" applyFill="1" applyFont="1" applyNumberFormat="1">
      <alignment readingOrder="0" shrinkToFit="0" vertical="center" wrapText="0"/>
    </xf>
    <xf borderId="8" fillId="3" fontId="8" numFmtId="3" xfId="0" applyAlignment="1" applyBorder="1" applyFont="1" applyNumberFormat="1">
      <alignment readingOrder="0" shrinkToFit="0" wrapText="1"/>
    </xf>
    <xf borderId="9" fillId="5" fontId="8" numFmtId="4" xfId="0" applyAlignment="1" applyBorder="1" applyFont="1" applyNumberFormat="1">
      <alignment readingOrder="0" shrinkToFit="0" vertical="center" wrapText="0"/>
    </xf>
    <xf borderId="9" fillId="3" fontId="8" numFmtId="3" xfId="0" applyAlignment="1" applyBorder="1" applyFont="1" applyNumberFormat="1">
      <alignment readingOrder="0"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11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1"/>
    </xf>
    <xf borderId="3" fillId="2" fontId="1" numFmtId="0" xfId="0" applyAlignment="1" applyBorder="1" applyFont="1">
      <alignment shrinkToFit="0" wrapText="0"/>
    </xf>
    <xf borderId="3" fillId="2" fontId="1" numFmtId="0" xfId="0" applyAlignment="1" applyBorder="1" applyFont="1">
      <alignment horizontal="left" shrinkToFit="0" wrapText="0"/>
    </xf>
    <xf borderId="3" fillId="3" fontId="12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horizontal="left" shrinkToFit="0" wrapText="1"/>
    </xf>
    <xf borderId="5" fillId="3" fontId="8" numFmtId="0" xfId="0" applyAlignment="1" applyBorder="1" applyFont="1">
      <alignment shrinkToFit="0" wrapText="1"/>
    </xf>
    <xf borderId="10" fillId="3" fontId="8" numFmtId="0" xfId="0" applyAlignment="1" applyBorder="1" applyFont="1">
      <alignment shrinkToFit="0" wrapText="0"/>
    </xf>
    <xf borderId="11" fillId="3" fontId="8" numFmtId="0" xfId="0" applyAlignment="1" applyBorder="1" applyFont="1">
      <alignment shrinkToFit="0" wrapText="0"/>
    </xf>
    <xf borderId="6" fillId="0" fontId="13" numFmtId="0" xfId="0" applyBorder="1" applyFont="1"/>
    <xf borderId="6" fillId="3" fontId="8" numFmtId="0" xfId="0" applyAlignment="1" applyBorder="1" applyFont="1">
      <alignment readingOrder="0" shrinkToFit="0" wrapText="1"/>
    </xf>
    <xf borderId="6" fillId="3" fontId="8" numFmtId="0" xfId="0" applyAlignment="1" applyBorder="1" applyFont="1">
      <alignment horizontal="left" readingOrder="0" shrinkToFit="0" wrapText="1"/>
    </xf>
    <xf borderId="6" fillId="3" fontId="8" numFmtId="0" xfId="0" applyAlignment="1" applyBorder="1" applyFont="1">
      <alignment horizontal="center" shrinkToFit="0" wrapText="1"/>
    </xf>
    <xf borderId="6" fillId="3" fontId="8" numFmtId="0" xfId="0" applyAlignment="1" applyBorder="1" applyFont="1">
      <alignment horizontal="left" shrinkToFit="0" wrapText="1"/>
    </xf>
    <xf borderId="11" fillId="4" fontId="10" numFmtId="0" xfId="0" applyAlignment="1" applyBorder="1" applyFont="1">
      <alignment horizontal="center"/>
    </xf>
    <xf borderId="12" fillId="4" fontId="10" numFmtId="0" xfId="0" applyAlignment="1" applyBorder="1" applyFont="1">
      <alignment horizontal="center" readingOrder="0" shrinkToFit="0" vertical="center" wrapText="1"/>
    </xf>
    <xf borderId="12" fillId="4" fontId="10" numFmtId="0" xfId="0" applyAlignment="1" applyBorder="1" applyFont="1">
      <alignment horizontal="center" shrinkToFit="0" vertical="center" wrapText="1"/>
    </xf>
    <xf borderId="13" fillId="4" fontId="10" numFmtId="0" xfId="0" applyAlignment="1" applyBorder="1" applyFont="1">
      <alignment horizontal="center" shrinkToFit="0" vertical="center" wrapText="1"/>
    </xf>
    <xf borderId="0" fillId="0" fontId="13" numFmtId="0" xfId="0" applyFont="1"/>
    <xf borderId="0" fillId="3" fontId="14" numFmtId="49" xfId="0" applyAlignment="1" applyFont="1" applyNumberFormat="1">
      <alignment horizontal="right" shrinkToFit="0" vertical="bottom" wrapText="1"/>
    </xf>
    <xf borderId="8" fillId="3" fontId="8" numFmtId="4" xfId="0" applyAlignment="1" applyBorder="1" applyFont="1" applyNumberFormat="1">
      <alignment readingOrder="0" shrinkToFit="0" vertical="center" wrapText="0"/>
    </xf>
    <xf borderId="8" fillId="3" fontId="8" numFmtId="3" xfId="0" applyAlignment="1" applyBorder="1" applyFont="1" applyNumberFormat="1">
      <alignment readingOrder="0" shrinkToFit="0" wrapText="1"/>
    </xf>
    <xf borderId="14" fillId="3" fontId="8" numFmtId="3" xfId="0" applyAlignment="1" applyBorder="1" applyFont="1" applyNumberFormat="1">
      <alignment readingOrder="0" shrinkToFit="0" wrapText="1"/>
    </xf>
    <xf borderId="13" fillId="6" fontId="13" numFmtId="2" xfId="0" applyAlignment="1" applyBorder="1" applyFill="1" applyFont="1" applyNumberFormat="1">
      <alignment vertical="bottom"/>
    </xf>
    <xf borderId="15" fillId="3" fontId="8" numFmtId="3" xfId="0" applyAlignment="1" applyBorder="1" applyFont="1" applyNumberFormat="1">
      <alignment readingOrder="0" shrinkToFit="0" vertical="center" wrapText="0"/>
    </xf>
    <xf borderId="6" fillId="3" fontId="14" numFmtId="49" xfId="0" applyAlignment="1" applyBorder="1" applyFont="1" applyNumberFormat="1">
      <alignment horizontal="right" shrinkToFit="0" vertical="bottom" wrapText="1"/>
    </xf>
    <xf borderId="13" fillId="6" fontId="8" numFmtId="2" xfId="0" applyAlignment="1" applyBorder="1" applyFont="1" applyNumberFormat="1">
      <alignment horizontal="right" vertical="bottom"/>
    </xf>
    <xf borderId="9" fillId="3" fontId="8" numFmtId="4" xfId="0" applyAlignment="1" applyBorder="1" applyFont="1" applyNumberFormat="1">
      <alignment readingOrder="0" shrinkToFit="0" vertical="center" wrapText="0"/>
    </xf>
    <xf borderId="9" fillId="3" fontId="8" numFmtId="3" xfId="0" applyAlignment="1" applyBorder="1" applyFont="1" applyNumberFormat="1">
      <alignment readingOrder="0" shrinkToFit="0" wrapText="1"/>
    </xf>
    <xf borderId="16" fillId="3" fontId="8" numFmtId="3" xfId="0" applyAlignment="1" applyBorder="1" applyFont="1" applyNumberFormat="1">
      <alignment readingOrder="0" shrinkToFit="0" wrapText="1"/>
    </xf>
    <xf borderId="12" fillId="6" fontId="13" numFmtId="2" xfId="0" applyAlignment="1" applyBorder="1" applyFont="1" applyNumberFormat="1">
      <alignment vertical="bottom"/>
    </xf>
    <xf borderId="17" fillId="3" fontId="8" numFmtId="3" xfId="0" applyAlignment="1" applyBorder="1" applyFont="1" applyNumberFormat="1">
      <alignment readingOrder="0" shrinkToFit="0" vertical="center" wrapText="0"/>
    </xf>
    <xf borderId="18" fillId="3" fontId="8" numFmtId="4" xfId="0" applyAlignment="1" applyBorder="1" applyFont="1" applyNumberFormat="1">
      <alignment readingOrder="0" shrinkToFit="0" vertical="center" wrapText="0"/>
    </xf>
    <xf borderId="19" fillId="3" fontId="8" numFmtId="3" xfId="0" applyAlignment="1" applyBorder="1" applyFont="1" applyNumberFormat="1">
      <alignment readingOrder="0" shrinkToFit="0" wrapText="1"/>
    </xf>
    <xf borderId="20" fillId="3" fontId="8" numFmtId="3" xfId="0" applyAlignment="1" applyBorder="1" applyFont="1" applyNumberFormat="1">
      <alignment readingOrder="0" shrinkToFit="0" wrapText="1"/>
    </xf>
    <xf borderId="21" fillId="3" fontId="8" numFmtId="3" xfId="0" applyAlignment="1" applyBorder="1" applyFont="1" applyNumberFormat="1">
      <alignment readingOrder="0" shrinkToFit="0" vertical="center" wrapText="0"/>
    </xf>
    <xf borderId="9" fillId="3" fontId="8" numFmtId="3" xfId="0" applyAlignment="1" applyBorder="1" applyFont="1" applyNumberFormat="1">
      <alignment readingOrder="0" shrinkToFit="0" vertical="center" wrapText="0"/>
    </xf>
    <xf borderId="18" fillId="3" fontId="8" numFmtId="3" xfId="0" applyAlignment="1" applyBorder="1" applyFont="1" applyNumberFormat="1">
      <alignment readingOrder="0" shrinkToFit="0" vertical="center" wrapText="0"/>
    </xf>
    <xf borderId="8" fillId="3" fontId="8" numFmtId="3" xfId="0" applyAlignment="1" applyBorder="1" applyFont="1" applyNumberFormat="1">
      <alignment readingOrder="0" shrinkToFit="0" vertical="center" wrapText="0"/>
    </xf>
    <xf borderId="19" fillId="3" fontId="8" numFmtId="4" xfId="0" applyAlignment="1" applyBorder="1" applyFont="1" applyNumberFormat="1">
      <alignment readingOrder="0" shrinkToFit="0" vertical="center" wrapText="0"/>
    </xf>
    <xf borderId="19" fillId="3" fontId="8" numFmtId="3" xfId="0" applyAlignment="1" applyBorder="1" applyFont="1" applyNumberFormat="1">
      <alignment readingOrder="0" shrinkToFit="0" vertical="center" wrapText="0"/>
    </xf>
    <xf borderId="3" fillId="3" fontId="8" numFmtId="0" xfId="0" applyAlignment="1" applyBorder="1" applyFont="1">
      <alignment shrinkToFit="0" wrapText="1"/>
    </xf>
    <xf borderId="6" fillId="5" fontId="15" numFmtId="0" xfId="0" applyAlignment="1" applyBorder="1" applyFont="1">
      <alignment readingOrder="0" shrinkToFit="0" vertical="center" wrapText="0"/>
    </xf>
    <xf borderId="6" fillId="5" fontId="16" numFmtId="0" xfId="0" applyAlignment="1" applyBorder="1" applyFont="1">
      <alignment horizontal="center" shrinkToFit="0" vertical="center" wrapText="0"/>
    </xf>
    <xf borderId="22" fillId="5" fontId="16" numFmtId="0" xfId="0" applyAlignment="1" applyBorder="1" applyFont="1">
      <alignment horizontal="center" shrinkToFit="0" vertical="center" wrapText="0"/>
    </xf>
    <xf borderId="0" fillId="3" fontId="8" numFmtId="0" xfId="0" applyAlignment="1" applyFont="1">
      <alignment shrinkToFit="0" wrapText="1"/>
    </xf>
    <xf borderId="0" fillId="4" fontId="17" numFmtId="0" xfId="0" applyFont="1"/>
    <xf borderId="6" fillId="4" fontId="10" numFmtId="0" xfId="0" applyAlignment="1" applyBorder="1" applyFont="1">
      <alignment readingOrder="0" shrinkToFit="0" wrapText="0"/>
    </xf>
    <xf borderId="0" fillId="0" fontId="13" numFmtId="3" xfId="0" applyFont="1" applyNumberFormat="1"/>
    <xf borderId="6" fillId="5" fontId="8" numFmtId="2" xfId="0" applyAlignment="1" applyBorder="1" applyFont="1" applyNumberFormat="1">
      <alignment readingOrder="0" shrinkToFit="0" vertical="center" wrapText="0"/>
    </xf>
    <xf borderId="6" fillId="3" fontId="15" numFmtId="0" xfId="0" applyAlignment="1" applyBorder="1" applyFont="1">
      <alignment readingOrder="0" shrinkToFit="0" vertical="center" wrapText="0"/>
    </xf>
    <xf borderId="6" fillId="3" fontId="16" numFmtId="0" xfId="0" applyAlignment="1" applyBorder="1" applyFont="1">
      <alignment horizontal="center" shrinkToFit="0" vertical="center" wrapText="0"/>
    </xf>
    <xf borderId="0" fillId="3" fontId="8" numFmtId="0" xfId="0" applyAlignment="1" applyFont="1">
      <alignment readingOrder="0"/>
    </xf>
    <xf borderId="6" fillId="3" fontId="8" numFmtId="2" xfId="0" applyAlignment="1" applyBorder="1" applyFont="1" applyNumberFormat="1">
      <alignment readingOrder="0"/>
    </xf>
    <xf borderId="6" fillId="3" fontId="8" numFmtId="0" xfId="0" applyAlignment="1" applyBorder="1" applyFont="1">
      <alignment readingOrder="0"/>
    </xf>
    <xf borderId="6" fillId="3" fontId="8" numFmtId="3" xfId="0" applyAlignment="1" applyBorder="1" applyFont="1" applyNumberFormat="1">
      <alignment readingOrder="0" shrinkToFit="0" vertical="center" wrapText="0"/>
    </xf>
    <xf borderId="23" fillId="7" fontId="8" numFmtId="0" xfId="0" applyAlignment="1" applyBorder="1" applyFill="1" applyFont="1">
      <alignment shrinkToFit="0" wrapText="0"/>
    </xf>
    <xf borderId="23" fillId="7" fontId="8" numFmtId="0" xfId="0" applyAlignment="1" applyBorder="1" applyFont="1">
      <alignment horizontal="center" shrinkToFit="0" wrapText="0"/>
    </xf>
    <xf borderId="6" fillId="3" fontId="14" numFmtId="164" xfId="0" applyAlignment="1" applyBorder="1" applyFont="1" applyNumberFormat="1">
      <alignment horizontal="left" readingOrder="0" shrinkToFit="0" vertical="bottom" wrapText="0"/>
    </xf>
    <xf borderId="24" fillId="3" fontId="8" numFmtId="0" xfId="0" applyAlignment="1" applyBorder="1" applyFont="1">
      <alignment readingOrder="0" shrinkToFit="0" vertical="bottom" wrapText="0"/>
    </xf>
    <xf borderId="24" fillId="3" fontId="8" numFmtId="0" xfId="0" applyAlignment="1" applyBorder="1" applyFont="1">
      <alignment horizontal="center" readingOrder="0" shrinkToFit="0" vertical="bottom" wrapText="0"/>
    </xf>
    <xf borderId="24" fillId="3" fontId="8" numFmtId="0" xfId="0" applyAlignment="1" applyBorder="1" applyFont="1">
      <alignment readingOrder="0" vertical="bottom"/>
    </xf>
    <xf borderId="0" fillId="3" fontId="14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readingOrder="0" vertical="bottom"/>
    </xf>
    <xf borderId="0" fillId="3" fontId="8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vertical="bottom"/>
    </xf>
    <xf borderId="0" fillId="3" fontId="8" numFmtId="17" xfId="0" applyAlignment="1" applyFont="1" applyNumberFormat="1">
      <alignment vertical="bottom"/>
    </xf>
    <xf borderId="0" fillId="3" fontId="8" numFmtId="0" xfId="0" applyAlignment="1" applyFont="1">
      <alignment horizontal="center" vertical="bottom"/>
    </xf>
    <xf borderId="0" fillId="3" fontId="8" numFmtId="0" xfId="0" applyAlignment="1" applyFont="1">
      <alignment vertical="bottom"/>
    </xf>
    <xf borderId="0" fillId="3" fontId="18" numFmtId="164" xfId="0" applyAlignment="1" applyFont="1" applyNumberFormat="1">
      <alignment horizontal="center" readingOrder="0" shrinkToFit="0" vertical="bottom" wrapText="0"/>
    </xf>
    <xf borderId="0" fillId="3" fontId="7" numFmtId="168" xfId="0" applyAlignment="1" applyFont="1" applyNumberFormat="1">
      <alignment horizontal="center" readingOrder="0" vertical="bottom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horizontal="left" readingOrder="0" shrinkToFit="0" vertical="bottom" wrapText="0"/>
    </xf>
    <xf borderId="0" fillId="3" fontId="14" numFmtId="164" xfId="0" applyAlignment="1" applyFont="1" applyNumberFormat="1">
      <alignment horizontal="center" vertical="bottom"/>
    </xf>
    <xf borderId="0" fillId="3" fontId="8" numFmtId="17" xfId="0" applyAlignment="1" applyFont="1" applyNumberFormat="1">
      <alignment vertical="bottom"/>
    </xf>
    <xf borderId="0" fillId="3" fontId="8" numFmtId="168" xfId="0" applyAlignment="1" applyFont="1" applyNumberFormat="1">
      <alignment horizontal="center" vertical="bottom"/>
    </xf>
    <xf borderId="0" fillId="3" fontId="8" numFmtId="0" xfId="0" applyAlignment="1" applyFont="1">
      <alignment vertical="bottom"/>
    </xf>
    <xf borderId="0" fillId="3" fontId="14" numFmtId="164" xfId="0" applyAlignment="1" applyFont="1" applyNumberFormat="1">
      <alignment horizontal="center" readingOrder="0" vertical="bottom"/>
    </xf>
    <xf borderId="0" fillId="3" fontId="8" numFmtId="168" xfId="0" applyAlignment="1" applyFont="1" applyNumberFormat="1">
      <alignment horizontal="center" readingOrder="0" vertical="bottom"/>
    </xf>
    <xf borderId="0" fillId="3" fontId="8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5:F166" sheet="APT_ATFM_APT"/>
  </cacheSource>
  <cacheFields>
    <cacheField name="State" numFmtId="0">
      <sharedItems>
        <s v="France"/>
        <s v="Spain"/>
        <s v="Netherlands"/>
        <s v="Greece"/>
        <s v="Italy"/>
        <s v="Norway"/>
        <s v="Germany"/>
        <s v="United Kingdom"/>
        <s v="Czech Republic"/>
        <s v="Belgium"/>
        <s v="Romania"/>
        <s v="Hungary"/>
        <s v="Poland"/>
        <s v="Portugal"/>
        <s v="Denmark"/>
        <s v="Ireland"/>
        <s v="Switzerland"/>
        <s v="Austria"/>
        <s v="Finland"/>
        <s v="Latvia"/>
        <s v="Luxembourg"/>
        <s v="Malta"/>
        <s v="Sweden"/>
        <s v="Estonia"/>
      </sharedItems>
    </cacheField>
    <cacheField name="Apt. name" numFmtId="2">
      <sharedItems>
        <s v="Agen-La Garenne (LFBA)"/>
        <s v="Ajaccio-Napoléon-Bonaparte (LFKJ)"/>
        <s v="Albert-Bray (LFAQ)"/>
        <s v="Alicante (LEAL)"/>
        <s v="Amsterdam/ Schiphol (EHAM)"/>
        <s v="Annecy-Meythet (LFLP)"/>
        <s v="Athens (LGAV)"/>
        <s v="Avignon-Caumont (LFMV)"/>
        <s v="Bâle-Mulhouse (LFSB)"/>
        <s v="Barcelona (LEBL)"/>
        <s v="Bastia-Poretta (LFKB)"/>
        <s v="Beauvais-Tillé (LFOB)"/>
        <s v="Bergamo (LIME)"/>
        <s v="Bergen (ENBR)"/>
        <s v="Bergerac-Roumanière (LFBE)"/>
        <s v="Berlin/ Schoenefeld (EDDB)"/>
        <s v="Berlin/ Tegel (EDDT)"/>
        <s v="Béziers-Vias (LFMU)"/>
        <s v="Biarritz-Bayonne-Anglet (LFBZ)"/>
        <s v="Biggin Hill (EGKB)"/>
        <s v="Birmingham (EGBB)"/>
        <s v="Bordeaux-Mérignac (LFBD)"/>
        <s v="Bremen (EDDW)"/>
        <s v="Brest-Bretagne (LFRB)"/>
        <s v="Brive-Souillac (LFSL)"/>
        <s v="Brno-Tuřany (LKTB)"/>
        <s v="Brussels (EBBR)"/>
        <s v="Bucharest/ Băneasa (LRBS)"/>
        <s v="Bucharest/ Otopeni (LROP)"/>
        <s v="Budapest/ Ferihegy (LHBP)"/>
        <s v="Bydgoszcz (EPBY)"/>
        <s v="Caen-Carpiquet (LFRK)"/>
        <s v="Calvi-Sainte-Catherine (LFKC)"/>
        <s v="Cannes-Mandelieu (LFMD)"/>
        <s v="Carcassonne-Salvaza (LFMK)"/>
        <s v="Cascais (LPCS)"/>
        <s v="Châlons-Vatry (LFOK)"/>
        <s v="Chambéry-Aix-les-Bains (LFLB)"/>
        <s v="Châteauroux-Déols (LFLX)"/>
        <s v="Clermont-Ferrand-Auvergne (LFLC)"/>
        <s v="Cologne-Bonn (EDDK)"/>
        <s v="Copenhagen/ Kastrup (EKCH)"/>
        <s v="Cork (EICK)"/>
        <s v="Deauville-Normandie (LFRG)"/>
        <s v="Dinard-Pleurtuit-Saint-Malo (LFRD)"/>
        <s v="Dôle-Tavaux (LFGJ)"/>
        <s v="Dresden (EDDC)"/>
        <s v="Dublin (EIDW)"/>
        <s v="Dusseldorf (EDDL)"/>
        <s v="Edinburgh (EGPH)"/>
        <s v="Erfurt (EDDE)"/>
        <s v="Faro (LPFR)"/>
        <s v="Figari-Sud Corse (LFKF)"/>
        <s v="Flores (LPFL)"/>
        <s v="Frankfurt (EDDF)"/>
        <s v="Gdansk (EPGD)"/>
        <s v="Geneva (LSGG)"/>
        <s v="Glasgow (EGPF)"/>
        <s v="Gran Canaria (GCLP)"/>
        <s v="Graz (LOWG)"/>
        <s v="Grenoble-Isère (LFLS)"/>
        <s v="Groningen (EHGG)"/>
        <s v="Hamburg (EDDH)"/>
        <s v="Hanover (EDDV)"/>
        <s v="Helsinki/ Vantaa (EFHK)"/>
        <s v="Horta (LPHR)"/>
        <s v="Hyères-Le Palyvestre (LFTH)"/>
        <s v="Ibiza (LEIB)"/>
        <s v="Innsbruck (LOWI)"/>
        <s v="Istres-Le Tubé (LFMI)"/>
        <s v="Karlovy Vary (LKKV)"/>
        <s v="Katowice - Pyrzowice (EPKT)"/>
        <s v="Klagenfurt (LOWK)"/>
        <s v="Krakow - Balice (EPKK)"/>
        <s v="La Rochelle-Ile de Ré (LFBH)"/>
        <s v="Leipzig-Halle (EDDP)"/>
        <s v="Liepaja (EVLA)"/>
        <s v="Lille-Lesquin (LFQQ)"/>
        <s v="Limoges-Bellegarde (LFBL)"/>
        <s v="Linz (LOWL)"/>
        <s v="Lisbon (LPPT)"/>
        <s v="Lodz - Lublinek (EPLL)"/>
        <s v="London/ City (EGLC)"/>
        <s v="London/ Gatwick (EGKK)"/>
        <s v="London/ Heathrow (EGLL)"/>
        <s v="London/ Luton (EGGW)"/>
        <s v="London/ Stansted (EGSS)"/>
        <s v="Lorient-Lann Bihoué (LFRH)"/>
        <s v="Lublin (EPLB)"/>
        <s v="Luxembourg (ELLX)"/>
        <s v="Lyon-Bron (LFLY)"/>
        <s v="Lyon-Saint-Exupéry (LFLL)"/>
        <s v="Maastricht-Aachen (EHBK)"/>
        <s v="Madeira (LPMA)"/>
        <s v="Madrid/ Barajas (LEMD)"/>
        <s v="Málaga (LEMG)"/>
        <s v="Malta (LMML)"/>
        <s v="Manchester (EGCC)"/>
        <s v="Marseille-Provence (LFML)"/>
        <s v="Metz-Nancy-Lorraine (LFJL)"/>
        <s v="Milan/ Linate (LIML)"/>
        <s v="Milan/ Malpensa (LIMC)"/>
        <s v="Montijo AirBase (LPMT)"/>
        <s v="Montpellier-Méditerranée (LFMT)"/>
        <s v="Muenster-Osnabrueck (EDDG)"/>
        <s v="Munich (EDDM)"/>
        <s v="Nantes-Atlantique (LFRS)"/>
        <s v="Nice-Côte d’Azur (LFMN)"/>
        <s v="Nîmes-Garons (LFTW)"/>
        <s v="Nuremberg (EDDN)"/>
        <s v="Olsztyn-Mazury (EPSY)"/>
        <s v="Oslo/ Gardermoen (ENGM)"/>
        <s v="Ostrava (LKMT)"/>
        <s v="Palma de Mallorca (LEPA)"/>
        <s v="Paris-Charles-de-Gaulle (LFPG)"/>
        <s v="Paris-Le Bourget (LFPB)"/>
        <s v="Paris-Orly (LFPO)"/>
        <s v="Pau-Pyrénées (LFBP)"/>
        <s v="Perpignan-Rivesaltes (LFMP)"/>
        <s v="Poitiers-Biard (LFBI)"/>
        <s v="Ponta Delgada (LPPD)"/>
        <s v="Porto (LPPR)"/>
        <s v="Porto Santo (LPPS)"/>
        <s v="Poznan - Lawica (EPPO)"/>
        <s v="Prague (LKPR)"/>
        <s v="Quimper-Pluguffan (LFRQ)"/>
        <s v="Radom (EPRA)"/>
        <s v="Rennes-Saint-Jacques (LFRN)"/>
        <s v="Riga (EVRA)"/>
        <s v="Rodez-Marcillac (LFCR)"/>
        <s v="Rome/Fiumicino (LIRF)"/>
        <s v="Rotterdam (EHRD)"/>
        <s v="Rouen (LFOP)"/>
        <s v="Rzeszow - Jasionka (EPRZ)"/>
        <s v="Saarbruecken (EDDR)"/>
        <s v="Saint-Etienne-Bouthéon (LFMH)"/>
        <s v="Saint-Nazaire-Montoir (LFRZ)"/>
        <s v="Salzburg (LOWS)"/>
        <s v="Santa Maria (LPAZ)"/>
        <s v="Shannon (EINN)"/>
        <s v="Stavanger (ENZV)"/>
        <s v="Stockholm/ Arlanda (ESSA)"/>
        <s v="Strasbourg-Entzheim (LFST)"/>
        <s v="Stuttgart (EDDS)"/>
        <s v="Szczecin - Goleniów (EPSC)"/>
        <s v="Tallinn (EETN)"/>
        <s v="Tarbes-Lourdes Pyrénées (LFBT)"/>
        <s v="Tartu (EETU)"/>
        <s v="Toulouse-Blagnac (LFBO)"/>
        <s v="Tours-Val de Loire (LFOT)"/>
        <s v="Toussus-le-Noble (LFPN)"/>
        <s v="Trondheim (ENVA)"/>
        <s v="Jurmala (EVJA)"/>
        <s v="Venice (LIPZ)"/>
        <s v="Ventspils (EVVA)"/>
        <s v="Vienna (LOWW)"/>
        <s v="Warszawa/ Chopina (EPWA)"/>
        <s v="Warszawa/ Modlin (EPMO)"/>
        <s v="Wroclaw/ Strachowice (EPWR)"/>
        <s v="Zielona Gora - Babimost (EPZG)"/>
        <s v="Zürich (LSZH)"/>
      </sharedItems>
    </cacheField>
    <cacheField name="ICAO" numFmtId="0">
      <sharedItems>
        <s v="LFBA"/>
        <s v="LFKJ"/>
        <s v="LFAQ"/>
        <s v="LEAL"/>
        <s v="EHAM"/>
        <s v="LFLP"/>
        <s v="LGAV"/>
        <s v="LFMV"/>
        <s v="LFSB"/>
        <s v="LEBL"/>
        <s v="LFKB"/>
        <s v="LFOB"/>
        <s v="LIME"/>
        <s v="ENBR"/>
        <s v="LFBE"/>
        <s v="EDDB"/>
        <s v="EDDT"/>
        <s v="LFMU"/>
        <s v="LFBZ"/>
        <s v="EGKB"/>
        <s v="EGBB"/>
        <s v="LFBD"/>
        <s v="EDDW"/>
        <s v="LFRB"/>
        <s v="LFSL"/>
        <s v="LKTB"/>
        <s v="EBBR"/>
        <s v="LRBS"/>
        <s v="LROP"/>
        <s v="LHBP"/>
        <s v="EPBY"/>
        <s v="LFRK"/>
        <s v="LFKC"/>
        <s v="LFMD"/>
        <s v="LFMK"/>
        <s v="LPCS"/>
        <s v="LFOK"/>
        <s v="LFLB"/>
        <s v="LFLX"/>
        <s v="LFLC"/>
        <s v="EDDK"/>
        <s v="EKCH"/>
        <s v="EICK"/>
        <s v="LFRG"/>
        <s v="LFRD"/>
        <s v="LFGJ"/>
        <s v="EDDC"/>
        <s v="EIDW"/>
        <s v="EDDL"/>
        <s v="EGPH"/>
        <s v="EDDE"/>
        <s v="LPFR"/>
        <s v="LFKF"/>
        <s v="LPFL"/>
        <s v="EDDF"/>
        <s v="EPGD"/>
        <s v="LSGG"/>
        <s v="EGPF"/>
        <s v="GCLP"/>
        <s v="LOWG"/>
        <s v="LFLS"/>
        <s v="EHGG"/>
        <s v="EDDH"/>
        <s v="EDDV"/>
        <s v="EFHK"/>
        <s v="LPHR"/>
        <s v="LFTH"/>
        <s v="LEIB"/>
        <s v="LOWI"/>
        <s v="LFMI"/>
        <s v="LKKV"/>
        <s v="EPKT"/>
        <s v="LOWK"/>
        <s v="EPKK"/>
        <s v="LFBH"/>
        <s v="EDDP"/>
        <s v="EVLA"/>
        <s v="LFQQ"/>
        <s v="LFBL"/>
        <s v="LOWL"/>
        <s v="LPPT"/>
        <s v="EPLL"/>
        <s v="EGLC"/>
        <s v="EGKK"/>
        <s v="EGLL"/>
        <s v="EGGW"/>
        <s v="EGSS"/>
        <s v="LFRH"/>
        <s v="EPLB"/>
        <s v="ELLX"/>
        <s v="LFLY"/>
        <s v="LFLL"/>
        <s v="EHBK"/>
        <s v="LPMA"/>
        <s v="LEMD"/>
        <s v="LEMG"/>
        <s v="LMML"/>
        <s v="EGCC"/>
        <s v="LFML"/>
        <s v="LFJL"/>
        <s v="LIML"/>
        <s v="LIMC"/>
        <s v="LPMT"/>
        <s v="LFMT"/>
        <s v="EDDG"/>
        <s v="EDDM"/>
        <s v="LFRS"/>
        <s v="LFMN"/>
        <s v="LFTW"/>
        <s v="EDDN"/>
        <s v="EPSY"/>
        <s v="ENGM"/>
        <s v="LKMT"/>
        <s v="LEPA"/>
        <s v="LFPG"/>
        <s v="LFPB"/>
        <s v="LFPO"/>
        <s v="LFBP"/>
        <s v="LFMP"/>
        <s v="LFBI"/>
        <s v="LPPD"/>
        <s v="LPPR"/>
        <s v="LPPS"/>
        <s v="EPPO"/>
        <s v="LKPR"/>
        <s v="LFRQ"/>
        <s v="EPRA"/>
        <s v="LFRN"/>
        <s v="EVRA"/>
        <s v="LFCR"/>
        <s v="LIRF"/>
        <s v="EHRD"/>
        <s v="LFOP"/>
        <s v="EPRZ"/>
        <s v="EDDR"/>
        <s v="LFMH"/>
        <s v="LFRZ"/>
        <s v="LOWS"/>
        <s v="LPAZ"/>
        <s v="EINN"/>
        <s v="ENZV"/>
        <s v="ESSA"/>
        <s v="LFST"/>
        <s v="EDDS"/>
        <s v="EPSC"/>
        <s v="EETN"/>
        <s v="LFBT"/>
        <s v="EETU"/>
        <s v="LFBO"/>
        <s v="LFOT"/>
        <s v="LFPN"/>
        <s v="ENVA"/>
        <s v="EVJA"/>
        <s v="LIPZ"/>
        <s v="EVVA"/>
        <s v="LOWW"/>
        <s v="EPWA"/>
        <s v="EPMO"/>
        <s v="EPWR"/>
        <s v="EPZG"/>
        <s v="LSZH"/>
      </sharedItems>
    </cacheField>
    <cacheField name="Apt. ATFM dly [min./arr.]" numFmtId="2">
      <sharedItems containsString="0" containsBlank="1" containsNumber="1">
        <n v="0.0"/>
        <n v="0.017889957842395415"/>
        <n v="1.4079934165874848"/>
        <n v="0.15852842809364548"/>
        <n v="0.041228246747305436"/>
        <n v="0.22912127814088598"/>
        <n v="0.414046061984646"/>
        <n v="0.12074818828752366"/>
        <n v="0.0015895443306252208"/>
        <n v="0.053578190079515337"/>
        <n v="0.0370294072204769"/>
        <n v="0.010757493535927474"/>
        <n v="0.049723756906077346"/>
        <n v="0.045987376014427414"/>
        <n v="0.003442735827404177"/>
        <n v="0.7665634258012389"/>
        <n v="0.008767123287671232"/>
        <n v="0.3750930507509743"/>
        <n v="0.0016613862916312495"/>
        <n v="0.07992635058793991"/>
        <n v="0.0700354609929078"/>
        <n v="2.971771990529958"/>
        <n v="0.5014044943820225"/>
        <n v="1.6717095310136156"/>
        <n v="0.03350096515290054"/>
        <n v="0.1407371617890668"/>
        <n v="0.26498895350313617"/>
        <n v="0.008642136964776745"/>
        <n v="0.18479505381268604"/>
        <n v="0.1867307058435749"/>
        <n v="0.4857222844344905"/>
        <n v="0.0030156815440289505"/>
        <n v="0.9727197321126847"/>
        <n v="0.5014825796886583"/>
        <n v="0.005915701257086517"/>
        <n v="0.03127709236412137"/>
        <n v="0.19784083729362964"/>
        <n v="0.06333606333606334"/>
        <n v="0.1772273425499232"/>
        <n v="0.0357485781815496"/>
        <n v="0.14118713772222402"/>
        <n v="0.33402646502835537"/>
        <n v="0.19328641039523553"/>
        <n v="1.7229385778036912"/>
        <n v="2.81691867592971"/>
        <n v="0.8511878081577767"/>
        <n v="1.381689453125"/>
        <n v="0.3680239898989899"/>
        <n v="0.19580190226303706"/>
        <n v="0.05617476593847526"/>
        <n v="0.007869884575026232"/>
        <n v="0.027733475101896155"/>
        <n v="0.493359252372558"/>
        <n v="0.01414198269190178"/>
        <n v="0.12722791620330018"/>
        <n v="0.09805821153279137"/>
        <n v="0.057384668069076855"/>
        <n v="0.019814575247951702"/>
        <n v="0.006202774331792038"/>
        <n v="0.0794152728079665"/>
        <n v="0.24261064067742452"/>
        <n v="0.13393234034854973"/>
        <n v="0.052006331489368646"/>
        <n v="0.05139270302079247"/>
        <n v="0.10856070972243619"/>
        <n v="0.6002037636341844"/>
        <n v="0.9608079376328845"/>
        <n v="1.454919566030677"/>
        <n v="0.07285208148804252"/>
        <n v="0.7721810396427091"/>
        <n v="0.08860709016230012"/>
        <n v="0.022179680550721274"/>
        <m/>
        <n v="0.03785918561895683"/>
        <n v="0.02701173808513647"/>
        <n v="0.0047191742607401894"/>
        <n v="0.03322048243757935"/>
        <n v="0.16048658947676975"/>
        <n v="0.9724954462659381"/>
        <n v="0.02699488643120466"/>
        <n v="0.15889374090247452"/>
        <n v="0.48880873103958566"/>
        <n v="0.03572054808246286"/>
        <n v="0.01061130334486736"/>
        <n v="0.6043739084212925"/>
      </sharedItems>
    </cacheField>
    <cacheField name="FLTS [ARR]" numFmtId="3">
      <sharedItems containsString="0" containsBlank="1" containsNumber="1" containsInteger="1">
        <n v="1136.0"/>
        <n v="6127.0"/>
        <n v="443.0"/>
        <n v="18502.0"/>
        <n v="117872.0"/>
        <n v="1495.0"/>
        <n v="54647.0"/>
        <n v="2754.0"/>
        <n v="17585.0"/>
        <n v="61268.0"/>
        <n v="5662.0"/>
        <n v="5282.0"/>
        <n v="19417.0"/>
        <n v="31327.0"/>
        <n v="1106.0"/>
        <n v="21718.0"/>
        <n v="29865.0"/>
        <n v="1929.0"/>
        <n v="3327.0"/>
        <n v="7499.0"/>
        <n v="17428.0"/>
        <n v="14852.0"/>
        <n v="7300.0"/>
        <n v="4669.0"/>
        <n v="986.0"/>
        <n v="2571.0"/>
        <n v="45674.0"/>
        <n v="2463.0"/>
        <n v="25882.0"/>
        <n v="23897.0"/>
        <n v="1058.0"/>
        <n v="1838.0"/>
        <n v="2256.0"/>
        <n v="5491.0"/>
        <n v="1919.0"/>
        <n v="2311.0"/>
        <n v="1424.0"/>
        <n v="2644.0"/>
        <n v="1208.0"/>
        <n v="3137.0"/>
        <n v="39372.0"/>
        <n v="49107.0"/>
        <n v="5826.0"/>
        <n v="1055.0"/>
        <n v="1038.0"/>
        <n v="1031.0"/>
        <n v="4241.0"/>
        <n v="43464.0"/>
        <n v="39379.0"/>
        <n v="22911.0"/>
        <n v="1743.0"/>
        <n v="12302.0"/>
        <n v="4367.0"/>
        <n v="598.0"/>
        <n v="106185.0"/>
        <n v="10817.0"/>
        <n v="39292.0"/>
        <n v="14922.0"/>
        <n v="32551.0"/>
        <n v="4047.0"/>
        <n v="2698.0"/>
        <n v="4057.0"/>
        <n v="29990.0"/>
        <n v="13574.0"/>
        <n v="36403.0"/>
        <n v="1581.0"/>
        <n v="3663.0"/>
        <n v="15796.0"/>
        <n v="5208.0"/>
        <n v="1442.0"/>
        <n v="744.0"/>
        <n v="8676.0"/>
        <n v="1666.0"/>
        <n v="13539.0"/>
        <n v="1354.0"/>
        <n v="30881.0"/>
        <n v="306.0"/>
        <n v="5290.0"/>
        <n v="1847.0"/>
        <n v="3444.0"/>
        <n v="44593.0"/>
        <n v="1177.0"/>
        <n v="9788.0"/>
        <n v="40158.0"/>
        <n v="102400.0"/>
        <n v="31680.0"/>
        <n v="42686.0"/>
        <n v="2094.0"/>
        <n v="844.0"/>
        <n v="20187.0"/>
        <n v="3812.0"/>
        <n v="22572.0"/>
        <n v="3981.0"/>
        <n v="5592.0"/>
        <n v="82822.0"/>
        <n v="28426.0"/>
        <n v="12090.0"/>
        <n v="33271.0"/>
        <n v="23741.0"/>
        <n v="1149.0"/>
        <n v="20441.0"/>
        <n v="46380.0"/>
        <n v="88.0"/>
        <n v="8867.0"/>
        <n v="5449.0"/>
        <n v="72102.0"/>
        <n v="12518.0"/>
        <n v="33166.0"/>
        <n v="1862.0"/>
        <n v="10083.0"/>
        <n v="510.0"/>
        <n v="61281.0"/>
        <n v="2312.0"/>
        <n v="38235.0"/>
        <n v="110353.0"/>
        <n v="16686.0"/>
        <n v="42330.0"/>
        <n v="2673.0"/>
        <n v="4516.0"/>
        <n v="1540.0"/>
        <n v="6130.0"/>
        <n v="21719.0"/>
        <n v="749.0"/>
        <n v="5424.0"/>
        <n v="25077.0"/>
        <n v="826.0"/>
        <n v="1.0"/>
        <n v="3906.0"/>
        <n v="17587.0"/>
        <n v="1019.0"/>
        <n v="51714.0"/>
        <n v="6005.0"/>
        <m/>
        <n v="2014.0"/>
        <n v="2078.0"/>
        <n v="663.0"/>
        <n v="917.0"/>
        <n v="7343.0"/>
        <n v="1024.0"/>
        <n v="4586.0"/>
        <n v="21213.0"/>
        <n v="43016.0"/>
        <n v="4726.0"/>
        <n v="24909.0"/>
        <n v="1616.0"/>
        <n v="9601.0"/>
        <n v="1788.0"/>
        <n v="456.0"/>
        <n v="20469.0"/>
        <n v="950.0"/>
        <n v="5490.0"/>
        <n v="16818.0"/>
        <n v="3.0"/>
        <n v="17175.0"/>
        <n v="2.0"/>
        <n v="54060.0"/>
        <n v="39921.0"/>
        <n v="4335.0"/>
        <n v="6835.0"/>
        <n v="514.0"/>
        <n v="52676.0"/>
      </sharedItems>
    </cacheField>
    <cacheField name="Airport ATFM arr. delay [total]" numFmtId="3">
      <sharedItems containsString="0" containsBlank="1" containsNumber="1" containsInteger="1">
        <n v="0.0"/>
        <n v="331.0"/>
        <n v="165963.0"/>
        <n v="237.0"/>
        <n v="2253.0"/>
        <n v="631.0"/>
        <n v="7281.0"/>
        <n v="7398.0"/>
        <n v="9.0"/>
        <n v="283.0"/>
        <n v="719.0"/>
        <n v="337.0"/>
        <n v="1485.0"/>
        <n v="153.0"/>
        <n v="60.0"/>
        <n v="11385.0"/>
        <n v="64.0"/>
        <n v="17132.0"/>
        <n v="43.0"/>
        <n v="1910.0"/>
        <n v="158.0"/>
        <n v="16318.0"/>
        <n v="714.0"/>
        <n v="4420.0"/>
        <n v="1319.0"/>
        <n v="6117.0"/>
        <n v="10435.0"/>
        <n v="198.0"/>
        <n v="807.0"/>
        <n v="19828.0"/>
        <n v="19085.0"/>
        <n v="45.0"/>
        <n v="31663.0"/>
        <n v="1353.0"/>
        <n v="24.0"/>
        <n v="938.0"/>
        <n v="7202.0"/>
        <n v="232.0"/>
        <n v="923.0"/>
        <n v="484.0"/>
        <n v="4360.0"/>
        <n v="1767.0"/>
        <n v="357.0"/>
        <n v="76831.0"/>
        <n v="27572.0"/>
        <n v="34182.0"/>
        <n v="141485.0"/>
        <n v="11659.0"/>
        <n v="8358.0"/>
        <n v="1134.0"/>
        <n v="30.0"/>
        <n v="626.0"/>
        <n v="40861.0"/>
        <n v="402.0"/>
        <n v="4233.0"/>
        <n v="2328.0"/>
        <n v="1173.0"/>
        <n v="919.0"/>
        <n v="55.0"/>
        <n v="5726.0"/>
        <n v="3037.0"/>
        <n v="4442.0"/>
        <n v="3187.0"/>
        <n v="1965.0"/>
        <n v="11980.0"/>
        <n v="10015.0"/>
        <n v="40671.0"/>
        <n v="3889.0"/>
        <n v="329.0"/>
        <n v="16771.0"/>
        <n v="2222.0"/>
        <n v="1147.0"/>
        <m/>
        <n v="278.0"/>
        <n v="573.0"/>
        <n v="203.0"/>
        <n v="157.0"/>
        <n v="3285.0"/>
        <n v="5339.0"/>
        <n v="454.0"/>
        <n v="2729.0"/>
        <n v="26425.0"/>
        <n v="1426.0"/>
        <n v="46.0"/>
        <n v="31836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0" dataCaption="" rowGrandTotals="0" compact="0" compactData="0">
  <location ref="A5:D29" firstHeaderRow="0" firstDataRow="2" firstDataCol="0"/>
  <pivotFields>
    <pivotField name="State" axis="axisRow" compact="0" outline="0" multipleItemSelectionAllowed="1" showAll="0" sortType="ascending">
      <items>
        <item x="17"/>
        <item x="9"/>
        <item x="8"/>
        <item x="14"/>
        <item x="23"/>
        <item x="18"/>
        <item x="0"/>
        <item x="6"/>
        <item x="3"/>
        <item x="11"/>
        <item x="15"/>
        <item x="4"/>
        <item x="19"/>
        <item x="20"/>
        <item x="21"/>
        <item x="2"/>
        <item x="5"/>
        <item x="12"/>
        <item x="13"/>
        <item x="10"/>
        <item x="1"/>
        <item x="22"/>
        <item x="16"/>
        <item x="7"/>
        <item t="default"/>
      </items>
    </pivotField>
    <pivotField name="Apt. nam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ICA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Apt. ATFM dly [min./arr.]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FLTS [ARR]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Airport ATFM arr. delay [total]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</pivotFields>
  <rowFields>
    <field x="0"/>
  </rowFields>
  <colFields>
    <field x="-2"/>
  </colFields>
  <dataFields>
    <dataField name="Valid airports" fld="4" subtotal="count" baseField="0"/>
    <dataField name="Arrivals" fld="4" baseField="0"/>
    <dataField name="Airport ATFM arr. delay" fld="5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5.57"/>
    <col customWidth="1" min="2" max="2" width="23.43"/>
    <col customWidth="1" min="3" max="3" width="10.43"/>
    <col customWidth="1" min="4" max="4" width="16.71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ht="12.0" customHeight="1">
      <c r="A2" s="7" t="s">
        <v>4</v>
      </c>
      <c r="B2" s="8">
        <v>44308.0</v>
      </c>
      <c r="C2" s="9" t="s">
        <v>5</v>
      </c>
      <c r="D2" s="10">
        <v>44196.0</v>
      </c>
      <c r="E2" s="11" t="s">
        <v>6</v>
      </c>
      <c r="F2" s="12" t="s">
        <v>7</v>
      </c>
    </row>
    <row r="3" ht="12.0" customHeight="1">
      <c r="A3" s="13" t="s">
        <v>8</v>
      </c>
      <c r="B3" s="14"/>
      <c r="C3" s="15"/>
      <c r="D3" s="15"/>
      <c r="E3" s="16"/>
      <c r="F3" s="16"/>
    </row>
    <row r="4" ht="12.0" customHeight="1">
      <c r="A4" s="17" t="s">
        <v>9</v>
      </c>
      <c r="B4" s="17" t="s">
        <v>10</v>
      </c>
      <c r="C4" s="15"/>
      <c r="D4" s="18"/>
      <c r="E4" s="19"/>
      <c r="F4" s="19"/>
    </row>
    <row r="5" ht="38.25" customHeight="1">
      <c r="A5" s="20" t="s">
        <v>11</v>
      </c>
      <c r="B5" s="21" t="s">
        <v>12</v>
      </c>
      <c r="C5" s="22" t="s">
        <v>13</v>
      </c>
      <c r="D5" s="21" t="s">
        <v>14</v>
      </c>
      <c r="F5" s="19"/>
    </row>
    <row r="6" ht="12.0" customHeight="1">
      <c r="A6" s="23" t="s">
        <v>15</v>
      </c>
      <c r="B6" s="24">
        <f t="shared" ref="B6:B10" si="1">D6/C6</f>
        <v>0.6883979607</v>
      </c>
      <c r="C6" s="25">
        <v>5965253.0</v>
      </c>
      <c r="D6" s="25">
        <v>4106468.0</v>
      </c>
      <c r="F6" s="19"/>
    </row>
    <row r="7" ht="12.0" customHeight="1">
      <c r="A7" s="23" t="s">
        <v>16</v>
      </c>
      <c r="B7" s="24">
        <f t="shared" si="1"/>
        <v>0.7607944439</v>
      </c>
      <c r="C7" s="25">
        <v>6148603.0</v>
      </c>
      <c r="D7" s="25">
        <v>4677823.0</v>
      </c>
      <c r="F7" s="19"/>
    </row>
    <row r="8" ht="12.0" customHeight="1">
      <c r="A8" s="23" t="s">
        <v>17</v>
      </c>
      <c r="B8" s="24">
        <f t="shared" si="1"/>
        <v>0.7910936968</v>
      </c>
      <c r="C8" s="25">
        <v>6341666.0</v>
      </c>
      <c r="D8" s="25">
        <v>5016852.0</v>
      </c>
      <c r="F8" s="19"/>
    </row>
    <row r="9" ht="12.0" customHeight="1">
      <c r="A9" s="23" t="s">
        <v>18</v>
      </c>
      <c r="B9" s="24">
        <f t="shared" si="1"/>
        <v>0.8750873662</v>
      </c>
      <c r="C9" s="25">
        <v>6404076.0</v>
      </c>
      <c r="D9" s="25">
        <v>5604126.0</v>
      </c>
      <c r="F9" s="19"/>
    </row>
    <row r="10" ht="12.0" customHeight="1">
      <c r="A10" s="23" t="s">
        <v>19</v>
      </c>
      <c r="B10" s="24">
        <f t="shared" si="1"/>
        <v>0.3265053167</v>
      </c>
      <c r="C10" s="25">
        <v>2684186.0</v>
      </c>
      <c r="D10" s="25">
        <v>876401.0</v>
      </c>
      <c r="F10" s="19"/>
    </row>
    <row r="11" ht="12.0" customHeight="1">
      <c r="A11" s="23" t="s">
        <v>20</v>
      </c>
      <c r="B11" s="24"/>
      <c r="C11" s="25"/>
      <c r="D11" s="25"/>
      <c r="F11" s="19"/>
    </row>
    <row r="12" ht="12.0" customHeight="1">
      <c r="A12" s="23" t="s">
        <v>21</v>
      </c>
      <c r="B12" s="24"/>
      <c r="C12" s="25"/>
      <c r="D12" s="25"/>
      <c r="F12" s="19"/>
    </row>
    <row r="13" ht="12.0" customHeight="1">
      <c r="A13" s="23" t="s">
        <v>22</v>
      </c>
      <c r="B13" s="24"/>
      <c r="C13" s="25"/>
      <c r="D13" s="25"/>
      <c r="F13" s="19"/>
    </row>
    <row r="14" ht="12.0" customHeight="1">
      <c r="A14" s="23" t="s">
        <v>23</v>
      </c>
      <c r="B14" s="26"/>
      <c r="C14" s="27"/>
      <c r="D14" s="27"/>
      <c r="F14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1.57"/>
    <col customWidth="1" min="2" max="2" width="17.29"/>
    <col customWidth="1" min="3" max="3" width="10.43"/>
    <col customWidth="1" min="4" max="4" width="17.71"/>
    <col customWidth="1" min="5" max="5" width="10.43"/>
    <col customWidth="1" min="6" max="6" width="16.29"/>
    <col customWidth="1" min="7" max="7" width="10.14"/>
  </cols>
  <sheetData>
    <row r="1" ht="12.0" customHeight="1">
      <c r="A1" s="28" t="s">
        <v>0</v>
      </c>
      <c r="B1" s="29" t="s">
        <v>1</v>
      </c>
      <c r="C1" s="30" t="s">
        <v>2</v>
      </c>
      <c r="D1" s="31">
        <v>43466.0</v>
      </c>
      <c r="E1" s="32" t="s">
        <v>3</v>
      </c>
      <c r="F1" s="33" t="str">
        <f>HYPERLINK("https://www.eurocontrol.int/prudata/dashboard/metadata/airport-atfm-delay/","Airport ATFM delay")</f>
        <v>Airport ATFM delay</v>
      </c>
      <c r="G1" s="34"/>
    </row>
    <row r="2" ht="12.0" customHeight="1">
      <c r="A2" s="35" t="s">
        <v>4</v>
      </c>
      <c r="B2" s="8">
        <v>44308.0</v>
      </c>
      <c r="C2" s="9" t="s">
        <v>5</v>
      </c>
      <c r="D2" s="10">
        <v>44196.0</v>
      </c>
      <c r="E2" s="36" t="s">
        <v>6</v>
      </c>
      <c r="F2" s="37" t="s">
        <v>7</v>
      </c>
      <c r="G2" s="38"/>
    </row>
    <row r="3" ht="13.5" customHeight="1">
      <c r="A3" s="39"/>
      <c r="B3" s="39"/>
      <c r="C3" s="39"/>
      <c r="D3" s="39"/>
      <c r="E3" s="39"/>
      <c r="F3" s="39"/>
      <c r="G3" s="39"/>
    </row>
    <row r="4" ht="12.0" customHeight="1">
      <c r="A4" s="40"/>
      <c r="B4" s="41"/>
      <c r="C4" s="42"/>
      <c r="D4" s="43" t="s">
        <v>8</v>
      </c>
      <c r="E4" s="44" t="s">
        <v>8</v>
      </c>
      <c r="F4" s="45"/>
      <c r="G4" s="46"/>
    </row>
    <row r="5" ht="39.0" customHeight="1">
      <c r="A5" s="47" t="s">
        <v>24</v>
      </c>
      <c r="B5" s="48" t="s">
        <v>12</v>
      </c>
      <c r="C5" s="49" t="s">
        <v>13</v>
      </c>
      <c r="D5" s="48" t="s">
        <v>14</v>
      </c>
      <c r="E5" s="50" t="s">
        <v>25</v>
      </c>
      <c r="F5" s="48" t="s">
        <v>26</v>
      </c>
      <c r="G5" s="51"/>
    </row>
    <row r="6" ht="12.0" customHeight="1">
      <c r="A6" s="52" t="s">
        <v>27</v>
      </c>
      <c r="B6" s="53">
        <f t="shared" ref="B6:B29" si="1">D6/C6</f>
        <v>0.4753710242</v>
      </c>
      <c r="C6" s="54">
        <v>460819.0</v>
      </c>
      <c r="D6" s="55">
        <v>219060.0</v>
      </c>
      <c r="E6" s="56"/>
      <c r="F6" s="57">
        <v>1.0</v>
      </c>
      <c r="G6" s="51"/>
    </row>
    <row r="7" ht="12.0" customHeight="1">
      <c r="A7" s="58" t="s">
        <v>28</v>
      </c>
      <c r="B7" s="53">
        <f t="shared" si="1"/>
        <v>0.6568136066</v>
      </c>
      <c r="C7" s="54">
        <v>436142.0</v>
      </c>
      <c r="D7" s="55">
        <v>286464.0</v>
      </c>
      <c r="E7" s="56"/>
      <c r="F7" s="57">
        <v>1.0</v>
      </c>
      <c r="G7" s="51"/>
    </row>
    <row r="8" ht="12.0" customHeight="1">
      <c r="A8" s="58" t="s">
        <v>29</v>
      </c>
      <c r="B8" s="53">
        <f t="shared" si="1"/>
        <v>0.9921029933</v>
      </c>
      <c r="C8" s="54">
        <v>499683.0</v>
      </c>
      <c r="D8" s="55">
        <v>495737.0</v>
      </c>
      <c r="E8" s="56"/>
      <c r="F8" s="57">
        <v>1.0</v>
      </c>
      <c r="G8" s="51"/>
    </row>
    <row r="9" ht="12.0" customHeight="1">
      <c r="A9" s="58" t="s">
        <v>30</v>
      </c>
      <c r="B9" s="53">
        <f t="shared" si="1"/>
        <v>0.7310160698</v>
      </c>
      <c r="C9" s="54">
        <v>535229.0</v>
      </c>
      <c r="D9" s="55">
        <v>391261.0</v>
      </c>
      <c r="E9" s="56"/>
      <c r="F9" s="57">
        <v>1.0</v>
      </c>
      <c r="G9" s="51"/>
    </row>
    <row r="10" ht="12.0" customHeight="1">
      <c r="A10" s="58" t="s">
        <v>31</v>
      </c>
      <c r="B10" s="53">
        <f t="shared" si="1"/>
        <v>0.975650444</v>
      </c>
      <c r="C10" s="54">
        <v>576068.0</v>
      </c>
      <c r="D10" s="55">
        <v>562041.0</v>
      </c>
      <c r="E10" s="56"/>
      <c r="F10" s="57">
        <v>1.0</v>
      </c>
      <c r="G10" s="51"/>
    </row>
    <row r="11" ht="12.0" customHeight="1">
      <c r="A11" s="58" t="s">
        <v>32</v>
      </c>
      <c r="B11" s="53">
        <f t="shared" si="1"/>
        <v>1.166841412</v>
      </c>
      <c r="C11" s="54">
        <v>589428.0</v>
      </c>
      <c r="D11" s="55">
        <v>687769.0</v>
      </c>
      <c r="E11" s="56"/>
      <c r="F11" s="57">
        <v>1.0</v>
      </c>
      <c r="G11" s="51"/>
    </row>
    <row r="12" ht="12.0" customHeight="1">
      <c r="A12" s="58" t="s">
        <v>33</v>
      </c>
      <c r="B12" s="53">
        <f t="shared" si="1"/>
        <v>1.096890961</v>
      </c>
      <c r="C12" s="54">
        <v>613019.0</v>
      </c>
      <c r="D12" s="55">
        <v>672415.0</v>
      </c>
      <c r="E12" s="59" t="s">
        <v>8</v>
      </c>
      <c r="F12" s="57">
        <v>1.0</v>
      </c>
      <c r="G12" s="51"/>
    </row>
    <row r="13" ht="12.0" customHeight="1">
      <c r="A13" s="58" t="s">
        <v>34</v>
      </c>
      <c r="B13" s="53">
        <f t="shared" si="1"/>
        <v>0.9045410876</v>
      </c>
      <c r="C13" s="54">
        <v>600583.0</v>
      </c>
      <c r="D13" s="55">
        <v>543252.0</v>
      </c>
      <c r="E13" s="56"/>
      <c r="F13" s="57">
        <v>1.0</v>
      </c>
      <c r="G13" s="51"/>
    </row>
    <row r="14" ht="12.0" customHeight="1">
      <c r="A14" s="58" t="s">
        <v>35</v>
      </c>
      <c r="B14" s="53">
        <f t="shared" si="1"/>
        <v>1.021221927</v>
      </c>
      <c r="C14" s="54">
        <v>589626.0</v>
      </c>
      <c r="D14" s="55">
        <v>602139.0</v>
      </c>
      <c r="E14" s="56"/>
      <c r="F14" s="57">
        <v>1.0</v>
      </c>
      <c r="G14" s="51"/>
    </row>
    <row r="15" ht="12.0" customHeight="1">
      <c r="A15" s="58" t="s">
        <v>36</v>
      </c>
      <c r="B15" s="53">
        <f t="shared" si="1"/>
        <v>0.8778235098</v>
      </c>
      <c r="C15" s="54">
        <v>568530.0</v>
      </c>
      <c r="D15" s="55">
        <v>499069.0</v>
      </c>
      <c r="E15" s="56"/>
      <c r="F15" s="57">
        <v>1.0</v>
      </c>
      <c r="G15" s="51"/>
    </row>
    <row r="16" ht="12.0" customHeight="1">
      <c r="A16" s="58" t="s">
        <v>37</v>
      </c>
      <c r="B16" s="53">
        <f t="shared" si="1"/>
        <v>0.5559412715</v>
      </c>
      <c r="C16" s="54">
        <v>468393.0</v>
      </c>
      <c r="D16" s="55">
        <v>260399.0</v>
      </c>
      <c r="E16" s="56"/>
      <c r="F16" s="57">
        <v>1.0</v>
      </c>
      <c r="G16" s="51"/>
    </row>
    <row r="17" ht="12.0" customHeight="1">
      <c r="A17" s="58" t="s">
        <v>38</v>
      </c>
      <c r="B17" s="60">
        <f t="shared" si="1"/>
        <v>0.8241668739</v>
      </c>
      <c r="C17" s="61">
        <v>466556.0</v>
      </c>
      <c r="D17" s="62">
        <v>384520.0</v>
      </c>
      <c r="E17" s="63"/>
      <c r="F17" s="64">
        <v>1.0</v>
      </c>
      <c r="G17" s="51"/>
    </row>
    <row r="18" ht="12.0" customHeight="1">
      <c r="A18" s="58" t="s">
        <v>39</v>
      </c>
      <c r="B18" s="65">
        <f t="shared" si="1"/>
        <v>0.6352184184</v>
      </c>
      <c r="C18" s="66">
        <v>456761.0</v>
      </c>
      <c r="D18" s="67">
        <v>290143.0</v>
      </c>
      <c r="E18" s="59">
        <f>D18/C18</f>
        <v>0.6352184184</v>
      </c>
      <c r="F18" s="68">
        <v>1.0</v>
      </c>
      <c r="G18" s="51"/>
    </row>
    <row r="19" ht="12.0" customHeight="1">
      <c r="A19" s="58" t="s">
        <v>40</v>
      </c>
      <c r="B19" s="53">
        <f t="shared" si="1"/>
        <v>0.9949242048</v>
      </c>
      <c r="C19" s="54">
        <v>438946.0</v>
      </c>
      <c r="D19" s="55">
        <v>436718.0</v>
      </c>
      <c r="E19" s="56">
        <f t="shared" ref="E19:E29" si="2">sum(D$18:D19)/sum(C$18:C19)</f>
        <v>0.8114941605</v>
      </c>
      <c r="F19" s="57">
        <v>1.0</v>
      </c>
      <c r="G19" s="51"/>
    </row>
    <row r="20" ht="12.0" customHeight="1">
      <c r="A20" s="58" t="s">
        <v>41</v>
      </c>
      <c r="B20" s="53">
        <f t="shared" si="1"/>
        <v>0.311948256</v>
      </c>
      <c r="C20" s="54">
        <v>287724.0</v>
      </c>
      <c r="D20" s="55">
        <v>89755.0</v>
      </c>
      <c r="E20" s="56">
        <f t="shared" si="2"/>
        <v>0.6900410755</v>
      </c>
      <c r="F20" s="57">
        <v>1.0</v>
      </c>
      <c r="G20" s="51"/>
    </row>
    <row r="21" ht="12.0" customHeight="1">
      <c r="A21" s="58" t="s">
        <v>42</v>
      </c>
      <c r="B21" s="53">
        <f t="shared" si="1"/>
        <v>0.001325682628</v>
      </c>
      <c r="C21" s="54">
        <v>50540.0</v>
      </c>
      <c r="D21" s="54">
        <v>67.0</v>
      </c>
      <c r="E21" s="56">
        <f t="shared" si="2"/>
        <v>0.6618332197</v>
      </c>
      <c r="F21" s="57">
        <v>1.0</v>
      </c>
      <c r="G21" s="51"/>
    </row>
    <row r="22" ht="12.0" customHeight="1">
      <c r="A22" s="58" t="s">
        <v>43</v>
      </c>
      <c r="B22" s="53">
        <f t="shared" si="1"/>
        <v>0.006747512438</v>
      </c>
      <c r="C22" s="54">
        <v>64320.0</v>
      </c>
      <c r="D22" s="54">
        <v>434.0</v>
      </c>
      <c r="E22" s="56">
        <f t="shared" si="2"/>
        <v>0.6293789297</v>
      </c>
      <c r="F22" s="57">
        <v>1.0</v>
      </c>
      <c r="G22" s="51"/>
    </row>
    <row r="23" ht="12.0" customHeight="1">
      <c r="A23" s="58" t="s">
        <v>44</v>
      </c>
      <c r="B23" s="53">
        <f t="shared" si="1"/>
        <v>0.01239894279</v>
      </c>
      <c r="C23" s="54">
        <v>102912.0</v>
      </c>
      <c r="D23" s="54">
        <v>1276.0</v>
      </c>
      <c r="E23" s="56">
        <f t="shared" si="2"/>
        <v>0.5840645502</v>
      </c>
      <c r="F23" s="57">
        <v>1.0</v>
      </c>
      <c r="G23" s="51"/>
    </row>
    <row r="24" ht="12.0" customHeight="1">
      <c r="A24" s="58" t="s">
        <v>45</v>
      </c>
      <c r="B24" s="53">
        <f t="shared" si="1"/>
        <v>0.06123771323</v>
      </c>
      <c r="C24" s="54">
        <v>226870.0</v>
      </c>
      <c r="D24" s="54">
        <v>13893.0</v>
      </c>
      <c r="E24" s="56">
        <f t="shared" si="2"/>
        <v>0.511209264</v>
      </c>
      <c r="F24" s="57">
        <v>1.0</v>
      </c>
      <c r="G24" s="51"/>
    </row>
    <row r="25" ht="12.0" customHeight="1">
      <c r="A25" s="58" t="s">
        <v>46</v>
      </c>
      <c r="B25" s="53">
        <f t="shared" si="1"/>
        <v>0.06181552862</v>
      </c>
      <c r="C25" s="54">
        <v>280965.0</v>
      </c>
      <c r="D25" s="54">
        <v>17368.0</v>
      </c>
      <c r="E25" s="56">
        <f t="shared" si="2"/>
        <v>0.4450691919</v>
      </c>
      <c r="F25" s="57">
        <v>1.0</v>
      </c>
      <c r="G25" s="51"/>
    </row>
    <row r="26" ht="12.0" customHeight="1">
      <c r="A26" s="58" t="s">
        <v>47</v>
      </c>
      <c r="B26" s="53">
        <f t="shared" si="1"/>
        <v>0.03021433103</v>
      </c>
      <c r="C26" s="54">
        <v>249054.0</v>
      </c>
      <c r="D26" s="54">
        <v>7525.0</v>
      </c>
      <c r="E26" s="56">
        <f t="shared" si="2"/>
        <v>0.3971929834</v>
      </c>
      <c r="F26" s="57">
        <v>1.0</v>
      </c>
      <c r="G26" s="51"/>
    </row>
    <row r="27" ht="12.0" customHeight="1">
      <c r="A27" s="58" t="s">
        <v>48</v>
      </c>
      <c r="B27" s="53">
        <f t="shared" si="1"/>
        <v>0.04566720773</v>
      </c>
      <c r="C27" s="54">
        <v>219939.0</v>
      </c>
      <c r="D27" s="54">
        <v>10044.0</v>
      </c>
      <c r="E27" s="56">
        <f t="shared" si="2"/>
        <v>0.3646811164</v>
      </c>
      <c r="F27" s="57">
        <v>1.0</v>
      </c>
      <c r="G27" s="51"/>
    </row>
    <row r="28" ht="12.0" customHeight="1">
      <c r="A28" s="58" t="s">
        <v>49</v>
      </c>
      <c r="B28" s="53">
        <f t="shared" si="1"/>
        <v>0.02564541415</v>
      </c>
      <c r="C28" s="54">
        <v>146069.0</v>
      </c>
      <c r="D28" s="54">
        <v>3746.0</v>
      </c>
      <c r="E28" s="56">
        <f t="shared" si="2"/>
        <v>0.3450612099</v>
      </c>
      <c r="F28" s="57">
        <v>1.0</v>
      </c>
      <c r="G28" s="51"/>
    </row>
    <row r="29" ht="12.0" customHeight="1">
      <c r="A29" s="58" t="s">
        <v>50</v>
      </c>
      <c r="B29" s="60">
        <f t="shared" si="1"/>
        <v>0.03393176168</v>
      </c>
      <c r="C29" s="61">
        <v>160086.0</v>
      </c>
      <c r="D29" s="61">
        <v>5432.0</v>
      </c>
      <c r="E29" s="63">
        <f t="shared" si="2"/>
        <v>0.3265053167</v>
      </c>
      <c r="F29" s="69">
        <v>1.0</v>
      </c>
      <c r="G29" s="51"/>
    </row>
    <row r="30" ht="12.0" customHeight="1">
      <c r="A30" s="58" t="s">
        <v>51</v>
      </c>
      <c r="B30" s="65"/>
      <c r="C30" s="66"/>
      <c r="D30" s="66"/>
      <c r="E30" s="59"/>
      <c r="F30" s="70"/>
      <c r="G30" s="51"/>
    </row>
    <row r="31" ht="12.0" customHeight="1">
      <c r="A31" s="58" t="s">
        <v>52</v>
      </c>
      <c r="B31" s="53"/>
      <c r="C31" s="54"/>
      <c r="D31" s="54"/>
      <c r="E31" s="56"/>
      <c r="F31" s="71"/>
      <c r="G31" s="51"/>
    </row>
    <row r="32" ht="12.0" customHeight="1">
      <c r="A32" s="58" t="s">
        <v>53</v>
      </c>
      <c r="B32" s="53"/>
      <c r="C32" s="54"/>
      <c r="D32" s="54"/>
      <c r="E32" s="56"/>
      <c r="F32" s="71"/>
      <c r="G32" s="51"/>
    </row>
    <row r="33" ht="12.0" customHeight="1">
      <c r="A33" s="58" t="s">
        <v>54</v>
      </c>
      <c r="B33" s="53"/>
      <c r="C33" s="54"/>
      <c r="D33" s="54"/>
      <c r="E33" s="56"/>
      <c r="F33" s="71"/>
      <c r="G33" s="51"/>
    </row>
    <row r="34" ht="12.0" customHeight="1">
      <c r="A34" s="58" t="s">
        <v>55</v>
      </c>
      <c r="B34" s="53"/>
      <c r="C34" s="54"/>
      <c r="D34" s="54"/>
      <c r="E34" s="56"/>
      <c r="F34" s="71"/>
      <c r="G34" s="51"/>
    </row>
    <row r="35" ht="12.0" customHeight="1">
      <c r="A35" s="58" t="s">
        <v>56</v>
      </c>
      <c r="B35" s="53"/>
      <c r="C35" s="54"/>
      <c r="D35" s="54"/>
      <c r="E35" s="56"/>
      <c r="F35" s="71"/>
      <c r="G35" s="51"/>
    </row>
    <row r="36" ht="12.0" customHeight="1">
      <c r="A36" s="58" t="s">
        <v>57</v>
      </c>
      <c r="B36" s="53"/>
      <c r="C36" s="54"/>
      <c r="D36" s="54"/>
      <c r="E36" s="59"/>
      <c r="F36" s="71"/>
      <c r="G36" s="51"/>
    </row>
    <row r="37" ht="12.0" customHeight="1">
      <c r="A37" s="58" t="s">
        <v>58</v>
      </c>
      <c r="B37" s="53"/>
      <c r="C37" s="54"/>
      <c r="D37" s="54"/>
      <c r="E37" s="56"/>
      <c r="F37" s="71"/>
      <c r="G37" s="51"/>
    </row>
    <row r="38" ht="12.0" customHeight="1">
      <c r="A38" s="58" t="s">
        <v>59</v>
      </c>
      <c r="B38" s="53"/>
      <c r="C38" s="54"/>
      <c r="D38" s="54"/>
      <c r="E38" s="56"/>
      <c r="F38" s="71"/>
      <c r="G38" s="51"/>
    </row>
    <row r="39" ht="12.0" customHeight="1">
      <c r="A39" s="58" t="s">
        <v>60</v>
      </c>
      <c r="B39" s="53"/>
      <c r="C39" s="54"/>
      <c r="D39" s="54"/>
      <c r="E39" s="56"/>
      <c r="F39" s="71"/>
      <c r="G39" s="51"/>
    </row>
    <row r="40" ht="12.0" customHeight="1">
      <c r="A40" s="58" t="s">
        <v>61</v>
      </c>
      <c r="B40" s="53"/>
      <c r="C40" s="54"/>
      <c r="D40" s="54"/>
      <c r="E40" s="56"/>
      <c r="F40" s="71"/>
      <c r="G40" s="51"/>
    </row>
    <row r="41" ht="12.0" customHeight="1">
      <c r="A41" s="58" t="s">
        <v>62</v>
      </c>
      <c r="B41" s="60"/>
      <c r="C41" s="61"/>
      <c r="D41" s="61"/>
      <c r="E41" s="63"/>
      <c r="F41" s="69"/>
      <c r="G41" s="51"/>
    </row>
    <row r="42" ht="12.0" customHeight="1">
      <c r="A42" s="58" t="s">
        <v>63</v>
      </c>
      <c r="B42" s="65"/>
      <c r="C42" s="66"/>
      <c r="D42" s="66"/>
      <c r="E42" s="59"/>
      <c r="F42" s="70"/>
      <c r="G42" s="51"/>
    </row>
    <row r="43" ht="12.0" customHeight="1">
      <c r="A43" s="58" t="s">
        <v>64</v>
      </c>
      <c r="B43" s="53"/>
      <c r="C43" s="54"/>
      <c r="D43" s="54"/>
      <c r="E43" s="56"/>
      <c r="F43" s="71"/>
      <c r="G43" s="51"/>
    </row>
    <row r="44" ht="12.0" customHeight="1">
      <c r="A44" s="58" t="s">
        <v>65</v>
      </c>
      <c r="B44" s="53"/>
      <c r="C44" s="54"/>
      <c r="D44" s="54"/>
      <c r="E44" s="56"/>
      <c r="F44" s="71"/>
      <c r="G44" s="51"/>
    </row>
    <row r="45" ht="12.0" customHeight="1">
      <c r="A45" s="58" t="s">
        <v>66</v>
      </c>
      <c r="B45" s="53"/>
      <c r="C45" s="54"/>
      <c r="D45" s="54"/>
      <c r="E45" s="56"/>
      <c r="F45" s="71"/>
      <c r="G45" s="51"/>
    </row>
    <row r="46" ht="12.0" customHeight="1">
      <c r="A46" s="58" t="s">
        <v>67</v>
      </c>
      <c r="B46" s="53"/>
      <c r="C46" s="54"/>
      <c r="D46" s="54"/>
      <c r="E46" s="56"/>
      <c r="F46" s="71"/>
      <c r="G46" s="51"/>
    </row>
    <row r="47" ht="12.0" customHeight="1">
      <c r="A47" s="58" t="s">
        <v>68</v>
      </c>
      <c r="B47" s="53"/>
      <c r="C47" s="54"/>
      <c r="D47" s="54"/>
      <c r="E47" s="56"/>
      <c r="F47" s="71"/>
      <c r="G47" s="51"/>
    </row>
    <row r="48" ht="12.0" customHeight="1">
      <c r="A48" s="58" t="s">
        <v>69</v>
      </c>
      <c r="B48" s="53"/>
      <c r="C48" s="54"/>
      <c r="D48" s="54"/>
      <c r="E48" s="59"/>
      <c r="F48" s="71"/>
      <c r="G48" s="51"/>
    </row>
    <row r="49" ht="12.0" customHeight="1">
      <c r="A49" s="58" t="s">
        <v>70</v>
      </c>
      <c r="B49" s="53"/>
      <c r="C49" s="54"/>
      <c r="D49" s="54"/>
      <c r="E49" s="56"/>
      <c r="F49" s="71"/>
      <c r="G49" s="51"/>
    </row>
    <row r="50" ht="12.0" customHeight="1">
      <c r="A50" s="58" t="s">
        <v>71</v>
      </c>
      <c r="B50" s="53"/>
      <c r="C50" s="54"/>
      <c r="D50" s="54"/>
      <c r="E50" s="56"/>
      <c r="F50" s="71"/>
      <c r="G50" s="51"/>
    </row>
    <row r="51" ht="12.0" customHeight="1">
      <c r="A51" s="58" t="s">
        <v>72</v>
      </c>
      <c r="B51" s="53"/>
      <c r="C51" s="54"/>
      <c r="D51" s="54"/>
      <c r="E51" s="56"/>
      <c r="F51" s="71"/>
      <c r="G51" s="51"/>
    </row>
    <row r="52" ht="12.0" customHeight="1">
      <c r="A52" s="58" t="s">
        <v>73</v>
      </c>
      <c r="B52" s="53"/>
      <c r="C52" s="54"/>
      <c r="D52" s="54"/>
      <c r="E52" s="56"/>
      <c r="F52" s="71"/>
      <c r="G52" s="51"/>
    </row>
    <row r="53" ht="12.0" customHeight="1">
      <c r="A53" s="58" t="s">
        <v>74</v>
      </c>
      <c r="B53" s="60"/>
      <c r="C53" s="61"/>
      <c r="D53" s="61"/>
      <c r="E53" s="63"/>
      <c r="F53" s="69"/>
      <c r="G53" s="51"/>
    </row>
    <row r="54" ht="12.0" customHeight="1">
      <c r="A54" s="58" t="s">
        <v>75</v>
      </c>
      <c r="B54" s="72"/>
      <c r="C54" s="66"/>
      <c r="D54" s="66"/>
      <c r="E54" s="59"/>
      <c r="F54" s="73"/>
      <c r="G54" s="51"/>
    </row>
    <row r="55" ht="12.0" customHeight="1">
      <c r="A55" s="58" t="s">
        <v>76</v>
      </c>
      <c r="B55" s="53"/>
      <c r="C55" s="54"/>
      <c r="D55" s="54"/>
      <c r="E55" s="56"/>
      <c r="F55" s="71"/>
      <c r="G55" s="51"/>
    </row>
    <row r="56" ht="12.0" customHeight="1">
      <c r="A56" s="58" t="s">
        <v>77</v>
      </c>
      <c r="B56" s="53"/>
      <c r="C56" s="54"/>
      <c r="D56" s="54"/>
      <c r="E56" s="56"/>
      <c r="F56" s="71"/>
      <c r="G56" s="51"/>
    </row>
    <row r="57" ht="12.0" customHeight="1">
      <c r="A57" s="58" t="s">
        <v>78</v>
      </c>
      <c r="B57" s="53"/>
      <c r="C57" s="54"/>
      <c r="D57" s="54"/>
      <c r="E57" s="56"/>
      <c r="F57" s="71"/>
      <c r="G57" s="51"/>
    </row>
    <row r="58" ht="12.0" customHeight="1">
      <c r="A58" s="58" t="s">
        <v>79</v>
      </c>
      <c r="B58" s="53"/>
      <c r="C58" s="54"/>
      <c r="D58" s="54"/>
      <c r="E58" s="56"/>
      <c r="F58" s="71"/>
      <c r="G58" s="51"/>
    </row>
    <row r="59" ht="12.0" customHeight="1">
      <c r="A59" s="58" t="s">
        <v>80</v>
      </c>
      <c r="B59" s="53"/>
      <c r="C59" s="54"/>
      <c r="D59" s="54"/>
      <c r="E59" s="56"/>
      <c r="F59" s="71"/>
      <c r="G59" s="51"/>
    </row>
    <row r="60" ht="12.0" customHeight="1">
      <c r="A60" s="58" t="s">
        <v>81</v>
      </c>
      <c r="B60" s="53"/>
      <c r="C60" s="54"/>
      <c r="D60" s="54"/>
      <c r="E60" s="59"/>
      <c r="F60" s="71"/>
      <c r="G60" s="51"/>
    </row>
    <row r="61" ht="12.0" customHeight="1">
      <c r="A61" s="58" t="s">
        <v>82</v>
      </c>
      <c r="B61" s="53"/>
      <c r="C61" s="54"/>
      <c r="D61" s="54"/>
      <c r="E61" s="56"/>
      <c r="F61" s="71"/>
      <c r="G61" s="51"/>
    </row>
    <row r="62" ht="12.0" customHeight="1">
      <c r="A62" s="58" t="s">
        <v>83</v>
      </c>
      <c r="B62" s="53"/>
      <c r="C62" s="54"/>
      <c r="D62" s="54"/>
      <c r="E62" s="56"/>
      <c r="F62" s="71"/>
      <c r="G62" s="51"/>
    </row>
    <row r="63" ht="12.0" customHeight="1">
      <c r="A63" s="58" t="s">
        <v>84</v>
      </c>
      <c r="B63" s="53"/>
      <c r="C63" s="54"/>
      <c r="D63" s="54"/>
      <c r="E63" s="56"/>
      <c r="F63" s="71"/>
      <c r="G63" s="51"/>
    </row>
    <row r="64" ht="12.0" customHeight="1">
      <c r="A64" s="58" t="s">
        <v>85</v>
      </c>
      <c r="B64" s="53"/>
      <c r="C64" s="54"/>
      <c r="D64" s="54"/>
      <c r="E64" s="56"/>
      <c r="F64" s="71"/>
      <c r="G64" s="51"/>
    </row>
    <row r="65" ht="13.5" customHeight="1">
      <c r="A65" s="58" t="s">
        <v>86</v>
      </c>
      <c r="B65" s="60"/>
      <c r="C65" s="61"/>
      <c r="D65" s="61"/>
      <c r="E65" s="63"/>
      <c r="F65" s="69"/>
      <c r="G65" s="51"/>
    </row>
    <row r="66" ht="12.0" customHeight="1">
      <c r="A66" s="58" t="s">
        <v>87</v>
      </c>
      <c r="B66" s="72"/>
      <c r="C66" s="66"/>
      <c r="D66" s="66"/>
      <c r="E66" s="59"/>
      <c r="F66" s="73"/>
      <c r="G66" s="51"/>
    </row>
    <row r="67" ht="12.0" customHeight="1">
      <c r="A67" s="58" t="s">
        <v>88</v>
      </c>
      <c r="B67" s="53"/>
      <c r="C67" s="54"/>
      <c r="D67" s="54"/>
      <c r="E67" s="56"/>
      <c r="F67" s="71"/>
      <c r="G67" s="51"/>
    </row>
    <row r="68" ht="12.0" customHeight="1">
      <c r="A68" s="58" t="s">
        <v>89</v>
      </c>
      <c r="B68" s="53"/>
      <c r="C68" s="54"/>
      <c r="D68" s="54"/>
      <c r="E68" s="56"/>
      <c r="F68" s="71"/>
      <c r="G68" s="51"/>
    </row>
    <row r="69" ht="12.0" customHeight="1">
      <c r="A69" s="58" t="s">
        <v>90</v>
      </c>
      <c r="B69" s="53"/>
      <c r="C69" s="54"/>
      <c r="D69" s="54"/>
      <c r="E69" s="56"/>
      <c r="F69" s="71"/>
      <c r="G69" s="51"/>
    </row>
    <row r="70" ht="12.0" customHeight="1">
      <c r="A70" s="58" t="s">
        <v>91</v>
      </c>
      <c r="B70" s="53"/>
      <c r="C70" s="54"/>
      <c r="D70" s="54"/>
      <c r="E70" s="56"/>
      <c r="F70" s="71"/>
      <c r="G70" s="51"/>
    </row>
    <row r="71" ht="12.0" customHeight="1">
      <c r="A71" s="58" t="s">
        <v>92</v>
      </c>
      <c r="B71" s="53"/>
      <c r="C71" s="54"/>
      <c r="D71" s="54"/>
      <c r="E71" s="56"/>
      <c r="F71" s="71"/>
      <c r="G71" s="51"/>
    </row>
    <row r="72" ht="12.0" customHeight="1">
      <c r="A72" s="58" t="s">
        <v>93</v>
      </c>
      <c r="B72" s="53"/>
      <c r="C72" s="54"/>
      <c r="D72" s="54"/>
      <c r="E72" s="59"/>
      <c r="F72" s="71"/>
      <c r="G72" s="51"/>
    </row>
    <row r="73" ht="12.0" customHeight="1">
      <c r="A73" s="58" t="s">
        <v>94</v>
      </c>
      <c r="B73" s="53"/>
      <c r="C73" s="54"/>
      <c r="D73" s="54"/>
      <c r="E73" s="56"/>
      <c r="F73" s="71"/>
      <c r="G73" s="51"/>
    </row>
    <row r="74" ht="12.0" customHeight="1">
      <c r="A74" s="58" t="s">
        <v>95</v>
      </c>
      <c r="B74" s="53"/>
      <c r="C74" s="54"/>
      <c r="D74" s="54"/>
      <c r="E74" s="56"/>
      <c r="F74" s="71"/>
      <c r="G74" s="51"/>
    </row>
    <row r="75" ht="12.0" customHeight="1">
      <c r="A75" s="58" t="s">
        <v>96</v>
      </c>
      <c r="B75" s="53"/>
      <c r="C75" s="54"/>
      <c r="D75" s="54"/>
      <c r="E75" s="56"/>
      <c r="F75" s="71"/>
      <c r="G75" s="51"/>
    </row>
    <row r="76" ht="12.0" customHeight="1">
      <c r="A76" s="58" t="s">
        <v>97</v>
      </c>
      <c r="B76" s="53"/>
      <c r="C76" s="54"/>
      <c r="D76" s="54"/>
      <c r="E76" s="56"/>
      <c r="F76" s="71"/>
      <c r="G76" s="51"/>
    </row>
    <row r="77" ht="13.5" customHeight="1">
      <c r="A77" s="58" t="s">
        <v>98</v>
      </c>
      <c r="B77" s="60"/>
      <c r="C77" s="61"/>
      <c r="D77" s="61"/>
      <c r="E77" s="63"/>
      <c r="F77" s="69"/>
      <c r="G77" s="5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5.86"/>
    <col customWidth="1" min="3" max="3" width="11.71"/>
    <col customWidth="1" min="4" max="4" width="18.57"/>
    <col customWidth="1" min="5" max="5" width="19.0"/>
    <col customWidth="1" min="6" max="6" width="21.0"/>
  </cols>
  <sheetData>
    <row r="1" ht="12.75" customHeight="1">
      <c r="A1" s="28" t="s">
        <v>0</v>
      </c>
      <c r="B1" s="29" t="s">
        <v>1</v>
      </c>
      <c r="C1" s="30" t="s">
        <v>2</v>
      </c>
      <c r="D1" s="31">
        <v>43831.0</v>
      </c>
      <c r="E1" s="32" t="s">
        <v>3</v>
      </c>
      <c r="F1" s="33" t="str">
        <f>HYPERLINK("https://www.eurocontrol.int/prudata/dashboard/metadata/airport-atfm-delay/","Airport ATFM delay")</f>
        <v>Airport ATFM delay</v>
      </c>
    </row>
    <row r="2" ht="12.75" customHeight="1">
      <c r="A2" s="35" t="s">
        <v>4</v>
      </c>
      <c r="B2" s="8">
        <v>44308.0</v>
      </c>
      <c r="C2" s="9" t="s">
        <v>5</v>
      </c>
      <c r="D2" s="10">
        <v>44196.0</v>
      </c>
      <c r="E2" s="36" t="s">
        <v>6</v>
      </c>
      <c r="F2" s="37" t="s">
        <v>7</v>
      </c>
    </row>
    <row r="3" ht="12.75" customHeight="1">
      <c r="A3" s="74"/>
      <c r="B3" s="74"/>
      <c r="C3" s="74"/>
      <c r="D3" s="74"/>
      <c r="E3" s="39"/>
      <c r="F3" s="39"/>
    </row>
    <row r="4" ht="12.75" customHeight="1">
      <c r="A4" s="75" t="str">
        <f>APT_ATFM_APT!A4</f>
        <v>Period: JAN-DEC</v>
      </c>
      <c r="B4" s="76"/>
      <c r="C4" s="76"/>
      <c r="D4" s="77"/>
      <c r="E4" s="77"/>
      <c r="F4" s="78"/>
    </row>
    <row r="5" ht="12.75" customHeight="1">
      <c r="E5" s="80" t="s">
        <v>102</v>
      </c>
      <c r="F5" s="78"/>
    </row>
    <row r="6" ht="12.75" customHeight="1">
      <c r="E6" s="82">
        <f t="shared" ref="E6:E29" si="1">D6/C6</f>
        <v>0.3646130292</v>
      </c>
      <c r="F6" s="78"/>
    </row>
    <row r="7" ht="12.75" customHeight="1">
      <c r="E7" s="82">
        <f t="shared" si="1"/>
        <v>0.3750930508</v>
      </c>
      <c r="F7" s="78"/>
    </row>
    <row r="8" ht="12.75" customHeight="1">
      <c r="E8" s="82">
        <f t="shared" si="1"/>
        <v>0.07236842105</v>
      </c>
      <c r="F8" s="78"/>
    </row>
    <row r="9" ht="12.75" customHeight="1">
      <c r="E9" s="82">
        <f t="shared" si="1"/>
        <v>0</v>
      </c>
      <c r="F9" s="78"/>
    </row>
    <row r="10" ht="12.75" customHeight="1">
      <c r="E10" s="82">
        <f t="shared" si="1"/>
        <v>0</v>
      </c>
      <c r="F10" s="78"/>
    </row>
    <row r="11" ht="12.75" customHeight="1">
      <c r="E11" s="82">
        <f t="shared" si="1"/>
        <v>0.1978408373</v>
      </c>
      <c r="F11" s="78"/>
    </row>
    <row r="12" ht="12.75" customHeight="1">
      <c r="E12" s="82">
        <f t="shared" si="1"/>
        <v>0.3008678881</v>
      </c>
      <c r="F12" s="78"/>
    </row>
    <row r="13" ht="12.75" customHeight="1">
      <c r="E13" s="82">
        <f t="shared" si="1"/>
        <v>0.1006108884</v>
      </c>
      <c r="F13" s="78"/>
    </row>
    <row r="14" ht="12.75" customHeight="1">
      <c r="E14" s="82">
        <f t="shared" si="1"/>
        <v>0.04122824675</v>
      </c>
      <c r="F14" s="78"/>
    </row>
    <row r="15" ht="12.75" customHeight="1">
      <c r="E15" s="82">
        <f t="shared" si="1"/>
        <v>0.07992635059</v>
      </c>
      <c r="F15" s="78"/>
    </row>
    <row r="16" ht="12.75" customHeight="1">
      <c r="E16" s="82">
        <f t="shared" si="1"/>
        <v>0.1135384958</v>
      </c>
      <c r="F16" s="78"/>
    </row>
    <row r="17" ht="12.75" customHeight="1">
      <c r="E17" s="82">
        <f t="shared" si="1"/>
        <v>0.04310661587</v>
      </c>
      <c r="F17" s="78"/>
    </row>
    <row r="18" ht="12.75" customHeight="1">
      <c r="E18" s="82">
        <f t="shared" si="1"/>
        <v>0</v>
      </c>
      <c r="F18" s="78"/>
    </row>
    <row r="19" ht="12.75" customHeight="1">
      <c r="E19" s="82">
        <f t="shared" si="1"/>
        <v>0.05617476594</v>
      </c>
      <c r="F19" s="78"/>
    </row>
    <row r="20" ht="12.75" customHeight="1">
      <c r="E20" s="82">
        <f t="shared" si="1"/>
        <v>0</v>
      </c>
      <c r="F20" s="78"/>
    </row>
    <row r="21" ht="12.75" customHeight="1">
      <c r="E21" s="82">
        <f t="shared" si="1"/>
        <v>1.258287534</v>
      </c>
      <c r="F21" s="78"/>
    </row>
    <row r="22" ht="12.75" customHeight="1">
      <c r="E22" s="82">
        <f t="shared" si="1"/>
        <v>0.03483645772</v>
      </c>
      <c r="F22" s="78"/>
    </row>
    <row r="23" ht="12.75" customHeight="1">
      <c r="E23" s="82">
        <f t="shared" si="1"/>
        <v>0.02010670121</v>
      </c>
      <c r="F23" s="78"/>
    </row>
    <row r="24" ht="12.75" customHeight="1">
      <c r="E24" s="82">
        <f t="shared" si="1"/>
        <v>0.9680929184</v>
      </c>
      <c r="F24" s="78"/>
    </row>
    <row r="25" ht="12.75" customHeight="1">
      <c r="E25" s="82">
        <f t="shared" si="1"/>
        <v>0.001517022403</v>
      </c>
      <c r="F25" s="78"/>
    </row>
    <row r="26" ht="12.75" customHeight="1">
      <c r="E26" s="82">
        <f t="shared" si="1"/>
        <v>0.2976224784</v>
      </c>
      <c r="F26" s="78"/>
    </row>
    <row r="27" ht="12.75" customHeight="1">
      <c r="E27" s="82">
        <f t="shared" si="1"/>
        <v>0.004719174261</v>
      </c>
      <c r="F27" s="78"/>
    </row>
    <row r="28" ht="12.75" customHeight="1">
      <c r="E28" s="82">
        <f t="shared" si="1"/>
        <v>0.5536817154</v>
      </c>
      <c r="F28" s="78"/>
    </row>
    <row r="29" ht="12.75" customHeight="1">
      <c r="E29" s="82">
        <f t="shared" si="1"/>
        <v>0.7057999709</v>
      </c>
      <c r="F29" s="78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28.0"/>
    <col customWidth="1" min="3" max="3" width="11.71"/>
    <col customWidth="1" min="4" max="4" width="18.29"/>
    <col customWidth="1" min="5" max="5" width="11.86"/>
    <col customWidth="1" min="6" max="6" width="22.86"/>
  </cols>
  <sheetData>
    <row r="1" ht="12.75" customHeight="1">
      <c r="A1" s="28" t="s">
        <v>0</v>
      </c>
      <c r="B1" s="29" t="s">
        <v>1</v>
      </c>
      <c r="C1" s="30" t="s">
        <v>2</v>
      </c>
      <c r="D1" s="31">
        <v>43831.0</v>
      </c>
      <c r="E1" s="32" t="s">
        <v>3</v>
      </c>
      <c r="F1" s="33" t="str">
        <f>HYPERLINK("https://www.eurocontrol.int/prudata/dashboard/metadata/airport-atfm-delay/","Airport ATFM delay")</f>
        <v>Airport ATFM delay</v>
      </c>
    </row>
    <row r="2" ht="12.75" customHeight="1">
      <c r="A2" s="35" t="s">
        <v>4</v>
      </c>
      <c r="B2" s="8">
        <v>44308.0</v>
      </c>
      <c r="C2" s="9" t="s">
        <v>5</v>
      </c>
      <c r="D2" s="10">
        <v>44196.0</v>
      </c>
      <c r="E2" s="36" t="s">
        <v>6</v>
      </c>
      <c r="F2" s="37" t="s">
        <v>7</v>
      </c>
    </row>
    <row r="3" ht="12.75" customHeight="1">
      <c r="A3" s="74"/>
      <c r="B3" s="74"/>
      <c r="C3" s="74"/>
      <c r="D3" s="74"/>
      <c r="E3" s="74"/>
      <c r="F3" s="74"/>
    </row>
    <row r="4" ht="12.75" customHeight="1">
      <c r="A4" s="83" t="s">
        <v>9</v>
      </c>
      <c r="B4" s="84"/>
      <c r="C4" s="84"/>
      <c r="D4" s="84"/>
      <c r="E4" s="84"/>
      <c r="F4" s="84"/>
    </row>
    <row r="5" ht="12.75" customHeight="1">
      <c r="A5" s="80" t="s">
        <v>99</v>
      </c>
      <c r="B5" s="80" t="s">
        <v>127</v>
      </c>
      <c r="C5" s="80" t="s">
        <v>128</v>
      </c>
      <c r="D5" s="80" t="s">
        <v>102</v>
      </c>
      <c r="E5" s="80" t="s">
        <v>129</v>
      </c>
      <c r="F5" s="80" t="s">
        <v>130</v>
      </c>
    </row>
    <row r="6" ht="12.75" customHeight="1">
      <c r="A6" s="85" t="s">
        <v>109</v>
      </c>
      <c r="B6" s="86" t="s">
        <v>131</v>
      </c>
      <c r="C6" s="87" t="s">
        <v>132</v>
      </c>
      <c r="D6" s="82">
        <f t="shared" ref="D6:D137" si="1">F6/E6</f>
        <v>0</v>
      </c>
      <c r="E6" s="88">
        <v>1136.0</v>
      </c>
      <c r="F6" s="88">
        <v>0.0</v>
      </c>
    </row>
    <row r="7" ht="12.75" customHeight="1">
      <c r="A7" s="87" t="s">
        <v>109</v>
      </c>
      <c r="B7" s="86" t="s">
        <v>133</v>
      </c>
      <c r="C7" s="86" t="s">
        <v>134</v>
      </c>
      <c r="D7" s="82">
        <f t="shared" si="1"/>
        <v>0</v>
      </c>
      <c r="E7" s="88">
        <v>6127.0</v>
      </c>
      <c r="F7" s="88">
        <v>0.0</v>
      </c>
    </row>
    <row r="8" ht="12.75" customHeight="1">
      <c r="A8" s="87" t="s">
        <v>109</v>
      </c>
      <c r="B8" s="86" t="s">
        <v>135</v>
      </c>
      <c r="C8" s="86" t="s">
        <v>136</v>
      </c>
      <c r="D8" s="82">
        <f t="shared" si="1"/>
        <v>0</v>
      </c>
      <c r="E8" s="88">
        <v>443.0</v>
      </c>
      <c r="F8" s="88">
        <v>0.0</v>
      </c>
    </row>
    <row r="9" ht="12.75" customHeight="1">
      <c r="A9" s="87" t="s">
        <v>123</v>
      </c>
      <c r="B9" s="86" t="s">
        <v>137</v>
      </c>
      <c r="C9" s="86" t="s">
        <v>138</v>
      </c>
      <c r="D9" s="82">
        <f t="shared" si="1"/>
        <v>0.01788995784</v>
      </c>
      <c r="E9" s="88">
        <v>18502.0</v>
      </c>
      <c r="F9" s="88">
        <v>331.0</v>
      </c>
    </row>
    <row r="10" ht="12.75" customHeight="1">
      <c r="A10" s="87" t="s">
        <v>118</v>
      </c>
      <c r="B10" s="86" t="s">
        <v>139</v>
      </c>
      <c r="C10" s="86" t="s">
        <v>140</v>
      </c>
      <c r="D10" s="82">
        <f t="shared" si="1"/>
        <v>1.407993417</v>
      </c>
      <c r="E10" s="88">
        <v>117872.0</v>
      </c>
      <c r="F10" s="88">
        <v>165963.0</v>
      </c>
    </row>
    <row r="11" ht="12.75" customHeight="1">
      <c r="A11" s="87" t="s">
        <v>109</v>
      </c>
      <c r="B11" s="86" t="s">
        <v>141</v>
      </c>
      <c r="C11" s="86" t="s">
        <v>142</v>
      </c>
      <c r="D11" s="82">
        <f t="shared" si="1"/>
        <v>0.1585284281</v>
      </c>
      <c r="E11" s="88">
        <v>1495.0</v>
      </c>
      <c r="F11" s="88">
        <v>237.0</v>
      </c>
    </row>
    <row r="12" ht="12.75" customHeight="1">
      <c r="A12" s="87" t="s">
        <v>111</v>
      </c>
      <c r="B12" s="86" t="s">
        <v>143</v>
      </c>
      <c r="C12" s="86" t="s">
        <v>144</v>
      </c>
      <c r="D12" s="82">
        <f t="shared" si="1"/>
        <v>0.04122824675</v>
      </c>
      <c r="E12" s="88">
        <v>54647.0</v>
      </c>
      <c r="F12" s="88">
        <v>2253.0</v>
      </c>
    </row>
    <row r="13" ht="12.75" customHeight="1">
      <c r="A13" s="87" t="s">
        <v>109</v>
      </c>
      <c r="B13" s="86" t="s">
        <v>145</v>
      </c>
      <c r="C13" s="86" t="s">
        <v>146</v>
      </c>
      <c r="D13" s="82">
        <f t="shared" si="1"/>
        <v>0.2291212781</v>
      </c>
      <c r="E13" s="88">
        <v>2754.0</v>
      </c>
      <c r="F13" s="88">
        <v>631.0</v>
      </c>
    </row>
    <row r="14" ht="12.75" customHeight="1">
      <c r="A14" s="87" t="s">
        <v>109</v>
      </c>
      <c r="B14" s="86" t="s">
        <v>147</v>
      </c>
      <c r="C14" s="86" t="s">
        <v>148</v>
      </c>
      <c r="D14" s="82">
        <f t="shared" si="1"/>
        <v>0.414046062</v>
      </c>
      <c r="E14" s="88">
        <v>17585.0</v>
      </c>
      <c r="F14" s="88">
        <v>7281.0</v>
      </c>
    </row>
    <row r="15" ht="12.75" customHeight="1">
      <c r="A15" s="87" t="s">
        <v>123</v>
      </c>
      <c r="B15" s="86" t="s">
        <v>149</v>
      </c>
      <c r="C15" s="86" t="s">
        <v>150</v>
      </c>
      <c r="D15" s="82">
        <f t="shared" si="1"/>
        <v>0.1207481883</v>
      </c>
      <c r="E15" s="88">
        <v>61268.0</v>
      </c>
      <c r="F15" s="88">
        <v>7398.0</v>
      </c>
    </row>
    <row r="16" ht="12.75" customHeight="1">
      <c r="A16" s="87" t="s">
        <v>109</v>
      </c>
      <c r="B16" s="86" t="s">
        <v>151</v>
      </c>
      <c r="C16" s="86" t="s">
        <v>152</v>
      </c>
      <c r="D16" s="82">
        <f t="shared" si="1"/>
        <v>0.001589544331</v>
      </c>
      <c r="E16" s="88">
        <v>5662.0</v>
      </c>
      <c r="F16" s="88">
        <v>9.0</v>
      </c>
    </row>
    <row r="17" ht="12.75" customHeight="1">
      <c r="A17" s="87" t="s">
        <v>109</v>
      </c>
      <c r="B17" s="86" t="s">
        <v>153</v>
      </c>
      <c r="C17" s="86" t="s">
        <v>154</v>
      </c>
      <c r="D17" s="82">
        <f t="shared" si="1"/>
        <v>0.05357819008</v>
      </c>
      <c r="E17" s="88">
        <v>5282.0</v>
      </c>
      <c r="F17" s="88">
        <v>283.0</v>
      </c>
    </row>
    <row r="18" ht="12.75" customHeight="1">
      <c r="A18" s="87" t="s">
        <v>114</v>
      </c>
      <c r="B18" s="86" t="s">
        <v>155</v>
      </c>
      <c r="C18" s="86" t="s">
        <v>156</v>
      </c>
      <c r="D18" s="82">
        <f t="shared" si="1"/>
        <v>0.03702940722</v>
      </c>
      <c r="E18" s="88">
        <v>19417.0</v>
      </c>
      <c r="F18" s="88">
        <v>719.0</v>
      </c>
    </row>
    <row r="19" ht="12.75" customHeight="1">
      <c r="A19" s="87" t="s">
        <v>119</v>
      </c>
      <c r="B19" s="86" t="s">
        <v>157</v>
      </c>
      <c r="C19" s="86" t="s">
        <v>158</v>
      </c>
      <c r="D19" s="82">
        <f t="shared" si="1"/>
        <v>0.01075749354</v>
      </c>
      <c r="E19" s="88">
        <v>31327.0</v>
      </c>
      <c r="F19" s="88">
        <v>337.0</v>
      </c>
    </row>
    <row r="20" ht="12.75" customHeight="1">
      <c r="A20" s="87" t="s">
        <v>109</v>
      </c>
      <c r="B20" s="86" t="s">
        <v>159</v>
      </c>
      <c r="C20" s="86" t="s">
        <v>160</v>
      </c>
      <c r="D20" s="82">
        <f t="shared" si="1"/>
        <v>0</v>
      </c>
      <c r="E20" s="88">
        <v>1106.0</v>
      </c>
      <c r="F20" s="88">
        <v>0.0</v>
      </c>
    </row>
    <row r="21" ht="12.75" customHeight="1">
      <c r="A21" s="87" t="s">
        <v>110</v>
      </c>
      <c r="B21" s="86" t="s">
        <v>161</v>
      </c>
      <c r="C21" s="86" t="s">
        <v>162</v>
      </c>
      <c r="D21" s="82">
        <f t="shared" si="1"/>
        <v>0</v>
      </c>
      <c r="E21" s="88">
        <v>21718.0</v>
      </c>
      <c r="F21" s="88">
        <v>0.0</v>
      </c>
    </row>
    <row r="22" ht="12.75" customHeight="1">
      <c r="A22" s="87" t="s">
        <v>110</v>
      </c>
      <c r="B22" s="86" t="s">
        <v>163</v>
      </c>
      <c r="C22" s="86" t="s">
        <v>164</v>
      </c>
      <c r="D22" s="82">
        <f t="shared" si="1"/>
        <v>0.04972375691</v>
      </c>
      <c r="E22" s="88">
        <v>29865.0</v>
      </c>
      <c r="F22" s="88">
        <v>1485.0</v>
      </c>
    </row>
    <row r="23" ht="12.75" customHeight="1">
      <c r="A23" s="87" t="s">
        <v>109</v>
      </c>
      <c r="B23" s="86" t="s">
        <v>165</v>
      </c>
      <c r="C23" s="86" t="s">
        <v>166</v>
      </c>
      <c r="D23" s="82">
        <f t="shared" si="1"/>
        <v>0</v>
      </c>
      <c r="E23" s="88">
        <v>1929.0</v>
      </c>
      <c r="F23" s="88">
        <v>0.0</v>
      </c>
    </row>
    <row r="24" ht="12.75" customHeight="1">
      <c r="A24" s="87" t="s">
        <v>109</v>
      </c>
      <c r="B24" s="86" t="s">
        <v>167</v>
      </c>
      <c r="C24" s="86" t="s">
        <v>168</v>
      </c>
      <c r="D24" s="82">
        <f t="shared" si="1"/>
        <v>0.04598737601</v>
      </c>
      <c r="E24" s="88">
        <v>3327.0</v>
      </c>
      <c r="F24" s="88">
        <v>153.0</v>
      </c>
    </row>
    <row r="25" ht="12.75" customHeight="1">
      <c r="A25" s="87" t="s">
        <v>126</v>
      </c>
      <c r="B25" s="86" t="s">
        <v>169</v>
      </c>
      <c r="C25" s="86" t="s">
        <v>170</v>
      </c>
      <c r="D25" s="82">
        <f t="shared" si="1"/>
        <v>0</v>
      </c>
      <c r="E25" s="88">
        <v>7499.0</v>
      </c>
      <c r="F25" s="88">
        <v>0.0</v>
      </c>
    </row>
    <row r="26" ht="12.75" customHeight="1">
      <c r="A26" s="87" t="s">
        <v>126</v>
      </c>
      <c r="B26" s="86" t="s">
        <v>171</v>
      </c>
      <c r="C26" s="86" t="s">
        <v>172</v>
      </c>
      <c r="D26" s="82">
        <f t="shared" si="1"/>
        <v>0.003442735827</v>
      </c>
      <c r="E26" s="88">
        <v>17428.0</v>
      </c>
      <c r="F26" s="88">
        <v>60.0</v>
      </c>
    </row>
    <row r="27" ht="12.75" customHeight="1">
      <c r="A27" s="87" t="s">
        <v>109</v>
      </c>
      <c r="B27" s="86" t="s">
        <v>173</v>
      </c>
      <c r="C27" s="86" t="s">
        <v>174</v>
      </c>
      <c r="D27" s="82">
        <f t="shared" si="1"/>
        <v>0.7665634258</v>
      </c>
      <c r="E27" s="88">
        <v>14852.0</v>
      </c>
      <c r="F27" s="88">
        <v>11385.0</v>
      </c>
    </row>
    <row r="28" ht="12.75" customHeight="1">
      <c r="A28" s="87" t="s">
        <v>110</v>
      </c>
      <c r="B28" s="86" t="s">
        <v>175</v>
      </c>
      <c r="C28" s="86" t="s">
        <v>176</v>
      </c>
      <c r="D28" s="82">
        <f t="shared" si="1"/>
        <v>0.008767123288</v>
      </c>
      <c r="E28" s="88">
        <v>7300.0</v>
      </c>
      <c r="F28" s="88">
        <v>64.0</v>
      </c>
    </row>
    <row r="29" ht="12.75" customHeight="1">
      <c r="A29" s="87" t="s">
        <v>109</v>
      </c>
      <c r="B29" s="86" t="s">
        <v>177</v>
      </c>
      <c r="C29" s="86" t="s">
        <v>178</v>
      </c>
      <c r="D29" s="82">
        <f t="shared" si="1"/>
        <v>0</v>
      </c>
      <c r="E29" s="88">
        <v>4669.0</v>
      </c>
      <c r="F29" s="88">
        <v>0.0</v>
      </c>
    </row>
    <row r="30" ht="12.75" customHeight="1">
      <c r="A30" s="87" t="s">
        <v>109</v>
      </c>
      <c r="B30" s="86" t="s">
        <v>179</v>
      </c>
      <c r="C30" s="86" t="s">
        <v>180</v>
      </c>
      <c r="D30" s="82">
        <f t="shared" si="1"/>
        <v>0</v>
      </c>
      <c r="E30" s="88">
        <v>986.0</v>
      </c>
      <c r="F30" s="88">
        <v>0.0</v>
      </c>
    </row>
    <row r="31" ht="12.75" customHeight="1">
      <c r="A31" s="87" t="s">
        <v>105</v>
      </c>
      <c r="B31" s="86" t="s">
        <v>181</v>
      </c>
      <c r="C31" s="86" t="s">
        <v>182</v>
      </c>
      <c r="D31" s="82">
        <f t="shared" si="1"/>
        <v>0</v>
      </c>
      <c r="E31" s="88">
        <v>2571.0</v>
      </c>
      <c r="F31" s="88">
        <v>0.0</v>
      </c>
    </row>
    <row r="32" ht="12.75" customHeight="1">
      <c r="A32" s="87" t="s">
        <v>104</v>
      </c>
      <c r="B32" s="86" t="s">
        <v>183</v>
      </c>
      <c r="C32" s="86" t="s">
        <v>184</v>
      </c>
      <c r="D32" s="82">
        <f t="shared" si="1"/>
        <v>0.3750930508</v>
      </c>
      <c r="E32" s="88">
        <v>45674.0</v>
      </c>
      <c r="F32" s="88">
        <v>17132.0</v>
      </c>
    </row>
    <row r="33" ht="12.75" customHeight="1">
      <c r="A33" s="87" t="s">
        <v>122</v>
      </c>
      <c r="B33" s="86" t="s">
        <v>185</v>
      </c>
      <c r="C33" s="86" t="s">
        <v>186</v>
      </c>
      <c r="D33" s="82">
        <f t="shared" si="1"/>
        <v>0</v>
      </c>
      <c r="E33" s="88">
        <v>2463.0</v>
      </c>
      <c r="F33" s="88">
        <v>0.0</v>
      </c>
    </row>
    <row r="34" ht="12.75" customHeight="1">
      <c r="A34" s="87" t="s">
        <v>122</v>
      </c>
      <c r="B34" s="86" t="s">
        <v>187</v>
      </c>
      <c r="C34" s="86" t="s">
        <v>188</v>
      </c>
      <c r="D34" s="82">
        <f t="shared" si="1"/>
        <v>0.001661386292</v>
      </c>
      <c r="E34" s="88">
        <v>25882.0</v>
      </c>
      <c r="F34" s="88">
        <v>43.0</v>
      </c>
    </row>
    <row r="35" ht="12.75" customHeight="1">
      <c r="A35" s="87" t="s">
        <v>112</v>
      </c>
      <c r="B35" s="86" t="s">
        <v>189</v>
      </c>
      <c r="C35" s="86" t="s">
        <v>190</v>
      </c>
      <c r="D35" s="82">
        <f t="shared" si="1"/>
        <v>0.07992635059</v>
      </c>
      <c r="E35" s="88">
        <v>23897.0</v>
      </c>
      <c r="F35" s="88">
        <v>1910.0</v>
      </c>
    </row>
    <row r="36" ht="12.75" customHeight="1">
      <c r="A36" s="87" t="s">
        <v>120</v>
      </c>
      <c r="B36" s="86" t="s">
        <v>191</v>
      </c>
      <c r="C36" s="86" t="s">
        <v>192</v>
      </c>
      <c r="D36" s="82">
        <f t="shared" si="1"/>
        <v>0</v>
      </c>
      <c r="E36" s="88">
        <v>1058.0</v>
      </c>
      <c r="F36" s="88">
        <v>0.0</v>
      </c>
    </row>
    <row r="37" ht="12.75" customHeight="1">
      <c r="A37" s="87" t="s">
        <v>109</v>
      </c>
      <c r="B37" s="86" t="s">
        <v>193</v>
      </c>
      <c r="C37" s="86" t="s">
        <v>194</v>
      </c>
      <c r="D37" s="82">
        <f t="shared" si="1"/>
        <v>0</v>
      </c>
      <c r="E37" s="88">
        <v>1838.0</v>
      </c>
      <c r="F37" s="88">
        <v>0.0</v>
      </c>
    </row>
    <row r="38" ht="12.75" customHeight="1">
      <c r="A38" s="87" t="s">
        <v>109</v>
      </c>
      <c r="B38" s="86" t="s">
        <v>195</v>
      </c>
      <c r="C38" s="86" t="s">
        <v>196</v>
      </c>
      <c r="D38" s="82">
        <f t="shared" si="1"/>
        <v>0.07003546099</v>
      </c>
      <c r="E38" s="88">
        <v>2256.0</v>
      </c>
      <c r="F38" s="88">
        <v>158.0</v>
      </c>
    </row>
    <row r="39" ht="12.75" customHeight="1">
      <c r="A39" s="87" t="s">
        <v>109</v>
      </c>
      <c r="B39" s="86" t="s">
        <v>197</v>
      </c>
      <c r="C39" s="86" t="s">
        <v>198</v>
      </c>
      <c r="D39" s="82">
        <f t="shared" si="1"/>
        <v>2.971771991</v>
      </c>
      <c r="E39" s="88">
        <v>5491.0</v>
      </c>
      <c r="F39" s="88">
        <v>16318.0</v>
      </c>
    </row>
    <row r="40" ht="12.75" customHeight="1">
      <c r="A40" s="87" t="s">
        <v>109</v>
      </c>
      <c r="B40" s="86" t="s">
        <v>199</v>
      </c>
      <c r="C40" s="86" t="s">
        <v>200</v>
      </c>
      <c r="D40" s="82">
        <f t="shared" si="1"/>
        <v>0</v>
      </c>
      <c r="E40" s="88">
        <v>1919.0</v>
      </c>
      <c r="F40" s="88">
        <v>0.0</v>
      </c>
    </row>
    <row r="41" ht="12.75" customHeight="1">
      <c r="A41" s="87" t="s">
        <v>121</v>
      </c>
      <c r="B41" s="86" t="s">
        <v>201</v>
      </c>
      <c r="C41" s="86" t="s">
        <v>202</v>
      </c>
      <c r="D41" s="82">
        <f t="shared" si="1"/>
        <v>0</v>
      </c>
      <c r="E41" s="88">
        <v>2311.0</v>
      </c>
      <c r="F41" s="88">
        <v>0.0</v>
      </c>
    </row>
    <row r="42" ht="12.75" customHeight="1">
      <c r="A42" s="87" t="s">
        <v>109</v>
      </c>
      <c r="B42" s="86" t="s">
        <v>203</v>
      </c>
      <c r="C42" s="86" t="s">
        <v>204</v>
      </c>
      <c r="D42" s="82">
        <f t="shared" si="1"/>
        <v>0.5014044944</v>
      </c>
      <c r="E42" s="88">
        <v>1424.0</v>
      </c>
      <c r="F42" s="88">
        <v>714.0</v>
      </c>
    </row>
    <row r="43" ht="12.75" customHeight="1">
      <c r="A43" s="87" t="s">
        <v>109</v>
      </c>
      <c r="B43" s="86" t="s">
        <v>205</v>
      </c>
      <c r="C43" s="86" t="s">
        <v>206</v>
      </c>
      <c r="D43" s="82">
        <f t="shared" si="1"/>
        <v>1.671709531</v>
      </c>
      <c r="E43" s="88">
        <v>2644.0</v>
      </c>
      <c r="F43" s="88">
        <v>4420.0</v>
      </c>
    </row>
    <row r="44" ht="12.75" customHeight="1">
      <c r="A44" s="87" t="s">
        <v>109</v>
      </c>
      <c r="B44" s="86" t="s">
        <v>207</v>
      </c>
      <c r="C44" s="86" t="s">
        <v>208</v>
      </c>
      <c r="D44" s="82">
        <f t="shared" si="1"/>
        <v>0</v>
      </c>
      <c r="E44" s="88">
        <v>1208.0</v>
      </c>
      <c r="F44" s="88">
        <v>0.0</v>
      </c>
    </row>
    <row r="45" ht="12.75" customHeight="1">
      <c r="A45" s="87" t="s">
        <v>109</v>
      </c>
      <c r="B45" s="86" t="s">
        <v>209</v>
      </c>
      <c r="C45" s="86" t="s">
        <v>210</v>
      </c>
      <c r="D45" s="82">
        <f t="shared" si="1"/>
        <v>0</v>
      </c>
      <c r="E45" s="88">
        <v>3137.0</v>
      </c>
      <c r="F45" s="88">
        <v>0.0</v>
      </c>
    </row>
    <row r="46" ht="12.75" customHeight="1">
      <c r="A46" s="87" t="s">
        <v>110</v>
      </c>
      <c r="B46" s="86" t="s">
        <v>211</v>
      </c>
      <c r="C46" s="86" t="s">
        <v>212</v>
      </c>
      <c r="D46" s="82">
        <f t="shared" si="1"/>
        <v>0.03350096515</v>
      </c>
      <c r="E46" s="88">
        <v>39372.0</v>
      </c>
      <c r="F46" s="88">
        <v>1319.0</v>
      </c>
    </row>
    <row r="47" ht="12.75" customHeight="1">
      <c r="A47" s="87" t="s">
        <v>106</v>
      </c>
      <c r="B47" s="86" t="s">
        <v>213</v>
      </c>
      <c r="C47" s="86" t="s">
        <v>214</v>
      </c>
      <c r="D47" s="82">
        <f t="shared" si="1"/>
        <v>0</v>
      </c>
      <c r="E47" s="88">
        <v>49107.0</v>
      </c>
      <c r="F47" s="88">
        <v>0.0</v>
      </c>
    </row>
    <row r="48" ht="12.75" customHeight="1">
      <c r="A48" s="87" t="s">
        <v>113</v>
      </c>
      <c r="B48" s="86" t="s">
        <v>215</v>
      </c>
      <c r="C48" s="86" t="s">
        <v>216</v>
      </c>
      <c r="D48" s="82">
        <f t="shared" si="1"/>
        <v>0</v>
      </c>
      <c r="E48" s="88">
        <v>5826.0</v>
      </c>
      <c r="F48" s="88">
        <v>0.0</v>
      </c>
    </row>
    <row r="49" ht="12.75" customHeight="1">
      <c r="A49" s="87" t="s">
        <v>109</v>
      </c>
      <c r="B49" s="86" t="s">
        <v>217</v>
      </c>
      <c r="C49" s="86" t="s">
        <v>218</v>
      </c>
      <c r="D49" s="82">
        <f t="shared" si="1"/>
        <v>0</v>
      </c>
      <c r="E49" s="88">
        <v>1055.0</v>
      </c>
      <c r="F49" s="88">
        <v>0.0</v>
      </c>
    </row>
    <row r="50" ht="12.75" customHeight="1">
      <c r="A50" s="87" t="s">
        <v>109</v>
      </c>
      <c r="B50" s="86" t="s">
        <v>219</v>
      </c>
      <c r="C50" s="86" t="s">
        <v>220</v>
      </c>
      <c r="D50" s="82">
        <f t="shared" si="1"/>
        <v>0</v>
      </c>
      <c r="E50" s="88">
        <v>1038.0</v>
      </c>
      <c r="F50" s="88">
        <v>0.0</v>
      </c>
    </row>
    <row r="51" ht="12.75" customHeight="1">
      <c r="A51" s="87" t="s">
        <v>109</v>
      </c>
      <c r="B51" s="86" t="s">
        <v>221</v>
      </c>
      <c r="C51" s="86" t="s">
        <v>222</v>
      </c>
      <c r="D51" s="82">
        <f t="shared" si="1"/>
        <v>0</v>
      </c>
      <c r="E51" s="88">
        <v>1031.0</v>
      </c>
      <c r="F51" s="88">
        <v>0.0</v>
      </c>
    </row>
    <row r="52" ht="12.75" customHeight="1">
      <c r="A52" s="87" t="s">
        <v>110</v>
      </c>
      <c r="B52" s="86" t="s">
        <v>223</v>
      </c>
      <c r="C52" s="86" t="s">
        <v>224</v>
      </c>
      <c r="D52" s="82">
        <f t="shared" si="1"/>
        <v>0</v>
      </c>
      <c r="E52" s="88">
        <v>4241.0</v>
      </c>
      <c r="F52" s="88">
        <v>0.0</v>
      </c>
    </row>
    <row r="53" ht="12.75" customHeight="1">
      <c r="A53" s="87" t="s">
        <v>113</v>
      </c>
      <c r="B53" s="86" t="s">
        <v>225</v>
      </c>
      <c r="C53" s="86" t="s">
        <v>226</v>
      </c>
      <c r="D53" s="82">
        <f t="shared" si="1"/>
        <v>0.1407371618</v>
      </c>
      <c r="E53" s="88">
        <v>43464.0</v>
      </c>
      <c r="F53" s="88">
        <v>6117.0</v>
      </c>
    </row>
    <row r="54" ht="12.75" customHeight="1">
      <c r="A54" s="87" t="s">
        <v>110</v>
      </c>
      <c r="B54" s="86" t="s">
        <v>227</v>
      </c>
      <c r="C54" s="86" t="s">
        <v>228</v>
      </c>
      <c r="D54" s="82">
        <f t="shared" si="1"/>
        <v>0.2649889535</v>
      </c>
      <c r="E54" s="88">
        <v>39379.0</v>
      </c>
      <c r="F54" s="88">
        <v>10435.0</v>
      </c>
    </row>
    <row r="55" ht="12.75" customHeight="1">
      <c r="A55" s="87" t="s">
        <v>126</v>
      </c>
      <c r="B55" s="86" t="s">
        <v>229</v>
      </c>
      <c r="C55" s="86" t="s">
        <v>230</v>
      </c>
      <c r="D55" s="82">
        <f t="shared" si="1"/>
        <v>0.008642136965</v>
      </c>
      <c r="E55" s="88">
        <v>22911.0</v>
      </c>
      <c r="F55" s="88">
        <v>198.0</v>
      </c>
    </row>
    <row r="56" ht="12.75" customHeight="1">
      <c r="A56" s="87" t="s">
        <v>110</v>
      </c>
      <c r="B56" s="86" t="s">
        <v>231</v>
      </c>
      <c r="C56" s="86" t="s">
        <v>232</v>
      </c>
      <c r="D56" s="82">
        <f t="shared" si="1"/>
        <v>0</v>
      </c>
      <c r="E56" s="88">
        <v>1743.0</v>
      </c>
      <c r="F56" s="88">
        <v>0.0</v>
      </c>
    </row>
    <row r="57" ht="12.75" customHeight="1">
      <c r="A57" s="87" t="s">
        <v>121</v>
      </c>
      <c r="B57" s="86" t="s">
        <v>233</v>
      </c>
      <c r="C57" s="86" t="s">
        <v>234</v>
      </c>
      <c r="D57" s="82">
        <f t="shared" si="1"/>
        <v>0</v>
      </c>
      <c r="E57" s="88">
        <v>12302.0</v>
      </c>
      <c r="F57" s="88">
        <v>0.0</v>
      </c>
    </row>
    <row r="58" ht="12.75" customHeight="1">
      <c r="A58" s="87" t="s">
        <v>109</v>
      </c>
      <c r="B58" s="86" t="s">
        <v>235</v>
      </c>
      <c r="C58" s="86" t="s">
        <v>236</v>
      </c>
      <c r="D58" s="82">
        <f t="shared" si="1"/>
        <v>0.1847950538</v>
      </c>
      <c r="E58" s="88">
        <v>4367.0</v>
      </c>
      <c r="F58" s="88">
        <v>807.0</v>
      </c>
    </row>
    <row r="59" ht="12.75" customHeight="1">
      <c r="A59" s="87" t="s">
        <v>121</v>
      </c>
      <c r="B59" s="86" t="s">
        <v>237</v>
      </c>
      <c r="C59" s="86" t="s">
        <v>238</v>
      </c>
      <c r="D59" s="82">
        <f t="shared" si="1"/>
        <v>0</v>
      </c>
      <c r="E59" s="88">
        <v>598.0</v>
      </c>
      <c r="F59" s="88">
        <v>0.0</v>
      </c>
    </row>
    <row r="60" ht="12.75" customHeight="1">
      <c r="A60" s="87" t="s">
        <v>110</v>
      </c>
      <c r="B60" s="86" t="s">
        <v>239</v>
      </c>
      <c r="C60" s="86" t="s">
        <v>240</v>
      </c>
      <c r="D60" s="82">
        <f t="shared" si="1"/>
        <v>0.1867307058</v>
      </c>
      <c r="E60" s="88">
        <v>106185.0</v>
      </c>
      <c r="F60" s="88">
        <v>19828.0</v>
      </c>
    </row>
    <row r="61" ht="12.75" customHeight="1">
      <c r="A61" s="87" t="s">
        <v>120</v>
      </c>
      <c r="B61" s="86" t="s">
        <v>241</v>
      </c>
      <c r="C61" s="86" t="s">
        <v>242</v>
      </c>
      <c r="D61" s="82">
        <f t="shared" si="1"/>
        <v>0</v>
      </c>
      <c r="E61" s="88">
        <v>10817.0</v>
      </c>
      <c r="F61" s="88">
        <v>0.0</v>
      </c>
    </row>
    <row r="62" ht="12.75" customHeight="1">
      <c r="A62" s="87" t="s">
        <v>125</v>
      </c>
      <c r="B62" s="86" t="s">
        <v>243</v>
      </c>
      <c r="C62" s="86" t="s">
        <v>244</v>
      </c>
      <c r="D62" s="82">
        <f t="shared" si="1"/>
        <v>0.4857222844</v>
      </c>
      <c r="E62" s="88">
        <v>39292.0</v>
      </c>
      <c r="F62" s="88">
        <v>19085.0</v>
      </c>
    </row>
    <row r="63" ht="12.75" customHeight="1">
      <c r="A63" s="87" t="s">
        <v>126</v>
      </c>
      <c r="B63" s="86" t="s">
        <v>245</v>
      </c>
      <c r="C63" s="86" t="s">
        <v>246</v>
      </c>
      <c r="D63" s="82">
        <f t="shared" si="1"/>
        <v>0.003015681544</v>
      </c>
      <c r="E63" s="88">
        <v>14922.0</v>
      </c>
      <c r="F63" s="88">
        <v>45.0</v>
      </c>
    </row>
    <row r="64" ht="12.75" customHeight="1">
      <c r="A64" s="87" t="s">
        <v>123</v>
      </c>
      <c r="B64" s="86" t="s">
        <v>247</v>
      </c>
      <c r="C64" s="86" t="s">
        <v>248</v>
      </c>
      <c r="D64" s="82">
        <f t="shared" si="1"/>
        <v>0.9727197321</v>
      </c>
      <c r="E64" s="88">
        <v>32551.0</v>
      </c>
      <c r="F64" s="88">
        <v>31663.0</v>
      </c>
    </row>
    <row r="65" ht="12.75" customHeight="1">
      <c r="A65" s="87" t="s">
        <v>103</v>
      </c>
      <c r="B65" s="86" t="s">
        <v>249</v>
      </c>
      <c r="C65" s="86" t="s">
        <v>250</v>
      </c>
      <c r="D65" s="82">
        <f t="shared" si="1"/>
        <v>0</v>
      </c>
      <c r="E65" s="88">
        <v>4047.0</v>
      </c>
      <c r="F65" s="88">
        <v>0.0</v>
      </c>
    </row>
    <row r="66" ht="12.75" customHeight="1">
      <c r="A66" s="87" t="s">
        <v>109</v>
      </c>
      <c r="B66" s="86" t="s">
        <v>251</v>
      </c>
      <c r="C66" s="86" t="s">
        <v>252</v>
      </c>
      <c r="D66" s="82">
        <f t="shared" si="1"/>
        <v>0.5014825797</v>
      </c>
      <c r="E66" s="88">
        <v>2698.0</v>
      </c>
      <c r="F66" s="88">
        <v>1353.0</v>
      </c>
    </row>
    <row r="67" ht="12.75" customHeight="1">
      <c r="A67" s="87" t="s">
        <v>118</v>
      </c>
      <c r="B67" s="86" t="s">
        <v>253</v>
      </c>
      <c r="C67" s="86" t="s">
        <v>254</v>
      </c>
      <c r="D67" s="82">
        <f t="shared" si="1"/>
        <v>0.005915701257</v>
      </c>
      <c r="E67" s="88">
        <v>4057.0</v>
      </c>
      <c r="F67" s="88">
        <v>24.0</v>
      </c>
    </row>
    <row r="68" ht="12.75" customHeight="1">
      <c r="A68" s="87" t="s">
        <v>110</v>
      </c>
      <c r="B68" s="86" t="s">
        <v>255</v>
      </c>
      <c r="C68" s="86" t="s">
        <v>256</v>
      </c>
      <c r="D68" s="82">
        <f t="shared" si="1"/>
        <v>0.03127709236</v>
      </c>
      <c r="E68" s="88">
        <v>29990.0</v>
      </c>
      <c r="F68" s="88">
        <v>938.0</v>
      </c>
    </row>
    <row r="69" ht="12.75" customHeight="1">
      <c r="A69" s="87" t="s">
        <v>110</v>
      </c>
      <c r="B69" s="86" t="s">
        <v>257</v>
      </c>
      <c r="C69" s="86" t="s">
        <v>258</v>
      </c>
      <c r="D69" s="82">
        <f t="shared" si="1"/>
        <v>0</v>
      </c>
      <c r="E69" s="88">
        <v>13574.0</v>
      </c>
      <c r="F69" s="88">
        <v>0.0</v>
      </c>
    </row>
    <row r="70" ht="12.75" customHeight="1">
      <c r="A70" s="87" t="s">
        <v>108</v>
      </c>
      <c r="B70" s="86" t="s">
        <v>259</v>
      </c>
      <c r="C70" s="86" t="s">
        <v>260</v>
      </c>
      <c r="D70" s="82">
        <f t="shared" si="1"/>
        <v>0.1978408373</v>
      </c>
      <c r="E70" s="88">
        <v>36403.0</v>
      </c>
      <c r="F70" s="88">
        <v>7202.0</v>
      </c>
    </row>
    <row r="71" ht="12.75" customHeight="1">
      <c r="A71" s="87" t="s">
        <v>121</v>
      </c>
      <c r="B71" s="86" t="s">
        <v>261</v>
      </c>
      <c r="C71" s="86" t="s">
        <v>262</v>
      </c>
      <c r="D71" s="82">
        <f t="shared" si="1"/>
        <v>0</v>
      </c>
      <c r="E71" s="88">
        <v>1581.0</v>
      </c>
      <c r="F71" s="88">
        <v>0.0</v>
      </c>
    </row>
    <row r="72" ht="12.75" customHeight="1">
      <c r="A72" s="87" t="s">
        <v>109</v>
      </c>
      <c r="B72" s="86" t="s">
        <v>263</v>
      </c>
      <c r="C72" s="86" t="s">
        <v>264</v>
      </c>
      <c r="D72" s="82">
        <f t="shared" si="1"/>
        <v>0.06333606334</v>
      </c>
      <c r="E72" s="88">
        <v>3663.0</v>
      </c>
      <c r="F72" s="88">
        <v>232.0</v>
      </c>
    </row>
    <row r="73" ht="12.75" customHeight="1">
      <c r="A73" s="87" t="s">
        <v>123</v>
      </c>
      <c r="B73" s="86" t="s">
        <v>265</v>
      </c>
      <c r="C73" s="86" t="s">
        <v>266</v>
      </c>
      <c r="D73" s="82">
        <f t="shared" si="1"/>
        <v>0</v>
      </c>
      <c r="E73" s="88">
        <v>15796.0</v>
      </c>
      <c r="F73" s="88">
        <v>0.0</v>
      </c>
    </row>
    <row r="74" ht="12.75" customHeight="1">
      <c r="A74" s="87" t="s">
        <v>103</v>
      </c>
      <c r="B74" s="86" t="s">
        <v>267</v>
      </c>
      <c r="C74" s="86" t="s">
        <v>268</v>
      </c>
      <c r="D74" s="82">
        <f t="shared" si="1"/>
        <v>0.1772273425</v>
      </c>
      <c r="E74" s="88">
        <v>5208.0</v>
      </c>
      <c r="F74" s="88">
        <v>923.0</v>
      </c>
    </row>
    <row r="75" ht="12.75" customHeight="1">
      <c r="A75" s="87" t="s">
        <v>109</v>
      </c>
      <c r="B75" s="86" t="s">
        <v>269</v>
      </c>
      <c r="C75" s="86" t="s">
        <v>270</v>
      </c>
      <c r="D75" s="82">
        <f t="shared" si="1"/>
        <v>0</v>
      </c>
      <c r="E75" s="88">
        <v>1442.0</v>
      </c>
      <c r="F75" s="88">
        <v>0.0</v>
      </c>
    </row>
    <row r="76" ht="12.75" customHeight="1">
      <c r="A76" s="87" t="s">
        <v>105</v>
      </c>
      <c r="B76" s="86" t="s">
        <v>271</v>
      </c>
      <c r="C76" s="86" t="s">
        <v>272</v>
      </c>
      <c r="D76" s="82">
        <f t="shared" si="1"/>
        <v>0</v>
      </c>
      <c r="E76" s="88">
        <v>744.0</v>
      </c>
      <c r="F76" s="88">
        <v>0.0</v>
      </c>
    </row>
    <row r="77" ht="12.75" customHeight="1">
      <c r="A77" s="87" t="s">
        <v>120</v>
      </c>
      <c r="B77" s="86" t="s">
        <v>273</v>
      </c>
      <c r="C77" s="86" t="s">
        <v>274</v>
      </c>
      <c r="D77" s="82">
        <f t="shared" si="1"/>
        <v>0</v>
      </c>
      <c r="E77" s="88">
        <v>8676.0</v>
      </c>
      <c r="F77" s="88">
        <v>0.0</v>
      </c>
    </row>
    <row r="78" ht="12.75" customHeight="1">
      <c r="A78" s="87" t="s">
        <v>103</v>
      </c>
      <c r="B78" s="86" t="s">
        <v>275</v>
      </c>
      <c r="C78" s="86" t="s">
        <v>276</v>
      </c>
      <c r="D78" s="82">
        <f t="shared" si="1"/>
        <v>0</v>
      </c>
      <c r="E78" s="88">
        <v>1666.0</v>
      </c>
      <c r="F78" s="88">
        <v>0.0</v>
      </c>
    </row>
    <row r="79" ht="12.75" customHeight="1">
      <c r="A79" s="87" t="s">
        <v>120</v>
      </c>
      <c r="B79" s="86" t="s">
        <v>277</v>
      </c>
      <c r="C79" s="86" t="s">
        <v>278</v>
      </c>
      <c r="D79" s="82">
        <f t="shared" si="1"/>
        <v>0.03574857818</v>
      </c>
      <c r="E79" s="88">
        <v>13539.0</v>
      </c>
      <c r="F79" s="88">
        <v>484.0</v>
      </c>
    </row>
    <row r="80" ht="12.75" customHeight="1">
      <c r="A80" s="87" t="s">
        <v>109</v>
      </c>
      <c r="B80" s="86" t="s">
        <v>279</v>
      </c>
      <c r="C80" s="86" t="s">
        <v>280</v>
      </c>
      <c r="D80" s="82">
        <f t="shared" si="1"/>
        <v>0</v>
      </c>
      <c r="E80" s="88">
        <v>1354.0</v>
      </c>
      <c r="F80" s="88">
        <v>0.0</v>
      </c>
    </row>
    <row r="81" ht="12.75" customHeight="1">
      <c r="A81" s="87" t="s">
        <v>110</v>
      </c>
      <c r="B81" s="86" t="s">
        <v>281</v>
      </c>
      <c r="C81" s="86" t="s">
        <v>282</v>
      </c>
      <c r="D81" s="82">
        <f t="shared" si="1"/>
        <v>0.1411871377</v>
      </c>
      <c r="E81" s="88">
        <v>30881.0</v>
      </c>
      <c r="F81" s="88">
        <v>4360.0</v>
      </c>
    </row>
    <row r="82" ht="12.75" customHeight="1">
      <c r="A82" s="87" t="s">
        <v>115</v>
      </c>
      <c r="B82" s="86" t="s">
        <v>283</v>
      </c>
      <c r="C82" s="86" t="s">
        <v>284</v>
      </c>
      <c r="D82" s="82">
        <f t="shared" si="1"/>
        <v>0</v>
      </c>
      <c r="E82" s="88">
        <v>306.0</v>
      </c>
      <c r="F82" s="88">
        <v>0.0</v>
      </c>
    </row>
    <row r="83" ht="12.75" customHeight="1">
      <c r="A83" s="87" t="s">
        <v>109</v>
      </c>
      <c r="B83" s="86" t="s">
        <v>285</v>
      </c>
      <c r="C83" s="86" t="s">
        <v>286</v>
      </c>
      <c r="D83" s="82">
        <f t="shared" si="1"/>
        <v>0.334026465</v>
      </c>
      <c r="E83" s="88">
        <v>5290.0</v>
      </c>
      <c r="F83" s="88">
        <v>1767.0</v>
      </c>
    </row>
    <row r="84" ht="12.75" customHeight="1">
      <c r="A84" s="87" t="s">
        <v>109</v>
      </c>
      <c r="B84" s="86" t="s">
        <v>287</v>
      </c>
      <c r="C84" s="86" t="s">
        <v>288</v>
      </c>
      <c r="D84" s="82">
        <f t="shared" si="1"/>
        <v>0.1932864104</v>
      </c>
      <c r="E84" s="88">
        <v>1847.0</v>
      </c>
      <c r="F84" s="88">
        <v>357.0</v>
      </c>
    </row>
    <row r="85" ht="12.75" customHeight="1">
      <c r="A85" s="87" t="s">
        <v>103</v>
      </c>
      <c r="B85" s="86" t="s">
        <v>289</v>
      </c>
      <c r="C85" s="86" t="s">
        <v>290</v>
      </c>
      <c r="D85" s="82">
        <f t="shared" si="1"/>
        <v>0</v>
      </c>
      <c r="E85" s="88">
        <v>3444.0</v>
      </c>
      <c r="F85" s="88">
        <v>0.0</v>
      </c>
    </row>
    <row r="86" ht="12.75" customHeight="1">
      <c r="A86" s="87" t="s">
        <v>121</v>
      </c>
      <c r="B86" s="86" t="s">
        <v>291</v>
      </c>
      <c r="C86" s="86" t="s">
        <v>292</v>
      </c>
      <c r="D86" s="82">
        <f t="shared" si="1"/>
        <v>1.722938578</v>
      </c>
      <c r="E86" s="88">
        <v>44593.0</v>
      </c>
      <c r="F86" s="88">
        <v>76831.0</v>
      </c>
    </row>
    <row r="87" ht="12.75" customHeight="1">
      <c r="A87" s="87" t="s">
        <v>120</v>
      </c>
      <c r="B87" s="86" t="s">
        <v>293</v>
      </c>
      <c r="C87" s="86" t="s">
        <v>294</v>
      </c>
      <c r="D87" s="82">
        <f t="shared" si="1"/>
        <v>0</v>
      </c>
      <c r="E87" s="88">
        <v>1177.0</v>
      </c>
      <c r="F87" s="88">
        <v>0.0</v>
      </c>
    </row>
    <row r="88" ht="12.75" customHeight="1">
      <c r="A88" s="87" t="s">
        <v>126</v>
      </c>
      <c r="B88" s="86" t="s">
        <v>295</v>
      </c>
      <c r="C88" s="86" t="s">
        <v>296</v>
      </c>
      <c r="D88" s="82">
        <f t="shared" si="1"/>
        <v>2.816918676</v>
      </c>
      <c r="E88" s="88">
        <v>9788.0</v>
      </c>
      <c r="F88" s="88">
        <v>27572.0</v>
      </c>
    </row>
    <row r="89" ht="12.75" customHeight="1">
      <c r="A89" s="87" t="s">
        <v>126</v>
      </c>
      <c r="B89" s="86" t="s">
        <v>297</v>
      </c>
      <c r="C89" s="86" t="s">
        <v>298</v>
      </c>
      <c r="D89" s="82">
        <f t="shared" si="1"/>
        <v>0.8511878082</v>
      </c>
      <c r="E89" s="88">
        <v>40158.0</v>
      </c>
      <c r="F89" s="88">
        <v>34182.0</v>
      </c>
    </row>
    <row r="90" ht="12.75" customHeight="1">
      <c r="A90" s="87" t="s">
        <v>126</v>
      </c>
      <c r="B90" s="86" t="s">
        <v>299</v>
      </c>
      <c r="C90" s="86" t="s">
        <v>300</v>
      </c>
      <c r="D90" s="82">
        <f t="shared" si="1"/>
        <v>1.381689453</v>
      </c>
      <c r="E90" s="88">
        <v>102400.0</v>
      </c>
      <c r="F90" s="88">
        <v>141485.0</v>
      </c>
    </row>
    <row r="91" ht="12.75" customHeight="1">
      <c r="A91" s="87" t="s">
        <v>126</v>
      </c>
      <c r="B91" s="86" t="s">
        <v>301</v>
      </c>
      <c r="C91" s="86" t="s">
        <v>302</v>
      </c>
      <c r="D91" s="82">
        <f t="shared" si="1"/>
        <v>0.3680239899</v>
      </c>
      <c r="E91" s="88">
        <v>31680.0</v>
      </c>
      <c r="F91" s="88">
        <v>11659.0</v>
      </c>
    </row>
    <row r="92" ht="12.75" customHeight="1">
      <c r="A92" s="87" t="s">
        <v>126</v>
      </c>
      <c r="B92" s="86" t="s">
        <v>303</v>
      </c>
      <c r="C92" s="86" t="s">
        <v>304</v>
      </c>
      <c r="D92" s="82">
        <f t="shared" si="1"/>
        <v>0.1958019023</v>
      </c>
      <c r="E92" s="88">
        <v>42686.0</v>
      </c>
      <c r="F92" s="88">
        <v>8358.0</v>
      </c>
    </row>
    <row r="93" ht="12.75" customHeight="1">
      <c r="A93" s="87" t="s">
        <v>109</v>
      </c>
      <c r="B93" s="86" t="s">
        <v>305</v>
      </c>
      <c r="C93" s="86" t="s">
        <v>306</v>
      </c>
      <c r="D93" s="82">
        <f t="shared" si="1"/>
        <v>0</v>
      </c>
      <c r="E93" s="88">
        <v>2094.0</v>
      </c>
      <c r="F93" s="88">
        <v>0.0</v>
      </c>
    </row>
    <row r="94" ht="12.75" customHeight="1">
      <c r="A94" s="87" t="s">
        <v>120</v>
      </c>
      <c r="B94" s="86" t="s">
        <v>307</v>
      </c>
      <c r="C94" s="86" t="s">
        <v>308</v>
      </c>
      <c r="D94" s="82">
        <f t="shared" si="1"/>
        <v>0</v>
      </c>
      <c r="E94" s="88">
        <v>844.0</v>
      </c>
      <c r="F94" s="88">
        <v>0.0</v>
      </c>
    </row>
    <row r="95" ht="12.75" customHeight="1">
      <c r="A95" s="87" t="s">
        <v>116</v>
      </c>
      <c r="B95" s="86" t="s">
        <v>309</v>
      </c>
      <c r="C95" s="86" t="s">
        <v>310</v>
      </c>
      <c r="D95" s="82">
        <f t="shared" si="1"/>
        <v>0.05617476594</v>
      </c>
      <c r="E95" s="88">
        <v>20187.0</v>
      </c>
      <c r="F95" s="88">
        <v>1134.0</v>
      </c>
    </row>
    <row r="96" ht="12.75" customHeight="1">
      <c r="A96" s="87" t="s">
        <v>109</v>
      </c>
      <c r="B96" s="86" t="s">
        <v>311</v>
      </c>
      <c r="C96" s="86" t="s">
        <v>312</v>
      </c>
      <c r="D96" s="82">
        <f t="shared" si="1"/>
        <v>0.007869884575</v>
      </c>
      <c r="E96" s="88">
        <v>3812.0</v>
      </c>
      <c r="F96" s="88">
        <v>30.0</v>
      </c>
    </row>
    <row r="97" ht="12.75" customHeight="1">
      <c r="A97" s="87" t="s">
        <v>109</v>
      </c>
      <c r="B97" s="86" t="s">
        <v>313</v>
      </c>
      <c r="C97" s="86" t="s">
        <v>314</v>
      </c>
      <c r="D97" s="82">
        <f t="shared" si="1"/>
        <v>0.0277334751</v>
      </c>
      <c r="E97" s="88">
        <v>22572.0</v>
      </c>
      <c r="F97" s="88">
        <v>626.0</v>
      </c>
    </row>
    <row r="98" ht="12.75" customHeight="1">
      <c r="A98" s="87" t="s">
        <v>118</v>
      </c>
      <c r="B98" s="86" t="s">
        <v>315</v>
      </c>
      <c r="C98" s="86" t="s">
        <v>316</v>
      </c>
      <c r="D98" s="82">
        <f t="shared" si="1"/>
        <v>0</v>
      </c>
      <c r="E98" s="88">
        <v>3981.0</v>
      </c>
      <c r="F98" s="88">
        <v>0.0</v>
      </c>
    </row>
    <row r="99" ht="12.75" customHeight="1">
      <c r="A99" s="87" t="s">
        <v>121</v>
      </c>
      <c r="B99" s="86" t="s">
        <v>317</v>
      </c>
      <c r="C99" s="86" t="s">
        <v>318</v>
      </c>
      <c r="D99" s="82">
        <f t="shared" si="1"/>
        <v>0</v>
      </c>
      <c r="E99" s="88">
        <v>5592.0</v>
      </c>
      <c r="F99" s="88">
        <v>0.0</v>
      </c>
    </row>
    <row r="100" ht="12.75" customHeight="1">
      <c r="A100" s="87" t="s">
        <v>123</v>
      </c>
      <c r="B100" s="86" t="s">
        <v>319</v>
      </c>
      <c r="C100" s="86" t="s">
        <v>320</v>
      </c>
      <c r="D100" s="82">
        <f t="shared" si="1"/>
        <v>0.4933592524</v>
      </c>
      <c r="E100" s="88">
        <v>82822.0</v>
      </c>
      <c r="F100" s="88">
        <v>40861.0</v>
      </c>
    </row>
    <row r="101" ht="12.75" customHeight="1">
      <c r="A101" s="87" t="s">
        <v>123</v>
      </c>
      <c r="B101" s="86" t="s">
        <v>321</v>
      </c>
      <c r="C101" s="86" t="s">
        <v>322</v>
      </c>
      <c r="D101" s="82">
        <f t="shared" si="1"/>
        <v>0.01414198269</v>
      </c>
      <c r="E101" s="88">
        <v>28426.0</v>
      </c>
      <c r="F101" s="88">
        <v>402.0</v>
      </c>
    </row>
    <row r="102" ht="12.75" customHeight="1">
      <c r="A102" s="87" t="s">
        <v>117</v>
      </c>
      <c r="B102" s="86" t="s">
        <v>323</v>
      </c>
      <c r="C102" s="86" t="s">
        <v>324</v>
      </c>
      <c r="D102" s="82">
        <f t="shared" si="1"/>
        <v>0</v>
      </c>
      <c r="E102" s="88">
        <v>12090.0</v>
      </c>
      <c r="F102" s="88">
        <v>0.0</v>
      </c>
    </row>
    <row r="103" ht="12.75" customHeight="1">
      <c r="A103" s="87" t="s">
        <v>126</v>
      </c>
      <c r="B103" s="86" t="s">
        <v>325</v>
      </c>
      <c r="C103" s="86" t="s">
        <v>326</v>
      </c>
      <c r="D103" s="82">
        <f t="shared" si="1"/>
        <v>0.1272279162</v>
      </c>
      <c r="E103" s="88">
        <v>33271.0</v>
      </c>
      <c r="F103" s="88">
        <v>4233.0</v>
      </c>
    </row>
    <row r="104" ht="12.75" customHeight="1">
      <c r="A104" s="87" t="s">
        <v>109</v>
      </c>
      <c r="B104" s="86" t="s">
        <v>327</v>
      </c>
      <c r="C104" s="86" t="s">
        <v>328</v>
      </c>
      <c r="D104" s="82">
        <f t="shared" si="1"/>
        <v>0.09805821153</v>
      </c>
      <c r="E104" s="88">
        <v>23741.0</v>
      </c>
      <c r="F104" s="88">
        <v>2328.0</v>
      </c>
    </row>
    <row r="105" ht="12.75" customHeight="1">
      <c r="A105" s="87" t="s">
        <v>109</v>
      </c>
      <c r="B105" s="86" t="s">
        <v>329</v>
      </c>
      <c r="C105" s="86" t="s">
        <v>330</v>
      </c>
      <c r="D105" s="82">
        <f t="shared" si="1"/>
        <v>0</v>
      </c>
      <c r="E105" s="88">
        <v>1149.0</v>
      </c>
      <c r="F105" s="88">
        <v>0.0</v>
      </c>
    </row>
    <row r="106" ht="12.75" customHeight="1">
      <c r="A106" s="87" t="s">
        <v>114</v>
      </c>
      <c r="B106" s="86" t="s">
        <v>331</v>
      </c>
      <c r="C106" s="86" t="s">
        <v>332</v>
      </c>
      <c r="D106" s="82">
        <f t="shared" si="1"/>
        <v>0.05738466807</v>
      </c>
      <c r="E106" s="88">
        <v>20441.0</v>
      </c>
      <c r="F106" s="88">
        <v>1173.0</v>
      </c>
    </row>
    <row r="107" ht="12.75" customHeight="1">
      <c r="A107" s="87" t="s">
        <v>114</v>
      </c>
      <c r="B107" s="86" t="s">
        <v>333</v>
      </c>
      <c r="C107" s="86" t="s">
        <v>334</v>
      </c>
      <c r="D107" s="82">
        <f t="shared" si="1"/>
        <v>0.01981457525</v>
      </c>
      <c r="E107" s="88">
        <v>46380.0</v>
      </c>
      <c r="F107" s="88">
        <v>919.0</v>
      </c>
    </row>
    <row r="108" ht="12.75" customHeight="1">
      <c r="A108" s="87" t="s">
        <v>121</v>
      </c>
      <c r="B108" s="86" t="s">
        <v>335</v>
      </c>
      <c r="C108" s="86" t="s">
        <v>336</v>
      </c>
      <c r="D108" s="82">
        <f t="shared" si="1"/>
        <v>0</v>
      </c>
      <c r="E108" s="88">
        <v>88.0</v>
      </c>
      <c r="F108" s="88">
        <v>0.0</v>
      </c>
    </row>
    <row r="109" ht="12.75" customHeight="1">
      <c r="A109" s="87" t="s">
        <v>109</v>
      </c>
      <c r="B109" s="86" t="s">
        <v>337</v>
      </c>
      <c r="C109" s="86" t="s">
        <v>338</v>
      </c>
      <c r="D109" s="82">
        <f t="shared" si="1"/>
        <v>0.006202774332</v>
      </c>
      <c r="E109" s="88">
        <v>8867.0</v>
      </c>
      <c r="F109" s="88">
        <v>55.0</v>
      </c>
    </row>
    <row r="110" ht="12.75" customHeight="1">
      <c r="A110" s="87" t="s">
        <v>110</v>
      </c>
      <c r="B110" s="86" t="s">
        <v>339</v>
      </c>
      <c r="C110" s="86" t="s">
        <v>340</v>
      </c>
      <c r="D110" s="82">
        <f t="shared" si="1"/>
        <v>0</v>
      </c>
      <c r="E110" s="88">
        <v>5449.0</v>
      </c>
      <c r="F110" s="88">
        <v>0.0</v>
      </c>
    </row>
    <row r="111" ht="12.75" customHeight="1">
      <c r="A111" s="87" t="s">
        <v>110</v>
      </c>
      <c r="B111" s="86" t="s">
        <v>341</v>
      </c>
      <c r="C111" s="86" t="s">
        <v>342</v>
      </c>
      <c r="D111" s="82">
        <f t="shared" si="1"/>
        <v>0.07941527281</v>
      </c>
      <c r="E111" s="88">
        <v>72102.0</v>
      </c>
      <c r="F111" s="88">
        <v>5726.0</v>
      </c>
    </row>
    <row r="112" ht="12.75" customHeight="1">
      <c r="A112" s="87" t="s">
        <v>109</v>
      </c>
      <c r="B112" s="86" t="s">
        <v>343</v>
      </c>
      <c r="C112" s="86" t="s">
        <v>344</v>
      </c>
      <c r="D112" s="82">
        <f t="shared" si="1"/>
        <v>0.2426106407</v>
      </c>
      <c r="E112" s="88">
        <v>12518.0</v>
      </c>
      <c r="F112" s="88">
        <v>3037.0</v>
      </c>
    </row>
    <row r="113" ht="12.75" customHeight="1">
      <c r="A113" s="87" t="s">
        <v>109</v>
      </c>
      <c r="B113" s="86" t="s">
        <v>345</v>
      </c>
      <c r="C113" s="86" t="s">
        <v>346</v>
      </c>
      <c r="D113" s="82">
        <f t="shared" si="1"/>
        <v>0.1339323403</v>
      </c>
      <c r="E113" s="88">
        <v>33166.0</v>
      </c>
      <c r="F113" s="88">
        <v>4442.0</v>
      </c>
    </row>
    <row r="114" ht="12.75" customHeight="1">
      <c r="A114" s="87" t="s">
        <v>109</v>
      </c>
      <c r="B114" s="86" t="s">
        <v>347</v>
      </c>
      <c r="C114" s="86" t="s">
        <v>348</v>
      </c>
      <c r="D114" s="82">
        <f t="shared" si="1"/>
        <v>0</v>
      </c>
      <c r="E114" s="88">
        <v>1862.0</v>
      </c>
      <c r="F114" s="88">
        <v>0.0</v>
      </c>
    </row>
    <row r="115" ht="12.75" customHeight="1">
      <c r="A115" s="87" t="s">
        <v>110</v>
      </c>
      <c r="B115" s="86" t="s">
        <v>349</v>
      </c>
      <c r="C115" s="86" t="s">
        <v>350</v>
      </c>
      <c r="D115" s="82">
        <f t="shared" si="1"/>
        <v>0</v>
      </c>
      <c r="E115" s="88">
        <v>10083.0</v>
      </c>
      <c r="F115" s="88">
        <v>0.0</v>
      </c>
    </row>
    <row r="116" ht="12.75" customHeight="1">
      <c r="A116" s="87" t="s">
        <v>120</v>
      </c>
      <c r="B116" s="86" t="s">
        <v>351</v>
      </c>
      <c r="C116" s="86" t="s">
        <v>352</v>
      </c>
      <c r="D116" s="82">
        <f t="shared" si="1"/>
        <v>0</v>
      </c>
      <c r="E116" s="88">
        <v>510.0</v>
      </c>
      <c r="F116" s="88">
        <v>0.0</v>
      </c>
    </row>
    <row r="117" ht="12.75" customHeight="1">
      <c r="A117" s="87" t="s">
        <v>119</v>
      </c>
      <c r="B117" s="86" t="s">
        <v>353</v>
      </c>
      <c r="C117" s="86" t="s">
        <v>354</v>
      </c>
      <c r="D117" s="82">
        <f t="shared" si="1"/>
        <v>0.05200633149</v>
      </c>
      <c r="E117" s="88">
        <v>61281.0</v>
      </c>
      <c r="F117" s="88">
        <v>3187.0</v>
      </c>
    </row>
    <row r="118" ht="12.75" customHeight="1">
      <c r="A118" s="87" t="s">
        <v>105</v>
      </c>
      <c r="B118" s="86" t="s">
        <v>355</v>
      </c>
      <c r="C118" s="86" t="s">
        <v>356</v>
      </c>
      <c r="D118" s="82">
        <f t="shared" si="1"/>
        <v>0</v>
      </c>
      <c r="E118" s="88">
        <v>2312.0</v>
      </c>
      <c r="F118" s="88">
        <v>0.0</v>
      </c>
    </row>
    <row r="119" ht="12.75" customHeight="1">
      <c r="A119" s="87" t="s">
        <v>123</v>
      </c>
      <c r="B119" s="86" t="s">
        <v>357</v>
      </c>
      <c r="C119" s="86" t="s">
        <v>358</v>
      </c>
      <c r="D119" s="82">
        <f t="shared" si="1"/>
        <v>0.05139270302</v>
      </c>
      <c r="E119" s="88">
        <v>38235.0</v>
      </c>
      <c r="F119" s="88">
        <v>1965.0</v>
      </c>
    </row>
    <row r="120" ht="12.75" customHeight="1">
      <c r="A120" s="87" t="s">
        <v>109</v>
      </c>
      <c r="B120" s="86" t="s">
        <v>359</v>
      </c>
      <c r="C120" s="86" t="s">
        <v>360</v>
      </c>
      <c r="D120" s="82">
        <f t="shared" si="1"/>
        <v>0.1085607097</v>
      </c>
      <c r="E120" s="88">
        <v>110353.0</v>
      </c>
      <c r="F120" s="88">
        <v>11980.0</v>
      </c>
    </row>
    <row r="121" ht="12.75" customHeight="1">
      <c r="A121" s="87" t="s">
        <v>109</v>
      </c>
      <c r="B121" s="86" t="s">
        <v>361</v>
      </c>
      <c r="C121" s="86" t="s">
        <v>362</v>
      </c>
      <c r="D121" s="82">
        <f t="shared" si="1"/>
        <v>0.6002037636</v>
      </c>
      <c r="E121" s="88">
        <v>16686.0</v>
      </c>
      <c r="F121" s="88">
        <v>10015.0</v>
      </c>
    </row>
    <row r="122" ht="12.75" customHeight="1">
      <c r="A122" s="87" t="s">
        <v>109</v>
      </c>
      <c r="B122" s="86" t="s">
        <v>363</v>
      </c>
      <c r="C122" s="86" t="s">
        <v>364</v>
      </c>
      <c r="D122" s="82">
        <f t="shared" si="1"/>
        <v>0.9608079376</v>
      </c>
      <c r="E122" s="88">
        <v>42330.0</v>
      </c>
      <c r="F122" s="88">
        <v>40671.0</v>
      </c>
    </row>
    <row r="123" ht="12.75" customHeight="1">
      <c r="A123" s="87" t="s">
        <v>109</v>
      </c>
      <c r="B123" s="86" t="s">
        <v>365</v>
      </c>
      <c r="C123" s="86" t="s">
        <v>366</v>
      </c>
      <c r="D123" s="82">
        <f t="shared" si="1"/>
        <v>1.454919566</v>
      </c>
      <c r="E123" s="88">
        <v>2673.0</v>
      </c>
      <c r="F123" s="88">
        <v>3889.0</v>
      </c>
    </row>
    <row r="124" ht="12.75" customHeight="1">
      <c r="A124" s="87" t="s">
        <v>109</v>
      </c>
      <c r="B124" s="86" t="s">
        <v>367</v>
      </c>
      <c r="C124" s="86" t="s">
        <v>368</v>
      </c>
      <c r="D124" s="82">
        <f t="shared" si="1"/>
        <v>0.07285208149</v>
      </c>
      <c r="E124" s="88">
        <v>4516.0</v>
      </c>
      <c r="F124" s="88">
        <v>329.0</v>
      </c>
    </row>
    <row r="125" ht="12.75" customHeight="1">
      <c r="A125" s="87" t="s">
        <v>109</v>
      </c>
      <c r="B125" s="86" t="s">
        <v>369</v>
      </c>
      <c r="C125" s="86" t="s">
        <v>370</v>
      </c>
      <c r="D125" s="82">
        <f t="shared" si="1"/>
        <v>0</v>
      </c>
      <c r="E125" s="88">
        <v>1540.0</v>
      </c>
      <c r="F125" s="88">
        <v>0.0</v>
      </c>
    </row>
    <row r="126" ht="12.75" customHeight="1">
      <c r="A126" s="87" t="s">
        <v>121</v>
      </c>
      <c r="B126" s="86" t="s">
        <v>371</v>
      </c>
      <c r="C126" s="86" t="s">
        <v>372</v>
      </c>
      <c r="D126" s="82">
        <f t="shared" si="1"/>
        <v>0</v>
      </c>
      <c r="E126" s="88">
        <v>6130.0</v>
      </c>
      <c r="F126" s="88">
        <v>0.0</v>
      </c>
    </row>
    <row r="127" ht="12.75" customHeight="1">
      <c r="A127" s="87" t="s">
        <v>121</v>
      </c>
      <c r="B127" s="86" t="s">
        <v>373</v>
      </c>
      <c r="C127" s="86" t="s">
        <v>374</v>
      </c>
      <c r="D127" s="82">
        <f t="shared" si="1"/>
        <v>0.7721810396</v>
      </c>
      <c r="E127" s="88">
        <v>21719.0</v>
      </c>
      <c r="F127" s="88">
        <v>16771.0</v>
      </c>
    </row>
    <row r="128" ht="12.75" customHeight="1">
      <c r="A128" s="87" t="s">
        <v>121</v>
      </c>
      <c r="B128" s="86" t="s">
        <v>375</v>
      </c>
      <c r="C128" s="86" t="s">
        <v>376</v>
      </c>
      <c r="D128" s="82">
        <f t="shared" si="1"/>
        <v>0</v>
      </c>
      <c r="E128" s="88">
        <v>749.0</v>
      </c>
      <c r="F128" s="88">
        <v>0.0</v>
      </c>
    </row>
    <row r="129" ht="12.75" customHeight="1">
      <c r="A129" s="87" t="s">
        <v>120</v>
      </c>
      <c r="B129" s="86" t="s">
        <v>377</v>
      </c>
      <c r="C129" s="86" t="s">
        <v>378</v>
      </c>
      <c r="D129" s="82">
        <f t="shared" si="1"/>
        <v>0</v>
      </c>
      <c r="E129" s="88">
        <v>5424.0</v>
      </c>
      <c r="F129" s="88">
        <v>0.0</v>
      </c>
    </row>
    <row r="130" ht="12.75" customHeight="1">
      <c r="A130" s="87" t="s">
        <v>105</v>
      </c>
      <c r="B130" s="86" t="s">
        <v>379</v>
      </c>
      <c r="C130" s="86" t="s">
        <v>380</v>
      </c>
      <c r="D130" s="82">
        <f t="shared" si="1"/>
        <v>0.08860709016</v>
      </c>
      <c r="E130" s="88">
        <v>25077.0</v>
      </c>
      <c r="F130" s="88">
        <v>2222.0</v>
      </c>
    </row>
    <row r="131" ht="12.75" customHeight="1">
      <c r="A131" s="87" t="s">
        <v>109</v>
      </c>
      <c r="B131" s="86" t="s">
        <v>381</v>
      </c>
      <c r="C131" s="86" t="s">
        <v>382</v>
      </c>
      <c r="D131" s="82">
        <f t="shared" si="1"/>
        <v>0</v>
      </c>
      <c r="E131" s="88">
        <v>826.0</v>
      </c>
      <c r="F131" s="88">
        <v>0.0</v>
      </c>
    </row>
    <row r="132" ht="12.75" customHeight="1">
      <c r="A132" s="87" t="s">
        <v>120</v>
      </c>
      <c r="B132" s="86" t="s">
        <v>383</v>
      </c>
      <c r="C132" s="86" t="s">
        <v>384</v>
      </c>
      <c r="D132" s="82">
        <f t="shared" si="1"/>
        <v>0</v>
      </c>
      <c r="E132" s="88">
        <v>1.0</v>
      </c>
      <c r="F132" s="88">
        <v>0.0</v>
      </c>
    </row>
    <row r="133" ht="12.75" customHeight="1">
      <c r="A133" s="87" t="s">
        <v>109</v>
      </c>
      <c r="B133" s="86" t="s">
        <v>385</v>
      </c>
      <c r="C133" s="86" t="s">
        <v>386</v>
      </c>
      <c r="D133" s="82">
        <f t="shared" si="1"/>
        <v>0</v>
      </c>
      <c r="E133" s="88">
        <v>3906.0</v>
      </c>
      <c r="F133" s="88">
        <v>0.0</v>
      </c>
    </row>
    <row r="134" ht="12.75" customHeight="1">
      <c r="A134" s="87" t="s">
        <v>115</v>
      </c>
      <c r="B134" s="86" t="s">
        <v>387</v>
      </c>
      <c r="C134" s="86" t="s">
        <v>388</v>
      </c>
      <c r="D134" s="82">
        <f t="shared" si="1"/>
        <v>0</v>
      </c>
      <c r="E134" s="88">
        <v>17587.0</v>
      </c>
      <c r="F134" s="88">
        <v>0.0</v>
      </c>
    </row>
    <row r="135" ht="12.75" customHeight="1">
      <c r="A135" s="87" t="s">
        <v>109</v>
      </c>
      <c r="B135" s="86" t="s">
        <v>389</v>
      </c>
      <c r="C135" s="86" t="s">
        <v>390</v>
      </c>
      <c r="D135" s="82">
        <f t="shared" si="1"/>
        <v>0</v>
      </c>
      <c r="E135" s="88">
        <v>1019.0</v>
      </c>
      <c r="F135" s="88">
        <v>0.0</v>
      </c>
    </row>
    <row r="136" ht="12.75" customHeight="1">
      <c r="A136" s="87" t="s">
        <v>114</v>
      </c>
      <c r="B136" s="86" t="s">
        <v>391</v>
      </c>
      <c r="C136" s="86" t="s">
        <v>392</v>
      </c>
      <c r="D136" s="82">
        <f t="shared" si="1"/>
        <v>0.02217968055</v>
      </c>
      <c r="E136" s="88">
        <v>51714.0</v>
      </c>
      <c r="F136" s="88">
        <v>1147.0</v>
      </c>
    </row>
    <row r="137" ht="12.75" customHeight="1">
      <c r="A137" s="87" t="s">
        <v>118</v>
      </c>
      <c r="B137" s="86" t="s">
        <v>393</v>
      </c>
      <c r="C137" s="86" t="s">
        <v>394</v>
      </c>
      <c r="D137" s="82">
        <f t="shared" si="1"/>
        <v>0</v>
      </c>
      <c r="E137" s="88">
        <v>6005.0</v>
      </c>
      <c r="F137" s="88">
        <v>0.0</v>
      </c>
    </row>
    <row r="138" ht="12.75" customHeight="1">
      <c r="A138" s="87" t="s">
        <v>109</v>
      </c>
      <c r="B138" s="86" t="s">
        <v>395</v>
      </c>
      <c r="C138" s="86" t="s">
        <v>396</v>
      </c>
      <c r="D138" s="82"/>
      <c r="E138" s="88"/>
      <c r="F138" s="88"/>
    </row>
    <row r="139" ht="12.75" customHeight="1">
      <c r="A139" s="87" t="s">
        <v>120</v>
      </c>
      <c r="B139" s="86" t="s">
        <v>397</v>
      </c>
      <c r="C139" s="86" t="s">
        <v>398</v>
      </c>
      <c r="D139" s="82">
        <f t="shared" ref="D139:D166" si="2">F139/E139</f>
        <v>0</v>
      </c>
      <c r="E139" s="88">
        <v>2014.0</v>
      </c>
      <c r="F139" s="88">
        <v>0.0</v>
      </c>
    </row>
    <row r="140" ht="12.75" customHeight="1">
      <c r="A140" s="87" t="s">
        <v>110</v>
      </c>
      <c r="B140" s="86" t="s">
        <v>399</v>
      </c>
      <c r="C140" s="86" t="s">
        <v>400</v>
      </c>
      <c r="D140" s="82">
        <f t="shared" si="2"/>
        <v>0</v>
      </c>
      <c r="E140" s="88">
        <v>2078.0</v>
      </c>
      <c r="F140" s="88">
        <v>0.0</v>
      </c>
    </row>
    <row r="141" ht="12.75" customHeight="1">
      <c r="A141" s="87" t="s">
        <v>109</v>
      </c>
      <c r="B141" s="86" t="s">
        <v>401</v>
      </c>
      <c r="C141" s="86" t="s">
        <v>402</v>
      </c>
      <c r="D141" s="82">
        <f t="shared" si="2"/>
        <v>0</v>
      </c>
      <c r="E141" s="88">
        <v>663.0</v>
      </c>
      <c r="F141" s="88">
        <v>0.0</v>
      </c>
    </row>
    <row r="142" ht="12.75" customHeight="1">
      <c r="A142" s="87" t="s">
        <v>109</v>
      </c>
      <c r="B142" s="86" t="s">
        <v>403</v>
      </c>
      <c r="C142" s="86" t="s">
        <v>404</v>
      </c>
      <c r="D142" s="82">
        <f t="shared" si="2"/>
        <v>0</v>
      </c>
      <c r="E142" s="88">
        <v>917.0</v>
      </c>
      <c r="F142" s="88">
        <v>0.0</v>
      </c>
    </row>
    <row r="143" ht="12.75" customHeight="1">
      <c r="A143" s="87" t="s">
        <v>103</v>
      </c>
      <c r="B143" s="86" t="s">
        <v>405</v>
      </c>
      <c r="C143" s="86" t="s">
        <v>406</v>
      </c>
      <c r="D143" s="82">
        <f t="shared" si="2"/>
        <v>0.03785918562</v>
      </c>
      <c r="E143" s="88">
        <v>7343.0</v>
      </c>
      <c r="F143" s="88">
        <v>278.0</v>
      </c>
    </row>
    <row r="144" ht="12.75" customHeight="1">
      <c r="A144" s="87" t="s">
        <v>121</v>
      </c>
      <c r="B144" s="86" t="s">
        <v>407</v>
      </c>
      <c r="C144" s="86" t="s">
        <v>408</v>
      </c>
      <c r="D144" s="82">
        <f t="shared" si="2"/>
        <v>0</v>
      </c>
      <c r="E144" s="88">
        <v>1024.0</v>
      </c>
      <c r="F144" s="88">
        <v>0.0</v>
      </c>
    </row>
    <row r="145" ht="12.75" customHeight="1">
      <c r="A145" s="87" t="s">
        <v>113</v>
      </c>
      <c r="B145" s="86" t="s">
        <v>409</v>
      </c>
      <c r="C145" s="86" t="s">
        <v>410</v>
      </c>
      <c r="D145" s="82">
        <f t="shared" si="2"/>
        <v>0</v>
      </c>
      <c r="E145" s="88">
        <v>4586.0</v>
      </c>
      <c r="F145" s="88">
        <v>0.0</v>
      </c>
    </row>
    <row r="146" ht="12.75" customHeight="1">
      <c r="A146" s="87" t="s">
        <v>119</v>
      </c>
      <c r="B146" s="86" t="s">
        <v>411</v>
      </c>
      <c r="C146" s="86" t="s">
        <v>412</v>
      </c>
      <c r="D146" s="82">
        <f t="shared" si="2"/>
        <v>0.02701173809</v>
      </c>
      <c r="E146" s="88">
        <v>21213.0</v>
      </c>
      <c r="F146" s="88">
        <v>573.0</v>
      </c>
    </row>
    <row r="147" ht="12.75" customHeight="1">
      <c r="A147" s="87" t="s">
        <v>124</v>
      </c>
      <c r="B147" s="86" t="s">
        <v>413</v>
      </c>
      <c r="C147" s="86" t="s">
        <v>414</v>
      </c>
      <c r="D147" s="82">
        <f t="shared" si="2"/>
        <v>0.004719174261</v>
      </c>
      <c r="E147" s="88">
        <v>43016.0</v>
      </c>
      <c r="F147" s="88">
        <v>203.0</v>
      </c>
    </row>
    <row r="148" ht="12.75" customHeight="1">
      <c r="A148" s="87" t="s">
        <v>109</v>
      </c>
      <c r="B148" s="86" t="s">
        <v>415</v>
      </c>
      <c r="C148" s="86" t="s">
        <v>416</v>
      </c>
      <c r="D148" s="82">
        <f t="shared" si="2"/>
        <v>0.03322048244</v>
      </c>
      <c r="E148" s="88">
        <v>4726.0</v>
      </c>
      <c r="F148" s="88">
        <v>157.0</v>
      </c>
    </row>
    <row r="149" ht="12.75" customHeight="1">
      <c r="A149" s="87" t="s">
        <v>110</v>
      </c>
      <c r="B149" s="86" t="s">
        <v>417</v>
      </c>
      <c r="C149" s="86" t="s">
        <v>418</v>
      </c>
      <c r="D149" s="82">
        <f t="shared" si="2"/>
        <v>0</v>
      </c>
      <c r="E149" s="88">
        <v>24909.0</v>
      </c>
      <c r="F149" s="88">
        <v>0.0</v>
      </c>
    </row>
    <row r="150" ht="12.75" customHeight="1">
      <c r="A150" s="87" t="s">
        <v>120</v>
      </c>
      <c r="B150" s="86" t="s">
        <v>419</v>
      </c>
      <c r="C150" s="86" t="s">
        <v>420</v>
      </c>
      <c r="D150" s="82">
        <f t="shared" si="2"/>
        <v>0</v>
      </c>
      <c r="E150" s="88">
        <v>1616.0</v>
      </c>
      <c r="F150" s="88">
        <v>0.0</v>
      </c>
    </row>
    <row r="151" ht="12.75" customHeight="1">
      <c r="A151" s="87" t="s">
        <v>107</v>
      </c>
      <c r="B151" s="86" t="s">
        <v>421</v>
      </c>
      <c r="C151" s="86" t="s">
        <v>422</v>
      </c>
      <c r="D151" s="82">
        <f t="shared" si="2"/>
        <v>0</v>
      </c>
      <c r="E151" s="88">
        <v>9601.0</v>
      </c>
      <c r="F151" s="88">
        <v>0.0</v>
      </c>
    </row>
    <row r="152" ht="12.75" customHeight="1">
      <c r="A152" s="87" t="s">
        <v>109</v>
      </c>
      <c r="B152" s="86" t="s">
        <v>423</v>
      </c>
      <c r="C152" s="86" t="s">
        <v>424</v>
      </c>
      <c r="D152" s="82">
        <f t="shared" si="2"/>
        <v>0</v>
      </c>
      <c r="E152" s="88">
        <v>1788.0</v>
      </c>
      <c r="F152" s="88">
        <v>0.0</v>
      </c>
    </row>
    <row r="153" ht="12.75" customHeight="1">
      <c r="A153" s="87" t="s">
        <v>107</v>
      </c>
      <c r="B153" s="86" t="s">
        <v>425</v>
      </c>
      <c r="C153" s="86" t="s">
        <v>426</v>
      </c>
      <c r="D153" s="82">
        <f t="shared" si="2"/>
        <v>0</v>
      </c>
      <c r="E153" s="88">
        <v>456.0</v>
      </c>
      <c r="F153" s="88">
        <v>0.0</v>
      </c>
    </row>
    <row r="154" ht="12.75" customHeight="1">
      <c r="A154" s="87" t="s">
        <v>109</v>
      </c>
      <c r="B154" s="86" t="s">
        <v>427</v>
      </c>
      <c r="C154" s="86" t="s">
        <v>428</v>
      </c>
      <c r="D154" s="82">
        <f t="shared" si="2"/>
        <v>0.1604865895</v>
      </c>
      <c r="E154" s="88">
        <v>20469.0</v>
      </c>
      <c r="F154" s="88">
        <v>3285.0</v>
      </c>
    </row>
    <row r="155" ht="12.75" customHeight="1">
      <c r="A155" s="87" t="s">
        <v>109</v>
      </c>
      <c r="B155" s="86" t="s">
        <v>429</v>
      </c>
      <c r="C155" s="86" t="s">
        <v>430</v>
      </c>
      <c r="D155" s="82">
        <f t="shared" si="2"/>
        <v>0</v>
      </c>
      <c r="E155" s="88">
        <v>950.0</v>
      </c>
      <c r="F155" s="88">
        <v>0.0</v>
      </c>
    </row>
    <row r="156" ht="12.75" customHeight="1">
      <c r="A156" s="87" t="s">
        <v>109</v>
      </c>
      <c r="B156" s="86" t="s">
        <v>431</v>
      </c>
      <c r="C156" s="86" t="s">
        <v>432</v>
      </c>
      <c r="D156" s="82">
        <f t="shared" si="2"/>
        <v>0.9724954463</v>
      </c>
      <c r="E156" s="88">
        <v>5490.0</v>
      </c>
      <c r="F156" s="88">
        <v>5339.0</v>
      </c>
    </row>
    <row r="157" ht="12.75" customHeight="1">
      <c r="A157" s="87" t="s">
        <v>119</v>
      </c>
      <c r="B157" s="86" t="s">
        <v>433</v>
      </c>
      <c r="C157" s="86" t="s">
        <v>434</v>
      </c>
      <c r="D157" s="82">
        <f t="shared" si="2"/>
        <v>0.02699488643</v>
      </c>
      <c r="E157" s="88">
        <v>16818.0</v>
      </c>
      <c r="F157" s="88">
        <v>454.0</v>
      </c>
    </row>
    <row r="158" ht="12.75" customHeight="1">
      <c r="A158" s="87" t="s">
        <v>115</v>
      </c>
      <c r="B158" s="86" t="s">
        <v>435</v>
      </c>
      <c r="C158" s="86" t="s">
        <v>436</v>
      </c>
      <c r="D158" s="82">
        <f t="shared" si="2"/>
        <v>0</v>
      </c>
      <c r="E158" s="88">
        <v>3.0</v>
      </c>
      <c r="F158" s="88">
        <v>0.0</v>
      </c>
    </row>
    <row r="159" ht="12.75" customHeight="1">
      <c r="A159" s="87" t="s">
        <v>114</v>
      </c>
      <c r="B159" s="86" t="s">
        <v>437</v>
      </c>
      <c r="C159" s="86" t="s">
        <v>438</v>
      </c>
      <c r="D159" s="82">
        <f t="shared" si="2"/>
        <v>0.1588937409</v>
      </c>
      <c r="E159" s="88">
        <v>17175.0</v>
      </c>
      <c r="F159" s="88">
        <v>2729.0</v>
      </c>
    </row>
    <row r="160" ht="12.75" customHeight="1">
      <c r="A160" s="87" t="s">
        <v>115</v>
      </c>
      <c r="B160" s="86" t="s">
        <v>439</v>
      </c>
      <c r="C160" s="86" t="s">
        <v>440</v>
      </c>
      <c r="D160" s="82">
        <f t="shared" si="2"/>
        <v>0</v>
      </c>
      <c r="E160" s="88">
        <v>2.0</v>
      </c>
      <c r="F160" s="88">
        <v>0.0</v>
      </c>
    </row>
    <row r="161" ht="12.75" customHeight="1">
      <c r="A161" s="87" t="s">
        <v>103</v>
      </c>
      <c r="B161" s="86" t="s">
        <v>441</v>
      </c>
      <c r="C161" s="86" t="s">
        <v>442</v>
      </c>
      <c r="D161" s="82">
        <f t="shared" si="2"/>
        <v>0.488808731</v>
      </c>
      <c r="E161" s="88">
        <v>54060.0</v>
      </c>
      <c r="F161" s="88">
        <v>26425.0</v>
      </c>
    </row>
    <row r="162" ht="12.75" customHeight="1">
      <c r="A162" s="87" t="s">
        <v>120</v>
      </c>
      <c r="B162" s="86" t="s">
        <v>443</v>
      </c>
      <c r="C162" s="86" t="s">
        <v>444</v>
      </c>
      <c r="D162" s="82">
        <f t="shared" si="2"/>
        <v>0.03572054808</v>
      </c>
      <c r="E162" s="88">
        <v>39921.0</v>
      </c>
      <c r="F162" s="88">
        <v>1426.0</v>
      </c>
    </row>
    <row r="163" ht="12.75" customHeight="1">
      <c r="A163" s="87" t="s">
        <v>120</v>
      </c>
      <c r="B163" s="86" t="s">
        <v>445</v>
      </c>
      <c r="C163" s="86" t="s">
        <v>446</v>
      </c>
      <c r="D163" s="82">
        <f t="shared" si="2"/>
        <v>0.01061130334</v>
      </c>
      <c r="E163" s="88">
        <v>4335.0</v>
      </c>
      <c r="F163" s="88">
        <v>46.0</v>
      </c>
    </row>
    <row r="164" ht="12.75" customHeight="1">
      <c r="A164" s="87" t="s">
        <v>120</v>
      </c>
      <c r="B164" s="86" t="s">
        <v>447</v>
      </c>
      <c r="C164" s="86" t="s">
        <v>448</v>
      </c>
      <c r="D164" s="82">
        <f t="shared" si="2"/>
        <v>0</v>
      </c>
      <c r="E164" s="88">
        <v>6835.0</v>
      </c>
      <c r="F164" s="88">
        <v>0.0</v>
      </c>
    </row>
    <row r="165" ht="12.75" customHeight="1">
      <c r="A165" s="87" t="s">
        <v>120</v>
      </c>
      <c r="B165" s="86" t="s">
        <v>449</v>
      </c>
      <c r="C165" s="86" t="s">
        <v>450</v>
      </c>
      <c r="D165" s="82">
        <f t="shared" si="2"/>
        <v>0</v>
      </c>
      <c r="E165" s="88">
        <v>514.0</v>
      </c>
      <c r="F165" s="88">
        <v>0.0</v>
      </c>
    </row>
    <row r="166" ht="12.75" customHeight="1">
      <c r="A166" s="87" t="s">
        <v>125</v>
      </c>
      <c r="B166" s="86" t="s">
        <v>451</v>
      </c>
      <c r="C166" s="86" t="s">
        <v>452</v>
      </c>
      <c r="D166" s="82">
        <f t="shared" si="2"/>
        <v>0.6043739084</v>
      </c>
      <c r="E166" s="88">
        <v>52676.0</v>
      </c>
      <c r="F166" s="88">
        <v>31836.0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57"/>
    <col customWidth="1" min="2" max="2" width="18.14"/>
    <col customWidth="1" min="3" max="3" width="11.86"/>
    <col customWidth="1" min="4" max="4" width="113.57"/>
  </cols>
  <sheetData>
    <row r="1" ht="12.75" customHeight="1">
      <c r="A1" s="89" t="s">
        <v>453</v>
      </c>
      <c r="B1" s="90" t="s">
        <v>454</v>
      </c>
      <c r="C1" s="90" t="s">
        <v>455</v>
      </c>
      <c r="D1" s="89" t="s">
        <v>456</v>
      </c>
    </row>
    <row r="2" ht="12.75" customHeight="1">
      <c r="A2" s="91">
        <v>44211.0</v>
      </c>
      <c r="B2" s="92" t="s">
        <v>457</v>
      </c>
      <c r="C2" s="93">
        <v>2020.0</v>
      </c>
      <c r="D2" s="94" t="s">
        <v>458</v>
      </c>
    </row>
    <row r="3" ht="12.75" customHeight="1">
      <c r="A3" s="91">
        <v>44308.0</v>
      </c>
      <c r="B3" s="92" t="s">
        <v>459</v>
      </c>
      <c r="C3" s="93">
        <v>2020.0</v>
      </c>
      <c r="D3" s="94" t="s">
        <v>460</v>
      </c>
    </row>
    <row r="4" ht="12.75" customHeight="1">
      <c r="A4" s="95"/>
      <c r="B4" s="96"/>
      <c r="C4" s="97"/>
      <c r="D4" s="98"/>
    </row>
    <row r="5" ht="12.75" customHeight="1">
      <c r="A5" s="99"/>
      <c r="B5" s="100"/>
      <c r="C5" s="101"/>
      <c r="D5" s="102"/>
    </row>
    <row r="6" ht="12.75" customHeight="1">
      <c r="A6" s="99"/>
      <c r="B6" s="100"/>
      <c r="C6" s="101"/>
      <c r="D6" s="102"/>
    </row>
    <row r="7" ht="12.75" customHeight="1">
      <c r="A7" s="99"/>
      <c r="B7" s="100"/>
      <c r="C7" s="101"/>
      <c r="D7" s="102"/>
    </row>
    <row r="8" ht="12.75" customHeight="1">
      <c r="A8" s="99"/>
      <c r="B8" s="100"/>
      <c r="C8" s="101"/>
      <c r="D8" s="96"/>
    </row>
    <row r="9" ht="12.75" customHeight="1">
      <c r="A9" s="103"/>
      <c r="B9" s="100"/>
      <c r="C9" s="104"/>
      <c r="D9" s="105"/>
    </row>
    <row r="10" ht="12.75" customHeight="1">
      <c r="A10" s="103"/>
      <c r="B10" s="100"/>
      <c r="C10" s="104"/>
      <c r="D10" s="105"/>
    </row>
    <row r="11" ht="12.75" customHeight="1">
      <c r="A11" s="103"/>
      <c r="B11" s="100"/>
      <c r="C11" s="104"/>
      <c r="D11" s="105"/>
    </row>
    <row r="12" ht="12.75" customHeight="1">
      <c r="A12" s="103"/>
      <c r="B12" s="100"/>
      <c r="C12" s="104"/>
      <c r="D12" s="105"/>
    </row>
    <row r="13" ht="12.75" customHeight="1">
      <c r="A13" s="103"/>
      <c r="B13" s="100"/>
      <c r="C13" s="106"/>
      <c r="D13" s="107"/>
    </row>
    <row r="14" ht="12.75" customHeight="1">
      <c r="A14" s="103"/>
      <c r="B14" s="100"/>
      <c r="C14" s="104"/>
      <c r="D14" s="105"/>
    </row>
    <row r="15" ht="12.75" customHeight="1">
      <c r="A15" s="103"/>
      <c r="B15" s="100"/>
      <c r="C15" s="104"/>
      <c r="D15" s="105"/>
    </row>
    <row r="16" ht="12.75" customHeight="1">
      <c r="A16" s="103"/>
      <c r="B16" s="100"/>
      <c r="C16" s="104"/>
      <c r="D16" s="105"/>
    </row>
    <row r="17" ht="12.75" customHeight="1">
      <c r="A17" s="103"/>
      <c r="B17" s="100"/>
      <c r="C17" s="104"/>
      <c r="D17" s="105"/>
    </row>
    <row r="18" ht="12.75" customHeight="1">
      <c r="A18" s="103"/>
      <c r="B18" s="100"/>
      <c r="C18" s="104"/>
      <c r="D18" s="105"/>
    </row>
    <row r="19" ht="12.75" customHeight="1">
      <c r="A19" s="103"/>
      <c r="B19" s="100"/>
      <c r="C19" s="104"/>
      <c r="D19" s="105"/>
    </row>
    <row r="20" ht="12.75" customHeight="1">
      <c r="A20" s="103"/>
      <c r="B20" s="100"/>
      <c r="C20" s="104"/>
      <c r="D20" s="105"/>
    </row>
    <row r="21" ht="12.75" customHeight="1">
      <c r="A21" s="103"/>
      <c r="B21" s="100"/>
      <c r="C21" s="104"/>
      <c r="D21" s="105"/>
    </row>
    <row r="22" ht="12.75" customHeight="1">
      <c r="A22" s="103"/>
      <c r="B22" s="100"/>
      <c r="C22" s="104"/>
      <c r="D22" s="105"/>
    </row>
    <row r="23" ht="12.75" customHeight="1">
      <c r="A23" s="103"/>
      <c r="B23" s="100"/>
      <c r="C23" s="104"/>
      <c r="D23" s="105"/>
    </row>
    <row r="24" ht="12.75" customHeight="1">
      <c r="A24" s="108"/>
      <c r="B24" s="109"/>
      <c r="C24" s="110"/>
      <c r="D24" s="111"/>
    </row>
    <row r="25" ht="12.75" customHeight="1">
      <c r="A25" s="112"/>
      <c r="B25" s="109"/>
      <c r="C25" s="113"/>
      <c r="D25" s="111"/>
    </row>
    <row r="26" ht="12.75" customHeight="1">
      <c r="A26" s="112"/>
      <c r="B26" s="109"/>
      <c r="C26" s="113"/>
      <c r="D26" s="111"/>
    </row>
    <row r="27" ht="12.75" customHeight="1">
      <c r="A27" s="112"/>
      <c r="B27" s="109"/>
      <c r="C27" s="113"/>
      <c r="D27" s="111"/>
    </row>
    <row r="28" ht="12.75" customHeight="1">
      <c r="A28" s="112"/>
      <c r="B28" s="109"/>
      <c r="C28" s="113"/>
      <c r="D28" s="111"/>
    </row>
    <row r="29" ht="12.75" customHeight="1">
      <c r="A29" s="108"/>
      <c r="B29" s="109"/>
      <c r="C29" s="110"/>
      <c r="D29" s="114"/>
    </row>
  </sheetData>
  <drawing r:id="rId1"/>
</worksheet>
</file>